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mercial Isocil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haminé Caldeira" sheetId="6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6" l="1"/>
  <c r="D48" i="6"/>
  <c r="D47" i="6"/>
  <c r="D46" i="6"/>
  <c r="D42" i="6"/>
  <c r="D41" i="6"/>
  <c r="D40" i="6"/>
  <c r="D39" i="6"/>
  <c r="D28" i="6"/>
  <c r="D27" i="6"/>
  <c r="D26" i="6"/>
  <c r="D25" i="6"/>
  <c r="D21" i="6"/>
  <c r="D20" i="6"/>
  <c r="D19" i="6"/>
  <c r="D18" i="6"/>
  <c r="D35" i="6"/>
  <c r="D34" i="6"/>
  <c r="D33" i="6"/>
  <c r="D32" i="6"/>
  <c r="B42" i="6"/>
  <c r="B41" i="6"/>
  <c r="B40" i="6"/>
  <c r="B39" i="6"/>
  <c r="B25" i="6" l="1"/>
  <c r="B18" i="6" l="1"/>
  <c r="B11" i="6"/>
  <c r="B21" i="6" l="1"/>
  <c r="B20" i="6"/>
  <c r="B19" i="6"/>
  <c r="D14" i="6"/>
  <c r="D13" i="6"/>
  <c r="D12" i="6"/>
  <c r="B14" i="6"/>
  <c r="B13" i="6"/>
  <c r="B12" i="6"/>
  <c r="B46" i="6" l="1"/>
  <c r="B49" i="6" l="1"/>
  <c r="B48" i="6"/>
  <c r="B47" i="6"/>
  <c r="F50" i="6"/>
  <c r="F43" i="6"/>
  <c r="B35" i="6"/>
  <c r="B34" i="6"/>
  <c r="B33" i="6"/>
  <c r="B32" i="6"/>
  <c r="F36" i="6" s="1"/>
  <c r="B28" i="6"/>
  <c r="B27" i="6"/>
  <c r="B26" i="6"/>
  <c r="F22" i="6"/>
  <c r="D11" i="6"/>
  <c r="F15" i="6" s="1"/>
  <c r="D7" i="6"/>
  <c r="B7" i="6"/>
  <c r="D6" i="6"/>
  <c r="B6" i="6"/>
  <c r="D5" i="6"/>
  <c r="B5" i="6"/>
  <c r="D4" i="6"/>
  <c r="B4" i="6"/>
  <c r="F29" i="6" l="1"/>
  <c r="F8" i="6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<sst xmlns="http://schemas.openxmlformats.org/spreadsheetml/2006/main" count="227" uniqueCount="94">
  <si>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</si>
  <si>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</si>
  <si>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</si>
  <si>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</si>
  <si>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</si>
  <si>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</si>
  <si>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</si>
  <si>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</si>
  <si>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</si>
  <si>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</si>
  <si>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</si>
  <si>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</si>
  <si>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</si>
  <si>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</si>
  <si>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</si>
  <si>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</si>
  <si>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</si>
  <si>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</si>
  <si>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</si>
  <si>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</si>
  <si>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</si>
  <si>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</si>
  <si>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</si>
  <si>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</si>
  <si>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</si>
  <si>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</si>
  <si>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</si>
  <si>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</si>
  <si>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</si>
  <si>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</si>
  <si>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</si>
  <si>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</si>
  <si>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</si>
  <si>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</si>
  <si>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</si>
  <si>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</si>
  <si>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</si>
  <si>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</si>
  <si>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</si>
  <si>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</si>
  <si>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</si>
  <si>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</si>
  <si>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</si>
  <si>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</si>
  <si>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</si>
  <si>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</si>
  <si>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</si>
  <si>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</si>
  <si>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</si>
  <si>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</si>
  <si>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</si>
  <si>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</si>
  <si>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</si>
  <si>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</si>
  <si>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</si>
  <si>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</si>
  <si>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</si>
  <si>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</si>
  <si>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</si>
  <si>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</si>
  <si>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</si>
  <si>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</si>
  <si>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</si>
  <si>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</si>
  <si>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</si>
  <si>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</si>
  <si>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</si>
  <si>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</si>
  <si>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</si>
  <si>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</si>
  <si>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</si>
  <si>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</si>
  <si>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</si>
  <si>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</si>
  <si>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</si>
  <si>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</si>
  <si>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</si>
  <si>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</si>
  <si>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</si>
  <si>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</si>
  <si>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</si>
  <si>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</si>
  <si>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</si>
  <si>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</si>
  <si>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</si>
  <si>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</si>
  <si>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</si>
  <si>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</si>
  <si>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</si>
  <si>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</si>
  <si>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</si>
  <si>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</si>
  <si>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</si>
  <si>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 xml:space="preserve">Chaminé da Caldeira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</si>
</sst>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J14" sqref="J14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5" customHeight="1" x14ac:dyDescent="0.25">
      <c r="A2" s="36" t="s">
        <v>73</v>
      </c>
      <c r="B2" s="36"/>
      <c r="C2" s="4"/>
      <c r="D2" s="36" t="s">
        <v>74</v>
      </c>
      <c r="E2" s="36"/>
      <c r="G2" s="36" t="s">
        <v>25</v>
      </c>
      <c r="H2" s="36"/>
      <c r="I2" s="36"/>
      <c r="J2" s="36"/>
      <c r="K2" s="36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7" t="s">
        <v>21</v>
      </c>
      <c r="H3" s="37" t="s">
        <v>22</v>
      </c>
      <c r="I3" s="37"/>
      <c r="J3" s="37"/>
      <c r="K3" s="37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7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5" t="s">
        <v>50</v>
      </c>
      <c r="B11" s="35"/>
      <c r="C11" s="35"/>
      <c r="D11" s="35"/>
      <c r="E11" s="35"/>
    </row>
    <row r="12" spans="1:11" ht="15" customHeight="1" x14ac:dyDescent="0.25">
      <c r="A12" s="36" t="s">
        <v>79</v>
      </c>
      <c r="B12" s="36"/>
      <c r="D12" s="36" t="s">
        <v>80</v>
      </c>
      <c r="E12" s="36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5" t="s">
        <v>42</v>
      </c>
      <c r="B22" s="35"/>
      <c r="C22" s="35"/>
      <c r="D22" s="35"/>
      <c r="E22" s="35"/>
    </row>
    <row r="23" spans="1:5" ht="15" customHeight="1" x14ac:dyDescent="0.25">
      <c r="A23" s="36" t="s">
        <v>83</v>
      </c>
      <c r="B23" s="36"/>
      <c r="D23" s="36" t="s">
        <v>84</v>
      </c>
      <c r="E23" s="36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5" t="s">
        <v>49</v>
      </c>
      <c r="B31" s="35"/>
      <c r="C31" s="35"/>
      <c r="D31" s="35"/>
      <c r="E31" s="35"/>
    </row>
    <row r="32" spans="1:5" ht="15" customHeight="1" x14ac:dyDescent="0.25">
      <c r="A32" s="36" t="s">
        <v>88</v>
      </c>
      <c r="B32" s="36"/>
      <c r="C32" s="26"/>
      <c r="D32" s="36" t="s">
        <v>89</v>
      </c>
      <c r="E32" s="36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B25" sqref="B2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93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0"/>
      <c r="D2" s="41"/>
      <c r="E2" s="47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0" t="s">
        <v>18</v>
      </c>
      <c r="D4" s="29">
        <f>VLOOKUP(E4,Parâmetros!$D$3:$E$7,2,FALSE)/10</f>
        <v>0.9</v>
      </c>
      <c r="E4" s="30" t="s">
        <v>26</v>
      </c>
      <c r="F4" s="43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43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43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44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0"/>
      <c r="D9" s="41"/>
      <c r="E9" s="4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2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43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25" t="s">
        <v>72</v>
      </c>
      <c r="D12" s="29">
        <f>VLOOKUP(E12,Parâmetros!$D$13:$E$18,2,FALSE)/10</f>
        <v>0.7</v>
      </c>
      <c r="E12" s="25" t="s">
        <v>39</v>
      </c>
      <c r="F12" s="43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25" t="s">
        <v>43</v>
      </c>
      <c r="D13" s="29">
        <f>VLOOKUP(E13,Parâmetros!$D$24:$E$29,2,FALSE)/10</f>
        <v>1</v>
      </c>
      <c r="E13" s="25" t="s">
        <v>66</v>
      </c>
      <c r="F13" s="43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25" t="s">
        <v>65</v>
      </c>
      <c r="D14" s="29">
        <f>VLOOKUP(E14,Parâmetros!$D$33:$E$39,2,FALSE)/10</f>
        <v>1</v>
      </c>
      <c r="E14" s="25" t="s">
        <v>56</v>
      </c>
      <c r="F14" s="44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49"/>
      <c r="D16" s="50"/>
      <c r="E16" s="51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2" t="s">
        <v>92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43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25" t="s">
        <v>72</v>
      </c>
      <c r="D19" s="29">
        <f>VLOOKUP(E19,Parâmetros!$D$13:$E$18,2,FALSE)/10</f>
        <v>0.7</v>
      </c>
      <c r="E19" s="25" t="s">
        <v>39</v>
      </c>
      <c r="F19" s="43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25" t="s">
        <v>43</v>
      </c>
      <c r="D20" s="29">
        <f>VLOOKUP(E20,Parâmetros!$D$24:$E$29,2,FALSE)/10</f>
        <v>1</v>
      </c>
      <c r="E20" s="25" t="s">
        <v>66</v>
      </c>
      <c r="F20" s="43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25" t="s">
        <v>65</v>
      </c>
      <c r="D21" s="29">
        <f>VLOOKUP(E21,Parâmetros!$D$33:$E$39,2,FALSE)/10</f>
        <v>1</v>
      </c>
      <c r="E21" s="25" t="s">
        <v>56</v>
      </c>
      <c r="F21" s="44"/>
    </row>
    <row r="22" spans="1:6" x14ac:dyDescent="0.25">
      <c r="A22" s="48"/>
      <c r="B22" s="48"/>
      <c r="C22" s="48"/>
      <c r="D22" s="48"/>
      <c r="E22" s="52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13</v>
      </c>
      <c r="C23" s="40"/>
      <c r="D23" s="41"/>
      <c r="E23" s="41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2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0.5</v>
      </c>
      <c r="C25" s="34" t="s">
        <v>78</v>
      </c>
      <c r="D25" s="29">
        <f>VLOOKUP(E25,Parâmetros!$D$3:$E$7,2,FALSE)/10</f>
        <v>0.6</v>
      </c>
      <c r="E25" s="30" t="s">
        <v>76</v>
      </c>
      <c r="F25" s="43"/>
    </row>
    <row r="26" spans="1:6" ht="15" customHeight="1" x14ac:dyDescent="0.25">
      <c r="A26" s="28" t="s">
        <v>4</v>
      </c>
      <c r="B26" s="33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25" t="s">
        <v>39</v>
      </c>
      <c r="F26" s="43"/>
    </row>
    <row r="27" spans="1:6" ht="15" customHeight="1" x14ac:dyDescent="0.25">
      <c r="A27" s="12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25" t="s">
        <v>66</v>
      </c>
      <c r="F27" s="43"/>
    </row>
    <row r="28" spans="1:6" ht="15" customHeight="1" x14ac:dyDescent="0.25">
      <c r="A28" s="12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25" t="s">
        <v>56</v>
      </c>
      <c r="F28" s="44"/>
    </row>
    <row r="29" spans="1:6" x14ac:dyDescent="0.25">
      <c r="A29" s="38"/>
      <c r="B29" s="38"/>
      <c r="C29" s="38"/>
      <c r="D29" s="38"/>
      <c r="E29" s="39"/>
      <c r="F29" s="32">
        <f>((B25*D25)+(B26*D26)+(B27*D27)+(B28*D28))/4</f>
        <v>0.32999999999999996</v>
      </c>
    </row>
    <row r="30" spans="1:6" ht="15" customHeight="1" x14ac:dyDescent="0.25">
      <c r="A30" s="14" t="s">
        <v>8</v>
      </c>
      <c r="B30" s="15" t="s">
        <v>14</v>
      </c>
      <c r="C30" s="40"/>
      <c r="D30" s="41"/>
      <c r="E30" s="41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2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29">
        <f>VLOOKUP(E32,Parâmetros!$D$3:$E$7,2,FALSE)/10</f>
        <v>0.9</v>
      </c>
      <c r="E32" s="30" t="s">
        <v>26</v>
      </c>
      <c r="F32" s="43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29">
        <f>VLOOKUP(E33,Parâmetros!$D$13:$E$18,2,FALSE)/10</f>
        <v>0.9</v>
      </c>
      <c r="E33" s="30" t="s">
        <v>38</v>
      </c>
      <c r="F33" s="43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29">
        <f>VLOOKUP(E34,Parâmetros!$D$24:$E$29,2,FALSE)/10</f>
        <v>1</v>
      </c>
      <c r="E34" s="30" t="s">
        <v>66</v>
      </c>
      <c r="F34" s="43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29">
        <f>VLOOKUP(E35,Parâmetros!$D$33:$E$39,2,FALSE)/10</f>
        <v>1</v>
      </c>
      <c r="E35" s="30" t="s">
        <v>56</v>
      </c>
      <c r="F35" s="44"/>
    </row>
    <row r="36" spans="1:6" x14ac:dyDescent="0.25">
      <c r="A36" s="38"/>
      <c r="B36" s="38"/>
      <c r="C36" s="38"/>
      <c r="D36" s="38"/>
      <c r="E36" s="39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40"/>
      <c r="D37" s="41"/>
      <c r="E37" s="41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2" t="s">
        <v>92</v>
      </c>
    </row>
    <row r="39" spans="1:6" ht="15" customHeight="1" x14ac:dyDescent="0.25">
      <c r="A39" s="12" t="s">
        <v>3</v>
      </c>
      <c r="B39" s="29">
        <f>VLOOKUP(C39,Parâmetros!$G$5:$K$9,2,FALSE)/10</f>
        <v>0.6</v>
      </c>
      <c r="C39" s="25" t="s">
        <v>67</v>
      </c>
      <c r="D39" s="29">
        <f>VLOOKUP(E39,Parâmetros!$D$3:$E$7,2,FALSE)/10</f>
        <v>0.6</v>
      </c>
      <c r="E39" s="30" t="s">
        <v>76</v>
      </c>
      <c r="F39" s="43"/>
    </row>
    <row r="40" spans="1:6" ht="15" customHeight="1" x14ac:dyDescent="0.25">
      <c r="A40" s="12" t="s">
        <v>4</v>
      </c>
      <c r="B40" s="33">
        <f>VLOOKUP(C40,Parâmetros!$A$13:$B$20,2,FALSE)/10</f>
        <v>0.6</v>
      </c>
      <c r="C40" s="30" t="s">
        <v>72</v>
      </c>
      <c r="D40" s="29">
        <f>VLOOKUP(E40,Parâmetros!$D$13:$E$18,2,FALSE)/10</f>
        <v>0.7</v>
      </c>
      <c r="E40" s="25" t="s">
        <v>39</v>
      </c>
      <c r="F40" s="43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25" t="s">
        <v>66</v>
      </c>
      <c r="F41" s="43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25" t="s">
        <v>56</v>
      </c>
      <c r="F42" s="44"/>
    </row>
    <row r="43" spans="1:6" x14ac:dyDescent="0.25">
      <c r="A43" s="38"/>
      <c r="B43" s="38"/>
      <c r="C43" s="38"/>
      <c r="D43" s="38"/>
      <c r="E43" s="39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15</v>
      </c>
      <c r="C44" s="40"/>
      <c r="D44" s="41"/>
      <c r="E44" s="41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2" t="s">
        <v>92</v>
      </c>
    </row>
    <row r="46" spans="1:6" ht="15" customHeight="1" x14ac:dyDescent="0.25">
      <c r="A46" s="12" t="s">
        <v>3</v>
      </c>
      <c r="B46" s="29">
        <f>VLOOKUP(C46,Parâmetros!$G$5:$K$9,4,FALSE)/10</f>
        <v>0.4</v>
      </c>
      <c r="C46" s="25" t="s">
        <v>70</v>
      </c>
      <c r="D46" s="29">
        <f>VLOOKUP(E46,Parâmetros!$D$3:$E$7,2,FALSE)/10</f>
        <v>0.6</v>
      </c>
      <c r="E46" s="30" t="s">
        <v>76</v>
      </c>
      <c r="F46" s="43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43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43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44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algorithmName="SHA-512" hashValue="zB4EWPOlu/zXqUuUeRb7onsTqXyJkirPUumicz9Ocl074a/mr/S3EfkZlDtybup45CmzsFg3g1pZi3x1pqTpig==" saltValue="clZict0rIbju/XkQvHud0g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10">
    <dataValidation type="list" allowBlank="1" showInputMessage="1" showErrorMessage="1" sqref="C32 C4 C25">
      <formula1>Fator_Medição</formula1>
    </dataValidation>
    <dataValidation type="list" allowBlank="1" showInputMessage="1" showErrorMessage="1" sqref="C46 C11 C18 C39">
      <formula1>AP42_Factor_Rating</formula1>
    </dataValidation>
    <dataValidation type="list" allowBlank="1" showInputMessage="1" showErrorMessage="1" sqref="E42 E35 E7 E28 E14 E21 E49">
      <formula1>Atividade_Temporal</formula1>
    </dataValidation>
    <dataValidation type="list" allowBlank="1" showInputMessage="1" showErrorMessage="1" sqref="C49 C7 C14 C21 C35 C28 C42">
      <formula1>Fator_Temporal</formula1>
    </dataValidation>
    <dataValidation type="list" allowBlank="1" showInputMessage="1" showErrorMessage="1" sqref="E41 E34 E6 E27 E13 E20 E48">
      <formula1>Atividade_Espacial</formula1>
    </dataValidation>
    <dataValidation type="list" allowBlank="1" showInputMessage="1" showErrorMessage="1" sqref="C48 C6 C13 C20 C34 C27 C41">
      <formula1>Fator_Espacial</formula1>
    </dataValidation>
    <dataValidation type="list" allowBlank="1" showInputMessage="1" showErrorMessage="1" sqref="E40 E33 E5 E26 E12 E19 E47">
      <formula1>Atividade_Especif_Fonte</formula1>
    </dataValidation>
    <dataValidation type="list" allowBlank="1" showInputMessage="1" showErrorMessage="1" sqref="C47 C5 C12 C19 C33 C26 C40">
      <formula1>Fator_Especif_Fonte</formula1>
    </dataValidation>
    <dataValidation type="list" allowBlank="1" showInputMessage="1" showErrorMessage="1" sqref="E4 E32 E39 E11 E25 E18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Chaminé Caldeira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2019-06-06T20:40:59Z</dcterms:modified>
</cp:coreProperties>
</file>