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Clientes\PRJ1301096-Estudo QAr RGV\02-Inventário\Memorial de Cálculo\2 Memorial_IEMA_R1\Elkem - Carboindustrial\"/>
    </mc:Choice>
  </mc:AlternateContent>
  <bookViews>
    <workbookView xWindow="0" yWindow="0" windowWidth="24000" windowHeight="9135" tabRatio="779" firstSheet="1" activeTab="6"/>
  </bookViews>
  <sheets>
    <sheet name="Parâmetros" sheetId="2" state="hidden" r:id="rId1"/>
    <sheet name="Chaminés" sheetId="22" r:id="rId2"/>
    <sheet name="Transferências" sheetId="11" r:id="rId3"/>
    <sheet name="Maq e Equip" sheetId="4" r:id="rId4"/>
    <sheet name="Vias-N Pav" sheetId="13" r:id="rId5"/>
    <sheet name="Vias-Escap" sheetId="15" r:id="rId6"/>
    <sheet name="Pilhas" sheetId="14" r:id="rId7"/>
  </sheets>
  <definedNames>
    <definedName name="AP42_Factor_Rating">Parâmetros!$G$5:$G$9</definedName>
    <definedName name="Atividade_Espacial">Parâmetros!$D$24:$D$29</definedName>
    <definedName name="Atividade_Especif_Fonte">Parâmetros!$D$13:$D$18</definedName>
    <definedName name="Atividade_Medição">Parâmetros!$D$3:$D$7</definedName>
    <definedName name="Atividade_Temporal">Parâmetros!$D$33:$D$39</definedName>
    <definedName name="Fator_Espacial">Parâmetros!$A$24:$A$29</definedName>
    <definedName name="Fator_Especif_Fonte">Parâmetros!$A$13:$A$20</definedName>
    <definedName name="Fator_Medição">Parâmetros!$A$3:$A$9</definedName>
    <definedName name="Fator_Temporal">Parâmetros!$A$33:$A$39</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 i="22" l="1"/>
  <c r="D41" i="22"/>
  <c r="D40" i="22"/>
  <c r="D39" i="22"/>
  <c r="D87" i="22"/>
  <c r="D86" i="22"/>
  <c r="D85" i="22"/>
  <c r="D84" i="22"/>
  <c r="D218" i="22"/>
  <c r="D219" i="22"/>
  <c r="D220" i="22"/>
  <c r="D221" i="22"/>
  <c r="D225" i="22"/>
  <c r="D226" i="22"/>
  <c r="D227" i="22"/>
  <c r="D228" i="22"/>
  <c r="D49" i="15" l="1"/>
  <c r="D42" i="15"/>
  <c r="D35" i="15"/>
  <c r="D46" i="15"/>
  <c r="D39" i="15"/>
  <c r="D32" i="15"/>
  <c r="D18" i="13"/>
  <c r="D11" i="13"/>
  <c r="D21" i="13"/>
  <c r="D14" i="13"/>
  <c r="B47" i="4"/>
  <c r="B40" i="4"/>
  <c r="B33" i="4"/>
  <c r="B26" i="4"/>
  <c r="B19" i="4"/>
  <c r="D21" i="11" l="1"/>
  <c r="D20" i="11"/>
  <c r="D19" i="11"/>
  <c r="D18" i="11"/>
  <c r="D14" i="11"/>
  <c r="D13" i="11"/>
  <c r="D12" i="11"/>
  <c r="D11" i="11"/>
  <c r="B21" i="11"/>
  <c r="B20" i="11"/>
  <c r="B19" i="11"/>
  <c r="B18" i="11"/>
  <c r="B14" i="11"/>
  <c r="B13" i="11"/>
  <c r="B12" i="11"/>
  <c r="B11" i="11"/>
  <c r="D283" i="22"/>
  <c r="B283" i="22"/>
  <c r="D282" i="22"/>
  <c r="B282" i="22"/>
  <c r="D281" i="22"/>
  <c r="B281" i="22"/>
  <c r="D280" i="22"/>
  <c r="B280" i="22"/>
  <c r="D290" i="22"/>
  <c r="B290" i="22"/>
  <c r="D289" i="22"/>
  <c r="B289" i="22"/>
  <c r="D288" i="22"/>
  <c r="B288" i="22"/>
  <c r="D287" i="22"/>
  <c r="B287" i="22"/>
  <c r="F291" i="22" s="1"/>
  <c r="D276" i="22"/>
  <c r="B276" i="22"/>
  <c r="D275" i="22"/>
  <c r="B275" i="22"/>
  <c r="D274" i="22"/>
  <c r="B274" i="22"/>
  <c r="D273" i="22"/>
  <c r="B273" i="22"/>
  <c r="F277" i="22" s="1"/>
  <c r="D269" i="22"/>
  <c r="B269" i="22"/>
  <c r="D268" i="22"/>
  <c r="B268" i="22"/>
  <c r="D267" i="22"/>
  <c r="B267" i="22"/>
  <c r="D266" i="22"/>
  <c r="B266" i="22"/>
  <c r="F270" i="22" s="1"/>
  <c r="D262" i="22"/>
  <c r="B262" i="22"/>
  <c r="D261" i="22"/>
  <c r="B261" i="22"/>
  <c r="D260" i="22"/>
  <c r="B260" i="22"/>
  <c r="D259" i="22"/>
  <c r="B259" i="22"/>
  <c r="F263" i="22" s="1"/>
  <c r="D255" i="22"/>
  <c r="B255" i="22"/>
  <c r="D254" i="22"/>
  <c r="B254" i="22"/>
  <c r="D253" i="22"/>
  <c r="B253" i="22"/>
  <c r="D252" i="22"/>
  <c r="B252" i="22"/>
  <c r="F256" i="22" s="1"/>
  <c r="D245" i="22"/>
  <c r="B245" i="22"/>
  <c r="D244" i="22"/>
  <c r="B244" i="22"/>
  <c r="D243" i="22"/>
  <c r="B243" i="22"/>
  <c r="D242" i="22"/>
  <c r="B242" i="22"/>
  <c r="B225" i="22"/>
  <c r="B218" i="22"/>
  <c r="F284" i="22" l="1"/>
  <c r="F246" i="22"/>
  <c r="B221" i="22"/>
  <c r="B220" i="22"/>
  <c r="B219" i="22"/>
  <c r="B228" i="22"/>
  <c r="B227" i="22"/>
  <c r="B226" i="22"/>
  <c r="D235" i="22"/>
  <c r="B235" i="22"/>
  <c r="D234" i="22"/>
  <c r="B234" i="22"/>
  <c r="D233" i="22"/>
  <c r="B233" i="22"/>
  <c r="D232" i="22"/>
  <c r="B232" i="22"/>
  <c r="D214" i="22"/>
  <c r="B214" i="22"/>
  <c r="D213" i="22"/>
  <c r="B213" i="22"/>
  <c r="D212" i="22"/>
  <c r="B212" i="22"/>
  <c r="D211" i="22"/>
  <c r="B211" i="22"/>
  <c r="F215" i="22" l="1"/>
  <c r="D207" i="22"/>
  <c r="B207" i="22"/>
  <c r="D206" i="22"/>
  <c r="B206" i="22"/>
  <c r="D205" i="22"/>
  <c r="B205" i="22"/>
  <c r="D204" i="22"/>
  <c r="B204" i="22"/>
  <c r="D200" i="22"/>
  <c r="B200" i="22"/>
  <c r="D199" i="22"/>
  <c r="B199" i="22"/>
  <c r="D198" i="22"/>
  <c r="B198" i="22"/>
  <c r="D197" i="22"/>
  <c r="B197" i="22"/>
  <c r="D193" i="22"/>
  <c r="B193" i="22"/>
  <c r="D192" i="22"/>
  <c r="B192" i="22"/>
  <c r="D191" i="22"/>
  <c r="B191" i="22"/>
  <c r="D190" i="22"/>
  <c r="B190" i="22"/>
  <c r="D183" i="22"/>
  <c r="B183" i="22"/>
  <c r="D182" i="22"/>
  <c r="B182" i="22"/>
  <c r="D181" i="22"/>
  <c r="B181" i="22"/>
  <c r="D180" i="22"/>
  <c r="B180" i="22"/>
  <c r="D173" i="22"/>
  <c r="B173" i="22"/>
  <c r="D172" i="22"/>
  <c r="B172" i="22"/>
  <c r="D171" i="22"/>
  <c r="B171" i="22"/>
  <c r="D170" i="22"/>
  <c r="B170" i="22"/>
  <c r="D166" i="22"/>
  <c r="B166" i="22"/>
  <c r="D165" i="22"/>
  <c r="B165" i="22"/>
  <c r="D164" i="22"/>
  <c r="B164" i="22"/>
  <c r="D163" i="22"/>
  <c r="B163" i="22"/>
  <c r="D159" i="22"/>
  <c r="B159" i="22"/>
  <c r="D158" i="22"/>
  <c r="B158" i="22"/>
  <c r="D157" i="22"/>
  <c r="B157" i="22"/>
  <c r="D156" i="22"/>
  <c r="B156" i="22"/>
  <c r="D149" i="22"/>
  <c r="B149" i="22"/>
  <c r="D148" i="22"/>
  <c r="B148" i="22"/>
  <c r="D147" i="22"/>
  <c r="B147" i="22"/>
  <c r="D146" i="22"/>
  <c r="B146" i="22"/>
  <c r="D142" i="22"/>
  <c r="B142" i="22"/>
  <c r="D141" i="22"/>
  <c r="B141" i="22"/>
  <c r="D140" i="22"/>
  <c r="B140" i="22"/>
  <c r="D139" i="22"/>
  <c r="B139" i="22"/>
  <c r="D135" i="22"/>
  <c r="B135" i="22"/>
  <c r="D134" i="22"/>
  <c r="B134" i="22"/>
  <c r="D133" i="22"/>
  <c r="B133" i="22"/>
  <c r="D132" i="22"/>
  <c r="B132" i="22"/>
  <c r="D128" i="22"/>
  <c r="B128" i="22"/>
  <c r="D127" i="22"/>
  <c r="B127" i="22"/>
  <c r="D126" i="22"/>
  <c r="B126" i="22"/>
  <c r="D125" i="22"/>
  <c r="B125" i="22"/>
  <c r="D118" i="22"/>
  <c r="B118" i="22"/>
  <c r="D117" i="22"/>
  <c r="B117" i="22"/>
  <c r="D116" i="22"/>
  <c r="B116" i="22"/>
  <c r="D115" i="22"/>
  <c r="B115" i="22"/>
  <c r="D111" i="22"/>
  <c r="B111" i="22"/>
  <c r="D110" i="22"/>
  <c r="B110" i="22"/>
  <c r="D109" i="22"/>
  <c r="B109" i="22"/>
  <c r="D108" i="22"/>
  <c r="B108" i="22"/>
  <c r="D104" i="22"/>
  <c r="B104" i="22"/>
  <c r="D103" i="22"/>
  <c r="B103" i="22"/>
  <c r="D102" i="22"/>
  <c r="B102" i="22"/>
  <c r="D101" i="22"/>
  <c r="B101" i="22"/>
  <c r="D97" i="22"/>
  <c r="B97" i="22"/>
  <c r="D96" i="22"/>
  <c r="B96" i="22"/>
  <c r="D95" i="22"/>
  <c r="B95" i="22"/>
  <c r="D94" i="22"/>
  <c r="B94" i="22"/>
  <c r="D80" i="22"/>
  <c r="B80" i="22"/>
  <c r="D79" i="22"/>
  <c r="B79" i="22"/>
  <c r="D78" i="22"/>
  <c r="B78" i="22"/>
  <c r="D77" i="22"/>
  <c r="B77" i="22"/>
  <c r="B87" i="22"/>
  <c r="B86" i="22"/>
  <c r="B85" i="22"/>
  <c r="B84" i="22"/>
  <c r="D73" i="22"/>
  <c r="B73" i="22"/>
  <c r="D72" i="22"/>
  <c r="B72" i="22"/>
  <c r="D71" i="22"/>
  <c r="B71" i="22"/>
  <c r="D70" i="22"/>
  <c r="B70" i="22"/>
  <c r="D66" i="22"/>
  <c r="B66" i="22"/>
  <c r="D65" i="22"/>
  <c r="B65" i="22"/>
  <c r="D64" i="22"/>
  <c r="B64" i="22"/>
  <c r="D63" i="22"/>
  <c r="B63" i="22"/>
  <c r="D59" i="22"/>
  <c r="B59" i="22"/>
  <c r="D58" i="22"/>
  <c r="B58" i="22"/>
  <c r="D57" i="22"/>
  <c r="B57" i="22"/>
  <c r="D56" i="22"/>
  <c r="B56" i="22"/>
  <c r="D52" i="22"/>
  <c r="B52" i="22"/>
  <c r="D51" i="22"/>
  <c r="B51" i="22"/>
  <c r="D50" i="22"/>
  <c r="B50" i="22"/>
  <c r="D49" i="22"/>
  <c r="B49" i="22"/>
  <c r="B42" i="22"/>
  <c r="B41" i="22"/>
  <c r="B40" i="22"/>
  <c r="F53" i="22" l="1"/>
  <c r="F60" i="22"/>
  <c r="F81" i="22"/>
  <c r="F98" i="22"/>
  <c r="F105" i="22"/>
  <c r="F112" i="22"/>
  <c r="F119" i="22"/>
  <c r="F129" i="22"/>
  <c r="F136" i="22"/>
  <c r="F143" i="22"/>
  <c r="F160" i="22"/>
  <c r="F167" i="22"/>
  <c r="F174" i="22"/>
  <c r="F184" i="22"/>
  <c r="F194" i="22"/>
  <c r="F201" i="22"/>
  <c r="F208" i="22"/>
  <c r="F222" i="22"/>
  <c r="F229" i="22"/>
  <c r="F67" i="22"/>
  <c r="F88" i="22"/>
  <c r="F236" i="22"/>
  <c r="F150" i="22"/>
  <c r="F74" i="22"/>
  <c r="B39" i="22" l="1"/>
  <c r="D35" i="22" l="1"/>
  <c r="B35" i="22"/>
  <c r="D34" i="22"/>
  <c r="B34" i="22"/>
  <c r="D33" i="22"/>
  <c r="B33" i="22"/>
  <c r="D32" i="22"/>
  <c r="B32" i="22"/>
  <c r="D28" i="22"/>
  <c r="B28" i="22"/>
  <c r="D27" i="22"/>
  <c r="B27" i="22"/>
  <c r="D26" i="22"/>
  <c r="B26" i="22"/>
  <c r="D25" i="22"/>
  <c r="B25" i="22"/>
  <c r="F43" i="22" l="1"/>
  <c r="D21" i="14" l="1"/>
  <c r="B21" i="14"/>
  <c r="D20" i="14"/>
  <c r="B20" i="14"/>
  <c r="D19" i="14"/>
  <c r="B19" i="14"/>
  <c r="D18" i="14"/>
  <c r="B18" i="14"/>
  <c r="F22" i="14" s="1"/>
  <c r="D14" i="14"/>
  <c r="B14" i="14"/>
  <c r="D13" i="14"/>
  <c r="B13" i="14"/>
  <c r="D12" i="14"/>
  <c r="B12" i="14"/>
  <c r="D11" i="14"/>
  <c r="B11" i="14"/>
  <c r="F15" i="14" s="1"/>
  <c r="D7" i="14"/>
  <c r="D6" i="14"/>
  <c r="D5" i="14"/>
  <c r="D4" i="14"/>
  <c r="B7" i="14"/>
  <c r="B6" i="14"/>
  <c r="B5" i="14"/>
  <c r="B4" i="14"/>
  <c r="F8" i="14" l="1"/>
  <c r="D7" i="11"/>
  <c r="D6" i="11"/>
  <c r="D5" i="11"/>
  <c r="D4" i="11"/>
  <c r="B7" i="11"/>
  <c r="B6" i="11"/>
  <c r="B5" i="11"/>
  <c r="B4" i="11"/>
  <c r="F15" i="11" l="1"/>
  <c r="F22" i="11"/>
  <c r="F8" i="11"/>
  <c r="D21" i="22" l="1"/>
  <c r="D20" i="22"/>
  <c r="D19" i="22"/>
  <c r="D18" i="22"/>
  <c r="D14" i="22"/>
  <c r="D13" i="22"/>
  <c r="D12" i="22"/>
  <c r="D11" i="22"/>
  <c r="B12" i="22"/>
  <c r="B13" i="22"/>
  <c r="B21" i="22" l="1"/>
  <c r="B20" i="22"/>
  <c r="B19" i="22"/>
  <c r="B18" i="22"/>
  <c r="B14" i="22"/>
  <c r="B11" i="22"/>
  <c r="F15" i="22" s="1"/>
  <c r="D7" i="22"/>
  <c r="B7" i="22"/>
  <c r="D6" i="22"/>
  <c r="B6" i="22"/>
  <c r="D5" i="22"/>
  <c r="B5" i="22"/>
  <c r="D4" i="22"/>
  <c r="B4" i="22"/>
  <c r="F22" i="22" l="1"/>
  <c r="F36" i="22"/>
  <c r="F29" i="22"/>
  <c r="F8" i="22"/>
  <c r="D47" i="15" l="1"/>
  <c r="D40" i="15"/>
  <c r="D33" i="15"/>
  <c r="D26" i="15"/>
  <c r="D19" i="15"/>
  <c r="D12" i="15"/>
  <c r="B49" i="15"/>
  <c r="D48" i="15"/>
  <c r="B48" i="15"/>
  <c r="B47" i="15"/>
  <c r="B46" i="15"/>
  <c r="B42" i="15"/>
  <c r="D41" i="15"/>
  <c r="B41" i="15"/>
  <c r="B40" i="15"/>
  <c r="B39" i="15"/>
  <c r="B35" i="15"/>
  <c r="D34" i="15"/>
  <c r="B34" i="15"/>
  <c r="B33" i="15"/>
  <c r="B32" i="15"/>
  <c r="D28" i="15"/>
  <c r="B28" i="15"/>
  <c r="D27" i="15"/>
  <c r="B27" i="15"/>
  <c r="B26" i="15"/>
  <c r="D25" i="15"/>
  <c r="B25" i="15"/>
  <c r="D21" i="15"/>
  <c r="B21" i="15"/>
  <c r="D20" i="15"/>
  <c r="B20" i="15"/>
  <c r="B19" i="15"/>
  <c r="D18" i="15"/>
  <c r="B18" i="15"/>
  <c r="D14" i="15"/>
  <c r="B14" i="15"/>
  <c r="D13" i="15"/>
  <c r="B13" i="15"/>
  <c r="B12" i="15"/>
  <c r="D11" i="15"/>
  <c r="B11" i="15"/>
  <c r="D6" i="15"/>
  <c r="D5" i="15"/>
  <c r="D7" i="15"/>
  <c r="B7" i="15"/>
  <c r="B6" i="15"/>
  <c r="B5" i="15"/>
  <c r="D4" i="15"/>
  <c r="B4" i="15"/>
  <c r="F29" i="15" l="1"/>
  <c r="F50" i="15"/>
  <c r="F43" i="15"/>
  <c r="F36" i="15"/>
  <c r="F22" i="15"/>
  <c r="F15" i="15"/>
  <c r="F8" i="15"/>
  <c r="B21" i="13" l="1"/>
  <c r="D20" i="13"/>
  <c r="B20" i="13"/>
  <c r="D19" i="13"/>
  <c r="B19" i="13"/>
  <c r="B18" i="13"/>
  <c r="B14" i="13"/>
  <c r="D13" i="13"/>
  <c r="B13" i="13"/>
  <c r="D12" i="13"/>
  <c r="B12" i="13"/>
  <c r="B11" i="13"/>
  <c r="D7" i="13"/>
  <c r="B7" i="13"/>
  <c r="D6" i="13"/>
  <c r="B6" i="13"/>
  <c r="D5" i="13"/>
  <c r="B5" i="13"/>
  <c r="D4" i="13"/>
  <c r="B4" i="13"/>
  <c r="F8" i="13" l="1"/>
  <c r="F15" i="13"/>
  <c r="F22" i="13"/>
  <c r="D49" i="4" l="1"/>
  <c r="D48" i="4"/>
  <c r="D47" i="4"/>
  <c r="D46" i="4"/>
  <c r="B49" i="4"/>
  <c r="B48" i="4"/>
  <c r="B46" i="4"/>
  <c r="D42" i="4"/>
  <c r="D41" i="4"/>
  <c r="D40" i="4"/>
  <c r="D39" i="4"/>
  <c r="B42" i="4"/>
  <c r="B41" i="4"/>
  <c r="B39" i="4"/>
  <c r="D35" i="4"/>
  <c r="D34" i="4"/>
  <c r="D33" i="4"/>
  <c r="D32" i="4"/>
  <c r="B35" i="4"/>
  <c r="B34" i="4"/>
  <c r="B32" i="4"/>
  <c r="D28" i="4"/>
  <c r="D27" i="4"/>
  <c r="D26" i="4"/>
  <c r="D25" i="4"/>
  <c r="B28" i="4"/>
  <c r="B27" i="4"/>
  <c r="D21" i="4"/>
  <c r="D20" i="4"/>
  <c r="D19" i="4"/>
  <c r="D18" i="4"/>
  <c r="B21" i="4"/>
  <c r="B20" i="4"/>
  <c r="B18" i="4"/>
  <c r="D14" i="4"/>
  <c r="D13" i="4"/>
  <c r="D12" i="4"/>
  <c r="D11" i="4"/>
  <c r="B14" i="4"/>
  <c r="B13" i="4"/>
  <c r="B12" i="4"/>
  <c r="B11" i="4"/>
  <c r="D7" i="4"/>
  <c r="B7" i="4"/>
  <c r="D6" i="4"/>
  <c r="B6" i="4"/>
  <c r="D5" i="4"/>
  <c r="B5" i="4"/>
  <c r="D4" i="4"/>
  <c r="B4" i="4"/>
  <c r="B25" i="4"/>
  <c r="F50" i="4" l="1"/>
  <c r="F43" i="4"/>
  <c r="F36" i="4"/>
  <c r="F29" i="4"/>
  <c r="F22" i="4"/>
  <c r="F15" i="4"/>
  <c r="F8" i="4"/>
</calcChain>
</file>

<file path=xl/comments1.xml><?xml version="1.0" encoding="utf-8"?>
<comments xmlns="http://schemas.openxmlformats.org/spreadsheetml/2006/main">
  <authors>
    <author>Andrielly Moutinho Knupp</author>
  </authors>
  <commentList>
    <comment ref="B5" authorId="0" shapeId="0">
      <text>
        <r>
          <rPr>
            <b/>
            <sz val="9"/>
            <color indexed="81"/>
            <rFont val="Segoe UI"/>
            <family val="2"/>
          </rPr>
          <t>Andrielly Moutinho Knupp:</t>
        </r>
        <r>
          <rPr>
            <sz val="9"/>
            <color indexed="81"/>
            <rFont val="Segoe UI"/>
            <family val="2"/>
          </rPr>
          <t xml:space="preserve">
7 ou 8 - sempre considerar o menor valor (mais conservador)</t>
        </r>
      </text>
    </comment>
    <comment ref="B6" authorId="0" shapeId="0">
      <text>
        <r>
          <rPr>
            <b/>
            <sz val="9"/>
            <color indexed="81"/>
            <rFont val="Segoe UI"/>
            <family val="2"/>
          </rPr>
          <t>Andrielly Moutinho Knupp:</t>
        </r>
        <r>
          <rPr>
            <sz val="9"/>
            <color indexed="81"/>
            <rFont val="Segoe UI"/>
            <family val="2"/>
          </rPr>
          <t xml:space="preserve">
5 ou 6 - sempre considerar o menor valor (mais conservador)</t>
        </r>
      </text>
    </comment>
  </commentList>
</comments>
</file>

<file path=xl/comments2.xml><?xml version="1.0" encoding="utf-8"?>
<comments xmlns="http://schemas.openxmlformats.org/spreadsheetml/2006/main">
  <authors>
    <author>Andrielly Moutinho Knupp</author>
  </authors>
  <commentList>
    <comment ref="B2" authorId="0" shapeId="0">
      <text>
        <r>
          <rPr>
            <b/>
            <sz val="9"/>
            <color indexed="81"/>
            <rFont val="Segoe UI"/>
            <family val="2"/>
          </rPr>
          <t>Monitoramento isocinético</t>
        </r>
      </text>
    </comment>
    <comment ref="C11" authorId="0" shapeId="0">
      <text>
        <r>
          <rPr>
            <sz val="9"/>
            <color indexed="81"/>
            <rFont val="Segoe UI"/>
            <family val="2"/>
          </rPr>
          <t>Estimado considerando a distribuição de tamanho da partícula</t>
        </r>
      </text>
    </comment>
    <comment ref="C18" authorId="0" shapeId="0">
      <text>
        <r>
          <rPr>
            <sz val="9"/>
            <color indexed="81"/>
            <rFont val="Segoe UI"/>
            <family val="2"/>
          </rPr>
          <t>Estimado considerando a distribuição de tamanho da partícula</t>
        </r>
      </text>
    </comment>
    <comment ref="B23" authorId="0" shapeId="0">
      <text>
        <r>
          <rPr>
            <b/>
            <sz val="9"/>
            <color indexed="81"/>
            <rFont val="Segoe UI"/>
            <charset val="1"/>
          </rPr>
          <t>Monitoramento Isocinético</t>
        </r>
        <r>
          <rPr>
            <sz val="9"/>
            <color indexed="81"/>
            <rFont val="Segoe UI"/>
            <charset val="1"/>
          </rPr>
          <t xml:space="preserve">
</t>
        </r>
      </text>
    </comment>
    <comment ref="B30" authorId="0" shapeId="0">
      <text>
        <r>
          <rPr>
            <b/>
            <sz val="9"/>
            <color indexed="81"/>
            <rFont val="Segoe UI"/>
            <family val="2"/>
          </rPr>
          <t xml:space="preserve">Monitoramento Isocinético
</t>
        </r>
        <r>
          <rPr>
            <sz val="9"/>
            <color indexed="81"/>
            <rFont val="Segoe UI"/>
            <family val="2"/>
          </rPr>
          <t xml:space="preserve">
</t>
        </r>
      </text>
    </comment>
    <comment ref="B47" authorId="0" shapeId="0">
      <text>
        <r>
          <rPr>
            <b/>
            <sz val="9"/>
            <color indexed="81"/>
            <rFont val="Segoe UI"/>
            <family val="2"/>
          </rPr>
          <t>Monitoramento isocinético</t>
        </r>
      </text>
    </comment>
    <comment ref="C56" authorId="0" shapeId="0">
      <text>
        <r>
          <rPr>
            <sz val="9"/>
            <color indexed="81"/>
            <rFont val="Segoe UI"/>
            <family val="2"/>
          </rPr>
          <t>Estimado considerando a distribuição de tamanho da partícula</t>
        </r>
      </text>
    </comment>
    <comment ref="C63" authorId="0" shapeId="0">
      <text>
        <r>
          <rPr>
            <sz val="9"/>
            <color indexed="81"/>
            <rFont val="Segoe UI"/>
            <family val="2"/>
          </rPr>
          <t>Estimado considerando a distribuição de tamanho da partícula</t>
        </r>
      </text>
    </comment>
    <comment ref="B68" authorId="0" shapeId="0">
      <text>
        <r>
          <rPr>
            <b/>
            <sz val="9"/>
            <color indexed="81"/>
            <rFont val="Segoe UI"/>
            <charset val="1"/>
          </rPr>
          <t>Estimado com base nos Calcinadores 1, 2 e 3</t>
        </r>
        <r>
          <rPr>
            <sz val="9"/>
            <color indexed="81"/>
            <rFont val="Segoe UI"/>
            <charset val="1"/>
          </rPr>
          <t xml:space="preserve">
</t>
        </r>
      </text>
    </comment>
    <comment ref="B75" authorId="0" shapeId="0">
      <text>
        <r>
          <rPr>
            <b/>
            <sz val="9"/>
            <color indexed="81"/>
            <rFont val="Segoe UI"/>
            <family val="2"/>
          </rPr>
          <t>Estimado com base nos Calcinadores 1, 2 e 3</t>
        </r>
        <r>
          <rPr>
            <sz val="9"/>
            <color indexed="81"/>
            <rFont val="Segoe UI"/>
            <family val="2"/>
          </rPr>
          <t xml:space="preserve">
</t>
        </r>
      </text>
    </comment>
    <comment ref="B92" authorId="0" shapeId="0">
      <text>
        <r>
          <rPr>
            <b/>
            <sz val="9"/>
            <color indexed="81"/>
            <rFont val="Segoe UI"/>
            <family val="2"/>
          </rPr>
          <t>Monitoramento isocinético</t>
        </r>
      </text>
    </comment>
    <comment ref="C101" authorId="0" shapeId="0">
      <text>
        <r>
          <rPr>
            <sz val="9"/>
            <color indexed="81"/>
            <rFont val="Segoe UI"/>
            <family val="2"/>
          </rPr>
          <t>Estimado considerando a distribuição de tamanho da partícula</t>
        </r>
      </text>
    </comment>
    <comment ref="C108" authorId="0" shapeId="0">
      <text>
        <r>
          <rPr>
            <sz val="9"/>
            <color indexed="81"/>
            <rFont val="Segoe UI"/>
            <family val="2"/>
          </rPr>
          <t>Estimado considerando a distribuição de tamanho da partícula</t>
        </r>
      </text>
    </comment>
    <comment ref="B113" authorId="0" shapeId="0">
      <text>
        <r>
          <rPr>
            <b/>
            <sz val="9"/>
            <color indexed="81"/>
            <rFont val="Segoe UI"/>
            <family val="2"/>
          </rPr>
          <t>Monitoramento isocinético</t>
        </r>
      </text>
    </comment>
    <comment ref="B123" authorId="0" shapeId="0">
      <text>
        <r>
          <rPr>
            <b/>
            <sz val="9"/>
            <color indexed="81"/>
            <rFont val="Segoe UI"/>
            <family val="2"/>
          </rPr>
          <t>Monitoramento isocinético</t>
        </r>
      </text>
    </comment>
    <comment ref="C132" authorId="0" shapeId="0">
      <text>
        <r>
          <rPr>
            <sz val="9"/>
            <color indexed="81"/>
            <rFont val="Segoe UI"/>
            <family val="2"/>
          </rPr>
          <t>Estimado considerando a distribuição de tamanho da partícula</t>
        </r>
      </text>
    </comment>
    <comment ref="C139" authorId="0" shapeId="0">
      <text>
        <r>
          <rPr>
            <sz val="9"/>
            <color indexed="81"/>
            <rFont val="Segoe UI"/>
            <family val="2"/>
          </rPr>
          <t>Estimado considerando a distribuição de tamanho da partícula</t>
        </r>
      </text>
    </comment>
    <comment ref="B144" authorId="0" shapeId="0">
      <text>
        <r>
          <rPr>
            <b/>
            <sz val="9"/>
            <color indexed="81"/>
            <rFont val="Segoe UI"/>
            <family val="2"/>
          </rPr>
          <t>Emissão estimada a partir do medido nos misturadores I e II</t>
        </r>
      </text>
    </comment>
    <comment ref="B154" authorId="0" shapeId="0">
      <text>
        <r>
          <rPr>
            <b/>
            <sz val="9"/>
            <color indexed="81"/>
            <rFont val="Segoe UI"/>
            <family val="2"/>
          </rPr>
          <t>Monitoramento isocinético</t>
        </r>
      </text>
    </comment>
    <comment ref="C163" authorId="0" shapeId="0">
      <text>
        <r>
          <rPr>
            <sz val="9"/>
            <color indexed="81"/>
            <rFont val="Segoe UI"/>
            <family val="2"/>
          </rPr>
          <t>Estimado considerando a distribuição de tamanho da partícula</t>
        </r>
      </text>
    </comment>
    <comment ref="C170" authorId="0" shapeId="0">
      <text>
        <r>
          <rPr>
            <sz val="9"/>
            <color indexed="81"/>
            <rFont val="Segoe UI"/>
            <family val="2"/>
          </rPr>
          <t>Estimado considerando a distribuição de tamanho da partícula</t>
        </r>
      </text>
    </comment>
    <comment ref="B178" authorId="0" shapeId="0">
      <text>
        <r>
          <rPr>
            <b/>
            <sz val="9"/>
            <color indexed="81"/>
            <rFont val="Segoe UI"/>
            <family val="2"/>
          </rPr>
          <t>Monitoramento isocinético</t>
        </r>
      </text>
    </comment>
    <comment ref="B188" authorId="0" shapeId="0">
      <text>
        <r>
          <rPr>
            <b/>
            <sz val="9"/>
            <color indexed="81"/>
            <rFont val="Segoe UI"/>
            <family val="2"/>
          </rPr>
          <t>Monitoramento isocinético</t>
        </r>
      </text>
    </comment>
    <comment ref="C197" authorId="0" shapeId="0">
      <text>
        <r>
          <rPr>
            <sz val="9"/>
            <color indexed="81"/>
            <rFont val="Segoe UI"/>
            <family val="2"/>
          </rPr>
          <t>Estimado considerando a distribuição de tamanho da partícula</t>
        </r>
      </text>
    </comment>
    <comment ref="C204" authorId="0" shapeId="0">
      <text>
        <r>
          <rPr>
            <sz val="9"/>
            <color indexed="81"/>
            <rFont val="Segoe UI"/>
            <family val="2"/>
          </rPr>
          <t>Estimado considerando a distribuição de tamanho da partícula</t>
        </r>
      </text>
    </comment>
    <comment ref="B209" authorId="0" shapeId="0">
      <text>
        <r>
          <rPr>
            <b/>
            <sz val="9"/>
            <color indexed="81"/>
            <rFont val="Segoe UI"/>
            <family val="2"/>
          </rPr>
          <t xml:space="preserve">Monitoramento Isocinético
</t>
        </r>
        <r>
          <rPr>
            <sz val="9"/>
            <color indexed="81"/>
            <rFont val="Segoe UI"/>
            <family val="2"/>
          </rPr>
          <t xml:space="preserve">
</t>
        </r>
      </text>
    </comment>
    <comment ref="B250" authorId="0" shapeId="0">
      <text>
        <r>
          <rPr>
            <b/>
            <sz val="9"/>
            <color indexed="81"/>
            <rFont val="Segoe UI"/>
            <family val="2"/>
          </rPr>
          <t>Monitoramento isocinético</t>
        </r>
      </text>
    </comment>
    <comment ref="C259" authorId="0" shapeId="0">
      <text>
        <r>
          <rPr>
            <sz val="9"/>
            <color indexed="81"/>
            <rFont val="Segoe UI"/>
            <family val="2"/>
          </rPr>
          <t>Estimado considerando a distribuição de tamanho da partícula</t>
        </r>
      </text>
    </comment>
    <comment ref="C266" authorId="0" shapeId="0">
      <text>
        <r>
          <rPr>
            <sz val="9"/>
            <color indexed="81"/>
            <rFont val="Segoe UI"/>
            <family val="2"/>
          </rPr>
          <t>Estimado considerando a distribuição de tamanho da partícula</t>
        </r>
      </text>
    </comment>
    <comment ref="B271" authorId="0" shapeId="0">
      <text>
        <r>
          <rPr>
            <b/>
            <sz val="9"/>
            <color indexed="81"/>
            <rFont val="Segoe UI"/>
            <family val="2"/>
          </rPr>
          <t xml:space="preserve">Monitoramento Isocinético
</t>
        </r>
        <r>
          <rPr>
            <sz val="9"/>
            <color indexed="81"/>
            <rFont val="Segoe UI"/>
            <family val="2"/>
          </rPr>
          <t xml:space="preserve">
</t>
        </r>
      </text>
    </comment>
    <comment ref="B278" authorId="0" shapeId="0">
      <text>
        <r>
          <rPr>
            <b/>
            <sz val="9"/>
            <color indexed="81"/>
            <rFont val="Segoe UI"/>
            <family val="2"/>
          </rPr>
          <t>Monitoramento Isocinético</t>
        </r>
      </text>
    </comment>
  </commentList>
</comments>
</file>

<file path=xl/comments3.xml><?xml version="1.0" encoding="utf-8"?>
<comments xmlns="http://schemas.openxmlformats.org/spreadsheetml/2006/main">
  <authors>
    <author>Andrielly Moutinho Knupp</author>
  </authors>
  <commentList>
    <comment ref="C11" authorId="0" shapeId="0">
      <text>
        <r>
          <rPr>
            <sz val="9"/>
            <color indexed="81"/>
            <rFont val="Segoe UI"/>
            <family val="2"/>
          </rPr>
          <t>Devido à inexistência de fator para PM10, foi considerado PM10 = PM.</t>
        </r>
      </text>
    </comment>
    <comment ref="C18" authorId="0" shapeId="0">
      <text>
        <r>
          <rPr>
            <sz val="9"/>
            <color indexed="81"/>
            <rFont val="Segoe UI"/>
            <family val="2"/>
          </rPr>
          <t>Devido à inexistência de fator para PM2.5, foi considerado PM2.5 = PM.</t>
        </r>
      </text>
    </comment>
    <comment ref="C25" authorId="0" shapeId="0">
      <text>
        <r>
          <rPr>
            <sz val="9"/>
            <color indexed="81"/>
            <rFont val="Segoe UI"/>
            <family val="2"/>
          </rPr>
          <t xml:space="preserve">Devido à inexistência de fator para SO2, foi considerado o fator de SOx
</t>
        </r>
      </text>
    </comment>
    <comment ref="C46" authorId="0" shapeId="0">
      <text>
        <r>
          <rPr>
            <sz val="9"/>
            <color indexed="81"/>
            <rFont val="Segoe UI"/>
            <family val="2"/>
          </rPr>
          <t>Devido à inexistência de fator para COV, foi considerado COV = ROG.</t>
        </r>
      </text>
    </comment>
  </commentList>
</comments>
</file>

<file path=xl/sharedStrings.xml><?xml version="1.0" encoding="utf-8"?>
<sst xmlns="http://schemas.openxmlformats.org/spreadsheetml/2006/main" count="1375" uniqueCount="107">
  <si>
    <t>Atributo</t>
  </si>
  <si>
    <t>Fator</t>
  </si>
  <si>
    <t>Atividade</t>
  </si>
  <si>
    <t>Medição/Método</t>
  </si>
  <si>
    <t>Especificidade da Fonte</t>
  </si>
  <si>
    <t>Congruência Temporal</t>
  </si>
  <si>
    <t>Comentários</t>
  </si>
  <si>
    <t>Fonte Emissora:</t>
  </si>
  <si>
    <t>Poluente:</t>
  </si>
  <si>
    <t>PM</t>
  </si>
  <si>
    <t>CO</t>
  </si>
  <si>
    <t>PM10</t>
  </si>
  <si>
    <t>PM2.5</t>
  </si>
  <si>
    <t>SO2</t>
  </si>
  <si>
    <t>NOX</t>
  </si>
  <si>
    <t>COV</t>
  </si>
  <si>
    <t>Medição contínua ou próxima de contínua do poluente considerado para todos os locais relevantes. Dados obtidos &gt; 90%</t>
  </si>
  <si>
    <t>Medição intermitente do poluente considerado (Amostra representativa para variação de carga)</t>
  </si>
  <si>
    <t>Medição intermitente do poluente considerado (Pequena amostra, carregamento típico) / Fator derivado da taxa do poluente medido</t>
  </si>
  <si>
    <t>Fator baseado no perfil de especiação a partir da medição de outro poluente</t>
  </si>
  <si>
    <t>Fator derivado de balanço de massa grosseiros, princípios conhecidos, etc.</t>
  </si>
  <si>
    <t>AP-42 Factor Rating</t>
  </si>
  <si>
    <t>Pollutant Factor</t>
  </si>
  <si>
    <r>
      <t>NO</t>
    </r>
    <r>
      <rPr>
        <vertAlign val="subscript"/>
        <sz val="8"/>
        <color theme="1"/>
        <rFont val="Arial"/>
        <family val="2"/>
      </rPr>
      <t>X</t>
    </r>
  </si>
  <si>
    <r>
      <t>PM</t>
    </r>
    <r>
      <rPr>
        <vertAlign val="subscript"/>
        <sz val="8"/>
        <color theme="1"/>
        <rFont val="Arial"/>
        <family val="2"/>
      </rPr>
      <t>10</t>
    </r>
  </si>
  <si>
    <t>Letters Codes and DARS Factors Measurement Attribute Scores</t>
  </si>
  <si>
    <t>Medição intermitente diretamente da atividade</t>
  </si>
  <si>
    <t>Medição contínua diretamente da atividade</t>
  </si>
  <si>
    <t>Taxa de atividade derivada de princípios físicos ou de engenharia (especificação das dimensões, etc.)</t>
  </si>
  <si>
    <t>Estimativa da atividade baseada no julgamento do especialista</t>
  </si>
  <si>
    <t>Atributo do Método/Medição</t>
  </si>
  <si>
    <t>Fator desenvolvido para um subconjunto ou superconjunto da categoria da fonte pretendida. Variabilidade esperada é BAIXA (&lt;10%)</t>
  </si>
  <si>
    <t>Fator desenvolvido para uma categoria similar com variabilidade BAIXA (&lt;10%) e correlacionado com a categoria alvo</t>
  </si>
  <si>
    <t xml:space="preserve">Fator é para uma categoria de fonte similar, subconjunto ou superconjunto. Variabilidade esperada de BAIXA a MODERADA (10% - 100%) </t>
  </si>
  <si>
    <t xml:space="preserve">Fator é para uma categoria de fonte similar, subconjunto ou superconjunto. Variabilidade esperada de ELEVADA (&gt;1000%) </t>
  </si>
  <si>
    <t>Fator desenvolvido para uma categoria substituta com informação limitada</t>
  </si>
  <si>
    <t>Fator desenvolvido para uma categoria substituta e aplicado conforme julgamento do especialista</t>
  </si>
  <si>
    <t>Os dados da atividade representam exatamente o processo de emissão</t>
  </si>
  <si>
    <t>Atividade muito próxima com a emissão da atividade correlacionada</t>
  </si>
  <si>
    <t>Dados da atividade para um processo similar que é altamente correlacionado com a categoria ou processo</t>
  </si>
  <si>
    <t>Dados da atividade com baixa correlação à categoria ou processo</t>
  </si>
  <si>
    <t>Dados da atividade para uma tipologia da fonte e aplicado através do julgamento do especialista</t>
  </si>
  <si>
    <t>Atributo de Congruidade Espacial</t>
  </si>
  <si>
    <t>Fator desenvolvido para uma escala espacial desconhecida, ou a variabilidade espacial é desconhecida</t>
  </si>
  <si>
    <t>Fator com variabilidade espacial esperada MODERADA a ELEVADA (100% - 1000%)</t>
  </si>
  <si>
    <t>Fator com variabilidade espacial esperada ELEVADA (&gt;1000%)</t>
  </si>
  <si>
    <t>A escala de variabilidade espacial da atividade é desconhecida</t>
  </si>
  <si>
    <t>O fator de variabilidade da escala espacial da atividade esperado é de MODERADO a ELEVADO (100% - 1000%)</t>
  </si>
  <si>
    <t>O fator de variabilidade da escala espacial da atividade esperado é ELEVADO (&gt;1000%)</t>
  </si>
  <si>
    <t>Atributo de Congruidade Temporal</t>
  </si>
  <si>
    <t>Atributo de Especificidade da Fonte</t>
  </si>
  <si>
    <t>Fator desenvolvido e aplicado para uma mesma escala temporal</t>
  </si>
  <si>
    <t>Fator derivado de uma média de repetidos períodos de medição com mesma escala temporal</t>
  </si>
  <si>
    <t>Fator com variabilidade espacial esperada BAIXA a MODERADA (10% - 100%)</t>
  </si>
  <si>
    <t>O fator de variabilidade da escala espacial da atividade esperado é BAIXO a MODERADO (10% - 100%)</t>
  </si>
  <si>
    <t>Variabilidade temporal esperada é ELEVADA (&gt;1000%)</t>
  </si>
  <si>
    <t>Dado da atividade específico para a escala temporal representada no inventário</t>
  </si>
  <si>
    <t>Dado da atividade representativo da mesma escala temporal, mas baseado numa média de vários períodos repetidos (Ex: média de 3 períodos da primavera mais recentes)</t>
  </si>
  <si>
    <t>Dado da atividade representativo de um longo/curto período ou um diferente ano ou estação - Variabilidade temporal esperada é BAIXA (&lt;10%)</t>
  </si>
  <si>
    <t>Atividade para um período diferente; dificuldade ou impossibilidade de avaliar a variabilidade temporal</t>
  </si>
  <si>
    <t>Fator de emissão baseado no julgamento do especialista</t>
  </si>
  <si>
    <r>
      <t>PM</t>
    </r>
    <r>
      <rPr>
        <vertAlign val="subscript"/>
        <sz val="8"/>
        <color theme="1"/>
        <rFont val="Arial"/>
        <family val="2"/>
      </rPr>
      <t>2.5</t>
    </r>
  </si>
  <si>
    <r>
      <t>SO</t>
    </r>
    <r>
      <rPr>
        <vertAlign val="subscript"/>
        <sz val="8"/>
        <color theme="1"/>
        <rFont val="Arial"/>
        <family val="2"/>
      </rPr>
      <t>2</t>
    </r>
  </si>
  <si>
    <t>Congruência Espacial</t>
  </si>
  <si>
    <t>Variabilidade temporal esperada é de BAIXA a MODERADA (10% - 100%)</t>
  </si>
  <si>
    <t>Variabilidade temporal esperada é de MODERADA a ELEVADA (100% - 1000%)</t>
  </si>
  <si>
    <t>Dado da atividade desenvolvido e específico para a região geográfica do inventário</t>
  </si>
  <si>
    <t>AP42 Factor Rating - A</t>
  </si>
  <si>
    <t>AP42 Factor Rating - B</t>
  </si>
  <si>
    <t>AP42 Factor Rating - C</t>
  </si>
  <si>
    <t>AP42 Factor Rating - D</t>
  </si>
  <si>
    <t>AP42 Factor Rating - E</t>
  </si>
  <si>
    <t xml:space="preserve">Fator é para uma categoria de fonte similar, subconjunto ou superconjunto. Variabilidade esperada de MODERADA a ELEVADA (100% - 1000%) </t>
  </si>
  <si>
    <t>DARS Atributo de medição para fator de emissão</t>
  </si>
  <si>
    <t>DARS Atributo de medição para taxa de atividade</t>
  </si>
  <si>
    <t>7</t>
  </si>
  <si>
    <t>Taxa de atividade derivada de uma diferente medição associada com a atividade original; amostras com cobertura representativa de dados</t>
  </si>
  <si>
    <t>5</t>
  </si>
  <si>
    <t>Fator derivado de escala de bancada em laboratório, dados de estudos pilotos, representativos do processo. 
Ou Baseado no balanço de massa, toda/maior parte contabilizados no fim do processo.</t>
  </si>
  <si>
    <t>DARS Atributo de categoria da fonte para fator de emissão</t>
  </si>
  <si>
    <t>DARS Atributo de categoria da fonte para taxa de atividade</t>
  </si>
  <si>
    <t>Fator desenvolvido especificamente para a categoria da fonte ou fonte pretendida</t>
  </si>
  <si>
    <t>DARS Atributo de escala espacial para fator de emissão</t>
  </si>
  <si>
    <t>DARS Atributo de escala espacial para taxa de atividade</t>
  </si>
  <si>
    <t xml:space="preserve">Fator desenvolvido e específico para uma fonte com determinada escala espacial </t>
  </si>
  <si>
    <t>Fator desenvolvido para uma região maior ou menor do que a aplicada, ou uma região diferente com tamanho similar - Fator com variabilidade espacial esperada BAIXA (&lt;10%)</t>
  </si>
  <si>
    <t>DARS Atributo de variabilidade temporal para fator de emissão</t>
  </si>
  <si>
    <t>DARS Atributo de variabilidade temporal para taxa de atividade</t>
  </si>
  <si>
    <t>Fator derivado para um  longo/curto período de tempo, ou para um diferente ano ou estação - Variabilidade temporal esperada é BAIXA (&lt;10%)</t>
  </si>
  <si>
    <t>Fator temporal difícil de basear devido à falta de dados para determinação de uma escala temporal</t>
  </si>
  <si>
    <t>Nota</t>
  </si>
  <si>
    <t>Transferências</t>
  </si>
  <si>
    <t>Vias Não Pavimentadas  - Ressuspensão</t>
  </si>
  <si>
    <t>Dados da atividade representa uma tipologia da fonte com informação limitada</t>
  </si>
  <si>
    <t>Dados da atividade dimensionados para uma região maior ou menor do que a de aplicação ou para uma região diferente com tamanho similar. Fatores dimensionados da atividade bem correlacionados para atividade, a variabilidade espacial esperada é BAIXA (&lt;10%)</t>
  </si>
  <si>
    <t>Vias - Escapamento</t>
  </si>
  <si>
    <t xml:space="preserve"> Pilhas</t>
  </si>
  <si>
    <t xml:space="preserve">Chaminé F. M. Calcinadores 1, 2, 3 </t>
  </si>
  <si>
    <t xml:space="preserve">Chaminé F. M. Calcinadores 4, 5, 6 </t>
  </si>
  <si>
    <t>Chaminé dos Misturadores I e II</t>
  </si>
  <si>
    <t>Chaminé do Misturador III</t>
  </si>
  <si>
    <t xml:space="preserve">Chaminé F. M. Moinho de Bolas I, Chaminé F. M. Moinho de Bolas II, Chaminé F. M. Peneira Rotex (Fábrica Pasta), Chaminé F. M. Peneira Rotex (Peneiramento) e Chaminé F. M. Usinagem de Eletrodos </t>
  </si>
  <si>
    <t xml:space="preserve">Chaminé de Exaustão Tanque de Piche </t>
  </si>
  <si>
    <t xml:space="preserve">Chaminé de Exaustão Fornos de Cozimento de Eletrodos </t>
  </si>
  <si>
    <t>Chaminé de Exaustão da Moldagem de Eletrodos</t>
  </si>
  <si>
    <t>Chaminé do Forno 2 (Fabel)</t>
  </si>
  <si>
    <t>Empilhadeira e Pá Carregadeira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</si>
</sst>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8"/>
      <color theme="1"/>
      <name val="Arial"/>
      <family val="2"/>
    </font>
    <font>
      <b/>
      <sz val="8"/>
      <color theme="1"/>
      <name val="Arial"/>
      <family val="2"/>
    </font>
    <font>
      <vertAlign val="subscript"/>
      <sz val="8"/>
      <color theme="1"/>
      <name val="Arial"/>
      <family val="2"/>
    </font>
    <font>
      <i/>
      <sz val="8"/>
      <color theme="1"/>
      <name val="Arial"/>
      <family val="2"/>
    </font>
    <font>
      <sz val="7"/>
      <color theme="1"/>
      <name val="Arial"/>
      <family val="2"/>
    </font>
    <font>
      <sz val="9"/>
      <color indexed="81"/>
      <name val="Segoe UI"/>
      <family val="2"/>
    </font>
    <font>
      <b/>
      <sz val="9"/>
      <color indexed="81"/>
      <name val="Segoe UI"/>
      <family val="2"/>
    </font>
    <font>
      <sz val="9"/>
      <color indexed="81"/>
      <name val="Segoe UI"/>
      <charset val="1"/>
    </font>
    <font>
      <b/>
      <sz val="9"/>
      <color indexed="81"/>
      <name val="Segoe UI"/>
      <charset val="1"/>
    </font>
  </fonts>
  <fills count="3">
    <fill>
      <patternFill patternType="none"/>
    </fill>
    <fill>
      <patternFill patternType="gray125"/>
    </fill>
    <fill>
      <patternFill patternType="solid">
        <fgColor rgb="FFDCE6F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0"/>
      </left>
      <right/>
      <top/>
      <bottom style="thin">
        <color indexed="64"/>
      </bottom>
      <diagonal/>
    </border>
    <border>
      <left/>
      <right/>
      <top style="thin">
        <color indexed="64"/>
      </top>
      <bottom style="thin">
        <color theme="0"/>
      </bottom>
      <diagonal/>
    </border>
    <border>
      <left/>
      <right style="thin">
        <color theme="0"/>
      </right>
      <top/>
      <bottom style="thin">
        <color indexed="64"/>
      </bottom>
      <diagonal/>
    </border>
    <border>
      <left style="thin">
        <color theme="0"/>
      </left>
      <right/>
      <top/>
      <bottom/>
      <diagonal/>
    </border>
    <border>
      <left style="thin">
        <color theme="0"/>
      </left>
      <right style="thin">
        <color theme="0"/>
      </right>
      <top/>
      <bottom style="thin">
        <color indexed="64"/>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style="thin">
        <color theme="0"/>
      </left>
      <right/>
      <top style="thin">
        <color theme="0"/>
      </top>
      <bottom style="thin">
        <color theme="0"/>
      </bottom>
      <diagonal/>
    </border>
    <border>
      <left style="thin">
        <color theme="0"/>
      </left>
      <right/>
      <top style="thin">
        <color theme="0"/>
      </top>
      <bottom/>
      <diagonal/>
    </border>
    <border>
      <left style="thin">
        <color theme="0"/>
      </left>
      <right style="thin">
        <color theme="0"/>
      </right>
      <top style="thin">
        <color indexed="64"/>
      </top>
      <bottom/>
      <diagonal/>
    </border>
    <border>
      <left/>
      <right style="thin">
        <color theme="0"/>
      </right>
      <top style="thin">
        <color indexed="64"/>
      </top>
      <bottom/>
      <diagonal/>
    </border>
    <border>
      <left style="thin">
        <color theme="0" tint="-0.14999847407452621"/>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theme="0"/>
      </bottom>
      <diagonal/>
    </border>
  </borders>
  <cellStyleXfs count="1">
    <xf numFmtId="0" fontId="0" fillId="0" borderId="0"/>
  </cellStyleXfs>
  <cellXfs count="62">
    <xf numFmtId="0" fontId="0" fillId="0" borderId="0" xfId="0"/>
    <xf numFmtId="0" fontId="1" fillId="0" borderId="0" xfId="0" applyFont="1" applyAlignment="1">
      <alignment vertical="center"/>
    </xf>
    <xf numFmtId="0" fontId="1" fillId="0" borderId="0" xfId="0" applyFont="1" applyAlignment="1">
      <alignment vertical="center" wrapText="1"/>
    </xf>
    <xf numFmtId="49" fontId="1" fillId="0" borderId="0" xfId="0" applyNumberFormat="1" applyFont="1" applyAlignment="1">
      <alignment horizontal="center" vertical="center"/>
    </xf>
    <xf numFmtId="0" fontId="4" fillId="0" borderId="0" xfId="0" applyFont="1" applyAlignment="1">
      <alignment vertical="center"/>
    </xf>
    <xf numFmtId="0" fontId="2" fillId="2" borderId="0" xfId="0" applyFont="1" applyFill="1" applyBorder="1" applyAlignment="1">
      <alignment vertical="center"/>
    </xf>
    <xf numFmtId="0" fontId="1" fillId="0" borderId="0" xfId="0" applyFont="1" applyBorder="1" applyAlignment="1">
      <alignment vertical="center"/>
    </xf>
    <xf numFmtId="0" fontId="1" fillId="0" borderId="16" xfId="0" applyFont="1" applyBorder="1" applyAlignment="1">
      <alignment vertical="center"/>
    </xf>
    <xf numFmtId="0" fontId="2" fillId="0" borderId="5" xfId="0" applyFont="1" applyFill="1" applyBorder="1" applyAlignment="1">
      <alignment vertical="center"/>
    </xf>
    <xf numFmtId="0" fontId="2" fillId="0" borderId="7" xfId="0" applyFont="1" applyFill="1" applyBorder="1" applyAlignment="1">
      <alignment vertical="center"/>
    </xf>
    <xf numFmtId="0" fontId="1" fillId="0" borderId="12"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2" fillId="0" borderId="0" xfId="0" applyFont="1" applyFill="1" applyBorder="1" applyAlignment="1">
      <alignment vertical="center"/>
    </xf>
    <xf numFmtId="0" fontId="2" fillId="0" borderId="3" xfId="0" applyFont="1" applyFill="1" applyBorder="1" applyAlignment="1">
      <alignment vertical="center"/>
    </xf>
    <xf numFmtId="0" fontId="1" fillId="0" borderId="6" xfId="0" applyFont="1" applyBorder="1" applyAlignment="1">
      <alignment vertical="center"/>
    </xf>
    <xf numFmtId="0" fontId="2" fillId="0" borderId="11" xfId="0" applyFont="1" applyFill="1" applyBorder="1" applyAlignment="1">
      <alignment vertical="center"/>
    </xf>
    <xf numFmtId="0" fontId="2" fillId="0" borderId="8" xfId="0" applyFont="1" applyFill="1" applyBorder="1" applyAlignment="1">
      <alignment vertical="center"/>
    </xf>
    <xf numFmtId="0" fontId="1" fillId="0" borderId="13" xfId="0" applyFont="1" applyBorder="1" applyAlignment="1">
      <alignment vertical="center"/>
    </xf>
    <xf numFmtId="16" fontId="1" fillId="0" borderId="0" xfId="0" applyNumberFormat="1" applyFont="1" applyAlignment="1">
      <alignment vertical="center"/>
    </xf>
    <xf numFmtId="0" fontId="1" fillId="0" borderId="15" xfId="0" applyFont="1" applyBorder="1" applyAlignment="1">
      <alignment vertical="center"/>
    </xf>
    <xf numFmtId="0" fontId="1" fillId="0" borderId="14" xfId="0" applyFont="1" applyBorder="1" applyAlignment="1">
      <alignment vertical="center"/>
    </xf>
    <xf numFmtId="2" fontId="1" fillId="0" borderId="0" xfId="0" applyNumberFormat="1" applyFont="1" applyAlignment="1">
      <alignment horizontal="right" vertical="center"/>
    </xf>
    <xf numFmtId="2" fontId="1" fillId="0" borderId="0" xfId="0" applyNumberFormat="1" applyFont="1" applyAlignme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5" fillId="0" borderId="1" xfId="0" applyFont="1" applyFill="1" applyBorder="1" applyAlignment="1">
      <alignment vertical="center"/>
    </xf>
    <xf numFmtId="0" fontId="2" fillId="0" borderId="1" xfId="0" applyFont="1" applyFill="1" applyBorder="1" applyAlignment="1">
      <alignment horizontal="center" vertical="center"/>
    </xf>
    <xf numFmtId="164" fontId="2" fillId="0" borderId="1" xfId="0" applyNumberFormat="1" applyFont="1" applyBorder="1" applyAlignment="1">
      <alignment horizontal="center" vertical="center"/>
    </xf>
    <xf numFmtId="0" fontId="5" fillId="0" borderId="1" xfId="0" applyFont="1" applyFill="1" applyBorder="1" applyAlignment="1">
      <alignment vertical="center" wrapText="1"/>
    </xf>
    <xf numFmtId="0" fontId="1" fillId="0" borderId="0" xfId="0" applyFont="1" applyFill="1" applyAlignment="1">
      <alignment vertical="center"/>
    </xf>
    <xf numFmtId="164" fontId="2" fillId="0" borderId="1" xfId="0" applyNumberFormat="1" applyFont="1" applyFill="1" applyBorder="1" applyAlignment="1">
      <alignment horizontal="center" vertical="center"/>
    </xf>
    <xf numFmtId="0" fontId="1" fillId="0" borderId="13" xfId="0" applyFont="1" applyFill="1" applyBorder="1" applyAlignment="1">
      <alignment vertical="center"/>
    </xf>
    <xf numFmtId="0" fontId="1" fillId="0" borderId="6" xfId="0" applyFont="1" applyFill="1" applyBorder="1" applyAlignment="1">
      <alignment vertical="center"/>
    </xf>
    <xf numFmtId="0" fontId="1" fillId="0" borderId="15" xfId="0" applyFont="1" applyFill="1" applyBorder="1" applyAlignment="1">
      <alignment vertical="center"/>
    </xf>
    <xf numFmtId="0" fontId="1" fillId="0" borderId="14" xfId="0" applyFont="1" applyFill="1" applyBorder="1" applyAlignment="1">
      <alignment vertical="center"/>
    </xf>
    <xf numFmtId="16" fontId="1" fillId="0" borderId="0" xfId="0" applyNumberFormat="1" applyFont="1" applyFill="1" applyAlignment="1">
      <alignment vertical="center"/>
    </xf>
    <xf numFmtId="0" fontId="5" fillId="0" borderId="1" xfId="0" applyFont="1" applyBorder="1" applyAlignment="1">
      <alignment vertical="center"/>
    </xf>
    <xf numFmtId="164" fontId="2" fillId="0" borderId="0" xfId="0" applyNumberFormat="1" applyFont="1" applyBorder="1" applyAlignment="1">
      <alignment horizontal="center" vertical="center"/>
    </xf>
    <xf numFmtId="0" fontId="4"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2" fillId="0" borderId="17"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9"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2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2" fillId="2" borderId="6" xfId="0" applyFont="1" applyFill="1" applyBorder="1" applyAlignment="1">
      <alignment horizontal="center" vertical="center"/>
    </xf>
    <xf numFmtId="0" fontId="2" fillId="2" borderId="0" xfId="0" applyFont="1" applyFill="1" applyBorder="1" applyAlignment="1">
      <alignment horizontal="center" vertical="center"/>
    </xf>
    <xf numFmtId="0" fontId="2" fillId="0" borderId="5" xfId="0" applyFont="1" applyFill="1" applyBorder="1" applyAlignment="1">
      <alignment horizontal="center" vertical="center"/>
    </xf>
    <xf numFmtId="0" fontId="1" fillId="0" borderId="4" xfId="0" applyFont="1" applyBorder="1" applyAlignment="1">
      <alignment horizontal="center" vertical="center"/>
    </xf>
    <xf numFmtId="0" fontId="1" fillId="0" borderId="20" xfId="0"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CE6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45"/>
  <sheetViews>
    <sheetView topLeftCell="B1" workbookViewId="0">
      <selection activeCell="I5" sqref="I5"/>
    </sheetView>
  </sheetViews>
  <sheetFormatPr defaultColWidth="9.140625" defaultRowHeight="15" customHeight="1" x14ac:dyDescent="0.25"/>
  <cols>
    <col min="1" max="1" width="101" style="1" customWidth="1"/>
    <col min="2" max="2" width="9.7109375" style="1" customWidth="1"/>
    <col min="3" max="3" width="3.28515625" style="1" customWidth="1"/>
    <col min="4" max="4" width="98.5703125" style="1" customWidth="1"/>
    <col min="5" max="5" width="9.7109375" style="1" customWidth="1"/>
    <col min="6" max="6" width="3" style="1" customWidth="1"/>
    <col min="7" max="7" width="17.7109375" style="1" bestFit="1" customWidth="1"/>
    <col min="8" max="16384" width="9.140625" style="1"/>
  </cols>
  <sheetData>
    <row r="1" spans="1:11" ht="15" customHeight="1" x14ac:dyDescent="0.25">
      <c r="A1" s="43" t="s">
        <v>30</v>
      </c>
      <c r="B1" s="43"/>
      <c r="C1" s="43"/>
      <c r="D1" s="43"/>
      <c r="E1" s="43"/>
      <c r="F1" s="43"/>
      <c r="G1" s="43"/>
      <c r="H1" s="43"/>
      <c r="I1" s="43"/>
      <c r="J1" s="43"/>
      <c r="K1" s="43"/>
    </row>
    <row r="2" spans="1:11" ht="15" customHeight="1" x14ac:dyDescent="0.25">
      <c r="A2" s="41" t="s">
        <v>73</v>
      </c>
      <c r="B2" s="41"/>
      <c r="C2" s="4"/>
      <c r="D2" s="41" t="s">
        <v>74</v>
      </c>
      <c r="E2" s="41"/>
      <c r="G2" s="41" t="s">
        <v>25</v>
      </c>
      <c r="H2" s="41"/>
      <c r="I2" s="41"/>
      <c r="J2" s="41"/>
      <c r="K2" s="41"/>
    </row>
    <row r="3" spans="1:11" ht="15" customHeight="1" x14ac:dyDescent="0.25">
      <c r="A3" s="1" t="s">
        <v>16</v>
      </c>
      <c r="B3" s="25">
        <v>10</v>
      </c>
      <c r="D3" s="1" t="s">
        <v>27</v>
      </c>
      <c r="E3" s="25">
        <v>10</v>
      </c>
      <c r="G3" s="42" t="s">
        <v>21</v>
      </c>
      <c r="H3" s="42" t="s">
        <v>22</v>
      </c>
      <c r="I3" s="42"/>
      <c r="J3" s="42"/>
      <c r="K3" s="42"/>
    </row>
    <row r="4" spans="1:11" ht="15" customHeight="1" x14ac:dyDescent="0.25">
      <c r="A4" s="1" t="s">
        <v>17</v>
      </c>
      <c r="B4" s="25">
        <v>9</v>
      </c>
      <c r="D4" s="1" t="s">
        <v>26</v>
      </c>
      <c r="E4" s="25">
        <v>9</v>
      </c>
      <c r="G4" s="42"/>
      <c r="H4" s="25" t="s">
        <v>23</v>
      </c>
      <c r="I4" s="25" t="s">
        <v>10</v>
      </c>
      <c r="J4" s="25" t="s">
        <v>15</v>
      </c>
      <c r="K4" s="25" t="s">
        <v>24</v>
      </c>
    </row>
    <row r="5" spans="1:11" ht="15" customHeight="1" x14ac:dyDescent="0.25">
      <c r="A5" s="1" t="s">
        <v>18</v>
      </c>
      <c r="B5" s="3" t="s">
        <v>75</v>
      </c>
      <c r="D5" s="1" t="s">
        <v>76</v>
      </c>
      <c r="E5" s="25">
        <v>6</v>
      </c>
      <c r="G5" s="25" t="s">
        <v>67</v>
      </c>
      <c r="H5" s="25">
        <v>6</v>
      </c>
      <c r="I5" s="25">
        <v>6</v>
      </c>
      <c r="J5" s="25">
        <v>5</v>
      </c>
      <c r="K5" s="25">
        <v>5</v>
      </c>
    </row>
    <row r="6" spans="1:11" ht="15" customHeight="1" x14ac:dyDescent="0.25">
      <c r="A6" s="1" t="s">
        <v>19</v>
      </c>
      <c r="B6" s="3" t="s">
        <v>77</v>
      </c>
      <c r="D6" s="1" t="s">
        <v>28</v>
      </c>
      <c r="E6" s="25">
        <v>3</v>
      </c>
      <c r="G6" s="25" t="s">
        <v>68</v>
      </c>
      <c r="H6" s="25">
        <v>6</v>
      </c>
      <c r="I6" s="25">
        <v>6</v>
      </c>
      <c r="J6" s="25">
        <v>5</v>
      </c>
      <c r="K6" s="25">
        <v>5</v>
      </c>
    </row>
    <row r="7" spans="1:11" ht="22.5" x14ac:dyDescent="0.25">
      <c r="A7" s="2" t="s">
        <v>78</v>
      </c>
      <c r="B7" s="25">
        <v>5</v>
      </c>
      <c r="D7" s="1" t="s">
        <v>29</v>
      </c>
      <c r="E7" s="25">
        <v>1</v>
      </c>
      <c r="G7" s="25" t="s">
        <v>69</v>
      </c>
      <c r="H7" s="25">
        <v>5</v>
      </c>
      <c r="I7" s="25">
        <v>5</v>
      </c>
      <c r="J7" s="25">
        <v>4</v>
      </c>
      <c r="K7" s="25">
        <v>4</v>
      </c>
    </row>
    <row r="8" spans="1:11" ht="15" customHeight="1" x14ac:dyDescent="0.25">
      <c r="A8" s="1" t="s">
        <v>20</v>
      </c>
      <c r="B8" s="25">
        <v>3</v>
      </c>
      <c r="G8" s="25" t="s">
        <v>70</v>
      </c>
      <c r="H8" s="25">
        <v>5</v>
      </c>
      <c r="I8" s="25">
        <v>5</v>
      </c>
      <c r="J8" s="25">
        <v>4</v>
      </c>
      <c r="K8" s="25">
        <v>4</v>
      </c>
    </row>
    <row r="9" spans="1:11" ht="15" customHeight="1" x14ac:dyDescent="0.25">
      <c r="A9" s="1" t="s">
        <v>60</v>
      </c>
      <c r="B9" s="25">
        <v>1</v>
      </c>
      <c r="G9" s="25" t="s">
        <v>71</v>
      </c>
      <c r="H9" s="25">
        <v>4</v>
      </c>
      <c r="I9" s="25">
        <v>4</v>
      </c>
      <c r="J9" s="25">
        <v>3</v>
      </c>
      <c r="K9" s="25">
        <v>3</v>
      </c>
    </row>
    <row r="11" spans="1:11" ht="15" customHeight="1" x14ac:dyDescent="0.25">
      <c r="A11" s="43" t="s">
        <v>50</v>
      </c>
      <c r="B11" s="43"/>
      <c r="C11" s="43"/>
      <c r="D11" s="43"/>
      <c r="E11" s="43"/>
    </row>
    <row r="12" spans="1:11" ht="15" customHeight="1" x14ac:dyDescent="0.25">
      <c r="A12" s="41" t="s">
        <v>79</v>
      </c>
      <c r="B12" s="41"/>
      <c r="D12" s="41" t="s">
        <v>80</v>
      </c>
      <c r="E12" s="41"/>
    </row>
    <row r="13" spans="1:11" ht="15" customHeight="1" x14ac:dyDescent="0.25">
      <c r="A13" s="1" t="s">
        <v>81</v>
      </c>
      <c r="B13" s="25">
        <v>10</v>
      </c>
      <c r="D13" s="1" t="s">
        <v>37</v>
      </c>
      <c r="E13" s="25">
        <v>10</v>
      </c>
    </row>
    <row r="14" spans="1:11" ht="15" customHeight="1" x14ac:dyDescent="0.25">
      <c r="A14" s="1" t="s">
        <v>31</v>
      </c>
      <c r="B14" s="25">
        <v>9</v>
      </c>
      <c r="D14" s="1" t="s">
        <v>38</v>
      </c>
      <c r="E14" s="25">
        <v>9</v>
      </c>
    </row>
    <row r="15" spans="1:11" ht="15" customHeight="1" x14ac:dyDescent="0.25">
      <c r="A15" s="1" t="s">
        <v>32</v>
      </c>
      <c r="B15" s="25">
        <v>8</v>
      </c>
      <c r="D15" s="1" t="s">
        <v>39</v>
      </c>
      <c r="E15" s="25">
        <v>7</v>
      </c>
    </row>
    <row r="16" spans="1:11" ht="15" customHeight="1" x14ac:dyDescent="0.25">
      <c r="A16" s="1" t="s">
        <v>33</v>
      </c>
      <c r="B16" s="25">
        <v>7</v>
      </c>
      <c r="D16" s="1" t="s">
        <v>40</v>
      </c>
      <c r="E16" s="25">
        <v>5</v>
      </c>
    </row>
    <row r="17" spans="1:5" ht="15" customHeight="1" x14ac:dyDescent="0.25">
      <c r="A17" s="1" t="s">
        <v>72</v>
      </c>
      <c r="B17" s="25">
        <v>6</v>
      </c>
      <c r="D17" s="1" t="s">
        <v>93</v>
      </c>
      <c r="E17" s="25">
        <v>3</v>
      </c>
    </row>
    <row r="18" spans="1:5" ht="15" customHeight="1" x14ac:dyDescent="0.25">
      <c r="A18" s="1" t="s">
        <v>34</v>
      </c>
      <c r="B18" s="25">
        <v>5</v>
      </c>
      <c r="D18" s="1" t="s">
        <v>41</v>
      </c>
      <c r="E18" s="25">
        <v>1</v>
      </c>
    </row>
    <row r="19" spans="1:5" ht="15" customHeight="1" x14ac:dyDescent="0.25">
      <c r="A19" s="1" t="s">
        <v>35</v>
      </c>
      <c r="B19" s="25">
        <v>3</v>
      </c>
      <c r="E19" s="25"/>
    </row>
    <row r="20" spans="1:5" ht="15" customHeight="1" x14ac:dyDescent="0.25">
      <c r="A20" s="1" t="s">
        <v>36</v>
      </c>
      <c r="B20" s="25">
        <v>1</v>
      </c>
      <c r="E20" s="25"/>
    </row>
    <row r="21" spans="1:5" ht="15" customHeight="1" x14ac:dyDescent="0.25">
      <c r="E21" s="25"/>
    </row>
    <row r="22" spans="1:5" ht="15" customHeight="1" x14ac:dyDescent="0.25">
      <c r="A22" s="43" t="s">
        <v>42</v>
      </c>
      <c r="B22" s="43"/>
      <c r="C22" s="43"/>
      <c r="D22" s="43"/>
      <c r="E22" s="43"/>
    </row>
    <row r="23" spans="1:5" ht="15" customHeight="1" x14ac:dyDescent="0.25">
      <c r="A23" s="41" t="s">
        <v>82</v>
      </c>
      <c r="B23" s="41"/>
      <c r="D23" s="41" t="s">
        <v>83</v>
      </c>
      <c r="E23" s="41"/>
    </row>
    <row r="24" spans="1:5" ht="15" customHeight="1" x14ac:dyDescent="0.25">
      <c r="A24" s="1" t="s">
        <v>84</v>
      </c>
      <c r="B24" s="25">
        <v>10</v>
      </c>
      <c r="D24" s="1" t="s">
        <v>66</v>
      </c>
      <c r="E24" s="25">
        <v>10</v>
      </c>
    </row>
    <row r="25" spans="1:5" ht="22.5" x14ac:dyDescent="0.25">
      <c r="A25" s="2" t="s">
        <v>85</v>
      </c>
      <c r="B25" s="25">
        <v>9</v>
      </c>
      <c r="D25" s="2" t="s">
        <v>94</v>
      </c>
      <c r="E25" s="25">
        <v>9</v>
      </c>
    </row>
    <row r="26" spans="1:5" ht="15" customHeight="1" x14ac:dyDescent="0.25">
      <c r="A26" s="1" t="s">
        <v>53</v>
      </c>
      <c r="B26" s="25">
        <v>7</v>
      </c>
      <c r="D26" s="1" t="s">
        <v>54</v>
      </c>
      <c r="E26" s="25">
        <v>7</v>
      </c>
    </row>
    <row r="27" spans="1:5" ht="15" customHeight="1" x14ac:dyDescent="0.25">
      <c r="A27" s="1" t="s">
        <v>44</v>
      </c>
      <c r="B27" s="25">
        <v>5</v>
      </c>
      <c r="D27" s="1" t="s">
        <v>47</v>
      </c>
      <c r="E27" s="25">
        <v>5</v>
      </c>
    </row>
    <row r="28" spans="1:5" ht="15" customHeight="1" x14ac:dyDescent="0.25">
      <c r="A28" s="1" t="s">
        <v>45</v>
      </c>
      <c r="B28" s="25">
        <v>3</v>
      </c>
      <c r="D28" s="1" t="s">
        <v>48</v>
      </c>
      <c r="E28" s="25">
        <v>3</v>
      </c>
    </row>
    <row r="29" spans="1:5" ht="15" customHeight="1" x14ac:dyDescent="0.25">
      <c r="A29" s="2" t="s">
        <v>43</v>
      </c>
      <c r="B29" s="25">
        <v>1</v>
      </c>
      <c r="D29" s="1" t="s">
        <v>46</v>
      </c>
      <c r="E29" s="25">
        <v>1</v>
      </c>
    </row>
    <row r="30" spans="1:5" ht="15" customHeight="1" x14ac:dyDescent="0.25">
      <c r="B30" s="25"/>
      <c r="E30" s="25"/>
    </row>
    <row r="31" spans="1:5" ht="15" customHeight="1" x14ac:dyDescent="0.25">
      <c r="A31" s="43" t="s">
        <v>49</v>
      </c>
      <c r="B31" s="43"/>
      <c r="C31" s="43"/>
      <c r="D31" s="43"/>
      <c r="E31" s="43"/>
    </row>
    <row r="32" spans="1:5" ht="15" customHeight="1" x14ac:dyDescent="0.25">
      <c r="A32" s="41" t="s">
        <v>86</v>
      </c>
      <c r="B32" s="41"/>
      <c r="C32" s="24"/>
      <c r="D32" s="41" t="s">
        <v>87</v>
      </c>
      <c r="E32" s="41"/>
    </row>
    <row r="33" spans="1:5" ht="15" customHeight="1" x14ac:dyDescent="0.25">
      <c r="A33" s="1" t="s">
        <v>51</v>
      </c>
      <c r="B33" s="25">
        <v>10</v>
      </c>
      <c r="D33" s="1" t="s">
        <v>56</v>
      </c>
      <c r="E33" s="25">
        <v>10</v>
      </c>
    </row>
    <row r="34" spans="1:5" ht="22.5" x14ac:dyDescent="0.25">
      <c r="A34" s="1" t="s">
        <v>52</v>
      </c>
      <c r="B34" s="25">
        <v>9</v>
      </c>
      <c r="D34" s="2" t="s">
        <v>57</v>
      </c>
      <c r="E34" s="25">
        <v>9</v>
      </c>
    </row>
    <row r="35" spans="1:5" ht="22.5" x14ac:dyDescent="0.25">
      <c r="A35" s="1" t="s">
        <v>88</v>
      </c>
      <c r="B35" s="25">
        <v>8</v>
      </c>
      <c r="D35" s="2" t="s">
        <v>58</v>
      </c>
      <c r="E35" s="25">
        <v>8</v>
      </c>
    </row>
    <row r="36" spans="1:5" ht="15" customHeight="1" x14ac:dyDescent="0.25">
      <c r="A36" s="1" t="s">
        <v>64</v>
      </c>
      <c r="B36" s="25">
        <v>7</v>
      </c>
      <c r="D36" s="1" t="s">
        <v>64</v>
      </c>
      <c r="E36" s="25">
        <v>7</v>
      </c>
    </row>
    <row r="37" spans="1:5" ht="15" customHeight="1" x14ac:dyDescent="0.25">
      <c r="A37" s="1" t="s">
        <v>65</v>
      </c>
      <c r="B37" s="25">
        <v>5</v>
      </c>
      <c r="D37" s="1" t="s">
        <v>65</v>
      </c>
      <c r="E37" s="25">
        <v>5</v>
      </c>
    </row>
    <row r="38" spans="1:5" ht="15" customHeight="1" x14ac:dyDescent="0.25">
      <c r="A38" s="1" t="s">
        <v>55</v>
      </c>
      <c r="B38" s="25">
        <v>3</v>
      </c>
      <c r="D38" s="1" t="s">
        <v>55</v>
      </c>
      <c r="E38" s="25">
        <v>3</v>
      </c>
    </row>
    <row r="39" spans="1:5" ht="15" customHeight="1" x14ac:dyDescent="0.25">
      <c r="A39" s="1" t="s">
        <v>89</v>
      </c>
      <c r="B39" s="25">
        <v>1</v>
      </c>
      <c r="D39" s="1" t="s">
        <v>59</v>
      </c>
      <c r="E39" s="25">
        <v>1</v>
      </c>
    </row>
    <row r="40" spans="1:5" ht="15" customHeight="1" x14ac:dyDescent="0.25">
      <c r="B40" s="25"/>
      <c r="E40" s="25"/>
    </row>
    <row r="41" spans="1:5" ht="15" customHeight="1" x14ac:dyDescent="0.25">
      <c r="B41" s="25"/>
      <c r="E41" s="25"/>
    </row>
    <row r="42" spans="1:5" ht="15" customHeight="1" x14ac:dyDescent="0.25">
      <c r="B42" s="25"/>
    </row>
    <row r="43" spans="1:5" ht="15" customHeight="1" x14ac:dyDescent="0.25">
      <c r="B43" s="25"/>
    </row>
    <row r="44" spans="1:5" ht="15" customHeight="1" x14ac:dyDescent="0.25">
      <c r="B44" s="25"/>
    </row>
    <row r="45" spans="1:5" ht="15" customHeight="1" x14ac:dyDescent="0.25">
      <c r="B45" s="25"/>
    </row>
  </sheetData>
  <mergeCells count="15">
    <mergeCell ref="A22:E22"/>
    <mergeCell ref="A23:B23"/>
    <mergeCell ref="D23:E23"/>
    <mergeCell ref="A31:E31"/>
    <mergeCell ref="A32:B32"/>
    <mergeCell ref="D32:E32"/>
    <mergeCell ref="A12:B12"/>
    <mergeCell ref="H3:K3"/>
    <mergeCell ref="A1:K1"/>
    <mergeCell ref="D2:E2"/>
    <mergeCell ref="A11:E11"/>
    <mergeCell ref="D12:E12"/>
    <mergeCell ref="G3:G4"/>
    <mergeCell ref="A2:B2"/>
    <mergeCell ref="G2:K2"/>
  </mergeCells>
  <pageMargins left="0.511811024" right="0.511811024" top="0.78740157499999996" bottom="0.78740157499999996" header="0.31496062000000002" footer="0.31496062000000002"/>
  <pageSetup paperSize="9"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291"/>
  <sheetViews>
    <sheetView topLeftCell="A29" zoomScaleNormal="100" workbookViewId="0">
      <selection activeCell="H38" sqref="H38"/>
    </sheetView>
  </sheetViews>
  <sheetFormatPr defaultColWidth="9.140625" defaultRowHeight="15" customHeight="1" x14ac:dyDescent="0.25"/>
  <cols>
    <col min="1" max="1" width="21.140625" style="1" customWidth="1"/>
    <col min="2" max="2" width="10.7109375" style="1" customWidth="1"/>
    <col min="3" max="3" width="77" style="1" customWidth="1"/>
    <col min="4" max="4" width="10.7109375" style="1" customWidth="1"/>
    <col min="5" max="5" width="81.7109375" style="1" customWidth="1"/>
    <col min="6" max="6" width="5.28515625" style="1" customWidth="1"/>
    <col min="7" max="27" width="9.140625" style="1"/>
    <col min="28" max="29" width="9.140625" style="1" hidden="1" customWidth="1"/>
    <col min="30" max="16384" width="9.140625" style="1"/>
  </cols>
  <sheetData>
    <row r="1" spans="1:29" ht="15" customHeight="1" x14ac:dyDescent="0.25">
      <c r="A1" s="5" t="s">
        <v>7</v>
      </c>
      <c r="B1" s="57" t="s">
        <v>97</v>
      </c>
      <c r="C1" s="58"/>
      <c r="D1" s="58"/>
      <c r="E1" s="58"/>
      <c r="F1" s="6"/>
      <c r="G1" s="7"/>
    </row>
    <row r="2" spans="1:29" ht="15" customHeight="1" x14ac:dyDescent="0.25">
      <c r="A2" s="8" t="s">
        <v>8</v>
      </c>
      <c r="B2" s="9" t="s">
        <v>9</v>
      </c>
      <c r="C2" s="52"/>
      <c r="D2" s="53"/>
      <c r="E2" s="59"/>
      <c r="F2" s="18"/>
      <c r="G2" s="7"/>
    </row>
    <row r="3" spans="1:29" ht="15" customHeight="1" x14ac:dyDescent="0.25">
      <c r="A3" s="11" t="s">
        <v>0</v>
      </c>
      <c r="B3" s="11" t="s">
        <v>1</v>
      </c>
      <c r="C3" s="11" t="s">
        <v>6</v>
      </c>
      <c r="D3" s="11" t="s">
        <v>2</v>
      </c>
      <c r="E3" s="11" t="s">
        <v>6</v>
      </c>
      <c r="F3" s="54" t="s">
        <v>90</v>
      </c>
      <c r="AC3" s="1" t="s">
        <v>9</v>
      </c>
    </row>
    <row r="4" spans="1:29" ht="15" customHeight="1" x14ac:dyDescent="0.25">
      <c r="A4" s="26" t="s">
        <v>3</v>
      </c>
      <c r="B4" s="27">
        <f>VLOOKUP(C4,Parâmetros!$A$3:$B$9,2,FALSE)/10</f>
        <v>0.7</v>
      </c>
      <c r="C4" s="28" t="s">
        <v>18</v>
      </c>
      <c r="D4" s="27">
        <f>VLOOKUP(E4,Parâmetros!$D$3:$E$7,2,FALSE)/10</f>
        <v>0.9</v>
      </c>
      <c r="E4" s="28" t="s">
        <v>26</v>
      </c>
      <c r="F4" s="55"/>
      <c r="AC4" s="1" t="s">
        <v>24</v>
      </c>
    </row>
    <row r="5" spans="1:29" s="32" customFormat="1" ht="15" customHeight="1" x14ac:dyDescent="0.25">
      <c r="A5" s="26" t="s">
        <v>4</v>
      </c>
      <c r="B5" s="27">
        <f>VLOOKUP(C5,Parâmetros!$A$13:$B$20,2,FALSE)/10</f>
        <v>1</v>
      </c>
      <c r="C5" s="28" t="s">
        <v>81</v>
      </c>
      <c r="D5" s="27">
        <f>VLOOKUP(E5,Parâmetros!$D$13:$E$18,2,FALSE)/10</f>
        <v>0.9</v>
      </c>
      <c r="E5" s="28" t="s">
        <v>38</v>
      </c>
      <c r="F5" s="55"/>
      <c r="AC5" s="32" t="s">
        <v>61</v>
      </c>
    </row>
    <row r="6" spans="1:29" ht="15" customHeight="1" x14ac:dyDescent="0.25">
      <c r="A6" s="26" t="s">
        <v>63</v>
      </c>
      <c r="B6" s="27">
        <f>VLOOKUP(C6,Parâmetros!$A$24:$B$29,2,FALSE)/10</f>
        <v>1</v>
      </c>
      <c r="C6" s="28" t="s">
        <v>84</v>
      </c>
      <c r="D6" s="27">
        <f>VLOOKUP(E6,Parâmetros!$D$24:$E$29,2,FALSE)/10</f>
        <v>1</v>
      </c>
      <c r="E6" s="28" t="s">
        <v>66</v>
      </c>
      <c r="F6" s="55"/>
      <c r="AC6" s="1" t="s">
        <v>10</v>
      </c>
    </row>
    <row r="7" spans="1:29" ht="15" customHeight="1" x14ac:dyDescent="0.25">
      <c r="A7" s="26" t="s">
        <v>5</v>
      </c>
      <c r="B7" s="27">
        <f>VLOOKUP(C7,Parâmetros!$A$33:$B$39,2,FALSE)/10</f>
        <v>0.9</v>
      </c>
      <c r="C7" s="28" t="s">
        <v>52</v>
      </c>
      <c r="D7" s="27">
        <f>VLOOKUP(E7,Parâmetros!$D$33:$E$39,2,FALSE)/10</f>
        <v>0.9</v>
      </c>
      <c r="E7" s="28" t="s">
        <v>57</v>
      </c>
      <c r="F7" s="56"/>
      <c r="AC7" s="1" t="s">
        <v>23</v>
      </c>
    </row>
    <row r="8" spans="1:29" ht="15" customHeight="1" x14ac:dyDescent="0.25">
      <c r="A8" s="47"/>
      <c r="B8" s="47"/>
      <c r="C8" s="47"/>
      <c r="D8" s="47"/>
      <c r="E8" s="48"/>
      <c r="F8" s="30">
        <f>((B4*D4)+(B5*D5)+(B6*D6)+(B7*D7))/4</f>
        <v>0.83500000000000008</v>
      </c>
      <c r="AC8" s="1" t="s">
        <v>62</v>
      </c>
    </row>
    <row r="9" spans="1:29" ht="15" customHeight="1" x14ac:dyDescent="0.25">
      <c r="A9" s="13" t="s">
        <v>8</v>
      </c>
      <c r="B9" s="14" t="s">
        <v>11</v>
      </c>
      <c r="C9" s="49"/>
      <c r="D9" s="50"/>
      <c r="E9" s="51"/>
      <c r="F9" s="15"/>
      <c r="AC9" s="1" t="s">
        <v>15</v>
      </c>
    </row>
    <row r="10" spans="1:29" ht="15" customHeight="1" x14ac:dyDescent="0.25">
      <c r="A10" s="29" t="s">
        <v>0</v>
      </c>
      <c r="B10" s="29" t="s">
        <v>1</v>
      </c>
      <c r="C10" s="29" t="s">
        <v>6</v>
      </c>
      <c r="D10" s="29" t="s">
        <v>2</v>
      </c>
      <c r="E10" s="29" t="s">
        <v>6</v>
      </c>
      <c r="F10" s="54" t="s">
        <v>90</v>
      </c>
    </row>
    <row r="11" spans="1:29" ht="15" customHeight="1" x14ac:dyDescent="0.25">
      <c r="A11" s="26" t="s">
        <v>3</v>
      </c>
      <c r="B11" s="27">
        <f>VLOOKUP(C11,Parâmetros!$A$3:$B$9,2,FALSE)/10</f>
        <v>0.5</v>
      </c>
      <c r="C11" s="28" t="s">
        <v>78</v>
      </c>
      <c r="D11" s="27">
        <f>VLOOKUP(E11,Parâmetros!$D$3:$E$7,2,FALSE)/10</f>
        <v>0.9</v>
      </c>
      <c r="E11" s="28" t="s">
        <v>26</v>
      </c>
      <c r="F11" s="55"/>
    </row>
    <row r="12" spans="1:29" s="32" customFormat="1" ht="15" customHeight="1" x14ac:dyDescent="0.25">
      <c r="A12" s="26" t="s">
        <v>4</v>
      </c>
      <c r="B12" s="27">
        <f>VLOOKUP(C12,Parâmetros!$A$13:$B$20,2,FALSE)/10</f>
        <v>0.6</v>
      </c>
      <c r="C12" s="28" t="s">
        <v>72</v>
      </c>
      <c r="D12" s="27">
        <f>VLOOKUP(E12,Parâmetros!$D$13:$E$18,2,FALSE)/10</f>
        <v>0.9</v>
      </c>
      <c r="E12" s="28" t="s">
        <v>38</v>
      </c>
      <c r="F12" s="55"/>
    </row>
    <row r="13" spans="1:29" s="32" customFormat="1" ht="15" customHeight="1" x14ac:dyDescent="0.25">
      <c r="A13" s="26" t="s">
        <v>63</v>
      </c>
      <c r="B13" s="27">
        <f>VLOOKUP(C13,Parâmetros!$A$24:$B$29,2,FALSE)/10</f>
        <v>0.5</v>
      </c>
      <c r="C13" s="28" t="s">
        <v>44</v>
      </c>
      <c r="D13" s="27">
        <f>VLOOKUP(E13,Parâmetros!$D$24:$E$29,2,FALSE)/10</f>
        <v>1</v>
      </c>
      <c r="E13" s="28" t="s">
        <v>66</v>
      </c>
      <c r="F13" s="55"/>
    </row>
    <row r="14" spans="1:29" s="32" customFormat="1" ht="15" customHeight="1" x14ac:dyDescent="0.25">
      <c r="A14" s="26" t="s">
        <v>5</v>
      </c>
      <c r="B14" s="27">
        <f>VLOOKUP(C14,Parâmetros!$A$33:$B$39,2,FALSE)/10</f>
        <v>0.5</v>
      </c>
      <c r="C14" s="28" t="s">
        <v>65</v>
      </c>
      <c r="D14" s="27">
        <f>VLOOKUP(E14,Parâmetros!$D$33:$E$39,2,FALSE)/10</f>
        <v>0.1</v>
      </c>
      <c r="E14" s="28" t="s">
        <v>59</v>
      </c>
      <c r="F14" s="56"/>
    </row>
    <row r="15" spans="1:29" s="32" customFormat="1" ht="15" customHeight="1" x14ac:dyDescent="0.25">
      <c r="A15" s="47"/>
      <c r="B15" s="47"/>
      <c r="C15" s="47"/>
      <c r="D15" s="47"/>
      <c r="E15" s="48"/>
      <c r="F15" s="33">
        <f>((B11*D11)+(B12*D12)+(B13*D13)+(B14*D14))/4</f>
        <v>0.38500000000000001</v>
      </c>
    </row>
    <row r="16" spans="1:29" s="32" customFormat="1" ht="15" customHeight="1" x14ac:dyDescent="0.25">
      <c r="A16" s="16" t="s">
        <v>8</v>
      </c>
      <c r="B16" s="17" t="s">
        <v>12</v>
      </c>
      <c r="C16" s="49"/>
      <c r="D16" s="50"/>
      <c r="E16" s="51"/>
      <c r="F16" s="34"/>
    </row>
    <row r="17" spans="1:6" s="32" customFormat="1" ht="15" customHeight="1" x14ac:dyDescent="0.25">
      <c r="A17" s="29" t="s">
        <v>0</v>
      </c>
      <c r="B17" s="29" t="s">
        <v>1</v>
      </c>
      <c r="C17" s="29" t="s">
        <v>6</v>
      </c>
      <c r="D17" s="29" t="s">
        <v>2</v>
      </c>
      <c r="E17" s="29" t="s">
        <v>6</v>
      </c>
      <c r="F17" s="44" t="s">
        <v>90</v>
      </c>
    </row>
    <row r="18" spans="1:6" s="32" customFormat="1" ht="15" customHeight="1" x14ac:dyDescent="0.25">
      <c r="A18" s="26" t="s">
        <v>3</v>
      </c>
      <c r="B18" s="27">
        <f>VLOOKUP(C18,Parâmetros!$A$3:$B$9,2,FALSE)/10</f>
        <v>0.5</v>
      </c>
      <c r="C18" s="28" t="s">
        <v>78</v>
      </c>
      <c r="D18" s="27">
        <f>VLOOKUP(E18,Parâmetros!$D$3:$E$7,2,FALSE)/10</f>
        <v>0.9</v>
      </c>
      <c r="E18" s="28" t="s">
        <v>26</v>
      </c>
      <c r="F18" s="45"/>
    </row>
    <row r="19" spans="1:6" s="32" customFormat="1" ht="15" customHeight="1" x14ac:dyDescent="0.25">
      <c r="A19" s="26" t="s">
        <v>4</v>
      </c>
      <c r="B19" s="27">
        <f>VLOOKUP(C19,Parâmetros!$A$13:$B$20,2,FALSE)/10</f>
        <v>0.6</v>
      </c>
      <c r="C19" s="28" t="s">
        <v>72</v>
      </c>
      <c r="D19" s="27">
        <f>VLOOKUP(E19,Parâmetros!$D$13:$E$18,2,FALSE)/10</f>
        <v>0.9</v>
      </c>
      <c r="E19" s="28" t="s">
        <v>38</v>
      </c>
      <c r="F19" s="45"/>
    </row>
    <row r="20" spans="1:6" s="32" customFormat="1" ht="15" customHeight="1" x14ac:dyDescent="0.25">
      <c r="A20" s="26" t="s">
        <v>63</v>
      </c>
      <c r="B20" s="27">
        <f>VLOOKUP(C20,Parâmetros!$A$24:$B$29,2,FALSE)/10</f>
        <v>0.5</v>
      </c>
      <c r="C20" s="28" t="s">
        <v>44</v>
      </c>
      <c r="D20" s="27">
        <f>VLOOKUP(E20,Parâmetros!$D$24:$E$29,2,FALSE)/10</f>
        <v>1</v>
      </c>
      <c r="E20" s="28" t="s">
        <v>66</v>
      </c>
      <c r="F20" s="45"/>
    </row>
    <row r="21" spans="1:6" s="32" customFormat="1" ht="15" customHeight="1" x14ac:dyDescent="0.25">
      <c r="A21" s="26" t="s">
        <v>5</v>
      </c>
      <c r="B21" s="27">
        <f>VLOOKUP(C21,Parâmetros!$A$33:$B$39,2,FALSE)/10</f>
        <v>0.5</v>
      </c>
      <c r="C21" s="28" t="s">
        <v>65</v>
      </c>
      <c r="D21" s="27">
        <f>VLOOKUP(E21,Parâmetros!$D$33:$E$39,2,FALSE)/10</f>
        <v>0.1</v>
      </c>
      <c r="E21" s="28" t="s">
        <v>59</v>
      </c>
      <c r="F21" s="46"/>
    </row>
    <row r="22" spans="1:6" s="32" customFormat="1" ht="15" customHeight="1" x14ac:dyDescent="0.25">
      <c r="A22" s="47"/>
      <c r="B22" s="47"/>
      <c r="C22" s="47"/>
      <c r="D22" s="47"/>
      <c r="E22" s="48"/>
      <c r="F22" s="33">
        <f>((B18*D18)+(B19*D19)+(B20*D20)+(B21*D21))/4</f>
        <v>0.38500000000000001</v>
      </c>
    </row>
    <row r="23" spans="1:6" s="32" customFormat="1" ht="15" customHeight="1" x14ac:dyDescent="0.25">
      <c r="A23" s="13" t="s">
        <v>8</v>
      </c>
      <c r="B23" s="14" t="s">
        <v>14</v>
      </c>
      <c r="C23" s="49"/>
      <c r="D23" s="50"/>
      <c r="E23" s="51"/>
      <c r="F23" s="34"/>
    </row>
    <row r="24" spans="1:6" s="32" customFormat="1" ht="15" customHeight="1" x14ac:dyDescent="0.25">
      <c r="A24" s="29" t="s">
        <v>0</v>
      </c>
      <c r="B24" s="29" t="s">
        <v>1</v>
      </c>
      <c r="C24" s="29" t="s">
        <v>6</v>
      </c>
      <c r="D24" s="29" t="s">
        <v>2</v>
      </c>
      <c r="E24" s="29" t="s">
        <v>6</v>
      </c>
      <c r="F24" s="44" t="s">
        <v>90</v>
      </c>
    </row>
    <row r="25" spans="1:6" s="32" customFormat="1" ht="15" customHeight="1" x14ac:dyDescent="0.25">
      <c r="A25" s="26" t="s">
        <v>3</v>
      </c>
      <c r="B25" s="27">
        <f>VLOOKUP(C25,Parâmetros!$A$3:$B$9,2,FALSE)/10</f>
        <v>0.7</v>
      </c>
      <c r="C25" s="28" t="s">
        <v>18</v>
      </c>
      <c r="D25" s="27">
        <f>VLOOKUP(E25,Parâmetros!$D$3:$E$7,2,FALSE)/10</f>
        <v>0.9</v>
      </c>
      <c r="E25" s="28" t="s">
        <v>26</v>
      </c>
      <c r="F25" s="45"/>
    </row>
    <row r="26" spans="1:6" s="32" customFormat="1" ht="15" customHeight="1" x14ac:dyDescent="0.25">
      <c r="A26" s="26" t="s">
        <v>4</v>
      </c>
      <c r="B26" s="27">
        <f>VLOOKUP(C26,Parâmetros!$A$13:$B$20,2,FALSE)/10</f>
        <v>1</v>
      </c>
      <c r="C26" s="28" t="s">
        <v>81</v>
      </c>
      <c r="D26" s="27">
        <f>VLOOKUP(E26,Parâmetros!$D$13:$E$18,2,FALSE)/10</f>
        <v>0.9</v>
      </c>
      <c r="E26" s="28" t="s">
        <v>38</v>
      </c>
      <c r="F26" s="45"/>
    </row>
    <row r="27" spans="1:6" s="32" customFormat="1" ht="15" customHeight="1" x14ac:dyDescent="0.25">
      <c r="A27" s="26" t="s">
        <v>63</v>
      </c>
      <c r="B27" s="27">
        <f>VLOOKUP(C27,Parâmetros!$A$24:$B$29,2,FALSE)/10</f>
        <v>1</v>
      </c>
      <c r="C27" s="28" t="s">
        <v>84</v>
      </c>
      <c r="D27" s="27">
        <f>VLOOKUP(E27,Parâmetros!$D$24:$E$29,2,FALSE)/10</f>
        <v>1</v>
      </c>
      <c r="E27" s="28" t="s">
        <v>66</v>
      </c>
      <c r="F27" s="45"/>
    </row>
    <row r="28" spans="1:6" s="32" customFormat="1" ht="15" customHeight="1" x14ac:dyDescent="0.25">
      <c r="A28" s="26" t="s">
        <v>5</v>
      </c>
      <c r="B28" s="27">
        <f>VLOOKUP(C28,Parâmetros!$A$33:$B$39,2,FALSE)/10</f>
        <v>0.9</v>
      </c>
      <c r="C28" s="28" t="s">
        <v>52</v>
      </c>
      <c r="D28" s="27">
        <f>VLOOKUP(E28,Parâmetros!$D$33:$E$39,2,FALSE)/10</f>
        <v>0.9</v>
      </c>
      <c r="E28" s="28" t="s">
        <v>57</v>
      </c>
      <c r="F28" s="46"/>
    </row>
    <row r="29" spans="1:6" s="32" customFormat="1" ht="15" customHeight="1" x14ac:dyDescent="0.25">
      <c r="A29" s="47"/>
      <c r="B29" s="47"/>
      <c r="C29" s="47"/>
      <c r="D29" s="47"/>
      <c r="E29" s="48"/>
      <c r="F29" s="33">
        <f>((B25*D25)+(B26*D26)+(B27*D27)+(B28*D28))/4</f>
        <v>0.83500000000000008</v>
      </c>
    </row>
    <row r="30" spans="1:6" s="32" customFormat="1" ht="15" customHeight="1" x14ac:dyDescent="0.25">
      <c r="A30" s="13" t="s">
        <v>8</v>
      </c>
      <c r="B30" s="14" t="s">
        <v>10</v>
      </c>
      <c r="C30" s="49"/>
      <c r="D30" s="50"/>
      <c r="E30" s="51"/>
      <c r="F30" s="34"/>
    </row>
    <row r="31" spans="1:6" s="32" customFormat="1" ht="15" customHeight="1" x14ac:dyDescent="0.25">
      <c r="A31" s="29" t="s">
        <v>0</v>
      </c>
      <c r="B31" s="29" t="s">
        <v>1</v>
      </c>
      <c r="C31" s="29" t="s">
        <v>6</v>
      </c>
      <c r="D31" s="29" t="s">
        <v>2</v>
      </c>
      <c r="E31" s="29" t="s">
        <v>6</v>
      </c>
      <c r="F31" s="44" t="s">
        <v>90</v>
      </c>
    </row>
    <row r="32" spans="1:6" s="32" customFormat="1" ht="15" customHeight="1" x14ac:dyDescent="0.25">
      <c r="A32" s="26" t="s">
        <v>3</v>
      </c>
      <c r="B32" s="27">
        <f>VLOOKUP(C32,Parâmetros!$A$3:$B$9,2,FALSE)/10</f>
        <v>0.7</v>
      </c>
      <c r="C32" s="28" t="s">
        <v>18</v>
      </c>
      <c r="D32" s="27">
        <f>VLOOKUP(E32,Parâmetros!$D$3:$E$7,2,FALSE)/10</f>
        <v>0.9</v>
      </c>
      <c r="E32" s="28" t="s">
        <v>26</v>
      </c>
      <c r="F32" s="45"/>
    </row>
    <row r="33" spans="1:9" s="32" customFormat="1" ht="15" customHeight="1" x14ac:dyDescent="0.25">
      <c r="A33" s="26" t="s">
        <v>4</v>
      </c>
      <c r="B33" s="27">
        <f>VLOOKUP(C33,Parâmetros!$A$13:$B$20,2,FALSE)/10</f>
        <v>1</v>
      </c>
      <c r="C33" s="28" t="s">
        <v>81</v>
      </c>
      <c r="D33" s="27">
        <f>VLOOKUP(E33,Parâmetros!$D$13:$E$18,2,FALSE)/10</f>
        <v>0.9</v>
      </c>
      <c r="E33" s="28" t="s">
        <v>38</v>
      </c>
      <c r="F33" s="45"/>
    </row>
    <row r="34" spans="1:9" s="32" customFormat="1" ht="15" customHeight="1" x14ac:dyDescent="0.25">
      <c r="A34" s="26" t="s">
        <v>63</v>
      </c>
      <c r="B34" s="27">
        <f>VLOOKUP(C34,Parâmetros!$A$24:$B$29,2,FALSE)/10</f>
        <v>1</v>
      </c>
      <c r="C34" s="28" t="s">
        <v>84</v>
      </c>
      <c r="D34" s="27">
        <f>VLOOKUP(E34,Parâmetros!$D$24:$E$29,2,FALSE)/10</f>
        <v>1</v>
      </c>
      <c r="E34" s="28" t="s">
        <v>66</v>
      </c>
      <c r="F34" s="45"/>
    </row>
    <row r="35" spans="1:9" s="32" customFormat="1" ht="15" customHeight="1" x14ac:dyDescent="0.25">
      <c r="A35" s="26" t="s">
        <v>5</v>
      </c>
      <c r="B35" s="27">
        <f>VLOOKUP(C35,Parâmetros!$A$33:$B$39,2,FALSE)/10</f>
        <v>0.8</v>
      </c>
      <c r="C35" s="28" t="s">
        <v>88</v>
      </c>
      <c r="D35" s="27">
        <f>VLOOKUP(E35,Parâmetros!$D$33:$E$39,2,FALSE)/10</f>
        <v>0.9</v>
      </c>
      <c r="E35" s="28" t="s">
        <v>57</v>
      </c>
      <c r="F35" s="46"/>
    </row>
    <row r="36" spans="1:9" s="32" customFormat="1" ht="15" customHeight="1" x14ac:dyDescent="0.25">
      <c r="A36" s="47"/>
      <c r="B36" s="47"/>
      <c r="C36" s="47"/>
      <c r="D36" s="47"/>
      <c r="E36" s="48"/>
      <c r="F36" s="33">
        <f>((B32*D32)+(B33*D33)+(B34*D34)+(B35*D35))/4</f>
        <v>0.81250000000000011</v>
      </c>
    </row>
    <row r="37" spans="1:9" ht="15" customHeight="1" x14ac:dyDescent="0.25">
      <c r="A37" s="13" t="s">
        <v>8</v>
      </c>
      <c r="B37" s="14" t="s">
        <v>15</v>
      </c>
      <c r="C37" s="52"/>
      <c r="D37" s="53"/>
      <c r="E37" s="53"/>
      <c r="F37" s="18"/>
    </row>
    <row r="38" spans="1:9" ht="15" customHeight="1" x14ac:dyDescent="0.25">
      <c r="A38" s="11" t="s">
        <v>0</v>
      </c>
      <c r="B38" s="11" t="s">
        <v>1</v>
      </c>
      <c r="C38" s="11" t="s">
        <v>6</v>
      </c>
      <c r="D38" s="11" t="s">
        <v>2</v>
      </c>
      <c r="E38" s="11" t="s">
        <v>6</v>
      </c>
      <c r="F38" s="54" t="s">
        <v>90</v>
      </c>
    </row>
    <row r="39" spans="1:9" ht="15" customHeight="1" x14ac:dyDescent="0.25">
      <c r="A39" s="12" t="s">
        <v>3</v>
      </c>
      <c r="B39" s="27">
        <f>VLOOKUP(C39,Parâmetros!$G$5:$K$9,4,FALSE)/10</f>
        <v>0.3</v>
      </c>
      <c r="C39" s="39" t="s">
        <v>71</v>
      </c>
      <c r="D39" s="27">
        <f>VLOOKUP(E39,Parâmetros!$D$3:$E$7,2,FALSE)/10</f>
        <v>0.6</v>
      </c>
      <c r="E39" s="39" t="s">
        <v>76</v>
      </c>
      <c r="F39" s="55"/>
    </row>
    <row r="40" spans="1:9" ht="15" customHeight="1" x14ac:dyDescent="0.25">
      <c r="A40" s="12" t="s">
        <v>4</v>
      </c>
      <c r="B40" s="27">
        <f>VLOOKUP(C40,Parâmetros!$A$13:$B$20,2,FALSE)/10</f>
        <v>0.6</v>
      </c>
      <c r="C40" s="28" t="s">
        <v>72</v>
      </c>
      <c r="D40" s="27">
        <f>VLOOKUP(E40,Parâmetros!$D$13:$E$18,2,FALSE)/10</f>
        <v>0.9</v>
      </c>
      <c r="E40" s="39" t="s">
        <v>38</v>
      </c>
      <c r="F40" s="55"/>
    </row>
    <row r="41" spans="1:9" ht="15" customHeight="1" x14ac:dyDescent="0.25">
      <c r="A41" s="12" t="s">
        <v>63</v>
      </c>
      <c r="B41" s="27">
        <f>VLOOKUP(C41,Parâmetros!$A$24:$B$29,2,FALSE)/10</f>
        <v>0.1</v>
      </c>
      <c r="C41" s="28" t="s">
        <v>43</v>
      </c>
      <c r="D41" s="27">
        <f>VLOOKUP(E41,Parâmetros!$D$24:$E$29,2,FALSE)/10</f>
        <v>1</v>
      </c>
      <c r="E41" s="39" t="s">
        <v>66</v>
      </c>
      <c r="F41" s="55"/>
    </row>
    <row r="42" spans="1:9" ht="15" customHeight="1" x14ac:dyDescent="0.25">
      <c r="A42" s="12" t="s">
        <v>5</v>
      </c>
      <c r="B42" s="27">
        <f>VLOOKUP(C42,Parâmetros!$A$33:$B$39,2,FALSE)/10</f>
        <v>0.5</v>
      </c>
      <c r="C42" s="28" t="s">
        <v>65</v>
      </c>
      <c r="D42" s="27">
        <f>VLOOKUP(E42,Parâmetros!$D$33:$E$39,2,FALSE)/10</f>
        <v>0.8</v>
      </c>
      <c r="E42" s="39" t="s">
        <v>58</v>
      </c>
      <c r="F42" s="56"/>
      <c r="I42" s="19"/>
    </row>
    <row r="43" spans="1:9" ht="15" customHeight="1" x14ac:dyDescent="0.25">
      <c r="A43" s="20"/>
      <c r="C43" s="21"/>
      <c r="D43" s="21"/>
      <c r="E43" s="21"/>
      <c r="F43" s="30">
        <f>((B39*D39)+(B40*D40)+(B41*D41)+(B42*D42))/4</f>
        <v>0.30499999999999999</v>
      </c>
      <c r="I43" s="19"/>
    </row>
    <row r="46" spans="1:9" ht="15" customHeight="1" x14ac:dyDescent="0.25">
      <c r="A46" s="5" t="s">
        <v>7</v>
      </c>
      <c r="B46" s="57" t="s">
        <v>98</v>
      </c>
      <c r="C46" s="58"/>
      <c r="D46" s="58"/>
      <c r="E46" s="58"/>
      <c r="F46" s="6"/>
    </row>
    <row r="47" spans="1:9" ht="15" customHeight="1" x14ac:dyDescent="0.25">
      <c r="A47" s="8" t="s">
        <v>8</v>
      </c>
      <c r="B47" s="9" t="s">
        <v>9</v>
      </c>
      <c r="C47" s="52"/>
      <c r="D47" s="53"/>
      <c r="E47" s="59"/>
      <c r="F47" s="18"/>
    </row>
    <row r="48" spans="1:9" ht="15" customHeight="1" x14ac:dyDescent="0.25">
      <c r="A48" s="11" t="s">
        <v>0</v>
      </c>
      <c r="B48" s="11" t="s">
        <v>1</v>
      </c>
      <c r="C48" s="11" t="s">
        <v>6</v>
      </c>
      <c r="D48" s="11" t="s">
        <v>2</v>
      </c>
      <c r="E48" s="11" t="s">
        <v>6</v>
      </c>
      <c r="F48" s="54" t="s">
        <v>90</v>
      </c>
    </row>
    <row r="49" spans="1:6" ht="15" customHeight="1" x14ac:dyDescent="0.25">
      <c r="A49" s="26" t="s">
        <v>3</v>
      </c>
      <c r="B49" s="27">
        <f>VLOOKUP(C49,Parâmetros!$A$3:$B$9,2,FALSE)/10</f>
        <v>0.7</v>
      </c>
      <c r="C49" s="28" t="s">
        <v>18</v>
      </c>
      <c r="D49" s="27">
        <f>VLOOKUP(E49,Parâmetros!$D$3:$E$7,2,FALSE)/10</f>
        <v>0.9</v>
      </c>
      <c r="E49" s="28" t="s">
        <v>26</v>
      </c>
      <c r="F49" s="55"/>
    </row>
    <row r="50" spans="1:6" ht="15" customHeight="1" x14ac:dyDescent="0.25">
      <c r="A50" s="26" t="s">
        <v>4</v>
      </c>
      <c r="B50" s="27">
        <f>VLOOKUP(C50,Parâmetros!$A$13:$B$20,2,FALSE)/10</f>
        <v>1</v>
      </c>
      <c r="C50" s="28" t="s">
        <v>81</v>
      </c>
      <c r="D50" s="27">
        <f>VLOOKUP(E50,Parâmetros!$D$13:$E$18,2,FALSE)/10</f>
        <v>0.9</v>
      </c>
      <c r="E50" s="28" t="s">
        <v>38</v>
      </c>
      <c r="F50" s="55"/>
    </row>
    <row r="51" spans="1:6" ht="15" customHeight="1" x14ac:dyDescent="0.25">
      <c r="A51" s="26" t="s">
        <v>63</v>
      </c>
      <c r="B51" s="27">
        <f>VLOOKUP(C51,Parâmetros!$A$24:$B$29,2,FALSE)/10</f>
        <v>1</v>
      </c>
      <c r="C51" s="28" t="s">
        <v>84</v>
      </c>
      <c r="D51" s="27">
        <f>VLOOKUP(E51,Parâmetros!$D$24:$E$29,2,FALSE)/10</f>
        <v>1</v>
      </c>
      <c r="E51" s="28" t="s">
        <v>66</v>
      </c>
      <c r="F51" s="55"/>
    </row>
    <row r="52" spans="1:6" ht="15" customHeight="1" x14ac:dyDescent="0.25">
      <c r="A52" s="26" t="s">
        <v>5</v>
      </c>
      <c r="B52" s="27">
        <f>VLOOKUP(C52,Parâmetros!$A$33:$B$39,2,FALSE)/10</f>
        <v>0.9</v>
      </c>
      <c r="C52" s="28" t="s">
        <v>52</v>
      </c>
      <c r="D52" s="27">
        <f>VLOOKUP(E52,Parâmetros!$D$33:$E$39,2,FALSE)/10</f>
        <v>0.9</v>
      </c>
      <c r="E52" s="28" t="s">
        <v>57</v>
      </c>
      <c r="F52" s="56"/>
    </row>
    <row r="53" spans="1:6" ht="15" customHeight="1" x14ac:dyDescent="0.25">
      <c r="A53" s="47"/>
      <c r="B53" s="47"/>
      <c r="C53" s="47"/>
      <c r="D53" s="47"/>
      <c r="E53" s="48"/>
      <c r="F53" s="30">
        <f>((B49*D49)+(B50*D50)+(B51*D51)+(B52*D52))/4</f>
        <v>0.83500000000000008</v>
      </c>
    </row>
    <row r="54" spans="1:6" ht="15" customHeight="1" x14ac:dyDescent="0.25">
      <c r="A54" s="13" t="s">
        <v>8</v>
      </c>
      <c r="B54" s="14" t="s">
        <v>11</v>
      </c>
      <c r="C54" s="49"/>
      <c r="D54" s="50"/>
      <c r="E54" s="51"/>
      <c r="F54" s="15"/>
    </row>
    <row r="55" spans="1:6" ht="15" customHeight="1" x14ac:dyDescent="0.25">
      <c r="A55" s="29" t="s">
        <v>0</v>
      </c>
      <c r="B55" s="29" t="s">
        <v>1</v>
      </c>
      <c r="C55" s="29" t="s">
        <v>6</v>
      </c>
      <c r="D55" s="29" t="s">
        <v>2</v>
      </c>
      <c r="E55" s="29" t="s">
        <v>6</v>
      </c>
      <c r="F55" s="54" t="s">
        <v>90</v>
      </c>
    </row>
    <row r="56" spans="1:6" ht="15" customHeight="1" x14ac:dyDescent="0.25">
      <c r="A56" s="26" t="s">
        <v>3</v>
      </c>
      <c r="B56" s="27">
        <f>VLOOKUP(C56,Parâmetros!$A$3:$B$9,2,FALSE)/10</f>
        <v>0.5</v>
      </c>
      <c r="C56" s="28" t="s">
        <v>78</v>
      </c>
      <c r="D56" s="27">
        <f>VLOOKUP(E56,Parâmetros!$D$3:$E$7,2,FALSE)/10</f>
        <v>0.9</v>
      </c>
      <c r="E56" s="28" t="s">
        <v>26</v>
      </c>
      <c r="F56" s="55"/>
    </row>
    <row r="57" spans="1:6" ht="15" customHeight="1" x14ac:dyDescent="0.25">
      <c r="A57" s="26" t="s">
        <v>4</v>
      </c>
      <c r="B57" s="27">
        <f>VLOOKUP(C57,Parâmetros!$A$13:$B$20,2,FALSE)/10</f>
        <v>0.6</v>
      </c>
      <c r="C57" s="28" t="s">
        <v>72</v>
      </c>
      <c r="D57" s="27">
        <f>VLOOKUP(E57,Parâmetros!$D$13:$E$18,2,FALSE)/10</f>
        <v>0.9</v>
      </c>
      <c r="E57" s="28" t="s">
        <v>38</v>
      </c>
      <c r="F57" s="55"/>
    </row>
    <row r="58" spans="1:6" ht="15" customHeight="1" x14ac:dyDescent="0.25">
      <c r="A58" s="26" t="s">
        <v>63</v>
      </c>
      <c r="B58" s="27">
        <f>VLOOKUP(C58,Parâmetros!$A$24:$B$29,2,FALSE)/10</f>
        <v>0.5</v>
      </c>
      <c r="C58" s="28" t="s">
        <v>44</v>
      </c>
      <c r="D58" s="27">
        <f>VLOOKUP(E58,Parâmetros!$D$24:$E$29,2,FALSE)/10</f>
        <v>1</v>
      </c>
      <c r="E58" s="28" t="s">
        <v>66</v>
      </c>
      <c r="F58" s="55"/>
    </row>
    <row r="59" spans="1:6" ht="15" customHeight="1" x14ac:dyDescent="0.25">
      <c r="A59" s="26" t="s">
        <v>5</v>
      </c>
      <c r="B59" s="27">
        <f>VLOOKUP(C59,Parâmetros!$A$33:$B$39,2,FALSE)/10</f>
        <v>0.5</v>
      </c>
      <c r="C59" s="28" t="s">
        <v>65</v>
      </c>
      <c r="D59" s="27">
        <f>VLOOKUP(E59,Parâmetros!$D$33:$E$39,2,FALSE)/10</f>
        <v>0.1</v>
      </c>
      <c r="E59" s="28" t="s">
        <v>59</v>
      </c>
      <c r="F59" s="56"/>
    </row>
    <row r="60" spans="1:6" ht="15" customHeight="1" x14ac:dyDescent="0.25">
      <c r="A60" s="47"/>
      <c r="B60" s="47"/>
      <c r="C60" s="47"/>
      <c r="D60" s="47"/>
      <c r="E60" s="48"/>
      <c r="F60" s="33">
        <f>((B56*D56)+(B57*D57)+(B58*D58)+(B59*D59))/4</f>
        <v>0.38500000000000001</v>
      </c>
    </row>
    <row r="61" spans="1:6" ht="15" customHeight="1" x14ac:dyDescent="0.25">
      <c r="A61" s="16" t="s">
        <v>8</v>
      </c>
      <c r="B61" s="17" t="s">
        <v>12</v>
      </c>
      <c r="C61" s="49"/>
      <c r="D61" s="50"/>
      <c r="E61" s="51"/>
      <c r="F61" s="34"/>
    </row>
    <row r="62" spans="1:6" ht="15" customHeight="1" x14ac:dyDescent="0.25">
      <c r="A62" s="29" t="s">
        <v>0</v>
      </c>
      <c r="B62" s="29" t="s">
        <v>1</v>
      </c>
      <c r="C62" s="29" t="s">
        <v>6</v>
      </c>
      <c r="D62" s="29" t="s">
        <v>2</v>
      </c>
      <c r="E62" s="29" t="s">
        <v>6</v>
      </c>
      <c r="F62" s="44" t="s">
        <v>90</v>
      </c>
    </row>
    <row r="63" spans="1:6" ht="15" customHeight="1" x14ac:dyDescent="0.25">
      <c r="A63" s="26" t="s">
        <v>3</v>
      </c>
      <c r="B63" s="27">
        <f>VLOOKUP(C63,Parâmetros!$A$3:$B$9,2,FALSE)/10</f>
        <v>0.5</v>
      </c>
      <c r="C63" s="28" t="s">
        <v>78</v>
      </c>
      <c r="D63" s="27">
        <f>VLOOKUP(E63,Parâmetros!$D$3:$E$7,2,FALSE)/10</f>
        <v>0.9</v>
      </c>
      <c r="E63" s="28" t="s">
        <v>26</v>
      </c>
      <c r="F63" s="45"/>
    </row>
    <row r="64" spans="1:6" ht="15" customHeight="1" x14ac:dyDescent="0.25">
      <c r="A64" s="26" t="s">
        <v>4</v>
      </c>
      <c r="B64" s="27">
        <f>VLOOKUP(C64,Parâmetros!$A$13:$B$20,2,FALSE)/10</f>
        <v>0.6</v>
      </c>
      <c r="C64" s="28" t="s">
        <v>72</v>
      </c>
      <c r="D64" s="27">
        <f>VLOOKUP(E64,Parâmetros!$D$13:$E$18,2,FALSE)/10</f>
        <v>0.9</v>
      </c>
      <c r="E64" s="28" t="s">
        <v>38</v>
      </c>
      <c r="F64" s="45"/>
    </row>
    <row r="65" spans="1:6" ht="15" customHeight="1" x14ac:dyDescent="0.25">
      <c r="A65" s="26" t="s">
        <v>63</v>
      </c>
      <c r="B65" s="27">
        <f>VLOOKUP(C65,Parâmetros!$A$24:$B$29,2,FALSE)/10</f>
        <v>0.5</v>
      </c>
      <c r="C65" s="28" t="s">
        <v>44</v>
      </c>
      <c r="D65" s="27">
        <f>VLOOKUP(E65,Parâmetros!$D$24:$E$29,2,FALSE)/10</f>
        <v>1</v>
      </c>
      <c r="E65" s="28" t="s">
        <v>66</v>
      </c>
      <c r="F65" s="45"/>
    </row>
    <row r="66" spans="1:6" ht="15" customHeight="1" x14ac:dyDescent="0.25">
      <c r="A66" s="26" t="s">
        <v>5</v>
      </c>
      <c r="B66" s="27">
        <f>VLOOKUP(C66,Parâmetros!$A$33:$B$39,2,FALSE)/10</f>
        <v>0.5</v>
      </c>
      <c r="C66" s="28" t="s">
        <v>65</v>
      </c>
      <c r="D66" s="27">
        <f>VLOOKUP(E66,Parâmetros!$D$33:$E$39,2,FALSE)/10</f>
        <v>0.1</v>
      </c>
      <c r="E66" s="28" t="s">
        <v>59</v>
      </c>
      <c r="F66" s="46"/>
    </row>
    <row r="67" spans="1:6" ht="15" customHeight="1" x14ac:dyDescent="0.25">
      <c r="A67" s="47"/>
      <c r="B67" s="47"/>
      <c r="C67" s="47"/>
      <c r="D67" s="47"/>
      <c r="E67" s="48"/>
      <c r="F67" s="33">
        <f>((B63*D63)+(B64*D64)+(B65*D65)+(B66*D66))/4</f>
        <v>0.38500000000000001</v>
      </c>
    </row>
    <row r="68" spans="1:6" ht="15" customHeight="1" x14ac:dyDescent="0.25">
      <c r="A68" s="13" t="s">
        <v>8</v>
      </c>
      <c r="B68" s="14" t="s">
        <v>14</v>
      </c>
      <c r="C68" s="49"/>
      <c r="D68" s="50"/>
      <c r="E68" s="51"/>
      <c r="F68" s="34"/>
    </row>
    <row r="69" spans="1:6" ht="15" customHeight="1" x14ac:dyDescent="0.25">
      <c r="A69" s="29" t="s">
        <v>0</v>
      </c>
      <c r="B69" s="29" t="s">
        <v>1</v>
      </c>
      <c r="C69" s="29" t="s">
        <v>6</v>
      </c>
      <c r="D69" s="29" t="s">
        <v>2</v>
      </c>
      <c r="E69" s="29" t="s">
        <v>6</v>
      </c>
      <c r="F69" s="44" t="s">
        <v>90</v>
      </c>
    </row>
    <row r="70" spans="1:6" ht="15" customHeight="1" x14ac:dyDescent="0.25">
      <c r="A70" s="26" t="s">
        <v>3</v>
      </c>
      <c r="B70" s="27">
        <f>VLOOKUP(C70,Parâmetros!$A$3:$B$9,2,FALSE)/10</f>
        <v>0.5</v>
      </c>
      <c r="C70" s="28" t="s">
        <v>78</v>
      </c>
      <c r="D70" s="27">
        <f>VLOOKUP(E70,Parâmetros!$D$3:$E$7,2,FALSE)/10</f>
        <v>0.3</v>
      </c>
      <c r="E70" s="28" t="s">
        <v>28</v>
      </c>
      <c r="F70" s="45"/>
    </row>
    <row r="71" spans="1:6" ht="15" customHeight="1" x14ac:dyDescent="0.25">
      <c r="A71" s="26" t="s">
        <v>4</v>
      </c>
      <c r="B71" s="27">
        <f>VLOOKUP(C71,Parâmetros!$A$13:$B$20,2,FALSE)/10</f>
        <v>0.5</v>
      </c>
      <c r="C71" s="28" t="s">
        <v>34</v>
      </c>
      <c r="D71" s="27">
        <f>VLOOKUP(E71,Parâmetros!$D$13:$E$18,2,FALSE)/10</f>
        <v>0.7</v>
      </c>
      <c r="E71" s="28" t="s">
        <v>39</v>
      </c>
      <c r="F71" s="45"/>
    </row>
    <row r="72" spans="1:6" ht="15" customHeight="1" x14ac:dyDescent="0.25">
      <c r="A72" s="26" t="s">
        <v>63</v>
      </c>
      <c r="B72" s="27">
        <f>VLOOKUP(C72,Parâmetros!$A$24:$B$29,2,FALSE)/10</f>
        <v>0.3</v>
      </c>
      <c r="C72" s="28" t="s">
        <v>45</v>
      </c>
      <c r="D72" s="27">
        <f>VLOOKUP(E72,Parâmetros!$D$24:$E$29,2,FALSE)/10</f>
        <v>1</v>
      </c>
      <c r="E72" s="28" t="s">
        <v>66</v>
      </c>
      <c r="F72" s="45"/>
    </row>
    <row r="73" spans="1:6" ht="15" customHeight="1" x14ac:dyDescent="0.25">
      <c r="A73" s="26" t="s">
        <v>5</v>
      </c>
      <c r="B73" s="27">
        <f>VLOOKUP(C73,Parâmetros!$A$33:$B$39,2,FALSE)/10</f>
        <v>0.3</v>
      </c>
      <c r="C73" s="28" t="s">
        <v>55</v>
      </c>
      <c r="D73" s="27">
        <f>VLOOKUP(E73,Parâmetros!$D$33:$E$39,2,FALSE)/10</f>
        <v>0.3</v>
      </c>
      <c r="E73" s="28" t="s">
        <v>55</v>
      </c>
      <c r="F73" s="46"/>
    </row>
    <row r="74" spans="1:6" ht="15" customHeight="1" x14ac:dyDescent="0.25">
      <c r="A74" s="47"/>
      <c r="B74" s="47"/>
      <c r="C74" s="47"/>
      <c r="D74" s="47"/>
      <c r="E74" s="48"/>
      <c r="F74" s="33">
        <f>((B70*D70)+(B71*D71)+(B72*D72)+(B73*D73))/4</f>
        <v>0.2225</v>
      </c>
    </row>
    <row r="75" spans="1:6" ht="15" customHeight="1" x14ac:dyDescent="0.25">
      <c r="A75" s="13" t="s">
        <v>8</v>
      </c>
      <c r="B75" s="14" t="s">
        <v>10</v>
      </c>
      <c r="C75" s="49"/>
      <c r="D75" s="50"/>
      <c r="E75" s="51"/>
      <c r="F75" s="34"/>
    </row>
    <row r="76" spans="1:6" ht="15" customHeight="1" x14ac:dyDescent="0.25">
      <c r="A76" s="29" t="s">
        <v>0</v>
      </c>
      <c r="B76" s="29" t="s">
        <v>1</v>
      </c>
      <c r="C76" s="29" t="s">
        <v>6</v>
      </c>
      <c r="D76" s="29" t="s">
        <v>2</v>
      </c>
      <c r="E76" s="29" t="s">
        <v>6</v>
      </c>
      <c r="F76" s="44" t="s">
        <v>90</v>
      </c>
    </row>
    <row r="77" spans="1:6" ht="15" customHeight="1" x14ac:dyDescent="0.25">
      <c r="A77" s="26" t="s">
        <v>3</v>
      </c>
      <c r="B77" s="27">
        <f>VLOOKUP(C77,Parâmetros!$A$3:$B$9,2,FALSE)/10</f>
        <v>0.5</v>
      </c>
      <c r="C77" s="28" t="s">
        <v>78</v>
      </c>
      <c r="D77" s="27">
        <f>VLOOKUP(E77,Parâmetros!$D$3:$E$7,2,FALSE)/10</f>
        <v>0.3</v>
      </c>
      <c r="E77" s="28" t="s">
        <v>28</v>
      </c>
      <c r="F77" s="45"/>
    </row>
    <row r="78" spans="1:6" ht="15" customHeight="1" x14ac:dyDescent="0.25">
      <c r="A78" s="26" t="s">
        <v>4</v>
      </c>
      <c r="B78" s="27">
        <f>VLOOKUP(C78,Parâmetros!$A$13:$B$20,2,FALSE)/10</f>
        <v>0.5</v>
      </c>
      <c r="C78" s="28" t="s">
        <v>34</v>
      </c>
      <c r="D78" s="27">
        <f>VLOOKUP(E78,Parâmetros!$D$13:$E$18,2,FALSE)/10</f>
        <v>0.7</v>
      </c>
      <c r="E78" s="28" t="s">
        <v>39</v>
      </c>
      <c r="F78" s="45"/>
    </row>
    <row r="79" spans="1:6" ht="15" customHeight="1" x14ac:dyDescent="0.25">
      <c r="A79" s="26" t="s">
        <v>63</v>
      </c>
      <c r="B79" s="27">
        <f>VLOOKUP(C79,Parâmetros!$A$24:$B$29,2,FALSE)/10</f>
        <v>0.3</v>
      </c>
      <c r="C79" s="28" t="s">
        <v>45</v>
      </c>
      <c r="D79" s="27">
        <f>VLOOKUP(E79,Parâmetros!$D$24:$E$29,2,FALSE)/10</f>
        <v>1</v>
      </c>
      <c r="E79" s="28" t="s">
        <v>66</v>
      </c>
      <c r="F79" s="45"/>
    </row>
    <row r="80" spans="1:6" ht="15" customHeight="1" x14ac:dyDescent="0.25">
      <c r="A80" s="26" t="s">
        <v>5</v>
      </c>
      <c r="B80" s="27">
        <f>VLOOKUP(C80,Parâmetros!$A$33:$B$39,2,FALSE)/10</f>
        <v>0.3</v>
      </c>
      <c r="C80" s="28" t="s">
        <v>55</v>
      </c>
      <c r="D80" s="27">
        <f>VLOOKUP(E80,Parâmetros!$D$33:$E$39,2,FALSE)/10</f>
        <v>0.3</v>
      </c>
      <c r="E80" s="28" t="s">
        <v>55</v>
      </c>
      <c r="F80" s="46"/>
    </row>
    <row r="81" spans="1:6" ht="15" customHeight="1" x14ac:dyDescent="0.25">
      <c r="A81" s="47"/>
      <c r="B81" s="47"/>
      <c r="C81" s="47"/>
      <c r="D81" s="47"/>
      <c r="E81" s="48"/>
      <c r="F81" s="33">
        <f>((B77*D77)+(B78*D78)+(B79*D79)+(B80*D80))/4</f>
        <v>0.2225</v>
      </c>
    </row>
    <row r="82" spans="1:6" ht="15" customHeight="1" x14ac:dyDescent="0.25">
      <c r="A82" s="13" t="s">
        <v>8</v>
      </c>
      <c r="B82" s="14" t="s">
        <v>15</v>
      </c>
      <c r="C82" s="52"/>
      <c r="D82" s="53"/>
      <c r="E82" s="53"/>
      <c r="F82" s="18"/>
    </row>
    <row r="83" spans="1:6" ht="15" customHeight="1" x14ac:dyDescent="0.25">
      <c r="A83" s="11" t="s">
        <v>0</v>
      </c>
      <c r="B83" s="11" t="s">
        <v>1</v>
      </c>
      <c r="C83" s="11" t="s">
        <v>6</v>
      </c>
      <c r="D83" s="11" t="s">
        <v>2</v>
      </c>
      <c r="E83" s="11" t="s">
        <v>6</v>
      </c>
      <c r="F83" s="54" t="s">
        <v>90</v>
      </c>
    </row>
    <row r="84" spans="1:6" ht="15" customHeight="1" x14ac:dyDescent="0.25">
      <c r="A84" s="12" t="s">
        <v>3</v>
      </c>
      <c r="B84" s="27">
        <f>VLOOKUP(C84,Parâmetros!$G$5:$K$9,4,FALSE)/10</f>
        <v>0.3</v>
      </c>
      <c r="C84" s="39" t="s">
        <v>71</v>
      </c>
      <c r="D84" s="27">
        <f>VLOOKUP(E84,Parâmetros!$D$3:$E$7,2,FALSE)/10</f>
        <v>0.6</v>
      </c>
      <c r="E84" s="39" t="s">
        <v>76</v>
      </c>
      <c r="F84" s="55"/>
    </row>
    <row r="85" spans="1:6" ht="15" customHeight="1" x14ac:dyDescent="0.25">
      <c r="A85" s="12" t="s">
        <v>4</v>
      </c>
      <c r="B85" s="27">
        <f>VLOOKUP(C85,Parâmetros!$A$13:$B$20,2,FALSE)/10</f>
        <v>0.6</v>
      </c>
      <c r="C85" s="28" t="s">
        <v>72</v>
      </c>
      <c r="D85" s="27">
        <f>VLOOKUP(E85,Parâmetros!$D$13:$E$18,2,FALSE)/10</f>
        <v>0.9</v>
      </c>
      <c r="E85" s="39" t="s">
        <v>38</v>
      </c>
      <c r="F85" s="55"/>
    </row>
    <row r="86" spans="1:6" ht="15" customHeight="1" x14ac:dyDescent="0.25">
      <c r="A86" s="12" t="s">
        <v>63</v>
      </c>
      <c r="B86" s="27">
        <f>VLOOKUP(C86,Parâmetros!$A$24:$B$29,2,FALSE)/10</f>
        <v>0.1</v>
      </c>
      <c r="C86" s="28" t="s">
        <v>43</v>
      </c>
      <c r="D86" s="27">
        <f>VLOOKUP(E86,Parâmetros!$D$24:$E$29,2,FALSE)/10</f>
        <v>1</v>
      </c>
      <c r="E86" s="39" t="s">
        <v>66</v>
      </c>
      <c r="F86" s="55"/>
    </row>
    <row r="87" spans="1:6" ht="15" customHeight="1" x14ac:dyDescent="0.25">
      <c r="A87" s="12" t="s">
        <v>5</v>
      </c>
      <c r="B87" s="27">
        <f>VLOOKUP(C87,Parâmetros!$A$33:$B$39,2,FALSE)/10</f>
        <v>0.5</v>
      </c>
      <c r="C87" s="28" t="s">
        <v>65</v>
      </c>
      <c r="D87" s="27">
        <f>VLOOKUP(E87,Parâmetros!$D$33:$E$39,2,FALSE)/10</f>
        <v>0.8</v>
      </c>
      <c r="E87" s="39" t="s">
        <v>58</v>
      </c>
      <c r="F87" s="56"/>
    </row>
    <row r="88" spans="1:6" ht="15" customHeight="1" x14ac:dyDescent="0.25">
      <c r="A88" s="20"/>
      <c r="C88" s="21"/>
      <c r="D88" s="21"/>
      <c r="E88" s="21"/>
      <c r="F88" s="30">
        <f>((B84*D84)+(B85*D85)+(B86*D86)+(B87*D87))/4</f>
        <v>0.30499999999999999</v>
      </c>
    </row>
    <row r="91" spans="1:6" ht="15" customHeight="1" x14ac:dyDescent="0.25">
      <c r="A91" s="5" t="s">
        <v>7</v>
      </c>
      <c r="B91" s="57" t="s">
        <v>99</v>
      </c>
      <c r="C91" s="58"/>
      <c r="D91" s="58"/>
      <c r="E91" s="58"/>
      <c r="F91" s="6"/>
    </row>
    <row r="92" spans="1:6" ht="15" customHeight="1" x14ac:dyDescent="0.25">
      <c r="A92" s="8" t="s">
        <v>8</v>
      </c>
      <c r="B92" s="9" t="s">
        <v>9</v>
      </c>
      <c r="C92" s="52"/>
      <c r="D92" s="53"/>
      <c r="E92" s="59"/>
      <c r="F92" s="18"/>
    </row>
    <row r="93" spans="1:6" ht="15" customHeight="1" x14ac:dyDescent="0.25">
      <c r="A93" s="11" t="s">
        <v>0</v>
      </c>
      <c r="B93" s="11" t="s">
        <v>1</v>
      </c>
      <c r="C93" s="11" t="s">
        <v>6</v>
      </c>
      <c r="D93" s="11" t="s">
        <v>2</v>
      </c>
      <c r="E93" s="11" t="s">
        <v>6</v>
      </c>
      <c r="F93" s="54" t="s">
        <v>90</v>
      </c>
    </row>
    <row r="94" spans="1:6" ht="15" customHeight="1" x14ac:dyDescent="0.25">
      <c r="A94" s="26" t="s">
        <v>3</v>
      </c>
      <c r="B94" s="27">
        <f>VLOOKUP(C94,Parâmetros!$A$3:$B$9,2,FALSE)/10</f>
        <v>0.7</v>
      </c>
      <c r="C94" s="28" t="s">
        <v>18</v>
      </c>
      <c r="D94" s="27">
        <f>VLOOKUP(E94,Parâmetros!$D$3:$E$7,2,FALSE)/10</f>
        <v>0.9</v>
      </c>
      <c r="E94" s="28" t="s">
        <v>26</v>
      </c>
      <c r="F94" s="55"/>
    </row>
    <row r="95" spans="1:6" ht="15" customHeight="1" x14ac:dyDescent="0.25">
      <c r="A95" s="26" t="s">
        <v>4</v>
      </c>
      <c r="B95" s="27">
        <f>VLOOKUP(C95,Parâmetros!$A$13:$B$20,2,FALSE)/10</f>
        <v>1</v>
      </c>
      <c r="C95" s="28" t="s">
        <v>81</v>
      </c>
      <c r="D95" s="27">
        <f>VLOOKUP(E95,Parâmetros!$D$13:$E$18,2,FALSE)/10</f>
        <v>0.9</v>
      </c>
      <c r="E95" s="28" t="s">
        <v>38</v>
      </c>
      <c r="F95" s="55"/>
    </row>
    <row r="96" spans="1:6" ht="15" customHeight="1" x14ac:dyDescent="0.25">
      <c r="A96" s="26" t="s">
        <v>63</v>
      </c>
      <c r="B96" s="27">
        <f>VLOOKUP(C96,Parâmetros!$A$24:$B$29,2,FALSE)/10</f>
        <v>1</v>
      </c>
      <c r="C96" s="28" t="s">
        <v>84</v>
      </c>
      <c r="D96" s="27">
        <f>VLOOKUP(E96,Parâmetros!$D$24:$E$29,2,FALSE)/10</f>
        <v>1</v>
      </c>
      <c r="E96" s="28" t="s">
        <v>66</v>
      </c>
      <c r="F96" s="55"/>
    </row>
    <row r="97" spans="1:6" ht="15" customHeight="1" x14ac:dyDescent="0.25">
      <c r="A97" s="26" t="s">
        <v>5</v>
      </c>
      <c r="B97" s="27">
        <f>VLOOKUP(C97,Parâmetros!$A$33:$B$39,2,FALSE)/10</f>
        <v>0.9</v>
      </c>
      <c r="C97" s="28" t="s">
        <v>52</v>
      </c>
      <c r="D97" s="27">
        <f>VLOOKUP(E97,Parâmetros!$D$33:$E$39,2,FALSE)/10</f>
        <v>0.9</v>
      </c>
      <c r="E97" s="28" t="s">
        <v>57</v>
      </c>
      <c r="F97" s="56"/>
    </row>
    <row r="98" spans="1:6" ht="15" customHeight="1" x14ac:dyDescent="0.25">
      <c r="A98" s="47"/>
      <c r="B98" s="47"/>
      <c r="C98" s="47"/>
      <c r="D98" s="47"/>
      <c r="E98" s="48"/>
      <c r="F98" s="30">
        <f>((B94*D94)+(B95*D95)+(B96*D96)+(B97*D97))/4</f>
        <v>0.83500000000000008</v>
      </c>
    </row>
    <row r="99" spans="1:6" ht="15" customHeight="1" x14ac:dyDescent="0.25">
      <c r="A99" s="13" t="s">
        <v>8</v>
      </c>
      <c r="B99" s="14" t="s">
        <v>11</v>
      </c>
      <c r="C99" s="49"/>
      <c r="D99" s="50"/>
      <c r="E99" s="51"/>
      <c r="F99" s="15"/>
    </row>
    <row r="100" spans="1:6" ht="15" customHeight="1" x14ac:dyDescent="0.25">
      <c r="A100" s="29" t="s">
        <v>0</v>
      </c>
      <c r="B100" s="29" t="s">
        <v>1</v>
      </c>
      <c r="C100" s="29" t="s">
        <v>6</v>
      </c>
      <c r="D100" s="29" t="s">
        <v>2</v>
      </c>
      <c r="E100" s="29" t="s">
        <v>6</v>
      </c>
      <c r="F100" s="54" t="s">
        <v>90</v>
      </c>
    </row>
    <row r="101" spans="1:6" ht="15" customHeight="1" x14ac:dyDescent="0.25">
      <c r="A101" s="26" t="s">
        <v>3</v>
      </c>
      <c r="B101" s="27">
        <f>VLOOKUP(C101,Parâmetros!$A$3:$B$9,2,FALSE)/10</f>
        <v>0.5</v>
      </c>
      <c r="C101" s="28" t="s">
        <v>78</v>
      </c>
      <c r="D101" s="27">
        <f>VLOOKUP(E101,Parâmetros!$D$3:$E$7,2,FALSE)/10</f>
        <v>0.9</v>
      </c>
      <c r="E101" s="28" t="s">
        <v>26</v>
      </c>
      <c r="F101" s="55"/>
    </row>
    <row r="102" spans="1:6" ht="15" customHeight="1" x14ac:dyDescent="0.25">
      <c r="A102" s="26" t="s">
        <v>4</v>
      </c>
      <c r="B102" s="27">
        <f>VLOOKUP(C102,Parâmetros!$A$13:$B$20,2,FALSE)/10</f>
        <v>0.6</v>
      </c>
      <c r="C102" s="28" t="s">
        <v>72</v>
      </c>
      <c r="D102" s="27">
        <f>VLOOKUP(E102,Parâmetros!$D$13:$E$18,2,FALSE)/10</f>
        <v>0.9</v>
      </c>
      <c r="E102" s="28" t="s">
        <v>38</v>
      </c>
      <c r="F102" s="55"/>
    </row>
    <row r="103" spans="1:6" ht="15" customHeight="1" x14ac:dyDescent="0.25">
      <c r="A103" s="26" t="s">
        <v>63</v>
      </c>
      <c r="B103" s="27">
        <f>VLOOKUP(C103,Parâmetros!$A$24:$B$29,2,FALSE)/10</f>
        <v>0.5</v>
      </c>
      <c r="C103" s="28" t="s">
        <v>44</v>
      </c>
      <c r="D103" s="27">
        <f>VLOOKUP(E103,Parâmetros!$D$24:$E$29,2,FALSE)/10</f>
        <v>1</v>
      </c>
      <c r="E103" s="28" t="s">
        <v>66</v>
      </c>
      <c r="F103" s="55"/>
    </row>
    <row r="104" spans="1:6" ht="15" customHeight="1" x14ac:dyDescent="0.25">
      <c r="A104" s="26" t="s">
        <v>5</v>
      </c>
      <c r="B104" s="27">
        <f>VLOOKUP(C104,Parâmetros!$A$33:$B$39,2,FALSE)/10</f>
        <v>0.5</v>
      </c>
      <c r="C104" s="28" t="s">
        <v>65</v>
      </c>
      <c r="D104" s="27">
        <f>VLOOKUP(E104,Parâmetros!$D$33:$E$39,2,FALSE)/10</f>
        <v>0.1</v>
      </c>
      <c r="E104" s="28" t="s">
        <v>59</v>
      </c>
      <c r="F104" s="56"/>
    </row>
    <row r="105" spans="1:6" ht="15" customHeight="1" x14ac:dyDescent="0.25">
      <c r="A105" s="47"/>
      <c r="B105" s="47"/>
      <c r="C105" s="47"/>
      <c r="D105" s="47"/>
      <c r="E105" s="48"/>
      <c r="F105" s="33">
        <f>((B101*D101)+(B102*D102)+(B103*D103)+(B104*D104))/4</f>
        <v>0.38500000000000001</v>
      </c>
    </row>
    <row r="106" spans="1:6" ht="15" customHeight="1" x14ac:dyDescent="0.25">
      <c r="A106" s="16" t="s">
        <v>8</v>
      </c>
      <c r="B106" s="17" t="s">
        <v>12</v>
      </c>
      <c r="C106" s="49"/>
      <c r="D106" s="50"/>
      <c r="E106" s="51"/>
      <c r="F106" s="34"/>
    </row>
    <row r="107" spans="1:6" ht="15" customHeight="1" x14ac:dyDescent="0.25">
      <c r="A107" s="29" t="s">
        <v>0</v>
      </c>
      <c r="B107" s="29" t="s">
        <v>1</v>
      </c>
      <c r="C107" s="29" t="s">
        <v>6</v>
      </c>
      <c r="D107" s="29" t="s">
        <v>2</v>
      </c>
      <c r="E107" s="29" t="s">
        <v>6</v>
      </c>
      <c r="F107" s="44" t="s">
        <v>90</v>
      </c>
    </row>
    <row r="108" spans="1:6" ht="15" customHeight="1" x14ac:dyDescent="0.25">
      <c r="A108" s="26" t="s">
        <v>3</v>
      </c>
      <c r="B108" s="27">
        <f>VLOOKUP(C108,Parâmetros!$A$3:$B$9,2,FALSE)/10</f>
        <v>0.5</v>
      </c>
      <c r="C108" s="28" t="s">
        <v>78</v>
      </c>
      <c r="D108" s="27">
        <f>VLOOKUP(E108,Parâmetros!$D$3:$E$7,2,FALSE)/10</f>
        <v>0.9</v>
      </c>
      <c r="E108" s="28" t="s">
        <v>26</v>
      </c>
      <c r="F108" s="45"/>
    </row>
    <row r="109" spans="1:6" ht="15" customHeight="1" x14ac:dyDescent="0.25">
      <c r="A109" s="26" t="s">
        <v>4</v>
      </c>
      <c r="B109" s="27">
        <f>VLOOKUP(C109,Parâmetros!$A$13:$B$20,2,FALSE)/10</f>
        <v>0.6</v>
      </c>
      <c r="C109" s="28" t="s">
        <v>72</v>
      </c>
      <c r="D109" s="27">
        <f>VLOOKUP(E109,Parâmetros!$D$13:$E$18,2,FALSE)/10</f>
        <v>0.9</v>
      </c>
      <c r="E109" s="28" t="s">
        <v>38</v>
      </c>
      <c r="F109" s="45"/>
    </row>
    <row r="110" spans="1:6" ht="15" customHeight="1" x14ac:dyDescent="0.25">
      <c r="A110" s="26" t="s">
        <v>63</v>
      </c>
      <c r="B110" s="27">
        <f>VLOOKUP(C110,Parâmetros!$A$24:$B$29,2,FALSE)/10</f>
        <v>0.5</v>
      </c>
      <c r="C110" s="28" t="s">
        <v>44</v>
      </c>
      <c r="D110" s="27">
        <f>VLOOKUP(E110,Parâmetros!$D$24:$E$29,2,FALSE)/10</f>
        <v>1</v>
      </c>
      <c r="E110" s="28" t="s">
        <v>66</v>
      </c>
      <c r="F110" s="45"/>
    </row>
    <row r="111" spans="1:6" ht="15" customHeight="1" x14ac:dyDescent="0.25">
      <c r="A111" s="26" t="s">
        <v>5</v>
      </c>
      <c r="B111" s="27">
        <f>VLOOKUP(C111,Parâmetros!$A$33:$B$39,2,FALSE)/10</f>
        <v>0.5</v>
      </c>
      <c r="C111" s="28" t="s">
        <v>65</v>
      </c>
      <c r="D111" s="27">
        <f>VLOOKUP(E111,Parâmetros!$D$33:$E$39,2,FALSE)/10</f>
        <v>0.1</v>
      </c>
      <c r="E111" s="28" t="s">
        <v>59</v>
      </c>
      <c r="F111" s="46"/>
    </row>
    <row r="112" spans="1:6" ht="15" customHeight="1" x14ac:dyDescent="0.25">
      <c r="A112" s="47"/>
      <c r="B112" s="47"/>
      <c r="C112" s="47"/>
      <c r="D112" s="47"/>
      <c r="E112" s="48"/>
      <c r="F112" s="33">
        <f>((B108*D108)+(B109*D109)+(B110*D110)+(B111*D111))/4</f>
        <v>0.38500000000000001</v>
      </c>
    </row>
    <row r="113" spans="1:6" ht="15" customHeight="1" x14ac:dyDescent="0.25">
      <c r="A113" s="13" t="s">
        <v>8</v>
      </c>
      <c r="B113" s="14" t="s">
        <v>15</v>
      </c>
      <c r="C113" s="52"/>
      <c r="D113" s="53"/>
      <c r="E113" s="53"/>
      <c r="F113" s="18"/>
    </row>
    <row r="114" spans="1:6" ht="15" customHeight="1" x14ac:dyDescent="0.25">
      <c r="A114" s="11" t="s">
        <v>0</v>
      </c>
      <c r="B114" s="11" t="s">
        <v>1</v>
      </c>
      <c r="C114" s="11" t="s">
        <v>6</v>
      </c>
      <c r="D114" s="11" t="s">
        <v>2</v>
      </c>
      <c r="E114" s="11" t="s">
        <v>6</v>
      </c>
      <c r="F114" s="54" t="s">
        <v>90</v>
      </c>
    </row>
    <row r="115" spans="1:6" ht="15" customHeight="1" x14ac:dyDescent="0.25">
      <c r="A115" s="12" t="s">
        <v>3</v>
      </c>
      <c r="B115" s="27">
        <f>VLOOKUP(C115,Parâmetros!$A$3:$B$9,2,FALSE)/10</f>
        <v>0.7</v>
      </c>
      <c r="C115" s="28" t="s">
        <v>18</v>
      </c>
      <c r="D115" s="27">
        <f>VLOOKUP(E115,Parâmetros!$D$3:$E$7,2,FALSE)/10</f>
        <v>0.9</v>
      </c>
      <c r="E115" s="28" t="s">
        <v>26</v>
      </c>
      <c r="F115" s="55"/>
    </row>
    <row r="116" spans="1:6" ht="15" customHeight="1" x14ac:dyDescent="0.25">
      <c r="A116" s="12" t="s">
        <v>4</v>
      </c>
      <c r="B116" s="27">
        <f>VLOOKUP(C116,Parâmetros!$A$13:$B$20,2,FALSE)/10</f>
        <v>1</v>
      </c>
      <c r="C116" s="28" t="s">
        <v>81</v>
      </c>
      <c r="D116" s="27">
        <f>VLOOKUP(E116,Parâmetros!$D$13:$E$18,2,FALSE)/10</f>
        <v>0.9</v>
      </c>
      <c r="E116" s="28" t="s">
        <v>38</v>
      </c>
      <c r="F116" s="55"/>
    </row>
    <row r="117" spans="1:6" ht="15" customHeight="1" x14ac:dyDescent="0.25">
      <c r="A117" s="12" t="s">
        <v>63</v>
      </c>
      <c r="B117" s="27">
        <f>VLOOKUP(C117,Parâmetros!$A$24:$B$29,2,FALSE)/10</f>
        <v>1</v>
      </c>
      <c r="C117" s="28" t="s">
        <v>84</v>
      </c>
      <c r="D117" s="27">
        <f>VLOOKUP(E117,Parâmetros!$D$24:$E$29,2,FALSE)/10</f>
        <v>1</v>
      </c>
      <c r="E117" s="28" t="s">
        <v>66</v>
      </c>
      <c r="F117" s="55"/>
    </row>
    <row r="118" spans="1:6" ht="15" customHeight="1" x14ac:dyDescent="0.25">
      <c r="A118" s="12" t="s">
        <v>5</v>
      </c>
      <c r="B118" s="27">
        <f>VLOOKUP(C118,Parâmetros!$A$33:$B$39,2,FALSE)/10</f>
        <v>0.9</v>
      </c>
      <c r="C118" s="28" t="s">
        <v>52</v>
      </c>
      <c r="D118" s="27">
        <f>VLOOKUP(E118,Parâmetros!$D$33:$E$39,2,FALSE)/10</f>
        <v>0.9</v>
      </c>
      <c r="E118" s="28" t="s">
        <v>57</v>
      </c>
      <c r="F118" s="56"/>
    </row>
    <row r="119" spans="1:6" ht="15" customHeight="1" x14ac:dyDescent="0.25">
      <c r="A119" s="20"/>
      <c r="C119" s="21"/>
      <c r="D119" s="21"/>
      <c r="E119" s="21"/>
      <c r="F119" s="30">
        <f>((B115*D115)+(B116*D116)+(B117*D117)+(B118*D118))/4</f>
        <v>0.83500000000000008</v>
      </c>
    </row>
    <row r="122" spans="1:6" ht="15" customHeight="1" x14ac:dyDescent="0.25">
      <c r="A122" s="5" t="s">
        <v>7</v>
      </c>
      <c r="B122" s="57" t="s">
        <v>100</v>
      </c>
      <c r="C122" s="58"/>
      <c r="D122" s="58"/>
      <c r="E122" s="58"/>
      <c r="F122" s="6"/>
    </row>
    <row r="123" spans="1:6" ht="15" customHeight="1" x14ac:dyDescent="0.25">
      <c r="A123" s="8" t="s">
        <v>8</v>
      </c>
      <c r="B123" s="9" t="s">
        <v>9</v>
      </c>
      <c r="C123" s="52"/>
      <c r="D123" s="53"/>
      <c r="E123" s="59"/>
      <c r="F123" s="18"/>
    </row>
    <row r="124" spans="1:6" ht="15" customHeight="1" x14ac:dyDescent="0.25">
      <c r="A124" s="11" t="s">
        <v>0</v>
      </c>
      <c r="B124" s="11" t="s">
        <v>1</v>
      </c>
      <c r="C124" s="11" t="s">
        <v>6</v>
      </c>
      <c r="D124" s="11" t="s">
        <v>2</v>
      </c>
      <c r="E124" s="11" t="s">
        <v>6</v>
      </c>
      <c r="F124" s="54" t="s">
        <v>90</v>
      </c>
    </row>
    <row r="125" spans="1:6" ht="15" customHeight="1" x14ac:dyDescent="0.25">
      <c r="A125" s="26" t="s">
        <v>3</v>
      </c>
      <c r="B125" s="27">
        <f>VLOOKUP(C125,Parâmetros!$A$3:$B$9,2,FALSE)/10</f>
        <v>0.7</v>
      </c>
      <c r="C125" s="28" t="s">
        <v>18</v>
      </c>
      <c r="D125" s="27">
        <f>VLOOKUP(E125,Parâmetros!$D$3:$E$7,2,FALSE)/10</f>
        <v>0.9</v>
      </c>
      <c r="E125" s="28" t="s">
        <v>26</v>
      </c>
      <c r="F125" s="55"/>
    </row>
    <row r="126" spans="1:6" ht="15" customHeight="1" x14ac:dyDescent="0.25">
      <c r="A126" s="26" t="s">
        <v>4</v>
      </c>
      <c r="B126" s="27">
        <f>VLOOKUP(C126,Parâmetros!$A$13:$B$20,2,FALSE)/10</f>
        <v>1</v>
      </c>
      <c r="C126" s="28" t="s">
        <v>81</v>
      </c>
      <c r="D126" s="27">
        <f>VLOOKUP(E126,Parâmetros!$D$13:$E$18,2,FALSE)/10</f>
        <v>0.9</v>
      </c>
      <c r="E126" s="28" t="s">
        <v>38</v>
      </c>
      <c r="F126" s="55"/>
    </row>
    <row r="127" spans="1:6" ht="15" customHeight="1" x14ac:dyDescent="0.25">
      <c r="A127" s="26" t="s">
        <v>63</v>
      </c>
      <c r="B127" s="27">
        <f>VLOOKUP(C127,Parâmetros!$A$24:$B$29,2,FALSE)/10</f>
        <v>1</v>
      </c>
      <c r="C127" s="28" t="s">
        <v>84</v>
      </c>
      <c r="D127" s="27">
        <f>VLOOKUP(E127,Parâmetros!$D$24:$E$29,2,FALSE)/10</f>
        <v>1</v>
      </c>
      <c r="E127" s="28" t="s">
        <v>66</v>
      </c>
      <c r="F127" s="55"/>
    </row>
    <row r="128" spans="1:6" ht="15" customHeight="1" x14ac:dyDescent="0.25">
      <c r="A128" s="26" t="s">
        <v>5</v>
      </c>
      <c r="B128" s="27">
        <f>VLOOKUP(C128,Parâmetros!$A$33:$B$39,2,FALSE)/10</f>
        <v>0.9</v>
      </c>
      <c r="C128" s="28" t="s">
        <v>52</v>
      </c>
      <c r="D128" s="27">
        <f>VLOOKUP(E128,Parâmetros!$D$33:$E$39,2,FALSE)/10</f>
        <v>0.9</v>
      </c>
      <c r="E128" s="28" t="s">
        <v>57</v>
      </c>
      <c r="F128" s="56"/>
    </row>
    <row r="129" spans="1:6" ht="15" customHeight="1" x14ac:dyDescent="0.25">
      <c r="A129" s="47"/>
      <c r="B129" s="47"/>
      <c r="C129" s="47"/>
      <c r="D129" s="47"/>
      <c r="E129" s="48"/>
      <c r="F129" s="30">
        <f>((B125*D125)+(B126*D126)+(B127*D127)+(B128*D128))/4</f>
        <v>0.83500000000000008</v>
      </c>
    </row>
    <row r="130" spans="1:6" ht="15" customHeight="1" x14ac:dyDescent="0.25">
      <c r="A130" s="13" t="s">
        <v>8</v>
      </c>
      <c r="B130" s="14" t="s">
        <v>11</v>
      </c>
      <c r="C130" s="49"/>
      <c r="D130" s="50"/>
      <c r="E130" s="51"/>
      <c r="F130" s="15"/>
    </row>
    <row r="131" spans="1:6" ht="15" customHeight="1" x14ac:dyDescent="0.25">
      <c r="A131" s="29" t="s">
        <v>0</v>
      </c>
      <c r="B131" s="29" t="s">
        <v>1</v>
      </c>
      <c r="C131" s="29" t="s">
        <v>6</v>
      </c>
      <c r="D131" s="29" t="s">
        <v>2</v>
      </c>
      <c r="E131" s="29" t="s">
        <v>6</v>
      </c>
      <c r="F131" s="54" t="s">
        <v>90</v>
      </c>
    </row>
    <row r="132" spans="1:6" ht="15" customHeight="1" x14ac:dyDescent="0.25">
      <c r="A132" s="26" t="s">
        <v>3</v>
      </c>
      <c r="B132" s="27">
        <f>VLOOKUP(C132,Parâmetros!$A$3:$B$9,2,FALSE)/10</f>
        <v>0.5</v>
      </c>
      <c r="C132" s="28" t="s">
        <v>78</v>
      </c>
      <c r="D132" s="27">
        <f>VLOOKUP(E132,Parâmetros!$D$3:$E$7,2,FALSE)/10</f>
        <v>0.9</v>
      </c>
      <c r="E132" s="28" t="s">
        <v>26</v>
      </c>
      <c r="F132" s="55"/>
    </row>
    <row r="133" spans="1:6" ht="15" customHeight="1" x14ac:dyDescent="0.25">
      <c r="A133" s="26" t="s">
        <v>4</v>
      </c>
      <c r="B133" s="27">
        <f>VLOOKUP(C133,Parâmetros!$A$13:$B$20,2,FALSE)/10</f>
        <v>0.6</v>
      </c>
      <c r="C133" s="28" t="s">
        <v>72</v>
      </c>
      <c r="D133" s="27">
        <f>VLOOKUP(E133,Parâmetros!$D$13:$E$18,2,FALSE)/10</f>
        <v>0.9</v>
      </c>
      <c r="E133" s="28" t="s">
        <v>38</v>
      </c>
      <c r="F133" s="55"/>
    </row>
    <row r="134" spans="1:6" ht="15" customHeight="1" x14ac:dyDescent="0.25">
      <c r="A134" s="26" t="s">
        <v>63</v>
      </c>
      <c r="B134" s="27">
        <f>VLOOKUP(C134,Parâmetros!$A$24:$B$29,2,FALSE)/10</f>
        <v>0.5</v>
      </c>
      <c r="C134" s="28" t="s">
        <v>44</v>
      </c>
      <c r="D134" s="27">
        <f>VLOOKUP(E134,Parâmetros!$D$24:$E$29,2,FALSE)/10</f>
        <v>1</v>
      </c>
      <c r="E134" s="28" t="s">
        <v>66</v>
      </c>
      <c r="F134" s="55"/>
    </row>
    <row r="135" spans="1:6" ht="15" customHeight="1" x14ac:dyDescent="0.25">
      <c r="A135" s="26" t="s">
        <v>5</v>
      </c>
      <c r="B135" s="27">
        <f>VLOOKUP(C135,Parâmetros!$A$33:$B$39,2,FALSE)/10</f>
        <v>0.5</v>
      </c>
      <c r="C135" s="28" t="s">
        <v>65</v>
      </c>
      <c r="D135" s="27">
        <f>VLOOKUP(E135,Parâmetros!$D$33:$E$39,2,FALSE)/10</f>
        <v>0.1</v>
      </c>
      <c r="E135" s="28" t="s">
        <v>59</v>
      </c>
      <c r="F135" s="56"/>
    </row>
    <row r="136" spans="1:6" ht="15" customHeight="1" x14ac:dyDescent="0.25">
      <c r="A136" s="47"/>
      <c r="B136" s="47"/>
      <c r="C136" s="47"/>
      <c r="D136" s="47"/>
      <c r="E136" s="48"/>
      <c r="F136" s="33">
        <f>((B132*D132)+(B133*D133)+(B134*D134)+(B135*D135))/4</f>
        <v>0.38500000000000001</v>
      </c>
    </row>
    <row r="137" spans="1:6" ht="15" customHeight="1" x14ac:dyDescent="0.25">
      <c r="A137" s="16" t="s">
        <v>8</v>
      </c>
      <c r="B137" s="17" t="s">
        <v>12</v>
      </c>
      <c r="C137" s="49"/>
      <c r="D137" s="50"/>
      <c r="E137" s="51"/>
      <c r="F137" s="34"/>
    </row>
    <row r="138" spans="1:6" ht="15" customHeight="1" x14ac:dyDescent="0.25">
      <c r="A138" s="29" t="s">
        <v>0</v>
      </c>
      <c r="B138" s="29" t="s">
        <v>1</v>
      </c>
      <c r="C138" s="29" t="s">
        <v>6</v>
      </c>
      <c r="D138" s="29" t="s">
        <v>2</v>
      </c>
      <c r="E138" s="29" t="s">
        <v>6</v>
      </c>
      <c r="F138" s="44" t="s">
        <v>90</v>
      </c>
    </row>
    <row r="139" spans="1:6" ht="15" customHeight="1" x14ac:dyDescent="0.25">
      <c r="A139" s="26" t="s">
        <v>3</v>
      </c>
      <c r="B139" s="27">
        <f>VLOOKUP(C139,Parâmetros!$A$3:$B$9,2,FALSE)/10</f>
        <v>0.5</v>
      </c>
      <c r="C139" s="28" t="s">
        <v>78</v>
      </c>
      <c r="D139" s="27">
        <f>VLOOKUP(E139,Parâmetros!$D$3:$E$7,2,FALSE)/10</f>
        <v>0.9</v>
      </c>
      <c r="E139" s="28" t="s">
        <v>26</v>
      </c>
      <c r="F139" s="45"/>
    </row>
    <row r="140" spans="1:6" ht="15" customHeight="1" x14ac:dyDescent="0.25">
      <c r="A140" s="26" t="s">
        <v>4</v>
      </c>
      <c r="B140" s="27">
        <f>VLOOKUP(C140,Parâmetros!$A$13:$B$20,2,FALSE)/10</f>
        <v>0.6</v>
      </c>
      <c r="C140" s="28" t="s">
        <v>72</v>
      </c>
      <c r="D140" s="27">
        <f>VLOOKUP(E140,Parâmetros!$D$13:$E$18,2,FALSE)/10</f>
        <v>0.9</v>
      </c>
      <c r="E140" s="28" t="s">
        <v>38</v>
      </c>
      <c r="F140" s="45"/>
    </row>
    <row r="141" spans="1:6" ht="15" customHeight="1" x14ac:dyDescent="0.25">
      <c r="A141" s="26" t="s">
        <v>63</v>
      </c>
      <c r="B141" s="27">
        <f>VLOOKUP(C141,Parâmetros!$A$24:$B$29,2,FALSE)/10</f>
        <v>0.5</v>
      </c>
      <c r="C141" s="28" t="s">
        <v>44</v>
      </c>
      <c r="D141" s="27">
        <f>VLOOKUP(E141,Parâmetros!$D$24:$E$29,2,FALSE)/10</f>
        <v>1</v>
      </c>
      <c r="E141" s="28" t="s">
        <v>66</v>
      </c>
      <c r="F141" s="45"/>
    </row>
    <row r="142" spans="1:6" ht="15" customHeight="1" x14ac:dyDescent="0.25">
      <c r="A142" s="26" t="s">
        <v>5</v>
      </c>
      <c r="B142" s="27">
        <f>VLOOKUP(C142,Parâmetros!$A$33:$B$39,2,FALSE)/10</f>
        <v>0.5</v>
      </c>
      <c r="C142" s="28" t="s">
        <v>65</v>
      </c>
      <c r="D142" s="27">
        <f>VLOOKUP(E142,Parâmetros!$D$33:$E$39,2,FALSE)/10</f>
        <v>0.1</v>
      </c>
      <c r="E142" s="28" t="s">
        <v>59</v>
      </c>
      <c r="F142" s="46"/>
    </row>
    <row r="143" spans="1:6" ht="15" customHeight="1" x14ac:dyDescent="0.25">
      <c r="A143" s="47"/>
      <c r="B143" s="47"/>
      <c r="C143" s="47"/>
      <c r="D143" s="47"/>
      <c r="E143" s="48"/>
      <c r="F143" s="33">
        <f>((B139*D139)+(B140*D140)+(B141*D141)+(B142*D142))/4</f>
        <v>0.38500000000000001</v>
      </c>
    </row>
    <row r="144" spans="1:6" ht="15" customHeight="1" x14ac:dyDescent="0.25">
      <c r="A144" s="13" t="s">
        <v>8</v>
      </c>
      <c r="B144" s="14" t="s">
        <v>15</v>
      </c>
      <c r="C144" s="52"/>
      <c r="D144" s="53"/>
      <c r="E144" s="53"/>
      <c r="F144" s="18"/>
    </row>
    <row r="145" spans="1:6" ht="15" customHeight="1" x14ac:dyDescent="0.25">
      <c r="A145" s="11" t="s">
        <v>0</v>
      </c>
      <c r="B145" s="11" t="s">
        <v>1</v>
      </c>
      <c r="C145" s="11" t="s">
        <v>6</v>
      </c>
      <c r="D145" s="11" t="s">
        <v>2</v>
      </c>
      <c r="E145" s="11" t="s">
        <v>6</v>
      </c>
      <c r="F145" s="54" t="s">
        <v>90</v>
      </c>
    </row>
    <row r="146" spans="1:6" ht="15" customHeight="1" x14ac:dyDescent="0.25">
      <c r="A146" s="12" t="s">
        <v>3</v>
      </c>
      <c r="B146" s="27">
        <f>VLOOKUP(C146,Parâmetros!$A$3:$B$9,2,FALSE)/10</f>
        <v>0.5</v>
      </c>
      <c r="C146" s="28" t="s">
        <v>78</v>
      </c>
      <c r="D146" s="27">
        <f>VLOOKUP(E146,Parâmetros!$D$3:$E$7,2,FALSE)/10</f>
        <v>0.3</v>
      </c>
      <c r="E146" s="28" t="s">
        <v>28</v>
      </c>
      <c r="F146" s="55"/>
    </row>
    <row r="147" spans="1:6" ht="15" customHeight="1" x14ac:dyDescent="0.25">
      <c r="A147" s="12" t="s">
        <v>4</v>
      </c>
      <c r="B147" s="27">
        <f>VLOOKUP(C147,Parâmetros!$A$13:$B$20,2,FALSE)/10</f>
        <v>0.6</v>
      </c>
      <c r="C147" s="28" t="s">
        <v>72</v>
      </c>
      <c r="D147" s="27">
        <f>VLOOKUP(E147,Parâmetros!$D$13:$E$18,2,FALSE)/10</f>
        <v>0.7</v>
      </c>
      <c r="E147" s="28" t="s">
        <v>39</v>
      </c>
      <c r="F147" s="55"/>
    </row>
    <row r="148" spans="1:6" ht="15" customHeight="1" x14ac:dyDescent="0.25">
      <c r="A148" s="12" t="s">
        <v>63</v>
      </c>
      <c r="B148" s="27">
        <f>VLOOKUP(C148,Parâmetros!$A$24:$B$29,2,FALSE)/10</f>
        <v>0.5</v>
      </c>
      <c r="C148" s="28" t="s">
        <v>44</v>
      </c>
      <c r="D148" s="27">
        <f>VLOOKUP(E148,Parâmetros!$D$24:$E$29,2,FALSE)/10</f>
        <v>1</v>
      </c>
      <c r="E148" s="28" t="s">
        <v>66</v>
      </c>
      <c r="F148" s="55"/>
    </row>
    <row r="149" spans="1:6" ht="15" customHeight="1" x14ac:dyDescent="0.25">
      <c r="A149" s="12" t="s">
        <v>5</v>
      </c>
      <c r="B149" s="27">
        <f>VLOOKUP(C149,Parâmetros!$A$33:$B$39,2,FALSE)/10</f>
        <v>0.5</v>
      </c>
      <c r="C149" s="28" t="s">
        <v>65</v>
      </c>
      <c r="D149" s="27">
        <f>VLOOKUP(E149,Parâmetros!$D$33:$E$39,2,FALSE)/10</f>
        <v>0.3</v>
      </c>
      <c r="E149" s="28" t="s">
        <v>55</v>
      </c>
      <c r="F149" s="56"/>
    </row>
    <row r="150" spans="1:6" ht="15" customHeight="1" x14ac:dyDescent="0.25">
      <c r="A150" s="20"/>
      <c r="C150" s="21"/>
      <c r="D150" s="21"/>
      <c r="E150" s="21"/>
      <c r="F150" s="30">
        <f>((B146*D146)+(B147*D147)+(B148*D148)+(B149*D149))/4</f>
        <v>0.30499999999999994</v>
      </c>
    </row>
    <row r="153" spans="1:6" ht="15" customHeight="1" x14ac:dyDescent="0.25">
      <c r="A153" s="5" t="s">
        <v>7</v>
      </c>
      <c r="B153" s="57" t="s">
        <v>101</v>
      </c>
      <c r="C153" s="58"/>
      <c r="D153" s="58"/>
      <c r="E153" s="58"/>
      <c r="F153" s="6"/>
    </row>
    <row r="154" spans="1:6" ht="15" customHeight="1" x14ac:dyDescent="0.25">
      <c r="A154" s="8" t="s">
        <v>8</v>
      </c>
      <c r="B154" s="9" t="s">
        <v>9</v>
      </c>
      <c r="C154" s="52"/>
      <c r="D154" s="53"/>
      <c r="E154" s="59"/>
      <c r="F154" s="18"/>
    </row>
    <row r="155" spans="1:6" ht="15" customHeight="1" x14ac:dyDescent="0.25">
      <c r="A155" s="11" t="s">
        <v>0</v>
      </c>
      <c r="B155" s="11" t="s">
        <v>1</v>
      </c>
      <c r="C155" s="11" t="s">
        <v>6</v>
      </c>
      <c r="D155" s="11" t="s">
        <v>2</v>
      </c>
      <c r="E155" s="11" t="s">
        <v>6</v>
      </c>
      <c r="F155" s="54" t="s">
        <v>90</v>
      </c>
    </row>
    <row r="156" spans="1:6" ht="15" customHeight="1" x14ac:dyDescent="0.25">
      <c r="A156" s="26" t="s">
        <v>3</v>
      </c>
      <c r="B156" s="27">
        <f>VLOOKUP(C156,Parâmetros!$A$3:$B$9,2,FALSE)/10</f>
        <v>0.7</v>
      </c>
      <c r="C156" s="28" t="s">
        <v>18</v>
      </c>
      <c r="D156" s="27">
        <f>VLOOKUP(E156,Parâmetros!$D$3:$E$7,2,FALSE)/10</f>
        <v>0.9</v>
      </c>
      <c r="E156" s="28" t="s">
        <v>26</v>
      </c>
      <c r="F156" s="55"/>
    </row>
    <row r="157" spans="1:6" ht="15" customHeight="1" x14ac:dyDescent="0.25">
      <c r="A157" s="26" t="s">
        <v>4</v>
      </c>
      <c r="B157" s="27">
        <f>VLOOKUP(C157,Parâmetros!$A$13:$B$20,2,FALSE)/10</f>
        <v>1</v>
      </c>
      <c r="C157" s="28" t="s">
        <v>81</v>
      </c>
      <c r="D157" s="27">
        <f>VLOOKUP(E157,Parâmetros!$D$13:$E$18,2,FALSE)/10</f>
        <v>0.9</v>
      </c>
      <c r="E157" s="28" t="s">
        <v>38</v>
      </c>
      <c r="F157" s="55"/>
    </row>
    <row r="158" spans="1:6" ht="15" customHeight="1" x14ac:dyDescent="0.25">
      <c r="A158" s="26" t="s">
        <v>63</v>
      </c>
      <c r="B158" s="27">
        <f>VLOOKUP(C158,Parâmetros!$A$24:$B$29,2,FALSE)/10</f>
        <v>1</v>
      </c>
      <c r="C158" s="28" t="s">
        <v>84</v>
      </c>
      <c r="D158" s="27">
        <f>VLOOKUP(E158,Parâmetros!$D$24:$E$29,2,FALSE)/10</f>
        <v>1</v>
      </c>
      <c r="E158" s="28" t="s">
        <v>66</v>
      </c>
      <c r="F158" s="55"/>
    </row>
    <row r="159" spans="1:6" ht="15" customHeight="1" x14ac:dyDescent="0.25">
      <c r="A159" s="26" t="s">
        <v>5</v>
      </c>
      <c r="B159" s="27">
        <f>VLOOKUP(C159,Parâmetros!$A$33:$B$39,2,FALSE)/10</f>
        <v>0.9</v>
      </c>
      <c r="C159" s="28" t="s">
        <v>52</v>
      </c>
      <c r="D159" s="27">
        <f>VLOOKUP(E159,Parâmetros!$D$33:$E$39,2,FALSE)/10</f>
        <v>0.9</v>
      </c>
      <c r="E159" s="28" t="s">
        <v>57</v>
      </c>
      <c r="F159" s="56"/>
    </row>
    <row r="160" spans="1:6" ht="15" customHeight="1" x14ac:dyDescent="0.25">
      <c r="A160" s="47"/>
      <c r="B160" s="47"/>
      <c r="C160" s="47"/>
      <c r="D160" s="47"/>
      <c r="E160" s="48"/>
      <c r="F160" s="30">
        <f>((B156*D156)+(B157*D157)+(B158*D158)+(B159*D159))/4</f>
        <v>0.83500000000000008</v>
      </c>
    </row>
    <row r="161" spans="1:6" ht="15" customHeight="1" x14ac:dyDescent="0.25">
      <c r="A161" s="13" t="s">
        <v>8</v>
      </c>
      <c r="B161" s="14" t="s">
        <v>11</v>
      </c>
      <c r="C161" s="49"/>
      <c r="D161" s="50"/>
      <c r="E161" s="51"/>
      <c r="F161" s="15"/>
    </row>
    <row r="162" spans="1:6" ht="15" customHeight="1" x14ac:dyDescent="0.25">
      <c r="A162" s="29" t="s">
        <v>0</v>
      </c>
      <c r="B162" s="29" t="s">
        <v>1</v>
      </c>
      <c r="C162" s="29" t="s">
        <v>6</v>
      </c>
      <c r="D162" s="29" t="s">
        <v>2</v>
      </c>
      <c r="E162" s="29" t="s">
        <v>6</v>
      </c>
      <c r="F162" s="54" t="s">
        <v>90</v>
      </c>
    </row>
    <row r="163" spans="1:6" ht="15" customHeight="1" x14ac:dyDescent="0.25">
      <c r="A163" s="26" t="s">
        <v>3</v>
      </c>
      <c r="B163" s="27">
        <f>VLOOKUP(C163,Parâmetros!$A$3:$B$9,2,FALSE)/10</f>
        <v>0.5</v>
      </c>
      <c r="C163" s="28" t="s">
        <v>78</v>
      </c>
      <c r="D163" s="27">
        <f>VLOOKUP(E163,Parâmetros!$D$3:$E$7,2,FALSE)/10</f>
        <v>0.9</v>
      </c>
      <c r="E163" s="28" t="s">
        <v>26</v>
      </c>
      <c r="F163" s="55"/>
    </row>
    <row r="164" spans="1:6" ht="15" customHeight="1" x14ac:dyDescent="0.25">
      <c r="A164" s="26" t="s">
        <v>4</v>
      </c>
      <c r="B164" s="27">
        <f>VLOOKUP(C164,Parâmetros!$A$13:$B$20,2,FALSE)/10</f>
        <v>0.6</v>
      </c>
      <c r="C164" s="28" t="s">
        <v>72</v>
      </c>
      <c r="D164" s="27">
        <f>VLOOKUP(E164,Parâmetros!$D$13:$E$18,2,FALSE)/10</f>
        <v>0.9</v>
      </c>
      <c r="E164" s="28" t="s">
        <v>38</v>
      </c>
      <c r="F164" s="55"/>
    </row>
    <row r="165" spans="1:6" ht="15" customHeight="1" x14ac:dyDescent="0.25">
      <c r="A165" s="26" t="s">
        <v>63</v>
      </c>
      <c r="B165" s="27">
        <f>VLOOKUP(C165,Parâmetros!$A$24:$B$29,2,FALSE)/10</f>
        <v>0.5</v>
      </c>
      <c r="C165" s="28" t="s">
        <v>44</v>
      </c>
      <c r="D165" s="27">
        <f>VLOOKUP(E165,Parâmetros!$D$24:$E$29,2,FALSE)/10</f>
        <v>1</v>
      </c>
      <c r="E165" s="28" t="s">
        <v>66</v>
      </c>
      <c r="F165" s="55"/>
    </row>
    <row r="166" spans="1:6" ht="15" customHeight="1" x14ac:dyDescent="0.25">
      <c r="A166" s="26" t="s">
        <v>5</v>
      </c>
      <c r="B166" s="27">
        <f>VLOOKUP(C166,Parâmetros!$A$33:$B$39,2,FALSE)/10</f>
        <v>0.5</v>
      </c>
      <c r="C166" s="28" t="s">
        <v>65</v>
      </c>
      <c r="D166" s="27">
        <f>VLOOKUP(E166,Parâmetros!$D$33:$E$39,2,FALSE)/10</f>
        <v>0.1</v>
      </c>
      <c r="E166" s="28" t="s">
        <v>59</v>
      </c>
      <c r="F166" s="56"/>
    </row>
    <row r="167" spans="1:6" ht="15" customHeight="1" x14ac:dyDescent="0.25">
      <c r="A167" s="47"/>
      <c r="B167" s="47"/>
      <c r="C167" s="47"/>
      <c r="D167" s="47"/>
      <c r="E167" s="48"/>
      <c r="F167" s="33">
        <f>((B163*D163)+(B164*D164)+(B165*D165)+(B166*D166))/4</f>
        <v>0.38500000000000001</v>
      </c>
    </row>
    <row r="168" spans="1:6" ht="15" customHeight="1" x14ac:dyDescent="0.25">
      <c r="A168" s="16" t="s">
        <v>8</v>
      </c>
      <c r="B168" s="17" t="s">
        <v>12</v>
      </c>
      <c r="C168" s="49"/>
      <c r="D168" s="50"/>
      <c r="E168" s="51"/>
      <c r="F168" s="34"/>
    </row>
    <row r="169" spans="1:6" ht="15" customHeight="1" x14ac:dyDescent="0.25">
      <c r="A169" s="29" t="s">
        <v>0</v>
      </c>
      <c r="B169" s="29" t="s">
        <v>1</v>
      </c>
      <c r="C169" s="29" t="s">
        <v>6</v>
      </c>
      <c r="D169" s="29" t="s">
        <v>2</v>
      </c>
      <c r="E169" s="29" t="s">
        <v>6</v>
      </c>
      <c r="F169" s="44" t="s">
        <v>90</v>
      </c>
    </row>
    <row r="170" spans="1:6" ht="15" customHeight="1" x14ac:dyDescent="0.25">
      <c r="A170" s="26" t="s">
        <v>3</v>
      </c>
      <c r="B170" s="27">
        <f>VLOOKUP(C170,Parâmetros!$A$3:$B$9,2,FALSE)/10</f>
        <v>0.5</v>
      </c>
      <c r="C170" s="28" t="s">
        <v>78</v>
      </c>
      <c r="D170" s="27">
        <f>VLOOKUP(E170,Parâmetros!$D$3:$E$7,2,FALSE)/10</f>
        <v>0.9</v>
      </c>
      <c r="E170" s="28" t="s">
        <v>26</v>
      </c>
      <c r="F170" s="45"/>
    </row>
    <row r="171" spans="1:6" ht="15" customHeight="1" x14ac:dyDescent="0.25">
      <c r="A171" s="26" t="s">
        <v>4</v>
      </c>
      <c r="B171" s="27">
        <f>VLOOKUP(C171,Parâmetros!$A$13:$B$20,2,FALSE)/10</f>
        <v>0.6</v>
      </c>
      <c r="C171" s="28" t="s">
        <v>72</v>
      </c>
      <c r="D171" s="27">
        <f>VLOOKUP(E171,Parâmetros!$D$13:$E$18,2,FALSE)/10</f>
        <v>0.9</v>
      </c>
      <c r="E171" s="28" t="s">
        <v>38</v>
      </c>
      <c r="F171" s="45"/>
    </row>
    <row r="172" spans="1:6" ht="15" customHeight="1" x14ac:dyDescent="0.25">
      <c r="A172" s="26" t="s">
        <v>63</v>
      </c>
      <c r="B172" s="27">
        <f>VLOOKUP(C172,Parâmetros!$A$24:$B$29,2,FALSE)/10</f>
        <v>0.5</v>
      </c>
      <c r="C172" s="28" t="s">
        <v>44</v>
      </c>
      <c r="D172" s="27">
        <f>VLOOKUP(E172,Parâmetros!$D$24:$E$29,2,FALSE)/10</f>
        <v>1</v>
      </c>
      <c r="E172" s="28" t="s">
        <v>66</v>
      </c>
      <c r="F172" s="45"/>
    </row>
    <row r="173" spans="1:6" ht="15" customHeight="1" x14ac:dyDescent="0.25">
      <c r="A173" s="26" t="s">
        <v>5</v>
      </c>
      <c r="B173" s="27">
        <f>VLOOKUP(C173,Parâmetros!$A$33:$B$39,2,FALSE)/10</f>
        <v>0.5</v>
      </c>
      <c r="C173" s="28" t="s">
        <v>65</v>
      </c>
      <c r="D173" s="27">
        <f>VLOOKUP(E173,Parâmetros!$D$33:$E$39,2,FALSE)/10</f>
        <v>0.1</v>
      </c>
      <c r="E173" s="28" t="s">
        <v>59</v>
      </c>
      <c r="F173" s="46"/>
    </row>
    <row r="174" spans="1:6" ht="15" customHeight="1" x14ac:dyDescent="0.25">
      <c r="A174" s="47"/>
      <c r="B174" s="47"/>
      <c r="C174" s="47"/>
      <c r="D174" s="47"/>
      <c r="E174" s="48"/>
      <c r="F174" s="33">
        <f>((B170*D170)+(B171*D171)+(B172*D172)+(B173*D173))/4</f>
        <v>0.38500000000000001</v>
      </c>
    </row>
    <row r="177" spans="1:29" ht="15" customHeight="1" x14ac:dyDescent="0.25">
      <c r="A177" s="5" t="s">
        <v>7</v>
      </c>
      <c r="B177" s="57" t="s">
        <v>102</v>
      </c>
      <c r="C177" s="58"/>
      <c r="D177" s="58"/>
      <c r="E177" s="58"/>
      <c r="F177" s="6"/>
    </row>
    <row r="178" spans="1:29" ht="15" customHeight="1" x14ac:dyDescent="0.25">
      <c r="A178" s="13" t="s">
        <v>8</v>
      </c>
      <c r="B178" s="14" t="s">
        <v>15</v>
      </c>
      <c r="C178" s="52"/>
      <c r="D178" s="53"/>
      <c r="E178" s="53"/>
      <c r="F178" s="18"/>
    </row>
    <row r="179" spans="1:29" ht="15" customHeight="1" x14ac:dyDescent="0.25">
      <c r="A179" s="11" t="s">
        <v>0</v>
      </c>
      <c r="B179" s="11" t="s">
        <v>1</v>
      </c>
      <c r="C179" s="11" t="s">
        <v>6</v>
      </c>
      <c r="D179" s="11" t="s">
        <v>2</v>
      </c>
      <c r="E179" s="11" t="s">
        <v>6</v>
      </c>
      <c r="F179" s="54" t="s">
        <v>90</v>
      </c>
    </row>
    <row r="180" spans="1:29" ht="15" customHeight="1" x14ac:dyDescent="0.25">
      <c r="A180" s="12" t="s">
        <v>3</v>
      </c>
      <c r="B180" s="27">
        <f>VLOOKUP(C180,Parâmetros!$A$3:$B$9,2,FALSE)/10</f>
        <v>0.7</v>
      </c>
      <c r="C180" s="28" t="s">
        <v>18</v>
      </c>
      <c r="D180" s="27">
        <f>VLOOKUP(E180,Parâmetros!$D$3:$E$7,2,FALSE)/10</f>
        <v>0.9</v>
      </c>
      <c r="E180" s="28" t="s">
        <v>26</v>
      </c>
      <c r="F180" s="55"/>
    </row>
    <row r="181" spans="1:29" ht="15" customHeight="1" x14ac:dyDescent="0.25">
      <c r="A181" s="12" t="s">
        <v>4</v>
      </c>
      <c r="B181" s="27">
        <f>VLOOKUP(C181,Parâmetros!$A$13:$B$20,2,FALSE)/10</f>
        <v>1</v>
      </c>
      <c r="C181" s="28" t="s">
        <v>81</v>
      </c>
      <c r="D181" s="27">
        <f>VLOOKUP(E181,Parâmetros!$D$13:$E$18,2,FALSE)/10</f>
        <v>0.9</v>
      </c>
      <c r="E181" s="28" t="s">
        <v>38</v>
      </c>
      <c r="F181" s="55"/>
    </row>
    <row r="182" spans="1:29" ht="15" customHeight="1" x14ac:dyDescent="0.25">
      <c r="A182" s="12" t="s">
        <v>63</v>
      </c>
      <c r="B182" s="27">
        <f>VLOOKUP(C182,Parâmetros!$A$24:$B$29,2,FALSE)/10</f>
        <v>1</v>
      </c>
      <c r="C182" s="28" t="s">
        <v>84</v>
      </c>
      <c r="D182" s="27">
        <f>VLOOKUP(E182,Parâmetros!$D$24:$E$29,2,FALSE)/10</f>
        <v>1</v>
      </c>
      <c r="E182" s="28" t="s">
        <v>66</v>
      </c>
      <c r="F182" s="55"/>
    </row>
    <row r="183" spans="1:29" ht="15" customHeight="1" x14ac:dyDescent="0.25">
      <c r="A183" s="12" t="s">
        <v>5</v>
      </c>
      <c r="B183" s="27">
        <f>VLOOKUP(C183,Parâmetros!$A$33:$B$39,2,FALSE)/10</f>
        <v>0.8</v>
      </c>
      <c r="C183" s="28" t="s">
        <v>88</v>
      </c>
      <c r="D183" s="27">
        <f>VLOOKUP(E183,Parâmetros!$D$33:$E$39,2,FALSE)/10</f>
        <v>0.9</v>
      </c>
      <c r="E183" s="28" t="s">
        <v>57</v>
      </c>
      <c r="F183" s="56"/>
    </row>
    <row r="184" spans="1:29" ht="15" customHeight="1" x14ac:dyDescent="0.25">
      <c r="A184" s="20"/>
      <c r="C184" s="21"/>
      <c r="D184" s="21"/>
      <c r="E184" s="21"/>
      <c r="F184" s="30">
        <f>((B180*D180)+(B181*D181)+(B182*D182)+(B183*D183))/4</f>
        <v>0.81250000000000011</v>
      </c>
    </row>
    <row r="185" spans="1:29" ht="15" customHeight="1" x14ac:dyDescent="0.25">
      <c r="A185" s="6"/>
      <c r="C185" s="6"/>
      <c r="D185" s="6"/>
      <c r="E185" s="6"/>
      <c r="F185" s="40"/>
    </row>
    <row r="187" spans="1:29" ht="15" customHeight="1" x14ac:dyDescent="0.25">
      <c r="A187" s="5" t="s">
        <v>7</v>
      </c>
      <c r="B187" s="57" t="s">
        <v>103</v>
      </c>
      <c r="C187" s="58"/>
      <c r="D187" s="58"/>
      <c r="E187" s="58"/>
      <c r="F187" s="6"/>
      <c r="G187" s="7"/>
    </row>
    <row r="188" spans="1:29" ht="15" customHeight="1" x14ac:dyDescent="0.25">
      <c r="A188" s="8" t="s">
        <v>8</v>
      </c>
      <c r="B188" s="9" t="s">
        <v>9</v>
      </c>
      <c r="C188" s="52"/>
      <c r="D188" s="53"/>
      <c r="E188" s="59"/>
      <c r="F188" s="18"/>
      <c r="G188" s="7"/>
    </row>
    <row r="189" spans="1:29" ht="15" customHeight="1" x14ac:dyDescent="0.25">
      <c r="A189" s="11" t="s">
        <v>0</v>
      </c>
      <c r="B189" s="11" t="s">
        <v>1</v>
      </c>
      <c r="C189" s="11" t="s">
        <v>6</v>
      </c>
      <c r="D189" s="11" t="s">
        <v>2</v>
      </c>
      <c r="E189" s="11" t="s">
        <v>6</v>
      </c>
      <c r="F189" s="54" t="s">
        <v>90</v>
      </c>
      <c r="AC189" s="1" t="s">
        <v>9</v>
      </c>
    </row>
    <row r="190" spans="1:29" ht="15" customHeight="1" x14ac:dyDescent="0.25">
      <c r="A190" s="26" t="s">
        <v>3</v>
      </c>
      <c r="B190" s="27">
        <f>VLOOKUP(C190,Parâmetros!$A$3:$B$9,2,FALSE)/10</f>
        <v>0.7</v>
      </c>
      <c r="C190" s="28" t="s">
        <v>18</v>
      </c>
      <c r="D190" s="27">
        <f>VLOOKUP(E190,Parâmetros!$D$3:$E$7,2,FALSE)/10</f>
        <v>0.9</v>
      </c>
      <c r="E190" s="28" t="s">
        <v>26</v>
      </c>
      <c r="F190" s="55"/>
      <c r="AC190" s="1" t="s">
        <v>24</v>
      </c>
    </row>
    <row r="191" spans="1:29" s="32" customFormat="1" ht="15" customHeight="1" x14ac:dyDescent="0.25">
      <c r="A191" s="26" t="s">
        <v>4</v>
      </c>
      <c r="B191" s="27">
        <f>VLOOKUP(C191,Parâmetros!$A$13:$B$20,2,FALSE)/10</f>
        <v>1</v>
      </c>
      <c r="C191" s="28" t="s">
        <v>81</v>
      </c>
      <c r="D191" s="27">
        <f>VLOOKUP(E191,Parâmetros!$D$13:$E$18,2,FALSE)/10</f>
        <v>0.9</v>
      </c>
      <c r="E191" s="28" t="s">
        <v>38</v>
      </c>
      <c r="F191" s="55"/>
      <c r="AC191" s="32" t="s">
        <v>61</v>
      </c>
    </row>
    <row r="192" spans="1:29" ht="15" customHeight="1" x14ac:dyDescent="0.25">
      <c r="A192" s="26" t="s">
        <v>63</v>
      </c>
      <c r="B192" s="27">
        <f>VLOOKUP(C192,Parâmetros!$A$24:$B$29,2,FALSE)/10</f>
        <v>1</v>
      </c>
      <c r="C192" s="28" t="s">
        <v>84</v>
      </c>
      <c r="D192" s="27">
        <f>VLOOKUP(E192,Parâmetros!$D$24:$E$29,2,FALSE)/10</f>
        <v>1</v>
      </c>
      <c r="E192" s="28" t="s">
        <v>66</v>
      </c>
      <c r="F192" s="55"/>
      <c r="AC192" s="1" t="s">
        <v>10</v>
      </c>
    </row>
    <row r="193" spans="1:29" ht="15" customHeight="1" x14ac:dyDescent="0.25">
      <c r="A193" s="26" t="s">
        <v>5</v>
      </c>
      <c r="B193" s="27">
        <f>VLOOKUP(C193,Parâmetros!$A$33:$B$39,2,FALSE)/10</f>
        <v>0.9</v>
      </c>
      <c r="C193" s="28" t="s">
        <v>52</v>
      </c>
      <c r="D193" s="27">
        <f>VLOOKUP(E193,Parâmetros!$D$33:$E$39,2,FALSE)/10</f>
        <v>0.9</v>
      </c>
      <c r="E193" s="28" t="s">
        <v>57</v>
      </c>
      <c r="F193" s="56"/>
      <c r="AC193" s="1" t="s">
        <v>23</v>
      </c>
    </row>
    <row r="194" spans="1:29" ht="15" customHeight="1" x14ac:dyDescent="0.25">
      <c r="A194" s="47"/>
      <c r="B194" s="47"/>
      <c r="C194" s="47"/>
      <c r="D194" s="47"/>
      <c r="E194" s="48"/>
      <c r="F194" s="30">
        <f>((B190*D190)+(B191*D191)+(B192*D192)+(B193*D193))/4</f>
        <v>0.83500000000000008</v>
      </c>
      <c r="AC194" s="1" t="s">
        <v>62</v>
      </c>
    </row>
    <row r="195" spans="1:29" ht="15" customHeight="1" x14ac:dyDescent="0.25">
      <c r="A195" s="13" t="s">
        <v>8</v>
      </c>
      <c r="B195" s="14" t="s">
        <v>11</v>
      </c>
      <c r="C195" s="49"/>
      <c r="D195" s="50"/>
      <c r="E195" s="51"/>
      <c r="F195" s="15"/>
      <c r="AC195" s="1" t="s">
        <v>15</v>
      </c>
    </row>
    <row r="196" spans="1:29" ht="15" customHeight="1" x14ac:dyDescent="0.25">
      <c r="A196" s="29" t="s">
        <v>0</v>
      </c>
      <c r="B196" s="29" t="s">
        <v>1</v>
      </c>
      <c r="C196" s="29" t="s">
        <v>6</v>
      </c>
      <c r="D196" s="29" t="s">
        <v>2</v>
      </c>
      <c r="E196" s="29" t="s">
        <v>6</v>
      </c>
      <c r="F196" s="54" t="s">
        <v>90</v>
      </c>
    </row>
    <row r="197" spans="1:29" ht="15" customHeight="1" x14ac:dyDescent="0.25">
      <c r="A197" s="26" t="s">
        <v>3</v>
      </c>
      <c r="B197" s="27">
        <f>VLOOKUP(C197,Parâmetros!$A$3:$B$9,2,FALSE)/10</f>
        <v>0.5</v>
      </c>
      <c r="C197" s="28" t="s">
        <v>78</v>
      </c>
      <c r="D197" s="27">
        <f>VLOOKUP(E197,Parâmetros!$D$3:$E$7,2,FALSE)/10</f>
        <v>0.9</v>
      </c>
      <c r="E197" s="28" t="s">
        <v>26</v>
      </c>
      <c r="F197" s="55"/>
    </row>
    <row r="198" spans="1:29" s="32" customFormat="1" ht="15" customHeight="1" x14ac:dyDescent="0.25">
      <c r="A198" s="26" t="s">
        <v>4</v>
      </c>
      <c r="B198" s="27">
        <f>VLOOKUP(C198,Parâmetros!$A$13:$B$20,2,FALSE)/10</f>
        <v>0.6</v>
      </c>
      <c r="C198" s="28" t="s">
        <v>72</v>
      </c>
      <c r="D198" s="27">
        <f>VLOOKUP(E198,Parâmetros!$D$13:$E$18,2,FALSE)/10</f>
        <v>0.9</v>
      </c>
      <c r="E198" s="28" t="s">
        <v>38</v>
      </c>
      <c r="F198" s="55"/>
    </row>
    <row r="199" spans="1:29" s="32" customFormat="1" ht="15" customHeight="1" x14ac:dyDescent="0.25">
      <c r="A199" s="26" t="s">
        <v>63</v>
      </c>
      <c r="B199" s="27">
        <f>VLOOKUP(C199,Parâmetros!$A$24:$B$29,2,FALSE)/10</f>
        <v>0.5</v>
      </c>
      <c r="C199" s="28" t="s">
        <v>44</v>
      </c>
      <c r="D199" s="27">
        <f>VLOOKUP(E199,Parâmetros!$D$24:$E$29,2,FALSE)/10</f>
        <v>1</v>
      </c>
      <c r="E199" s="28" t="s">
        <v>66</v>
      </c>
      <c r="F199" s="55"/>
    </row>
    <row r="200" spans="1:29" s="32" customFormat="1" ht="15" customHeight="1" x14ac:dyDescent="0.25">
      <c r="A200" s="26" t="s">
        <v>5</v>
      </c>
      <c r="B200" s="27">
        <f>VLOOKUP(C200,Parâmetros!$A$33:$B$39,2,FALSE)/10</f>
        <v>0.5</v>
      </c>
      <c r="C200" s="28" t="s">
        <v>65</v>
      </c>
      <c r="D200" s="27">
        <f>VLOOKUP(E200,Parâmetros!$D$33:$E$39,2,FALSE)/10</f>
        <v>0.1</v>
      </c>
      <c r="E200" s="28" t="s">
        <v>59</v>
      </c>
      <c r="F200" s="56"/>
    </row>
    <row r="201" spans="1:29" s="32" customFormat="1" ht="15" customHeight="1" x14ac:dyDescent="0.25">
      <c r="A201" s="47"/>
      <c r="B201" s="47"/>
      <c r="C201" s="47"/>
      <c r="D201" s="47"/>
      <c r="E201" s="48"/>
      <c r="F201" s="33">
        <f>((B197*D197)+(B198*D198)+(B199*D199)+(B200*D200))/4</f>
        <v>0.38500000000000001</v>
      </c>
    </row>
    <row r="202" spans="1:29" s="32" customFormat="1" ht="15" customHeight="1" x14ac:dyDescent="0.25">
      <c r="A202" s="16" t="s">
        <v>8</v>
      </c>
      <c r="B202" s="17" t="s">
        <v>12</v>
      </c>
      <c r="C202" s="49"/>
      <c r="D202" s="50"/>
      <c r="E202" s="51"/>
      <c r="F202" s="34"/>
    </row>
    <row r="203" spans="1:29" s="32" customFormat="1" ht="15" customHeight="1" x14ac:dyDescent="0.25">
      <c r="A203" s="29" t="s">
        <v>0</v>
      </c>
      <c r="B203" s="29" t="s">
        <v>1</v>
      </c>
      <c r="C203" s="29" t="s">
        <v>6</v>
      </c>
      <c r="D203" s="29" t="s">
        <v>2</v>
      </c>
      <c r="E203" s="29" t="s">
        <v>6</v>
      </c>
      <c r="F203" s="44" t="s">
        <v>90</v>
      </c>
    </row>
    <row r="204" spans="1:29" s="32" customFormat="1" ht="15" customHeight="1" x14ac:dyDescent="0.25">
      <c r="A204" s="26" t="s">
        <v>3</v>
      </c>
      <c r="B204" s="27">
        <f>VLOOKUP(C204,Parâmetros!$A$3:$B$9,2,FALSE)/10</f>
        <v>0.5</v>
      </c>
      <c r="C204" s="28" t="s">
        <v>78</v>
      </c>
      <c r="D204" s="27">
        <f>VLOOKUP(E204,Parâmetros!$D$3:$E$7,2,FALSE)/10</f>
        <v>0.9</v>
      </c>
      <c r="E204" s="28" t="s">
        <v>26</v>
      </c>
      <c r="F204" s="45"/>
    </row>
    <row r="205" spans="1:29" s="32" customFormat="1" ht="15" customHeight="1" x14ac:dyDescent="0.25">
      <c r="A205" s="26" t="s">
        <v>4</v>
      </c>
      <c r="B205" s="27">
        <f>VLOOKUP(C205,Parâmetros!$A$13:$B$20,2,FALSE)/10</f>
        <v>0.6</v>
      </c>
      <c r="C205" s="28" t="s">
        <v>72</v>
      </c>
      <c r="D205" s="27">
        <f>VLOOKUP(E205,Parâmetros!$D$13:$E$18,2,FALSE)/10</f>
        <v>0.9</v>
      </c>
      <c r="E205" s="28" t="s">
        <v>38</v>
      </c>
      <c r="F205" s="45"/>
    </row>
    <row r="206" spans="1:29" s="32" customFormat="1" ht="15" customHeight="1" x14ac:dyDescent="0.25">
      <c r="A206" s="26" t="s">
        <v>63</v>
      </c>
      <c r="B206" s="27">
        <f>VLOOKUP(C206,Parâmetros!$A$24:$B$29,2,FALSE)/10</f>
        <v>0.5</v>
      </c>
      <c r="C206" s="28" t="s">
        <v>44</v>
      </c>
      <c r="D206" s="27">
        <f>VLOOKUP(E206,Parâmetros!$D$24:$E$29,2,FALSE)/10</f>
        <v>1</v>
      </c>
      <c r="E206" s="28" t="s">
        <v>66</v>
      </c>
      <c r="F206" s="45"/>
    </row>
    <row r="207" spans="1:29" s="32" customFormat="1" ht="15" customHeight="1" x14ac:dyDescent="0.25">
      <c r="A207" s="26" t="s">
        <v>5</v>
      </c>
      <c r="B207" s="27">
        <f>VLOOKUP(C207,Parâmetros!$A$33:$B$39,2,FALSE)/10</f>
        <v>0.5</v>
      </c>
      <c r="C207" s="28" t="s">
        <v>65</v>
      </c>
      <c r="D207" s="27">
        <f>VLOOKUP(E207,Parâmetros!$D$33:$E$39,2,FALSE)/10</f>
        <v>0.1</v>
      </c>
      <c r="E207" s="28" t="s">
        <v>59</v>
      </c>
      <c r="F207" s="46"/>
    </row>
    <row r="208" spans="1:29" s="32" customFormat="1" ht="15" customHeight="1" x14ac:dyDescent="0.25">
      <c r="A208" s="47"/>
      <c r="B208" s="47"/>
      <c r="C208" s="47"/>
      <c r="D208" s="47"/>
      <c r="E208" s="48"/>
      <c r="F208" s="33">
        <f>((B204*D204)+(B205*D205)+(B206*D206)+(B207*D207))/4</f>
        <v>0.38500000000000001</v>
      </c>
    </row>
    <row r="209" spans="1:6" s="32" customFormat="1" ht="15" customHeight="1" x14ac:dyDescent="0.25">
      <c r="A209" s="13" t="s">
        <v>8</v>
      </c>
      <c r="B209" s="14" t="s">
        <v>13</v>
      </c>
      <c r="C209" s="49"/>
      <c r="D209" s="50"/>
      <c r="E209" s="51"/>
      <c r="F209" s="34"/>
    </row>
    <row r="210" spans="1:6" s="32" customFormat="1" ht="15" customHeight="1" x14ac:dyDescent="0.25">
      <c r="A210" s="29" t="s">
        <v>0</v>
      </c>
      <c r="B210" s="29" t="s">
        <v>1</v>
      </c>
      <c r="C210" s="29" t="s">
        <v>6</v>
      </c>
      <c r="D210" s="29" t="s">
        <v>2</v>
      </c>
      <c r="E210" s="29" t="s">
        <v>6</v>
      </c>
      <c r="F210" s="44" t="s">
        <v>90</v>
      </c>
    </row>
    <row r="211" spans="1:6" s="32" customFormat="1" ht="15" customHeight="1" x14ac:dyDescent="0.25">
      <c r="A211" s="26" t="s">
        <v>3</v>
      </c>
      <c r="B211" s="27">
        <f>VLOOKUP(C211,Parâmetros!$A$3:$B$9,2,FALSE)/10</f>
        <v>0.7</v>
      </c>
      <c r="C211" s="28" t="s">
        <v>18</v>
      </c>
      <c r="D211" s="27">
        <f>VLOOKUP(E211,Parâmetros!$D$3:$E$7,2,FALSE)/10</f>
        <v>0.9</v>
      </c>
      <c r="E211" s="28" t="s">
        <v>26</v>
      </c>
      <c r="F211" s="45"/>
    </row>
    <row r="212" spans="1:6" s="32" customFormat="1" ht="15" customHeight="1" x14ac:dyDescent="0.25">
      <c r="A212" s="26" t="s">
        <v>4</v>
      </c>
      <c r="B212" s="27">
        <f>VLOOKUP(C212,Parâmetros!$A$13:$B$20,2,FALSE)/10</f>
        <v>1</v>
      </c>
      <c r="C212" s="28" t="s">
        <v>81</v>
      </c>
      <c r="D212" s="27">
        <f>VLOOKUP(E212,Parâmetros!$D$13:$E$18,2,FALSE)/10</f>
        <v>0.9</v>
      </c>
      <c r="E212" s="28" t="s">
        <v>38</v>
      </c>
      <c r="F212" s="45"/>
    </row>
    <row r="213" spans="1:6" s="32" customFormat="1" ht="15" customHeight="1" x14ac:dyDescent="0.25">
      <c r="A213" s="26" t="s">
        <v>63</v>
      </c>
      <c r="B213" s="27">
        <f>VLOOKUP(C213,Parâmetros!$A$24:$B$29,2,FALSE)/10</f>
        <v>1</v>
      </c>
      <c r="C213" s="28" t="s">
        <v>84</v>
      </c>
      <c r="D213" s="27">
        <f>VLOOKUP(E213,Parâmetros!$D$24:$E$29,2,FALSE)/10</f>
        <v>1</v>
      </c>
      <c r="E213" s="28" t="s">
        <v>66</v>
      </c>
      <c r="F213" s="45"/>
    </row>
    <row r="214" spans="1:6" s="32" customFormat="1" ht="15" customHeight="1" x14ac:dyDescent="0.25">
      <c r="A214" s="26" t="s">
        <v>5</v>
      </c>
      <c r="B214" s="27">
        <f>VLOOKUP(C214,Parâmetros!$A$33:$B$39,2,FALSE)/10</f>
        <v>0.9</v>
      </c>
      <c r="C214" s="28" t="s">
        <v>52</v>
      </c>
      <c r="D214" s="27">
        <f>VLOOKUP(E214,Parâmetros!$D$33:$E$39,2,FALSE)/10</f>
        <v>0.9</v>
      </c>
      <c r="E214" s="28" t="s">
        <v>57</v>
      </c>
      <c r="F214" s="46"/>
    </row>
    <row r="215" spans="1:6" s="32" customFormat="1" ht="15" customHeight="1" x14ac:dyDescent="0.25">
      <c r="A215" s="47"/>
      <c r="B215" s="47"/>
      <c r="C215" s="47"/>
      <c r="D215" s="47"/>
      <c r="E215" s="48"/>
      <c r="F215" s="33">
        <f>((B211*D211)+(B212*D212)+(B213*D213)+(B214*D214))/4</f>
        <v>0.83500000000000008</v>
      </c>
    </row>
    <row r="216" spans="1:6" s="32" customFormat="1" ht="15" customHeight="1" x14ac:dyDescent="0.25">
      <c r="A216" s="13" t="s">
        <v>8</v>
      </c>
      <c r="B216" s="14" t="s">
        <v>14</v>
      </c>
      <c r="C216" s="49"/>
      <c r="D216" s="50"/>
      <c r="E216" s="51"/>
      <c r="F216" s="34"/>
    </row>
    <row r="217" spans="1:6" s="32" customFormat="1" ht="15" customHeight="1" x14ac:dyDescent="0.25">
      <c r="A217" s="29" t="s">
        <v>0</v>
      </c>
      <c r="B217" s="29" t="s">
        <v>1</v>
      </c>
      <c r="C217" s="29" t="s">
        <v>6</v>
      </c>
      <c r="D217" s="29" t="s">
        <v>2</v>
      </c>
      <c r="E217" s="29" t="s">
        <v>6</v>
      </c>
      <c r="F217" s="44" t="s">
        <v>90</v>
      </c>
    </row>
    <row r="218" spans="1:6" s="32" customFormat="1" ht="15" customHeight="1" x14ac:dyDescent="0.25">
      <c r="A218" s="26" t="s">
        <v>3</v>
      </c>
      <c r="B218" s="27">
        <f>VLOOKUP(C218,Parâmetros!$G$5:$K$9,2,FALSE)/10</f>
        <v>0.4</v>
      </c>
      <c r="C218" s="28" t="s">
        <v>71</v>
      </c>
      <c r="D218" s="27">
        <f>VLOOKUP(E218,Parâmetros!$D$3:$E$7,2,FALSE)/10</f>
        <v>0.6</v>
      </c>
      <c r="E218" s="39" t="s">
        <v>76</v>
      </c>
      <c r="F218" s="45"/>
    </row>
    <row r="219" spans="1:6" s="32" customFormat="1" ht="15" customHeight="1" x14ac:dyDescent="0.25">
      <c r="A219" s="26" t="s">
        <v>4</v>
      </c>
      <c r="B219" s="27">
        <f>VLOOKUP(C219,Parâmetros!$A$13:$B$20,2,FALSE)/10</f>
        <v>0.6</v>
      </c>
      <c r="C219" s="28" t="s">
        <v>72</v>
      </c>
      <c r="D219" s="27">
        <f>VLOOKUP(E219,Parâmetros!$D$13:$E$18,2,FALSE)/10</f>
        <v>0.7</v>
      </c>
      <c r="E219" s="39" t="s">
        <v>39</v>
      </c>
      <c r="F219" s="45"/>
    </row>
    <row r="220" spans="1:6" s="32" customFormat="1" ht="15" customHeight="1" x14ac:dyDescent="0.25">
      <c r="A220" s="26" t="s">
        <v>63</v>
      </c>
      <c r="B220" s="27">
        <f>VLOOKUP(C220,Parâmetros!$A$24:$B$29,2,FALSE)/10</f>
        <v>0.1</v>
      </c>
      <c r="C220" s="28" t="s">
        <v>43</v>
      </c>
      <c r="D220" s="27">
        <f>VLOOKUP(E220,Parâmetros!$D$24:$E$29,2,FALSE)/10</f>
        <v>1</v>
      </c>
      <c r="E220" s="39" t="s">
        <v>66</v>
      </c>
      <c r="F220" s="45"/>
    </row>
    <row r="221" spans="1:6" s="32" customFormat="1" ht="15" customHeight="1" x14ac:dyDescent="0.25">
      <c r="A221" s="26" t="s">
        <v>5</v>
      </c>
      <c r="B221" s="27">
        <f>VLOOKUP(C221,Parâmetros!$A$33:$B$39,2,FALSE)/10</f>
        <v>0.5</v>
      </c>
      <c r="C221" s="28" t="s">
        <v>65</v>
      </c>
      <c r="D221" s="27">
        <f>VLOOKUP(E221,Parâmetros!$D$33:$E$39,2,FALSE)/10</f>
        <v>0.8</v>
      </c>
      <c r="E221" s="39" t="s">
        <v>58</v>
      </c>
      <c r="F221" s="46"/>
    </row>
    <row r="222" spans="1:6" s="32" customFormat="1" ht="15" customHeight="1" x14ac:dyDescent="0.25">
      <c r="A222" s="47"/>
      <c r="B222" s="47"/>
      <c r="C222" s="47"/>
      <c r="D222" s="47"/>
      <c r="E222" s="48"/>
      <c r="F222" s="33">
        <f>((B218*D218)+(B219*D219)+(B220*D220)+(B221*D221))/4</f>
        <v>0.28999999999999998</v>
      </c>
    </row>
    <row r="223" spans="1:6" s="32" customFormat="1" ht="15" customHeight="1" x14ac:dyDescent="0.25">
      <c r="A223" s="13" t="s">
        <v>8</v>
      </c>
      <c r="B223" s="14" t="s">
        <v>10</v>
      </c>
      <c r="C223" s="49"/>
      <c r="D223" s="50"/>
      <c r="E223" s="51"/>
      <c r="F223" s="34"/>
    </row>
    <row r="224" spans="1:6" s="32" customFormat="1" ht="15" customHeight="1" x14ac:dyDescent="0.25">
      <c r="A224" s="29" t="s">
        <v>0</v>
      </c>
      <c r="B224" s="29" t="s">
        <v>1</v>
      </c>
      <c r="C224" s="29" t="s">
        <v>6</v>
      </c>
      <c r="D224" s="29" t="s">
        <v>2</v>
      </c>
      <c r="E224" s="29" t="s">
        <v>6</v>
      </c>
      <c r="F224" s="44" t="s">
        <v>90</v>
      </c>
    </row>
    <row r="225" spans="1:9" s="32" customFormat="1" ht="15" customHeight="1" x14ac:dyDescent="0.25">
      <c r="A225" s="26" t="s">
        <v>3</v>
      </c>
      <c r="B225" s="27">
        <f>VLOOKUP(C225,Parâmetros!$G$5:$K$9,3,FALSE)/10</f>
        <v>0.4</v>
      </c>
      <c r="C225" s="28" t="s">
        <v>71</v>
      </c>
      <c r="D225" s="27">
        <f>VLOOKUP(E225,Parâmetros!$D$3:$E$7,2,FALSE)/10</f>
        <v>0.6</v>
      </c>
      <c r="E225" s="39" t="s">
        <v>76</v>
      </c>
      <c r="F225" s="45"/>
    </row>
    <row r="226" spans="1:9" s="32" customFormat="1" ht="15" customHeight="1" x14ac:dyDescent="0.25">
      <c r="A226" s="26" t="s">
        <v>4</v>
      </c>
      <c r="B226" s="27">
        <f>VLOOKUP(C226,Parâmetros!$A$13:$B$20,2,FALSE)/10</f>
        <v>0.6</v>
      </c>
      <c r="C226" s="28" t="s">
        <v>72</v>
      </c>
      <c r="D226" s="27">
        <f>VLOOKUP(E226,Parâmetros!$D$13:$E$18,2,FALSE)/10</f>
        <v>0.7</v>
      </c>
      <c r="E226" s="39" t="s">
        <v>39</v>
      </c>
      <c r="F226" s="45"/>
    </row>
    <row r="227" spans="1:9" s="32" customFormat="1" ht="15" customHeight="1" x14ac:dyDescent="0.25">
      <c r="A227" s="26" t="s">
        <v>63</v>
      </c>
      <c r="B227" s="27">
        <f>VLOOKUP(C227,Parâmetros!$A$24:$B$29,2,FALSE)/10</f>
        <v>0.1</v>
      </c>
      <c r="C227" s="28" t="s">
        <v>43</v>
      </c>
      <c r="D227" s="27">
        <f>VLOOKUP(E227,Parâmetros!$D$24:$E$29,2,FALSE)/10</f>
        <v>1</v>
      </c>
      <c r="E227" s="39" t="s">
        <v>66</v>
      </c>
      <c r="F227" s="45"/>
    </row>
    <row r="228" spans="1:9" s="32" customFormat="1" ht="15" customHeight="1" x14ac:dyDescent="0.25">
      <c r="A228" s="26" t="s">
        <v>5</v>
      </c>
      <c r="B228" s="27">
        <f>VLOOKUP(C228,Parâmetros!$A$33:$B$39,2,FALSE)/10</f>
        <v>0.5</v>
      </c>
      <c r="C228" s="28" t="s">
        <v>65</v>
      </c>
      <c r="D228" s="27">
        <f>VLOOKUP(E228,Parâmetros!$D$33:$E$39,2,FALSE)/10</f>
        <v>0.8</v>
      </c>
      <c r="E228" s="39" t="s">
        <v>58</v>
      </c>
      <c r="F228" s="46"/>
    </row>
    <row r="229" spans="1:9" s="32" customFormat="1" ht="15" customHeight="1" x14ac:dyDescent="0.25">
      <c r="A229" s="47"/>
      <c r="B229" s="47"/>
      <c r="C229" s="47"/>
      <c r="D229" s="47"/>
      <c r="E229" s="48"/>
      <c r="F229" s="33">
        <f>((B225*D225)+(B226*D226)+(B227*D227)+(B228*D228))/4</f>
        <v>0.28999999999999998</v>
      </c>
    </row>
    <row r="230" spans="1:9" ht="15" customHeight="1" x14ac:dyDescent="0.25">
      <c r="A230" s="13" t="s">
        <v>8</v>
      </c>
      <c r="B230" s="14" t="s">
        <v>15</v>
      </c>
      <c r="C230" s="52"/>
      <c r="D230" s="53"/>
      <c r="E230" s="53"/>
      <c r="F230" s="18"/>
    </row>
    <row r="231" spans="1:9" ht="15" customHeight="1" x14ac:dyDescent="0.25">
      <c r="A231" s="11" t="s">
        <v>0</v>
      </c>
      <c r="B231" s="11" t="s">
        <v>1</v>
      </c>
      <c r="C231" s="11" t="s">
        <v>6</v>
      </c>
      <c r="D231" s="11" t="s">
        <v>2</v>
      </c>
      <c r="E231" s="11" t="s">
        <v>6</v>
      </c>
      <c r="F231" s="54" t="s">
        <v>90</v>
      </c>
    </row>
    <row r="232" spans="1:9" ht="15" customHeight="1" x14ac:dyDescent="0.25">
      <c r="A232" s="12" t="s">
        <v>3</v>
      </c>
      <c r="B232" s="27">
        <f>VLOOKUP(C232,Parâmetros!$A$3:$B$9,2,FALSE)/10</f>
        <v>0.7</v>
      </c>
      <c r="C232" s="28" t="s">
        <v>18</v>
      </c>
      <c r="D232" s="27">
        <f>VLOOKUP(E232,Parâmetros!$D$3:$E$7,2,FALSE)/10</f>
        <v>0.9</v>
      </c>
      <c r="E232" s="28" t="s">
        <v>26</v>
      </c>
      <c r="F232" s="55"/>
    </row>
    <row r="233" spans="1:9" ht="15" customHeight="1" x14ac:dyDescent="0.25">
      <c r="A233" s="12" t="s">
        <v>4</v>
      </c>
      <c r="B233" s="27">
        <f>VLOOKUP(C233,Parâmetros!$A$13:$B$20,2,FALSE)/10</f>
        <v>1</v>
      </c>
      <c r="C233" s="28" t="s">
        <v>81</v>
      </c>
      <c r="D233" s="27">
        <f>VLOOKUP(E233,Parâmetros!$D$13:$E$18,2,FALSE)/10</f>
        <v>0.9</v>
      </c>
      <c r="E233" s="28" t="s">
        <v>38</v>
      </c>
      <c r="F233" s="55"/>
    </row>
    <row r="234" spans="1:9" ht="15" customHeight="1" x14ac:dyDescent="0.25">
      <c r="A234" s="12" t="s">
        <v>63</v>
      </c>
      <c r="B234" s="27">
        <f>VLOOKUP(C234,Parâmetros!$A$24:$B$29,2,FALSE)/10</f>
        <v>1</v>
      </c>
      <c r="C234" s="28" t="s">
        <v>84</v>
      </c>
      <c r="D234" s="27">
        <f>VLOOKUP(E234,Parâmetros!$D$24:$E$29,2,FALSE)/10</f>
        <v>1</v>
      </c>
      <c r="E234" s="28" t="s">
        <v>66</v>
      </c>
      <c r="F234" s="55"/>
    </row>
    <row r="235" spans="1:9" ht="15" customHeight="1" x14ac:dyDescent="0.25">
      <c r="A235" s="12" t="s">
        <v>5</v>
      </c>
      <c r="B235" s="27">
        <f>VLOOKUP(C235,Parâmetros!$A$33:$B$39,2,FALSE)/10</f>
        <v>0.8</v>
      </c>
      <c r="C235" s="28" t="s">
        <v>88</v>
      </c>
      <c r="D235" s="27">
        <f>VLOOKUP(E235,Parâmetros!$D$33:$E$39,2,FALSE)/10</f>
        <v>0.9</v>
      </c>
      <c r="E235" s="28" t="s">
        <v>57</v>
      </c>
      <c r="F235" s="56"/>
      <c r="I235" s="19"/>
    </row>
    <row r="236" spans="1:9" ht="15" customHeight="1" x14ac:dyDescent="0.25">
      <c r="A236" s="20"/>
      <c r="C236" s="21"/>
      <c r="D236" s="21"/>
      <c r="E236" s="21"/>
      <c r="F236" s="30">
        <f>((B232*D232)+(B233*D233)+(B234*D234)+(B235*D235))/4</f>
        <v>0.81250000000000011</v>
      </c>
      <c r="I236" s="19"/>
    </row>
    <row r="237" spans="1:9" ht="15" customHeight="1" x14ac:dyDescent="0.25">
      <c r="A237" s="6"/>
      <c r="C237" s="6"/>
      <c r="D237" s="6"/>
      <c r="E237" s="6"/>
      <c r="F237" s="40"/>
      <c r="I237" s="19"/>
    </row>
    <row r="239" spans="1:9" ht="15" customHeight="1" x14ac:dyDescent="0.25">
      <c r="A239" s="5" t="s">
        <v>7</v>
      </c>
      <c r="B239" s="57" t="s">
        <v>104</v>
      </c>
      <c r="C239" s="58"/>
      <c r="D239" s="58"/>
      <c r="E239" s="58"/>
      <c r="F239" s="6"/>
    </row>
    <row r="240" spans="1:9" ht="15" customHeight="1" x14ac:dyDescent="0.25">
      <c r="A240" s="13" t="s">
        <v>8</v>
      </c>
      <c r="B240" s="14" t="s">
        <v>15</v>
      </c>
      <c r="C240" s="52"/>
      <c r="D240" s="53"/>
      <c r="E240" s="53"/>
      <c r="F240" s="18"/>
    </row>
    <row r="241" spans="1:6" ht="15" customHeight="1" x14ac:dyDescent="0.25">
      <c r="A241" s="11" t="s">
        <v>0</v>
      </c>
      <c r="B241" s="11" t="s">
        <v>1</v>
      </c>
      <c r="C241" s="11" t="s">
        <v>6</v>
      </c>
      <c r="D241" s="11" t="s">
        <v>2</v>
      </c>
      <c r="E241" s="11" t="s">
        <v>6</v>
      </c>
      <c r="F241" s="54" t="s">
        <v>90</v>
      </c>
    </row>
    <row r="242" spans="1:6" ht="15" customHeight="1" x14ac:dyDescent="0.25">
      <c r="A242" s="12" t="s">
        <v>3</v>
      </c>
      <c r="B242" s="27">
        <f>VLOOKUP(C242,Parâmetros!$A$3:$B$9,2,FALSE)/10</f>
        <v>0.3</v>
      </c>
      <c r="C242" s="28" t="s">
        <v>20</v>
      </c>
      <c r="D242" s="27">
        <f>VLOOKUP(E242,Parâmetros!$D$3:$E$7,2,FALSE)/10</f>
        <v>0.6</v>
      </c>
      <c r="E242" s="28" t="s">
        <v>76</v>
      </c>
      <c r="F242" s="55"/>
    </row>
    <row r="243" spans="1:6" ht="15" customHeight="1" x14ac:dyDescent="0.25">
      <c r="A243" s="12" t="s">
        <v>4</v>
      </c>
      <c r="B243" s="27">
        <f>VLOOKUP(C243,Parâmetros!$A$13:$B$20,2,FALSE)/10</f>
        <v>0.5</v>
      </c>
      <c r="C243" s="28" t="s">
        <v>34</v>
      </c>
      <c r="D243" s="27">
        <f>VLOOKUP(E243,Parâmetros!$D$13:$E$18,2,FALSE)/10</f>
        <v>0.7</v>
      </c>
      <c r="E243" s="28" t="s">
        <v>39</v>
      </c>
      <c r="F243" s="55"/>
    </row>
    <row r="244" spans="1:6" ht="15" customHeight="1" x14ac:dyDescent="0.25">
      <c r="A244" s="12" t="s">
        <v>63</v>
      </c>
      <c r="B244" s="27">
        <f>VLOOKUP(C244,Parâmetros!$A$24:$B$29,2,FALSE)/10</f>
        <v>0.7</v>
      </c>
      <c r="C244" s="28" t="s">
        <v>53</v>
      </c>
      <c r="D244" s="27">
        <f>VLOOKUP(E244,Parâmetros!$D$24:$E$29,2,FALSE)/10</f>
        <v>1</v>
      </c>
      <c r="E244" s="28" t="s">
        <v>66</v>
      </c>
      <c r="F244" s="55"/>
    </row>
    <row r="245" spans="1:6" ht="15" customHeight="1" x14ac:dyDescent="0.25">
      <c r="A245" s="12" t="s">
        <v>5</v>
      </c>
      <c r="B245" s="27">
        <f>VLOOKUP(C245,Parâmetros!$A$33:$B$39,2,FALSE)/10</f>
        <v>0.1</v>
      </c>
      <c r="C245" s="28" t="s">
        <v>89</v>
      </c>
      <c r="D245" s="27">
        <f>VLOOKUP(E245,Parâmetros!$D$33:$E$39,2,FALSE)/10</f>
        <v>0.5</v>
      </c>
      <c r="E245" s="28" t="s">
        <v>65</v>
      </c>
      <c r="F245" s="56"/>
    </row>
    <row r="246" spans="1:6" ht="15" customHeight="1" x14ac:dyDescent="0.25">
      <c r="A246" s="20"/>
      <c r="C246" s="21"/>
      <c r="D246" s="21"/>
      <c r="E246" s="21"/>
      <c r="F246" s="30">
        <f>((B242*D242)+(B243*D243)+(B244*D244)+(B245*D245))/4</f>
        <v>0.32</v>
      </c>
    </row>
    <row r="249" spans="1:6" ht="15" customHeight="1" x14ac:dyDescent="0.25">
      <c r="A249" s="5" t="s">
        <v>7</v>
      </c>
      <c r="B249" s="57" t="s">
        <v>105</v>
      </c>
      <c r="C249" s="58"/>
      <c r="D249" s="58"/>
      <c r="E249" s="58"/>
      <c r="F249" s="6"/>
    </row>
    <row r="250" spans="1:6" ht="15" customHeight="1" x14ac:dyDescent="0.25">
      <c r="A250" s="8" t="s">
        <v>8</v>
      </c>
      <c r="B250" s="9" t="s">
        <v>9</v>
      </c>
      <c r="C250" s="52"/>
      <c r="D250" s="53"/>
      <c r="E250" s="59"/>
      <c r="F250" s="18"/>
    </row>
    <row r="251" spans="1:6" ht="15" customHeight="1" x14ac:dyDescent="0.25">
      <c r="A251" s="11" t="s">
        <v>0</v>
      </c>
      <c r="B251" s="11" t="s">
        <v>1</v>
      </c>
      <c r="C251" s="11" t="s">
        <v>6</v>
      </c>
      <c r="D251" s="11" t="s">
        <v>2</v>
      </c>
      <c r="E251" s="11" t="s">
        <v>6</v>
      </c>
      <c r="F251" s="54" t="s">
        <v>90</v>
      </c>
    </row>
    <row r="252" spans="1:6" ht="15" customHeight="1" x14ac:dyDescent="0.25">
      <c r="A252" s="26" t="s">
        <v>3</v>
      </c>
      <c r="B252" s="27">
        <f>VLOOKUP(C252,Parâmetros!$A$3:$B$9,2,FALSE)/10</f>
        <v>0.7</v>
      </c>
      <c r="C252" s="28" t="s">
        <v>18</v>
      </c>
      <c r="D252" s="27">
        <f>VLOOKUP(E252,Parâmetros!$D$3:$E$7,2,FALSE)/10</f>
        <v>0.9</v>
      </c>
      <c r="E252" s="28" t="s">
        <v>26</v>
      </c>
      <c r="F252" s="55"/>
    </row>
    <row r="253" spans="1:6" ht="15" customHeight="1" x14ac:dyDescent="0.25">
      <c r="A253" s="26" t="s">
        <v>4</v>
      </c>
      <c r="B253" s="27">
        <f>VLOOKUP(C253,Parâmetros!$A$13:$B$20,2,FALSE)/10</f>
        <v>1</v>
      </c>
      <c r="C253" s="28" t="s">
        <v>81</v>
      </c>
      <c r="D253" s="27">
        <f>VLOOKUP(E253,Parâmetros!$D$13:$E$18,2,FALSE)/10</f>
        <v>0.9</v>
      </c>
      <c r="E253" s="28" t="s">
        <v>38</v>
      </c>
      <c r="F253" s="55"/>
    </row>
    <row r="254" spans="1:6" ht="15" customHeight="1" x14ac:dyDescent="0.25">
      <c r="A254" s="26" t="s">
        <v>63</v>
      </c>
      <c r="B254" s="27">
        <f>VLOOKUP(C254,Parâmetros!$A$24:$B$29,2,FALSE)/10</f>
        <v>1</v>
      </c>
      <c r="C254" s="28" t="s">
        <v>84</v>
      </c>
      <c r="D254" s="27">
        <f>VLOOKUP(E254,Parâmetros!$D$24:$E$29,2,FALSE)/10</f>
        <v>1</v>
      </c>
      <c r="E254" s="28" t="s">
        <v>66</v>
      </c>
      <c r="F254" s="55"/>
    </row>
    <row r="255" spans="1:6" ht="15" customHeight="1" x14ac:dyDescent="0.25">
      <c r="A255" s="26" t="s">
        <v>5</v>
      </c>
      <c r="B255" s="27">
        <f>VLOOKUP(C255,Parâmetros!$A$33:$B$39,2,FALSE)/10</f>
        <v>0.8</v>
      </c>
      <c r="C255" s="28" t="s">
        <v>88</v>
      </c>
      <c r="D255" s="27">
        <f>VLOOKUP(E255,Parâmetros!$D$33:$E$39,2,FALSE)/10</f>
        <v>0.9</v>
      </c>
      <c r="E255" s="28" t="s">
        <v>57</v>
      </c>
      <c r="F255" s="56"/>
    </row>
    <row r="256" spans="1:6" ht="15" customHeight="1" x14ac:dyDescent="0.25">
      <c r="A256" s="47"/>
      <c r="B256" s="47"/>
      <c r="C256" s="47"/>
      <c r="D256" s="47"/>
      <c r="E256" s="48"/>
      <c r="F256" s="30">
        <f>((B252*D252)+(B253*D253)+(B254*D254)+(B255*D255))/4</f>
        <v>0.81250000000000011</v>
      </c>
    </row>
    <row r="257" spans="1:6" ht="15" customHeight="1" x14ac:dyDescent="0.25">
      <c r="A257" s="13" t="s">
        <v>8</v>
      </c>
      <c r="B257" s="14" t="s">
        <v>11</v>
      </c>
      <c r="C257" s="49"/>
      <c r="D257" s="50"/>
      <c r="E257" s="51"/>
      <c r="F257" s="15"/>
    </row>
    <row r="258" spans="1:6" ht="15" customHeight="1" x14ac:dyDescent="0.25">
      <c r="A258" s="29" t="s">
        <v>0</v>
      </c>
      <c r="B258" s="29" t="s">
        <v>1</v>
      </c>
      <c r="C258" s="29" t="s">
        <v>6</v>
      </c>
      <c r="D258" s="29" t="s">
        <v>2</v>
      </c>
      <c r="E258" s="29" t="s">
        <v>6</v>
      </c>
      <c r="F258" s="54" t="s">
        <v>90</v>
      </c>
    </row>
    <row r="259" spans="1:6" ht="15" customHeight="1" x14ac:dyDescent="0.25">
      <c r="A259" s="26" t="s">
        <v>3</v>
      </c>
      <c r="B259" s="27">
        <f>VLOOKUP(C259,Parâmetros!$A$3:$B$9,2,FALSE)/10</f>
        <v>0.5</v>
      </c>
      <c r="C259" s="28" t="s">
        <v>78</v>
      </c>
      <c r="D259" s="27">
        <f>VLOOKUP(E259,Parâmetros!$D$3:$E$7,2,FALSE)/10</f>
        <v>0.9</v>
      </c>
      <c r="E259" s="28" t="s">
        <v>26</v>
      </c>
      <c r="F259" s="55"/>
    </row>
    <row r="260" spans="1:6" ht="15" customHeight="1" x14ac:dyDescent="0.25">
      <c r="A260" s="26" t="s">
        <v>4</v>
      </c>
      <c r="B260" s="27">
        <f>VLOOKUP(C260,Parâmetros!$A$13:$B$20,2,FALSE)/10</f>
        <v>0.6</v>
      </c>
      <c r="C260" s="28" t="s">
        <v>72</v>
      </c>
      <c r="D260" s="27">
        <f>VLOOKUP(E260,Parâmetros!$D$13:$E$18,2,FALSE)/10</f>
        <v>0.9</v>
      </c>
      <c r="E260" s="28" t="s">
        <v>38</v>
      </c>
      <c r="F260" s="55"/>
    </row>
    <row r="261" spans="1:6" ht="15" customHeight="1" x14ac:dyDescent="0.25">
      <c r="A261" s="26" t="s">
        <v>63</v>
      </c>
      <c r="B261" s="27">
        <f>VLOOKUP(C261,Parâmetros!$A$24:$B$29,2,FALSE)/10</f>
        <v>0.5</v>
      </c>
      <c r="C261" s="28" t="s">
        <v>44</v>
      </c>
      <c r="D261" s="27">
        <f>VLOOKUP(E261,Parâmetros!$D$24:$E$29,2,FALSE)/10</f>
        <v>1</v>
      </c>
      <c r="E261" s="28" t="s">
        <v>66</v>
      </c>
      <c r="F261" s="55"/>
    </row>
    <row r="262" spans="1:6" ht="15" customHeight="1" x14ac:dyDescent="0.25">
      <c r="A262" s="26" t="s">
        <v>5</v>
      </c>
      <c r="B262" s="27">
        <f>VLOOKUP(C262,Parâmetros!$A$33:$B$39,2,FALSE)/10</f>
        <v>0.5</v>
      </c>
      <c r="C262" s="28" t="s">
        <v>65</v>
      </c>
      <c r="D262" s="27">
        <f>VLOOKUP(E262,Parâmetros!$D$33:$E$39,2,FALSE)/10</f>
        <v>0.1</v>
      </c>
      <c r="E262" s="28" t="s">
        <v>59</v>
      </c>
      <c r="F262" s="56"/>
    </row>
    <row r="263" spans="1:6" ht="15" customHeight="1" x14ac:dyDescent="0.25">
      <c r="A263" s="47"/>
      <c r="B263" s="47"/>
      <c r="C263" s="47"/>
      <c r="D263" s="47"/>
      <c r="E263" s="48"/>
      <c r="F263" s="33">
        <f>((B259*D259)+(B260*D260)+(B261*D261)+(B262*D262))/4</f>
        <v>0.38500000000000001</v>
      </c>
    </row>
    <row r="264" spans="1:6" ht="15" customHeight="1" x14ac:dyDescent="0.25">
      <c r="A264" s="16" t="s">
        <v>8</v>
      </c>
      <c r="B264" s="17" t="s">
        <v>12</v>
      </c>
      <c r="C264" s="49"/>
      <c r="D264" s="50"/>
      <c r="E264" s="51"/>
      <c r="F264" s="34"/>
    </row>
    <row r="265" spans="1:6" ht="15" customHeight="1" x14ac:dyDescent="0.25">
      <c r="A265" s="29" t="s">
        <v>0</v>
      </c>
      <c r="B265" s="29" t="s">
        <v>1</v>
      </c>
      <c r="C265" s="29" t="s">
        <v>6</v>
      </c>
      <c r="D265" s="29" t="s">
        <v>2</v>
      </c>
      <c r="E265" s="29" t="s">
        <v>6</v>
      </c>
      <c r="F265" s="44" t="s">
        <v>90</v>
      </c>
    </row>
    <row r="266" spans="1:6" ht="15" customHeight="1" x14ac:dyDescent="0.25">
      <c r="A266" s="26" t="s">
        <v>3</v>
      </c>
      <c r="B266" s="27">
        <f>VLOOKUP(C266,Parâmetros!$A$3:$B$9,2,FALSE)/10</f>
        <v>0.5</v>
      </c>
      <c r="C266" s="28" t="s">
        <v>78</v>
      </c>
      <c r="D266" s="27">
        <f>VLOOKUP(E266,Parâmetros!$D$3:$E$7,2,FALSE)/10</f>
        <v>0.9</v>
      </c>
      <c r="E266" s="28" t="s">
        <v>26</v>
      </c>
      <c r="F266" s="45"/>
    </row>
    <row r="267" spans="1:6" ht="15" customHeight="1" x14ac:dyDescent="0.25">
      <c r="A267" s="26" t="s">
        <v>4</v>
      </c>
      <c r="B267" s="27">
        <f>VLOOKUP(C267,Parâmetros!$A$13:$B$20,2,FALSE)/10</f>
        <v>0.6</v>
      </c>
      <c r="C267" s="28" t="s">
        <v>72</v>
      </c>
      <c r="D267" s="27">
        <f>VLOOKUP(E267,Parâmetros!$D$13:$E$18,2,FALSE)/10</f>
        <v>0.9</v>
      </c>
      <c r="E267" s="28" t="s">
        <v>38</v>
      </c>
      <c r="F267" s="45"/>
    </row>
    <row r="268" spans="1:6" ht="15" customHeight="1" x14ac:dyDescent="0.25">
      <c r="A268" s="26" t="s">
        <v>63</v>
      </c>
      <c r="B268" s="27">
        <f>VLOOKUP(C268,Parâmetros!$A$24:$B$29,2,FALSE)/10</f>
        <v>0.5</v>
      </c>
      <c r="C268" s="28" t="s">
        <v>44</v>
      </c>
      <c r="D268" s="27">
        <f>VLOOKUP(E268,Parâmetros!$D$24:$E$29,2,FALSE)/10</f>
        <v>1</v>
      </c>
      <c r="E268" s="28" t="s">
        <v>66</v>
      </c>
      <c r="F268" s="45"/>
    </row>
    <row r="269" spans="1:6" ht="15" customHeight="1" x14ac:dyDescent="0.25">
      <c r="A269" s="26" t="s">
        <v>5</v>
      </c>
      <c r="B269" s="27">
        <f>VLOOKUP(C269,Parâmetros!$A$33:$B$39,2,FALSE)/10</f>
        <v>0.5</v>
      </c>
      <c r="C269" s="28" t="s">
        <v>65</v>
      </c>
      <c r="D269" s="27">
        <f>VLOOKUP(E269,Parâmetros!$D$33:$E$39,2,FALSE)/10</f>
        <v>0.1</v>
      </c>
      <c r="E269" s="28" t="s">
        <v>59</v>
      </c>
      <c r="F269" s="46"/>
    </row>
    <row r="270" spans="1:6" ht="15" customHeight="1" x14ac:dyDescent="0.25">
      <c r="A270" s="47"/>
      <c r="B270" s="47"/>
      <c r="C270" s="47"/>
      <c r="D270" s="47"/>
      <c r="E270" s="48"/>
      <c r="F270" s="33">
        <f>((B266*D266)+(B267*D267)+(B268*D268)+(B269*D269))/4</f>
        <v>0.38500000000000001</v>
      </c>
    </row>
    <row r="271" spans="1:6" ht="15" customHeight="1" x14ac:dyDescent="0.25">
      <c r="A271" s="13" t="s">
        <v>8</v>
      </c>
      <c r="B271" s="14" t="s">
        <v>13</v>
      </c>
      <c r="C271" s="49"/>
      <c r="D271" s="50"/>
      <c r="E271" s="51"/>
      <c r="F271" s="34"/>
    </row>
    <row r="272" spans="1:6" ht="15" customHeight="1" x14ac:dyDescent="0.25">
      <c r="A272" s="29" t="s">
        <v>0</v>
      </c>
      <c r="B272" s="29" t="s">
        <v>1</v>
      </c>
      <c r="C272" s="29" t="s">
        <v>6</v>
      </c>
      <c r="D272" s="29" t="s">
        <v>2</v>
      </c>
      <c r="E272" s="29" t="s">
        <v>6</v>
      </c>
      <c r="F272" s="44" t="s">
        <v>90</v>
      </c>
    </row>
    <row r="273" spans="1:6" ht="15" customHeight="1" x14ac:dyDescent="0.25">
      <c r="A273" s="26" t="s">
        <v>3</v>
      </c>
      <c r="B273" s="27">
        <f>VLOOKUP(C273,Parâmetros!$A$3:$B$9,2,FALSE)/10</f>
        <v>0.7</v>
      </c>
      <c r="C273" s="28" t="s">
        <v>18</v>
      </c>
      <c r="D273" s="27">
        <f>VLOOKUP(E273,Parâmetros!$D$3:$E$7,2,FALSE)/10</f>
        <v>0.9</v>
      </c>
      <c r="E273" s="28" t="s">
        <v>26</v>
      </c>
      <c r="F273" s="45"/>
    </row>
    <row r="274" spans="1:6" ht="15" customHeight="1" x14ac:dyDescent="0.25">
      <c r="A274" s="26" t="s">
        <v>4</v>
      </c>
      <c r="B274" s="27">
        <f>VLOOKUP(C274,Parâmetros!$A$13:$B$20,2,FALSE)/10</f>
        <v>1</v>
      </c>
      <c r="C274" s="28" t="s">
        <v>81</v>
      </c>
      <c r="D274" s="27">
        <f>VLOOKUP(E274,Parâmetros!$D$13:$E$18,2,FALSE)/10</f>
        <v>0.9</v>
      </c>
      <c r="E274" s="28" t="s">
        <v>38</v>
      </c>
      <c r="F274" s="45"/>
    </row>
    <row r="275" spans="1:6" ht="15" customHeight="1" x14ac:dyDescent="0.25">
      <c r="A275" s="26" t="s">
        <v>63</v>
      </c>
      <c r="B275" s="27">
        <f>VLOOKUP(C275,Parâmetros!$A$24:$B$29,2,FALSE)/10</f>
        <v>1</v>
      </c>
      <c r="C275" s="28" t="s">
        <v>84</v>
      </c>
      <c r="D275" s="27">
        <f>VLOOKUP(E275,Parâmetros!$D$24:$E$29,2,FALSE)/10</f>
        <v>1</v>
      </c>
      <c r="E275" s="28" t="s">
        <v>66</v>
      </c>
      <c r="F275" s="45"/>
    </row>
    <row r="276" spans="1:6" ht="15" customHeight="1" x14ac:dyDescent="0.25">
      <c r="A276" s="26" t="s">
        <v>5</v>
      </c>
      <c r="B276" s="27">
        <f>VLOOKUP(C276,Parâmetros!$A$33:$B$39,2,FALSE)/10</f>
        <v>0.8</v>
      </c>
      <c r="C276" s="28" t="s">
        <v>88</v>
      </c>
      <c r="D276" s="27">
        <f>VLOOKUP(E276,Parâmetros!$D$33:$E$39,2,FALSE)/10</f>
        <v>0.9</v>
      </c>
      <c r="E276" s="28" t="s">
        <v>57</v>
      </c>
      <c r="F276" s="46"/>
    </row>
    <row r="277" spans="1:6" ht="15" customHeight="1" x14ac:dyDescent="0.25">
      <c r="A277" s="47"/>
      <c r="B277" s="47"/>
      <c r="C277" s="47"/>
      <c r="D277" s="47"/>
      <c r="E277" s="48"/>
      <c r="F277" s="33">
        <f>((B273*D273)+(B274*D274)+(B275*D275)+(B276*D276))/4</f>
        <v>0.81250000000000011</v>
      </c>
    </row>
    <row r="278" spans="1:6" ht="15" customHeight="1" x14ac:dyDescent="0.25">
      <c r="A278" s="13" t="s">
        <v>8</v>
      </c>
      <c r="B278" s="14" t="s">
        <v>10</v>
      </c>
      <c r="C278" s="49"/>
      <c r="D278" s="50"/>
      <c r="E278" s="51"/>
      <c r="F278" s="34"/>
    </row>
    <row r="279" spans="1:6" ht="15" customHeight="1" x14ac:dyDescent="0.25">
      <c r="A279" s="29" t="s">
        <v>0</v>
      </c>
      <c r="B279" s="29" t="s">
        <v>1</v>
      </c>
      <c r="C279" s="29" t="s">
        <v>6</v>
      </c>
      <c r="D279" s="29" t="s">
        <v>2</v>
      </c>
      <c r="E279" s="29" t="s">
        <v>6</v>
      </c>
      <c r="F279" s="44" t="s">
        <v>90</v>
      </c>
    </row>
    <row r="280" spans="1:6" ht="15" customHeight="1" x14ac:dyDescent="0.25">
      <c r="A280" s="26" t="s">
        <v>3</v>
      </c>
      <c r="B280" s="27">
        <f>VLOOKUP(C280,Parâmetros!$A$3:$B$9,2,FALSE)/10</f>
        <v>0.7</v>
      </c>
      <c r="C280" s="28" t="s">
        <v>18</v>
      </c>
      <c r="D280" s="27">
        <f>VLOOKUP(E280,Parâmetros!$D$3:$E$7,2,FALSE)/10</f>
        <v>0.9</v>
      </c>
      <c r="E280" s="28" t="s">
        <v>26</v>
      </c>
      <c r="F280" s="45"/>
    </row>
    <row r="281" spans="1:6" ht="15" customHeight="1" x14ac:dyDescent="0.25">
      <c r="A281" s="26" t="s">
        <v>4</v>
      </c>
      <c r="B281" s="27">
        <f>VLOOKUP(C281,Parâmetros!$A$13:$B$20,2,FALSE)/10</f>
        <v>1</v>
      </c>
      <c r="C281" s="28" t="s">
        <v>81</v>
      </c>
      <c r="D281" s="27">
        <f>VLOOKUP(E281,Parâmetros!$D$13:$E$18,2,FALSE)/10</f>
        <v>0.9</v>
      </c>
      <c r="E281" s="28" t="s">
        <v>38</v>
      </c>
      <c r="F281" s="45"/>
    </row>
    <row r="282" spans="1:6" ht="15" customHeight="1" x14ac:dyDescent="0.25">
      <c r="A282" s="26" t="s">
        <v>63</v>
      </c>
      <c r="B282" s="27">
        <f>VLOOKUP(C282,Parâmetros!$A$24:$B$29,2,FALSE)/10</f>
        <v>1</v>
      </c>
      <c r="C282" s="28" t="s">
        <v>84</v>
      </c>
      <c r="D282" s="27">
        <f>VLOOKUP(E282,Parâmetros!$D$24:$E$29,2,FALSE)/10</f>
        <v>1</v>
      </c>
      <c r="E282" s="28" t="s">
        <v>66</v>
      </c>
      <c r="F282" s="45"/>
    </row>
    <row r="283" spans="1:6" ht="15" customHeight="1" x14ac:dyDescent="0.25">
      <c r="A283" s="26" t="s">
        <v>5</v>
      </c>
      <c r="B283" s="27">
        <f>VLOOKUP(C283,Parâmetros!$A$33:$B$39,2,FALSE)/10</f>
        <v>0.8</v>
      </c>
      <c r="C283" s="28" t="s">
        <v>88</v>
      </c>
      <c r="D283" s="27">
        <f>VLOOKUP(E283,Parâmetros!$D$33:$E$39,2,FALSE)/10</f>
        <v>0.9</v>
      </c>
      <c r="E283" s="28" t="s">
        <v>57</v>
      </c>
      <c r="F283" s="46"/>
    </row>
    <row r="284" spans="1:6" ht="15" customHeight="1" x14ac:dyDescent="0.25">
      <c r="A284" s="47"/>
      <c r="B284" s="47"/>
      <c r="C284" s="47"/>
      <c r="D284" s="47"/>
      <c r="E284" s="48"/>
      <c r="F284" s="33">
        <f>((B280*D280)+(B281*D281)+(B282*D282)+(B283*D283))/4</f>
        <v>0.81250000000000011</v>
      </c>
    </row>
    <row r="285" spans="1:6" ht="15" customHeight="1" x14ac:dyDescent="0.25">
      <c r="A285" s="13" t="s">
        <v>8</v>
      </c>
      <c r="B285" s="14" t="s">
        <v>15</v>
      </c>
      <c r="C285" s="52"/>
      <c r="D285" s="53"/>
      <c r="E285" s="53"/>
      <c r="F285" s="18"/>
    </row>
    <row r="286" spans="1:6" ht="15" customHeight="1" x14ac:dyDescent="0.25">
      <c r="A286" s="11" t="s">
        <v>0</v>
      </c>
      <c r="B286" s="11" t="s">
        <v>1</v>
      </c>
      <c r="C286" s="11" t="s">
        <v>6</v>
      </c>
      <c r="D286" s="11" t="s">
        <v>2</v>
      </c>
      <c r="E286" s="11" t="s">
        <v>6</v>
      </c>
      <c r="F286" s="54" t="s">
        <v>90</v>
      </c>
    </row>
    <row r="287" spans="1:6" ht="15" customHeight="1" x14ac:dyDescent="0.25">
      <c r="A287" s="12" t="s">
        <v>3</v>
      </c>
      <c r="B287" s="27">
        <f>VLOOKUP(C287,Parâmetros!$A$3:$B$9,2,FALSE)/10</f>
        <v>0.7</v>
      </c>
      <c r="C287" s="28" t="s">
        <v>18</v>
      </c>
      <c r="D287" s="27">
        <f>VLOOKUP(E287,Parâmetros!$D$3:$E$7,2,FALSE)/10</f>
        <v>0.9</v>
      </c>
      <c r="E287" s="28" t="s">
        <v>26</v>
      </c>
      <c r="F287" s="55"/>
    </row>
    <row r="288" spans="1:6" ht="15" customHeight="1" x14ac:dyDescent="0.25">
      <c r="A288" s="12" t="s">
        <v>4</v>
      </c>
      <c r="B288" s="27">
        <f>VLOOKUP(C288,Parâmetros!$A$13:$B$20,2,FALSE)/10</f>
        <v>1</v>
      </c>
      <c r="C288" s="28" t="s">
        <v>81</v>
      </c>
      <c r="D288" s="27">
        <f>VLOOKUP(E288,Parâmetros!$D$13:$E$18,2,FALSE)/10</f>
        <v>0.9</v>
      </c>
      <c r="E288" s="28" t="s">
        <v>38</v>
      </c>
      <c r="F288" s="55"/>
    </row>
    <row r="289" spans="1:6" ht="15" customHeight="1" x14ac:dyDescent="0.25">
      <c r="A289" s="12" t="s">
        <v>63</v>
      </c>
      <c r="B289" s="27">
        <f>VLOOKUP(C289,Parâmetros!$A$24:$B$29,2,FALSE)/10</f>
        <v>1</v>
      </c>
      <c r="C289" s="28" t="s">
        <v>84</v>
      </c>
      <c r="D289" s="27">
        <f>VLOOKUP(E289,Parâmetros!$D$24:$E$29,2,FALSE)/10</f>
        <v>1</v>
      </c>
      <c r="E289" s="28" t="s">
        <v>66</v>
      </c>
      <c r="F289" s="55"/>
    </row>
    <row r="290" spans="1:6" ht="15" customHeight="1" x14ac:dyDescent="0.25">
      <c r="A290" s="12" t="s">
        <v>5</v>
      </c>
      <c r="B290" s="27">
        <f>VLOOKUP(C290,Parâmetros!$A$33:$B$39,2,FALSE)/10</f>
        <v>0.8</v>
      </c>
      <c r="C290" s="28" t="s">
        <v>88</v>
      </c>
      <c r="D290" s="27">
        <f>VLOOKUP(E290,Parâmetros!$D$33:$E$39,2,FALSE)/10</f>
        <v>0.9</v>
      </c>
      <c r="E290" s="28" t="s">
        <v>57</v>
      </c>
      <c r="F290" s="56"/>
    </row>
    <row r="291" spans="1:6" ht="15" customHeight="1" x14ac:dyDescent="0.25">
      <c r="A291" s="20"/>
      <c r="C291" s="21"/>
      <c r="D291" s="21"/>
      <c r="E291" s="21"/>
      <c r="F291" s="30">
        <f>((B287*D287)+(B288*D288)+(B289*D289)+(B290*D290))/4</f>
        <v>0.81250000000000011</v>
      </c>
    </row>
  </sheetData>
  <sheetProtection algorithmName="SHA-512" hashValue="q7v/3vzKjVX9Y3NmcmQr/ADD/FvnFixCmwR/cXAOZo5RaaC/7T3aKtSRmp011dR5rDSJWBe5DliXD0RpoJNz2Q==" saltValue="reudwzH60/yZiy/UVnwusQ==" spinCount="100000" sheet="1" objects="1" scenarios="1"/>
  <mergeCells count="115">
    <mergeCell ref="F279:F283"/>
    <mergeCell ref="A284:E284"/>
    <mergeCell ref="C285:E285"/>
    <mergeCell ref="F286:F290"/>
    <mergeCell ref="A277:E277"/>
    <mergeCell ref="C278:E278"/>
    <mergeCell ref="C264:E264"/>
    <mergeCell ref="F265:F269"/>
    <mergeCell ref="A270:E270"/>
    <mergeCell ref="C271:E271"/>
    <mergeCell ref="F272:F276"/>
    <mergeCell ref="F251:F255"/>
    <mergeCell ref="A256:E256"/>
    <mergeCell ref="C257:E257"/>
    <mergeCell ref="F258:F262"/>
    <mergeCell ref="A263:E263"/>
    <mergeCell ref="B239:E239"/>
    <mergeCell ref="C240:E240"/>
    <mergeCell ref="F241:F245"/>
    <mergeCell ref="B249:E249"/>
    <mergeCell ref="C250:E250"/>
    <mergeCell ref="F224:F228"/>
    <mergeCell ref="A229:E229"/>
    <mergeCell ref="C230:E230"/>
    <mergeCell ref="F231:F235"/>
    <mergeCell ref="C209:E209"/>
    <mergeCell ref="F210:F214"/>
    <mergeCell ref="A215:E215"/>
    <mergeCell ref="A208:E208"/>
    <mergeCell ref="C216:E216"/>
    <mergeCell ref="F217:F221"/>
    <mergeCell ref="A222:E222"/>
    <mergeCell ref="C223:E223"/>
    <mergeCell ref="C202:E202"/>
    <mergeCell ref="F203:F207"/>
    <mergeCell ref="B177:E177"/>
    <mergeCell ref="F162:F166"/>
    <mergeCell ref="A167:E167"/>
    <mergeCell ref="C168:E168"/>
    <mergeCell ref="F169:F173"/>
    <mergeCell ref="A174:E174"/>
    <mergeCell ref="B153:E153"/>
    <mergeCell ref="C154:E154"/>
    <mergeCell ref="F155:F159"/>
    <mergeCell ref="A160:E160"/>
    <mergeCell ref="C161:E161"/>
    <mergeCell ref="C178:E178"/>
    <mergeCell ref="F179:F183"/>
    <mergeCell ref="B187:E187"/>
    <mergeCell ref="C188:E188"/>
    <mergeCell ref="F189:F193"/>
    <mergeCell ref="A194:E194"/>
    <mergeCell ref="C195:E195"/>
    <mergeCell ref="F196:F200"/>
    <mergeCell ref="A201:E201"/>
    <mergeCell ref="F131:F135"/>
    <mergeCell ref="A36:E36"/>
    <mergeCell ref="F48:F52"/>
    <mergeCell ref="A53:E53"/>
    <mergeCell ref="C54:E54"/>
    <mergeCell ref="F55:F59"/>
    <mergeCell ref="A60:E60"/>
    <mergeCell ref="C61:E61"/>
    <mergeCell ref="F62:F66"/>
    <mergeCell ref="A67:E67"/>
    <mergeCell ref="C68:E68"/>
    <mergeCell ref="F69:F73"/>
    <mergeCell ref="A74:E74"/>
    <mergeCell ref="C75:E75"/>
    <mergeCell ref="F76:F80"/>
    <mergeCell ref="A81:E81"/>
    <mergeCell ref="C82:E82"/>
    <mergeCell ref="B1:E1"/>
    <mergeCell ref="C2:E2"/>
    <mergeCell ref="F3:F7"/>
    <mergeCell ref="A8:E8"/>
    <mergeCell ref="C9:E9"/>
    <mergeCell ref="C37:E37"/>
    <mergeCell ref="F38:F42"/>
    <mergeCell ref="B46:E46"/>
    <mergeCell ref="C47:E47"/>
    <mergeCell ref="C23:E23"/>
    <mergeCell ref="F24:F28"/>
    <mergeCell ref="A29:E29"/>
    <mergeCell ref="C30:E30"/>
    <mergeCell ref="F31:F35"/>
    <mergeCell ref="F10:F14"/>
    <mergeCell ref="A15:E15"/>
    <mergeCell ref="C16:E16"/>
    <mergeCell ref="F17:F21"/>
    <mergeCell ref="A22:E22"/>
    <mergeCell ref="F107:F111"/>
    <mergeCell ref="A112:E112"/>
    <mergeCell ref="A136:E136"/>
    <mergeCell ref="C137:E137"/>
    <mergeCell ref="F138:F142"/>
    <mergeCell ref="A143:E143"/>
    <mergeCell ref="C144:E144"/>
    <mergeCell ref="F145:F149"/>
    <mergeCell ref="F83:F87"/>
    <mergeCell ref="B91:E91"/>
    <mergeCell ref="C92:E92"/>
    <mergeCell ref="F93:F97"/>
    <mergeCell ref="A98:E98"/>
    <mergeCell ref="C99:E99"/>
    <mergeCell ref="F100:F104"/>
    <mergeCell ref="A105:E105"/>
    <mergeCell ref="C106:E106"/>
    <mergeCell ref="C113:E113"/>
    <mergeCell ref="F114:F118"/>
    <mergeCell ref="B122:E122"/>
    <mergeCell ref="C123:E123"/>
    <mergeCell ref="F124:F128"/>
    <mergeCell ref="A129:E129"/>
    <mergeCell ref="C130:E130"/>
  </mergeCells>
  <dataValidations count="10">
    <dataValidation type="list" allowBlank="1" showErrorMessage="1" sqref="B2 B9 B16 B23 B30 B37 B47 B54 B61 B68 B75 B82 B92 B99 B106 B113 B123 B130 B137 B144 B154 B161 B168 B178 B188 B195 B202 B216 B223 B230 B209 B240 B250 B257 B264 B278 B285 B271">
      <formula1>$AC$3:$AC$9</formula1>
    </dataValidation>
    <dataValidation type="list" allowBlank="1" showInputMessage="1" showErrorMessage="1" sqref="E4 E32 E25 E11 E18 E39 E49 E84 E70 E56 E63 E77 E94 E108 E101 E115 E125 E139 E132 E146 E156 E170 E163 E180 E190 E232 E225 E197 E204 E211 E218 E242 E252 E287 E273 E259 E266 E280">
      <formula1>Atividade_Medição</formula1>
    </dataValidation>
    <dataValidation type="list" allowBlank="1" showInputMessage="1" showErrorMessage="1" sqref="C33 C5 C26 C19 C12 C40 C85 C50 C71 C64 C57 C78 C102 C95 C109 C116 C133 C126 C140 C147 C164 C157 C171 C181 C233 C191 C226 C205 C198 C212 C219 C243 C288 C253 C274 C267 C260 C281">
      <formula1>Fator_Especif_Fonte</formula1>
    </dataValidation>
    <dataValidation type="list" allowBlank="1" showInputMessage="1" showErrorMessage="1" sqref="E26 E5 E12 E33 E19 E40 E71 E50 E57 E85 E64 E78 E95 E102 E109 E116 E126 E133 E140 E147 E157 E164 E171 E181 E226 E191 E198 E233 E205 E212 E219 E243 E274 E253 E260 E288 E267 E281">
      <formula1>Atividade_Especif_Fonte</formula1>
    </dataValidation>
    <dataValidation type="list" allowBlank="1" showInputMessage="1" showErrorMessage="1" sqref="C34 C6 C27 C20 C13 C41 C86 C51 C72 C65 C58 C79 C103 C96 C110 C117 C134 C127 C141 C148 C165 C158 C172 C182 C234 C192 C227 C206 C199 C213 C220 C244 C289 C254 C275 C268 C261 C282">
      <formula1>Fator_Espacial</formula1>
    </dataValidation>
    <dataValidation type="list" allowBlank="1" showInputMessage="1" showErrorMessage="1" sqref="E13 E6 E34 E27 E20 E41 E58 E51 E86 E72 E65 E79 E103 E96 E110 E117 E134 E127 E141 E148 E165 E158 E172 E182 E199 E192 E234 E227 E206 E213 E220 E244 E261 E254 E289 E275 E268 E282">
      <formula1>Atividade_Espacial</formula1>
    </dataValidation>
    <dataValidation type="list" allowBlank="1" showInputMessage="1" showErrorMessage="1" sqref="C35 C7 C28 C21 C14 C42 C87 C52 C73 C66 C59 C80 C104 C97 C111 C118 C135 C128 C142 C149 C166 C159 C173 C183 C235 C193 C228 C207 C200 C214 C221 C245 C290 C255 C276 C269 C262 C283">
      <formula1>Fator_Temporal</formula1>
    </dataValidation>
    <dataValidation type="list" allowBlank="1" showInputMessage="1" showErrorMessage="1" sqref="E35 E7 E28 E14 E21 E42 E87 E52 E73 E59 E66 E80 E111 E97 E104 E118 E142 E128 E135 E149 E173 E159 E166 E183 E235 E193 E228 E200 E207 E214 E221 E245 E290 E255 E276 E262 E269 E283">
      <formula1>Atividade_Temporal</formula1>
    </dataValidation>
    <dataValidation type="list" allowBlank="1" showInputMessage="1" showErrorMessage="1" sqref="C4 C18 C25 C11 C32 C49 C63 C70 C56 C77 C94 C108 C101 C115 C125 C139 C132 C146 C156 C170 C163 C180 C190 C204 C232 C197 C211 C242 C252 C266 C287 C259 C273 C280">
      <formula1>Fator_Medição</formula1>
    </dataValidation>
    <dataValidation type="list" allowBlank="1" showInputMessage="1" showErrorMessage="1" sqref="C39 C84 C218 C225">
      <formula1>AP42_Factor_Rating</formula1>
    </dataValidation>
  </dataValidations>
  <pageMargins left="0.511811024" right="0.511811024" top="0.78740157499999996" bottom="0.78740157499999996" header="0.31496062000000002" footer="0.31496062000000002"/>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workbookViewId="0">
      <selection activeCell="C27" sqref="C27"/>
    </sheetView>
  </sheetViews>
  <sheetFormatPr defaultColWidth="9.140625" defaultRowHeight="15" customHeight="1" x14ac:dyDescent="0.25"/>
  <cols>
    <col min="1" max="1" width="21.140625" style="1" customWidth="1"/>
    <col min="2" max="2" width="10.7109375" style="1" customWidth="1"/>
    <col min="3" max="3" width="86.28515625" style="1" customWidth="1"/>
    <col min="4" max="4" width="10.7109375" style="1" customWidth="1"/>
    <col min="5" max="5" width="84.7109375" style="1" bestFit="1" customWidth="1"/>
    <col min="6" max="6" width="5.28515625" style="1" customWidth="1"/>
    <col min="7" max="27" width="9.140625" style="1"/>
    <col min="28" max="29" width="9.140625" style="1" hidden="1" customWidth="1"/>
    <col min="30" max="16384" width="9.140625" style="1"/>
  </cols>
  <sheetData>
    <row r="1" spans="1:29" ht="15" customHeight="1" x14ac:dyDescent="0.25">
      <c r="A1" s="5" t="s">
        <v>7</v>
      </c>
      <c r="B1" s="57" t="s">
        <v>91</v>
      </c>
      <c r="C1" s="58"/>
      <c r="D1" s="58"/>
      <c r="E1" s="58"/>
      <c r="F1" s="6"/>
      <c r="G1" s="7"/>
    </row>
    <row r="2" spans="1:29" ht="15" customHeight="1" x14ac:dyDescent="0.25">
      <c r="A2" s="8" t="s">
        <v>8</v>
      </c>
      <c r="B2" s="9" t="s">
        <v>9</v>
      </c>
      <c r="C2" s="52"/>
      <c r="D2" s="53"/>
      <c r="E2" s="59"/>
      <c r="F2" s="10"/>
      <c r="G2" s="7"/>
    </row>
    <row r="3" spans="1:29" ht="15" customHeight="1" x14ac:dyDescent="0.25">
      <c r="A3" s="11" t="s">
        <v>0</v>
      </c>
      <c r="B3" s="11" t="s">
        <v>1</v>
      </c>
      <c r="C3" s="11" t="s">
        <v>6</v>
      </c>
      <c r="D3" s="11" t="s">
        <v>2</v>
      </c>
      <c r="E3" s="11" t="s">
        <v>6</v>
      </c>
      <c r="F3" s="54" t="s">
        <v>90</v>
      </c>
      <c r="AC3" s="1" t="s">
        <v>9</v>
      </c>
    </row>
    <row r="4" spans="1:29" ht="15" customHeight="1" x14ac:dyDescent="0.25">
      <c r="A4" s="26" t="s">
        <v>3</v>
      </c>
      <c r="B4" s="27">
        <f>VLOOKUP(C4,Parâmetros!$G$5:$K$9,5,FALSE)/10</f>
        <v>0.5</v>
      </c>
      <c r="C4" s="28" t="s">
        <v>68</v>
      </c>
      <c r="D4" s="27">
        <f>VLOOKUP(E4,Parâmetros!$D$3:$E$7,2,FALSE)/10</f>
        <v>0.6</v>
      </c>
      <c r="E4" s="28" t="s">
        <v>76</v>
      </c>
      <c r="F4" s="55"/>
      <c r="AC4" s="1" t="s">
        <v>24</v>
      </c>
    </row>
    <row r="5" spans="1:29" ht="15" customHeight="1" x14ac:dyDescent="0.25">
      <c r="A5" s="26" t="s">
        <v>4</v>
      </c>
      <c r="B5" s="27">
        <f>VLOOKUP(C5,Parâmetros!$A$13:$B$20,2,FALSE)/10</f>
        <v>0.6</v>
      </c>
      <c r="C5" s="28" t="s">
        <v>72</v>
      </c>
      <c r="D5" s="27">
        <f>VLOOKUP(E5,Parâmetros!$D$13:$E$18,2,FALSE)/10</f>
        <v>0.9</v>
      </c>
      <c r="E5" s="28" t="s">
        <v>38</v>
      </c>
      <c r="F5" s="55"/>
      <c r="AC5" s="1" t="s">
        <v>61</v>
      </c>
    </row>
    <row r="6" spans="1:29" ht="15" customHeight="1" x14ac:dyDescent="0.25">
      <c r="A6" s="26" t="s">
        <v>63</v>
      </c>
      <c r="B6" s="27">
        <f>VLOOKUP(C6,Parâmetros!$A$24:$B$29,2,FALSE)/10</f>
        <v>0.1</v>
      </c>
      <c r="C6" s="28" t="s">
        <v>43</v>
      </c>
      <c r="D6" s="27">
        <f>VLOOKUP(E6,Parâmetros!$D$24:$E$29,2,FALSE)/10</f>
        <v>1</v>
      </c>
      <c r="E6" s="28" t="s">
        <v>66</v>
      </c>
      <c r="F6" s="55"/>
      <c r="AC6" s="1" t="s">
        <v>10</v>
      </c>
    </row>
    <row r="7" spans="1:29" ht="15" customHeight="1" x14ac:dyDescent="0.25">
      <c r="A7" s="26" t="s">
        <v>5</v>
      </c>
      <c r="B7" s="27">
        <f>VLOOKUP(C7,Parâmetros!$A$33:$B$39,2,FALSE)/10</f>
        <v>0.5</v>
      </c>
      <c r="C7" s="28" t="s">
        <v>65</v>
      </c>
      <c r="D7" s="27">
        <f>VLOOKUP(E7,Parâmetros!$D$33:$E$39,2,FALSE)/10</f>
        <v>1</v>
      </c>
      <c r="E7" s="28" t="s">
        <v>56</v>
      </c>
      <c r="F7" s="56"/>
      <c r="AC7" s="1" t="s">
        <v>23</v>
      </c>
    </row>
    <row r="8" spans="1:29" ht="15" customHeight="1" x14ac:dyDescent="0.25">
      <c r="A8" s="47"/>
      <c r="B8" s="47"/>
      <c r="C8" s="47"/>
      <c r="D8" s="47"/>
      <c r="E8" s="47"/>
      <c r="F8" s="30">
        <f>((B4*D4)+(B5*D5)+(B6*D6)+(B7*D7))/4</f>
        <v>0.36</v>
      </c>
      <c r="AC8" s="1" t="s">
        <v>62</v>
      </c>
    </row>
    <row r="9" spans="1:29" ht="15" customHeight="1" x14ac:dyDescent="0.25">
      <c r="A9" s="13" t="s">
        <v>8</v>
      </c>
      <c r="B9" s="14" t="s">
        <v>11</v>
      </c>
      <c r="C9" s="52"/>
      <c r="D9" s="53"/>
      <c r="E9" s="53"/>
      <c r="F9" s="15"/>
      <c r="AC9" s="1" t="s">
        <v>15</v>
      </c>
    </row>
    <row r="10" spans="1:29" ht="15" customHeight="1" x14ac:dyDescent="0.25">
      <c r="A10" s="29" t="s">
        <v>0</v>
      </c>
      <c r="B10" s="29" t="s">
        <v>1</v>
      </c>
      <c r="C10" s="29" t="s">
        <v>6</v>
      </c>
      <c r="D10" s="29" t="s">
        <v>2</v>
      </c>
      <c r="E10" s="29" t="s">
        <v>6</v>
      </c>
      <c r="F10" s="54" t="s">
        <v>90</v>
      </c>
    </row>
    <row r="11" spans="1:29" ht="15" customHeight="1" x14ac:dyDescent="0.25">
      <c r="A11" s="26" t="s">
        <v>3</v>
      </c>
      <c r="B11" s="27">
        <f>VLOOKUP(C11,Parâmetros!$G$5:$K$9,5,FALSE)/10</f>
        <v>0.5</v>
      </c>
      <c r="C11" s="28" t="s">
        <v>68</v>
      </c>
      <c r="D11" s="27">
        <f>VLOOKUP(E11,Parâmetros!$D$3:$E$7,2,FALSE)/10</f>
        <v>0.6</v>
      </c>
      <c r="E11" s="28" t="s">
        <v>76</v>
      </c>
      <c r="F11" s="55"/>
    </row>
    <row r="12" spans="1:29" ht="15" customHeight="1" x14ac:dyDescent="0.25">
      <c r="A12" s="26" t="s">
        <v>4</v>
      </c>
      <c r="B12" s="27">
        <f>VLOOKUP(C12,Parâmetros!$A$13:$B$20,2,FALSE)/10</f>
        <v>0.6</v>
      </c>
      <c r="C12" s="28" t="s">
        <v>72</v>
      </c>
      <c r="D12" s="27">
        <f>VLOOKUP(E12,Parâmetros!$D$13:$E$18,2,FALSE)/10</f>
        <v>0.9</v>
      </c>
      <c r="E12" s="28" t="s">
        <v>38</v>
      </c>
      <c r="F12" s="55"/>
    </row>
    <row r="13" spans="1:29" ht="15" customHeight="1" x14ac:dyDescent="0.25">
      <c r="A13" s="26" t="s">
        <v>63</v>
      </c>
      <c r="B13" s="27">
        <f>VLOOKUP(C13,Parâmetros!$A$24:$B$29,2,FALSE)/10</f>
        <v>0.1</v>
      </c>
      <c r="C13" s="28" t="s">
        <v>43</v>
      </c>
      <c r="D13" s="27">
        <f>VLOOKUP(E13,Parâmetros!$D$24:$E$29,2,FALSE)/10</f>
        <v>1</v>
      </c>
      <c r="E13" s="28" t="s">
        <v>66</v>
      </c>
      <c r="F13" s="55"/>
    </row>
    <row r="14" spans="1:29" ht="15" customHeight="1" x14ac:dyDescent="0.25">
      <c r="A14" s="26" t="s">
        <v>5</v>
      </c>
      <c r="B14" s="27">
        <f>VLOOKUP(C14,Parâmetros!$A$33:$B$39,2,FALSE)/10</f>
        <v>0.5</v>
      </c>
      <c r="C14" s="28" t="s">
        <v>65</v>
      </c>
      <c r="D14" s="27">
        <f>VLOOKUP(E14,Parâmetros!$D$33:$E$39,2,FALSE)/10</f>
        <v>1</v>
      </c>
      <c r="E14" s="28" t="s">
        <v>56</v>
      </c>
      <c r="F14" s="56"/>
    </row>
    <row r="15" spans="1:29" ht="15" customHeight="1" x14ac:dyDescent="0.25">
      <c r="A15" s="47"/>
      <c r="B15" s="47"/>
      <c r="C15" s="47"/>
      <c r="D15" s="47"/>
      <c r="E15" s="47"/>
      <c r="F15" s="30">
        <f>((B11*D11)+(B12*D12)+(B13*D13)+(B14*D14))/4</f>
        <v>0.36</v>
      </c>
    </row>
    <row r="16" spans="1:29" ht="15" customHeight="1" x14ac:dyDescent="0.25">
      <c r="A16" s="16" t="s">
        <v>8</v>
      </c>
      <c r="B16" s="17" t="s">
        <v>12</v>
      </c>
      <c r="C16" s="49"/>
      <c r="D16" s="50"/>
      <c r="E16" s="51"/>
      <c r="F16" s="18"/>
    </row>
    <row r="17" spans="1:9" ht="15" customHeight="1" x14ac:dyDescent="0.25">
      <c r="A17" s="29" t="s">
        <v>0</v>
      </c>
      <c r="B17" s="29" t="s">
        <v>1</v>
      </c>
      <c r="C17" s="29" t="s">
        <v>6</v>
      </c>
      <c r="D17" s="29" t="s">
        <v>2</v>
      </c>
      <c r="E17" s="29" t="s">
        <v>6</v>
      </c>
      <c r="F17" s="54" t="s">
        <v>90</v>
      </c>
    </row>
    <row r="18" spans="1:9" ht="15" customHeight="1" x14ac:dyDescent="0.25">
      <c r="A18" s="26" t="s">
        <v>3</v>
      </c>
      <c r="B18" s="27">
        <f>VLOOKUP(C18,Parâmetros!$G$5:$K$9,5,FALSE)/10</f>
        <v>0.5</v>
      </c>
      <c r="C18" s="28" t="s">
        <v>68</v>
      </c>
      <c r="D18" s="27">
        <f>VLOOKUP(E18,Parâmetros!$D$3:$E$7,2,FALSE)/10</f>
        <v>0.6</v>
      </c>
      <c r="E18" s="28" t="s">
        <v>76</v>
      </c>
      <c r="F18" s="55"/>
    </row>
    <row r="19" spans="1:9" ht="15" customHeight="1" x14ac:dyDescent="0.25">
      <c r="A19" s="26" t="s">
        <v>4</v>
      </c>
      <c r="B19" s="27">
        <f>VLOOKUP(C19,Parâmetros!$A$13:$B$20,2,FALSE)/10</f>
        <v>0.6</v>
      </c>
      <c r="C19" s="28" t="s">
        <v>72</v>
      </c>
      <c r="D19" s="27">
        <f>VLOOKUP(E19,Parâmetros!$D$13:$E$18,2,FALSE)/10</f>
        <v>0.9</v>
      </c>
      <c r="E19" s="28" t="s">
        <v>38</v>
      </c>
      <c r="F19" s="55"/>
    </row>
    <row r="20" spans="1:9" ht="15" customHeight="1" x14ac:dyDescent="0.25">
      <c r="A20" s="26" t="s">
        <v>63</v>
      </c>
      <c r="B20" s="27">
        <f>VLOOKUP(C20,Parâmetros!$A$24:$B$29,2,FALSE)/10</f>
        <v>0.1</v>
      </c>
      <c r="C20" s="28" t="s">
        <v>43</v>
      </c>
      <c r="D20" s="27">
        <f>VLOOKUP(E20,Parâmetros!$D$24:$E$29,2,FALSE)/10</f>
        <v>1</v>
      </c>
      <c r="E20" s="28" t="s">
        <v>66</v>
      </c>
      <c r="F20" s="55"/>
    </row>
    <row r="21" spans="1:9" ht="15" customHeight="1" x14ac:dyDescent="0.25">
      <c r="A21" s="26" t="s">
        <v>5</v>
      </c>
      <c r="B21" s="27">
        <f>VLOOKUP(C21,Parâmetros!$A$33:$B$39,2,FALSE)/10</f>
        <v>0.5</v>
      </c>
      <c r="C21" s="28" t="s">
        <v>65</v>
      </c>
      <c r="D21" s="27">
        <f>VLOOKUP(E21,Parâmetros!$D$33:$E$39,2,FALSE)/10</f>
        <v>1</v>
      </c>
      <c r="E21" s="28" t="s">
        <v>56</v>
      </c>
      <c r="F21" s="56"/>
    </row>
    <row r="22" spans="1:9" ht="15" customHeight="1" x14ac:dyDescent="0.25">
      <c r="A22" s="20"/>
      <c r="C22" s="21"/>
      <c r="D22" s="21"/>
      <c r="E22" s="21"/>
      <c r="F22" s="30">
        <f>((B18*D18)+(B19*D19)+(B20*D20)+(B21*D21))/4</f>
        <v>0.36</v>
      </c>
      <c r="I22" s="19"/>
    </row>
    <row r="25" spans="1:9" ht="15" customHeight="1" x14ac:dyDescent="0.25">
      <c r="E25" s="22"/>
    </row>
    <row r="33" spans="5:5" ht="15" customHeight="1" x14ac:dyDescent="0.25">
      <c r="E33" s="23"/>
    </row>
  </sheetData>
  <sheetProtection algorithmName="SHA-512" hashValue="vWH9U+hoxQGV8Wx/YJrIPiaE67t6eOQ1dAZwKucR5LwPnYOSM2nYAz+OBmdraegngUHEhLg7Q72S5jX06QqwqQ==" saltValue="aKxVt4QiOJYozpJxfWswcA==" spinCount="100000" sheet="1" objects="1" scenarios="1"/>
  <mergeCells count="9">
    <mergeCell ref="A15:E15"/>
    <mergeCell ref="C16:E16"/>
    <mergeCell ref="F17:F21"/>
    <mergeCell ref="B1:E1"/>
    <mergeCell ref="C2:E2"/>
    <mergeCell ref="F3:F7"/>
    <mergeCell ref="A8:E8"/>
    <mergeCell ref="C9:E9"/>
    <mergeCell ref="F10:F14"/>
  </mergeCells>
  <dataValidations count="9">
    <dataValidation type="list" allowBlank="1" showInputMessage="1" showErrorMessage="1" sqref="C11 C4 C18">
      <formula1>AP42_Factor_Rating</formula1>
    </dataValidation>
    <dataValidation type="list" allowBlank="1" showInputMessage="1" showErrorMessage="1" sqref="E14 E7 E21">
      <formula1>Atividade_Temporal</formula1>
    </dataValidation>
    <dataValidation type="list" allowBlank="1" showInputMessage="1" showErrorMessage="1" sqref="C14 C7 C21">
      <formula1>Fator_Temporal</formula1>
    </dataValidation>
    <dataValidation type="list" allowBlank="1" showInputMessage="1" showErrorMessage="1" sqref="E13 E6 E20">
      <formula1>Atividade_Espacial</formula1>
    </dataValidation>
    <dataValidation type="list" allowBlank="1" showInputMessage="1" showErrorMessage="1" sqref="C13 C6 C20">
      <formula1>Fator_Espacial</formula1>
    </dataValidation>
    <dataValidation type="list" allowBlank="1" showInputMessage="1" showErrorMessage="1" sqref="E12 E5 E19">
      <formula1>Atividade_Especif_Fonte</formula1>
    </dataValidation>
    <dataValidation type="list" allowBlank="1" showInputMessage="1" showErrorMessage="1" sqref="C12 C5 C19">
      <formula1>Fator_Especif_Fonte</formula1>
    </dataValidation>
    <dataValidation type="list" allowBlank="1" showInputMessage="1" showErrorMessage="1" sqref="E4 E11 E18">
      <formula1>Atividade_Medição</formula1>
    </dataValidation>
    <dataValidation type="list" allowBlank="1" showErrorMessage="1" sqref="B2 B9 B16">
      <formula1>$AC$3:$AC$9</formula1>
    </dataValidation>
  </dataValidation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61"/>
  <sheetViews>
    <sheetView zoomScaleNormal="100" workbookViewId="0">
      <selection activeCell="E58" sqref="E58"/>
    </sheetView>
  </sheetViews>
  <sheetFormatPr defaultColWidth="9.140625" defaultRowHeight="11.25" x14ac:dyDescent="0.25"/>
  <cols>
    <col min="1" max="1" width="21.140625" style="1" customWidth="1"/>
    <col min="2" max="2" width="10.7109375" style="1" customWidth="1"/>
    <col min="3" max="3" width="86.28515625" style="1" customWidth="1"/>
    <col min="4" max="4" width="10.7109375" style="1" customWidth="1"/>
    <col min="5" max="5" width="81.7109375" style="1" customWidth="1"/>
    <col min="6" max="6" width="5.28515625" style="1" customWidth="1"/>
    <col min="7" max="27" width="9.140625" style="1"/>
    <col min="28" max="29" width="9.140625" style="1" hidden="1" customWidth="1"/>
    <col min="30" max="16384" width="9.140625" style="1"/>
  </cols>
  <sheetData>
    <row r="1" spans="1:29" ht="22.7" customHeight="1" x14ac:dyDescent="0.25">
      <c r="A1" s="5" t="s">
        <v>7</v>
      </c>
      <c r="B1" s="57" t="s">
        <v>106</v>
      </c>
      <c r="C1" s="58"/>
      <c r="D1" s="58"/>
      <c r="E1" s="58"/>
      <c r="F1" s="6"/>
      <c r="G1" s="7"/>
    </row>
    <row r="2" spans="1:29" ht="15.95" customHeight="1" x14ac:dyDescent="0.25">
      <c r="A2" s="8" t="s">
        <v>8</v>
      </c>
      <c r="B2" s="9" t="s">
        <v>9</v>
      </c>
      <c r="C2" s="52"/>
      <c r="D2" s="53"/>
      <c r="E2" s="59"/>
      <c r="F2" s="18"/>
      <c r="G2" s="7"/>
    </row>
    <row r="3" spans="1:29" ht="15.95" customHeight="1" x14ac:dyDescent="0.25">
      <c r="A3" s="11" t="s">
        <v>0</v>
      </c>
      <c r="B3" s="11" t="s">
        <v>1</v>
      </c>
      <c r="C3" s="11" t="s">
        <v>6</v>
      </c>
      <c r="D3" s="11" t="s">
        <v>2</v>
      </c>
      <c r="E3" s="11" t="s">
        <v>6</v>
      </c>
      <c r="F3" s="54" t="s">
        <v>90</v>
      </c>
      <c r="AC3" s="1" t="s">
        <v>9</v>
      </c>
    </row>
    <row r="4" spans="1:29" ht="15.95" customHeight="1" x14ac:dyDescent="0.25">
      <c r="A4" s="26" t="s">
        <v>3</v>
      </c>
      <c r="B4" s="27">
        <f>VLOOKUP(C4,Parâmetros!$A$3:$B$9,2,FALSE)/10</f>
        <v>0.3</v>
      </c>
      <c r="C4" s="28" t="s">
        <v>20</v>
      </c>
      <c r="D4" s="27">
        <f>VLOOKUP(E4,Parâmetros!$D$3:$E$7,2,FALSE)/10</f>
        <v>0.6</v>
      </c>
      <c r="E4" s="28" t="s">
        <v>76</v>
      </c>
      <c r="F4" s="55"/>
      <c r="AC4" s="1" t="s">
        <v>24</v>
      </c>
    </row>
    <row r="5" spans="1:29" ht="15.95" customHeight="1" x14ac:dyDescent="0.25">
      <c r="A5" s="26" t="s">
        <v>4</v>
      </c>
      <c r="B5" s="27">
        <f>VLOOKUP(C5,Parâmetros!$A$13:$B$20,2,FALSE)/10</f>
        <v>0.5</v>
      </c>
      <c r="C5" s="28" t="s">
        <v>34</v>
      </c>
      <c r="D5" s="27">
        <f>VLOOKUP(E5,Parâmetros!$D$13:$E$18,2,FALSE)/10</f>
        <v>0.7</v>
      </c>
      <c r="E5" s="28" t="s">
        <v>39</v>
      </c>
      <c r="F5" s="55"/>
      <c r="AC5" s="1" t="s">
        <v>61</v>
      </c>
    </row>
    <row r="6" spans="1:29" ht="15.95" customHeight="1" x14ac:dyDescent="0.25">
      <c r="A6" s="26" t="s">
        <v>63</v>
      </c>
      <c r="B6" s="27">
        <f>VLOOKUP(C6,Parâmetros!$A$24:$B$29,2,FALSE)/10</f>
        <v>0.1</v>
      </c>
      <c r="C6" s="28" t="s">
        <v>43</v>
      </c>
      <c r="D6" s="27">
        <f>VLOOKUP(E6,Parâmetros!$D$24:$E$29,2,FALSE)/10</f>
        <v>1</v>
      </c>
      <c r="E6" s="28" t="s">
        <v>66</v>
      </c>
      <c r="F6" s="55"/>
      <c r="AC6" s="1" t="s">
        <v>10</v>
      </c>
    </row>
    <row r="7" spans="1:29" ht="15.95" customHeight="1" x14ac:dyDescent="0.25">
      <c r="A7" s="26" t="s">
        <v>5</v>
      </c>
      <c r="B7" s="27">
        <f>VLOOKUP(C7,Parâmetros!$A$33:$B$39,2,FALSE)/10</f>
        <v>0.5</v>
      </c>
      <c r="C7" s="28" t="s">
        <v>65</v>
      </c>
      <c r="D7" s="27">
        <f>VLOOKUP(E7,Parâmetros!$D$33:$E$39,2,FALSE)/10</f>
        <v>1</v>
      </c>
      <c r="E7" s="28" t="s">
        <v>56</v>
      </c>
      <c r="F7" s="56"/>
      <c r="AC7" s="1" t="s">
        <v>23</v>
      </c>
    </row>
    <row r="8" spans="1:29" ht="12.2" customHeight="1" x14ac:dyDescent="0.25">
      <c r="A8" s="47"/>
      <c r="B8" s="47"/>
      <c r="C8" s="47"/>
      <c r="D8" s="47"/>
      <c r="E8" s="48"/>
      <c r="F8" s="30">
        <f>((B4*D4)+(B5*D5)+(B6*D6)+(B7*D7))/4</f>
        <v>0.28249999999999997</v>
      </c>
      <c r="AC8" s="1" t="s">
        <v>62</v>
      </c>
    </row>
    <row r="9" spans="1:29" ht="15" customHeight="1" x14ac:dyDescent="0.25">
      <c r="A9" s="13" t="s">
        <v>8</v>
      </c>
      <c r="B9" s="14" t="s">
        <v>11</v>
      </c>
      <c r="C9" s="49"/>
      <c r="D9" s="50"/>
      <c r="E9" s="51"/>
      <c r="F9" s="15"/>
      <c r="AC9" s="1" t="s">
        <v>15</v>
      </c>
    </row>
    <row r="10" spans="1:29" ht="15" customHeight="1" x14ac:dyDescent="0.25">
      <c r="A10" s="29" t="s">
        <v>0</v>
      </c>
      <c r="B10" s="29" t="s">
        <v>1</v>
      </c>
      <c r="C10" s="29" t="s">
        <v>6</v>
      </c>
      <c r="D10" s="29" t="s">
        <v>2</v>
      </c>
      <c r="E10" s="29" t="s">
        <v>6</v>
      </c>
      <c r="F10" s="54" t="s">
        <v>90</v>
      </c>
    </row>
    <row r="11" spans="1:29" ht="15" customHeight="1" x14ac:dyDescent="0.25">
      <c r="A11" s="26" t="s">
        <v>3</v>
      </c>
      <c r="B11" s="27">
        <f>VLOOKUP(C11,Parâmetros!$A$3:$B$9,2,FALSE)/10</f>
        <v>0.1</v>
      </c>
      <c r="C11" s="28" t="s">
        <v>60</v>
      </c>
      <c r="D11" s="27">
        <f>VLOOKUP(E11,Parâmetros!$D$3:$E$7,2,FALSE)/10</f>
        <v>0.6</v>
      </c>
      <c r="E11" s="28" t="s">
        <v>76</v>
      </c>
      <c r="F11" s="55"/>
    </row>
    <row r="12" spans="1:29" ht="15" customHeight="1" x14ac:dyDescent="0.25">
      <c r="A12" s="26" t="s">
        <v>4</v>
      </c>
      <c r="B12" s="27">
        <f>VLOOKUP(C12,Parâmetros!$A$13:$B$20,2,FALSE)/10</f>
        <v>0.5</v>
      </c>
      <c r="C12" s="28" t="s">
        <v>34</v>
      </c>
      <c r="D12" s="27">
        <f>VLOOKUP(E12,Parâmetros!$D$13:$E$18,2,FALSE)/10</f>
        <v>0.7</v>
      </c>
      <c r="E12" s="28" t="s">
        <v>39</v>
      </c>
      <c r="F12" s="55"/>
    </row>
    <row r="13" spans="1:29" ht="15" customHeight="1" x14ac:dyDescent="0.25">
      <c r="A13" s="26" t="s">
        <v>63</v>
      </c>
      <c r="B13" s="27">
        <f>VLOOKUP(C13,Parâmetros!$A$24:$B$29,2,FALSE)/10</f>
        <v>0.1</v>
      </c>
      <c r="C13" s="28" t="s">
        <v>43</v>
      </c>
      <c r="D13" s="27">
        <f>VLOOKUP(E13,Parâmetros!$D$24:$E$29,2,FALSE)/10</f>
        <v>1</v>
      </c>
      <c r="E13" s="28" t="s">
        <v>66</v>
      </c>
      <c r="F13" s="55"/>
    </row>
    <row r="14" spans="1:29" ht="15" customHeight="1" x14ac:dyDescent="0.25">
      <c r="A14" s="26" t="s">
        <v>5</v>
      </c>
      <c r="B14" s="27">
        <f>VLOOKUP(C14,Parâmetros!$A$33:$B$39,2,FALSE)/10</f>
        <v>0.5</v>
      </c>
      <c r="C14" s="28" t="s">
        <v>65</v>
      </c>
      <c r="D14" s="27">
        <f>VLOOKUP(E14,Parâmetros!$D$33:$E$39,2,FALSE)/10</f>
        <v>1</v>
      </c>
      <c r="E14" s="28" t="s">
        <v>56</v>
      </c>
      <c r="F14" s="56"/>
    </row>
    <row r="15" spans="1:29" ht="11.25" customHeight="1" x14ac:dyDescent="0.25">
      <c r="A15" s="47"/>
      <c r="B15" s="47"/>
      <c r="C15" s="47"/>
      <c r="D15" s="47"/>
      <c r="E15" s="48"/>
      <c r="F15" s="30">
        <f>((B11*D11)+(B12*D12)+(B13*D13)+(B14*D14))/4</f>
        <v>0.2525</v>
      </c>
    </row>
    <row r="16" spans="1:29" ht="15" customHeight="1" x14ac:dyDescent="0.25">
      <c r="A16" s="16" t="s">
        <v>8</v>
      </c>
      <c r="B16" s="17" t="s">
        <v>12</v>
      </c>
      <c r="C16" s="49"/>
      <c r="D16" s="50"/>
      <c r="E16" s="51"/>
      <c r="F16" s="18"/>
    </row>
    <row r="17" spans="1:6" ht="15" customHeight="1" x14ac:dyDescent="0.25">
      <c r="A17" s="29" t="s">
        <v>0</v>
      </c>
      <c r="B17" s="29" t="s">
        <v>1</v>
      </c>
      <c r="C17" s="29" t="s">
        <v>6</v>
      </c>
      <c r="D17" s="29" t="s">
        <v>2</v>
      </c>
      <c r="E17" s="29" t="s">
        <v>6</v>
      </c>
      <c r="F17" s="54" t="s">
        <v>90</v>
      </c>
    </row>
    <row r="18" spans="1:6" ht="15" customHeight="1" x14ac:dyDescent="0.25">
      <c r="A18" s="26" t="s">
        <v>3</v>
      </c>
      <c r="B18" s="27">
        <f>VLOOKUP(C18,Parâmetros!$A$3:$B$9,2,FALSE)/10</f>
        <v>0.1</v>
      </c>
      <c r="C18" s="28" t="s">
        <v>60</v>
      </c>
      <c r="D18" s="27">
        <f>VLOOKUP(E18,Parâmetros!$D$3:$E$7,2,FALSE)/10</f>
        <v>0.6</v>
      </c>
      <c r="E18" s="28" t="s">
        <v>76</v>
      </c>
      <c r="F18" s="55"/>
    </row>
    <row r="19" spans="1:6" ht="15" customHeight="1" x14ac:dyDescent="0.25">
      <c r="A19" s="26" t="s">
        <v>4</v>
      </c>
      <c r="B19" s="27">
        <f>VLOOKUP(C19,Parâmetros!$A$13:$B$20,2,FALSE)/10</f>
        <v>0.5</v>
      </c>
      <c r="C19" s="28" t="s">
        <v>34</v>
      </c>
      <c r="D19" s="27">
        <f>VLOOKUP(E19,Parâmetros!$D$13:$E$18,2,FALSE)/10</f>
        <v>0.7</v>
      </c>
      <c r="E19" s="28" t="s">
        <v>39</v>
      </c>
      <c r="F19" s="55"/>
    </row>
    <row r="20" spans="1:6" ht="15" customHeight="1" x14ac:dyDescent="0.25">
      <c r="A20" s="26" t="s">
        <v>63</v>
      </c>
      <c r="B20" s="27">
        <f>VLOOKUP(C20,Parâmetros!$A$24:$B$29,2,FALSE)/10</f>
        <v>0.1</v>
      </c>
      <c r="C20" s="28" t="s">
        <v>43</v>
      </c>
      <c r="D20" s="27">
        <f>VLOOKUP(E20,Parâmetros!$D$24:$E$29,2,FALSE)/10</f>
        <v>1</v>
      </c>
      <c r="E20" s="28" t="s">
        <v>66</v>
      </c>
      <c r="F20" s="55"/>
    </row>
    <row r="21" spans="1:6" ht="15" customHeight="1" x14ac:dyDescent="0.25">
      <c r="A21" s="26" t="s">
        <v>5</v>
      </c>
      <c r="B21" s="27">
        <f>VLOOKUP(C21,Parâmetros!$A$33:$B$39,2,FALSE)/10</f>
        <v>0.5</v>
      </c>
      <c r="C21" s="28" t="s">
        <v>65</v>
      </c>
      <c r="D21" s="27">
        <f>VLOOKUP(E21,Parâmetros!$D$33:$E$39,2,FALSE)/10</f>
        <v>1</v>
      </c>
      <c r="E21" s="28" t="s">
        <v>56</v>
      </c>
      <c r="F21" s="56"/>
    </row>
    <row r="22" spans="1:6" ht="12.2" customHeight="1" x14ac:dyDescent="0.25">
      <c r="A22" s="47"/>
      <c r="B22" s="47"/>
      <c r="C22" s="47"/>
      <c r="D22" s="47"/>
      <c r="E22" s="48"/>
      <c r="F22" s="30">
        <f>((B18*D18)+(B19*D19)+(B20*D20)+(B21*D21))/4</f>
        <v>0.2525</v>
      </c>
    </row>
    <row r="23" spans="1:6" ht="15" customHeight="1" x14ac:dyDescent="0.25">
      <c r="A23" s="13" t="s">
        <v>8</v>
      </c>
      <c r="B23" s="14" t="s">
        <v>13</v>
      </c>
      <c r="C23" s="49"/>
      <c r="D23" s="50"/>
      <c r="E23" s="51"/>
      <c r="F23" s="15"/>
    </row>
    <row r="24" spans="1:6" ht="15" customHeight="1" x14ac:dyDescent="0.25">
      <c r="A24" s="29" t="s">
        <v>0</v>
      </c>
      <c r="B24" s="29" t="s">
        <v>1</v>
      </c>
      <c r="C24" s="29" t="s">
        <v>6</v>
      </c>
      <c r="D24" s="29" t="s">
        <v>2</v>
      </c>
      <c r="E24" s="29" t="s">
        <v>6</v>
      </c>
      <c r="F24" s="54" t="s">
        <v>90</v>
      </c>
    </row>
    <row r="25" spans="1:6" ht="15" customHeight="1" x14ac:dyDescent="0.25">
      <c r="A25" s="26" t="s">
        <v>3</v>
      </c>
      <c r="B25" s="27">
        <f>VLOOKUP(C25,Parâmetros!$A$3:$B$9,2,FALSE)/10</f>
        <v>0.1</v>
      </c>
      <c r="C25" s="31" t="s">
        <v>60</v>
      </c>
      <c r="D25" s="27">
        <f>VLOOKUP(E25,Parâmetros!$D$3:$E$7,2,FALSE)/10</f>
        <v>0.6</v>
      </c>
      <c r="E25" s="28" t="s">
        <v>76</v>
      </c>
      <c r="F25" s="55"/>
    </row>
    <row r="26" spans="1:6" ht="15" customHeight="1" x14ac:dyDescent="0.25">
      <c r="A26" s="26" t="s">
        <v>4</v>
      </c>
      <c r="B26" s="27">
        <f>VLOOKUP(C26,Parâmetros!$A$13:$B$20,2,FALSE)/10</f>
        <v>0.5</v>
      </c>
      <c r="C26" s="28" t="s">
        <v>34</v>
      </c>
      <c r="D26" s="27">
        <f>VLOOKUP(E26,Parâmetros!$D$13:$E$18,2,FALSE)/10</f>
        <v>0.7</v>
      </c>
      <c r="E26" s="28" t="s">
        <v>39</v>
      </c>
      <c r="F26" s="55"/>
    </row>
    <row r="27" spans="1:6" ht="15" customHeight="1" x14ac:dyDescent="0.25">
      <c r="A27" s="26" t="s">
        <v>63</v>
      </c>
      <c r="B27" s="27">
        <f>VLOOKUP(C27,Parâmetros!$A$24:$B$29,2,FALSE)/10</f>
        <v>0.1</v>
      </c>
      <c r="C27" s="28" t="s">
        <v>43</v>
      </c>
      <c r="D27" s="27">
        <f>VLOOKUP(E27,Parâmetros!$D$24:$E$29,2,FALSE)/10</f>
        <v>1</v>
      </c>
      <c r="E27" s="28" t="s">
        <v>66</v>
      </c>
      <c r="F27" s="55"/>
    </row>
    <row r="28" spans="1:6" ht="15" customHeight="1" x14ac:dyDescent="0.25">
      <c r="A28" s="26" t="s">
        <v>5</v>
      </c>
      <c r="B28" s="27">
        <f>VLOOKUP(C28,Parâmetros!$A$33:$B$39,2,FALSE)/10</f>
        <v>0.5</v>
      </c>
      <c r="C28" s="28" t="s">
        <v>65</v>
      </c>
      <c r="D28" s="27">
        <f>VLOOKUP(E28,Parâmetros!$D$33:$E$39,2,FALSE)/10</f>
        <v>1</v>
      </c>
      <c r="E28" s="28" t="s">
        <v>56</v>
      </c>
      <c r="F28" s="56"/>
    </row>
    <row r="29" spans="1:6" ht="12.2" customHeight="1" x14ac:dyDescent="0.25">
      <c r="A29" s="47"/>
      <c r="B29" s="47"/>
      <c r="C29" s="47"/>
      <c r="D29" s="47"/>
      <c r="E29" s="48"/>
      <c r="F29" s="30">
        <f>((B25*D25)+(B26*D26)+(B27*D27)+(B28*D28))/4</f>
        <v>0.2525</v>
      </c>
    </row>
    <row r="30" spans="1:6" ht="15" customHeight="1" x14ac:dyDescent="0.25">
      <c r="A30" s="13" t="s">
        <v>8</v>
      </c>
      <c r="B30" s="14" t="s">
        <v>14</v>
      </c>
      <c r="C30" s="49"/>
      <c r="D30" s="50"/>
      <c r="E30" s="51"/>
      <c r="F30" s="18"/>
    </row>
    <row r="31" spans="1:6" ht="15" customHeight="1" x14ac:dyDescent="0.25">
      <c r="A31" s="29" t="s">
        <v>0</v>
      </c>
      <c r="B31" s="29" t="s">
        <v>1</v>
      </c>
      <c r="C31" s="29" t="s">
        <v>6</v>
      </c>
      <c r="D31" s="29" t="s">
        <v>2</v>
      </c>
      <c r="E31" s="29" t="s">
        <v>6</v>
      </c>
      <c r="F31" s="54" t="s">
        <v>90</v>
      </c>
    </row>
    <row r="32" spans="1:6" ht="15" customHeight="1" x14ac:dyDescent="0.25">
      <c r="A32" s="26" t="s">
        <v>3</v>
      </c>
      <c r="B32" s="27">
        <f>VLOOKUP(C32,Parâmetros!$A$3:$B$9,2,FALSE)/10</f>
        <v>0.3</v>
      </c>
      <c r="C32" s="28" t="s">
        <v>20</v>
      </c>
      <c r="D32" s="27">
        <f>VLOOKUP(E32,Parâmetros!$D$3:$E$7,2,FALSE)/10</f>
        <v>0.6</v>
      </c>
      <c r="E32" s="28" t="s">
        <v>76</v>
      </c>
      <c r="F32" s="55"/>
    </row>
    <row r="33" spans="1:6" ht="15" customHeight="1" x14ac:dyDescent="0.25">
      <c r="A33" s="26" t="s">
        <v>4</v>
      </c>
      <c r="B33" s="27">
        <f>VLOOKUP(C33,Parâmetros!$A$13:$B$20,2,FALSE)/10</f>
        <v>0.5</v>
      </c>
      <c r="C33" s="28" t="s">
        <v>34</v>
      </c>
      <c r="D33" s="27">
        <f>VLOOKUP(E33,Parâmetros!$D$13:$E$18,2,FALSE)/10</f>
        <v>0.7</v>
      </c>
      <c r="E33" s="28" t="s">
        <v>39</v>
      </c>
      <c r="F33" s="55"/>
    </row>
    <row r="34" spans="1:6" ht="15" customHeight="1" x14ac:dyDescent="0.25">
      <c r="A34" s="12" t="s">
        <v>63</v>
      </c>
      <c r="B34" s="27">
        <f>VLOOKUP(C34,Parâmetros!$A$24:$B$29,2,FALSE)/10</f>
        <v>0.1</v>
      </c>
      <c r="C34" s="28" t="s">
        <v>43</v>
      </c>
      <c r="D34" s="27">
        <f>VLOOKUP(E34,Parâmetros!$D$24:$E$29,2,FALSE)/10</f>
        <v>1</v>
      </c>
      <c r="E34" s="28" t="s">
        <v>66</v>
      </c>
      <c r="F34" s="55"/>
    </row>
    <row r="35" spans="1:6" ht="15" customHeight="1" x14ac:dyDescent="0.25">
      <c r="A35" s="12" t="s">
        <v>5</v>
      </c>
      <c r="B35" s="27">
        <f>VLOOKUP(C35,Parâmetros!$A$33:$B$39,2,FALSE)/10</f>
        <v>0.5</v>
      </c>
      <c r="C35" s="28" t="s">
        <v>65</v>
      </c>
      <c r="D35" s="27">
        <f>VLOOKUP(E35,Parâmetros!$D$33:$E$39,2,FALSE)/10</f>
        <v>1</v>
      </c>
      <c r="E35" s="28" t="s">
        <v>56</v>
      </c>
      <c r="F35" s="56"/>
    </row>
    <row r="36" spans="1:6" ht="12.2" customHeight="1" x14ac:dyDescent="0.25">
      <c r="A36" s="60"/>
      <c r="B36" s="60"/>
      <c r="C36" s="60"/>
      <c r="D36" s="60"/>
      <c r="E36" s="61"/>
      <c r="F36" s="30">
        <f>((B32*D32)+(B33*D33)+(B34*D34)+(B35*D35))/4</f>
        <v>0.28249999999999997</v>
      </c>
    </row>
    <row r="37" spans="1:6" ht="15" customHeight="1" x14ac:dyDescent="0.25">
      <c r="A37" s="13" t="s">
        <v>8</v>
      </c>
      <c r="B37" s="14" t="s">
        <v>10</v>
      </c>
      <c r="C37" s="49"/>
      <c r="D37" s="50"/>
      <c r="E37" s="51"/>
      <c r="F37" s="18"/>
    </row>
    <row r="38" spans="1:6" ht="15" customHeight="1" x14ac:dyDescent="0.25">
      <c r="A38" s="11" t="s">
        <v>0</v>
      </c>
      <c r="B38" s="11" t="s">
        <v>1</v>
      </c>
      <c r="C38" s="11" t="s">
        <v>6</v>
      </c>
      <c r="D38" s="11" t="s">
        <v>2</v>
      </c>
      <c r="E38" s="11" t="s">
        <v>6</v>
      </c>
      <c r="F38" s="54" t="s">
        <v>90</v>
      </c>
    </row>
    <row r="39" spans="1:6" ht="15" customHeight="1" x14ac:dyDescent="0.25">
      <c r="A39" s="12" t="s">
        <v>3</v>
      </c>
      <c r="B39" s="27">
        <f>VLOOKUP(C39,Parâmetros!$A$3:$B$9,2,FALSE)/10</f>
        <v>0.3</v>
      </c>
      <c r="C39" s="28" t="s">
        <v>20</v>
      </c>
      <c r="D39" s="27">
        <f>VLOOKUP(E39,Parâmetros!$D$3:$E$7,2,FALSE)/10</f>
        <v>0.6</v>
      </c>
      <c r="E39" s="28" t="s">
        <v>76</v>
      </c>
      <c r="F39" s="55"/>
    </row>
    <row r="40" spans="1:6" ht="15" customHeight="1" x14ac:dyDescent="0.25">
      <c r="A40" s="12" t="s">
        <v>4</v>
      </c>
      <c r="B40" s="27">
        <f>VLOOKUP(C40,Parâmetros!$A$13:$B$20,2,FALSE)/10</f>
        <v>0.5</v>
      </c>
      <c r="C40" s="28" t="s">
        <v>34</v>
      </c>
      <c r="D40" s="27">
        <f>VLOOKUP(E40,Parâmetros!$D$13:$E$18,2,FALSE)/10</f>
        <v>0.7</v>
      </c>
      <c r="E40" s="28" t="s">
        <v>39</v>
      </c>
      <c r="F40" s="55"/>
    </row>
    <row r="41" spans="1:6" ht="15" customHeight="1" x14ac:dyDescent="0.25">
      <c r="A41" s="12" t="s">
        <v>63</v>
      </c>
      <c r="B41" s="27">
        <f>VLOOKUP(C41,Parâmetros!$A$24:$B$29,2,FALSE)/10</f>
        <v>0.1</v>
      </c>
      <c r="C41" s="28" t="s">
        <v>43</v>
      </c>
      <c r="D41" s="27">
        <f>VLOOKUP(E41,Parâmetros!$D$24:$E$29,2,FALSE)/10</f>
        <v>1</v>
      </c>
      <c r="E41" s="28" t="s">
        <v>66</v>
      </c>
      <c r="F41" s="55"/>
    </row>
    <row r="42" spans="1:6" ht="15" customHeight="1" x14ac:dyDescent="0.25">
      <c r="A42" s="12" t="s">
        <v>5</v>
      </c>
      <c r="B42" s="27">
        <f>VLOOKUP(C42,Parâmetros!$A$33:$B$39,2,FALSE)/10</f>
        <v>0.5</v>
      </c>
      <c r="C42" s="28" t="s">
        <v>65</v>
      </c>
      <c r="D42" s="27">
        <f>VLOOKUP(E42,Parâmetros!$D$33:$E$39,2,FALSE)/10</f>
        <v>1</v>
      </c>
      <c r="E42" s="28" t="s">
        <v>56</v>
      </c>
      <c r="F42" s="56"/>
    </row>
    <row r="43" spans="1:6" ht="11.25" customHeight="1" x14ac:dyDescent="0.25">
      <c r="A43" s="60"/>
      <c r="B43" s="60"/>
      <c r="C43" s="60"/>
      <c r="D43" s="60"/>
      <c r="E43" s="61"/>
      <c r="F43" s="30">
        <f>((B39*D39)+(B40*D40)+(B41*D41)+(B42*D42))/4</f>
        <v>0.28249999999999997</v>
      </c>
    </row>
    <row r="44" spans="1:6" ht="15" customHeight="1" x14ac:dyDescent="0.25">
      <c r="A44" s="13" t="s">
        <v>8</v>
      </c>
      <c r="B44" s="14" t="s">
        <v>15</v>
      </c>
      <c r="C44" s="49"/>
      <c r="D44" s="50"/>
      <c r="E44" s="51"/>
      <c r="F44" s="18"/>
    </row>
    <row r="45" spans="1:6" ht="15" customHeight="1" x14ac:dyDescent="0.25">
      <c r="A45" s="11" t="s">
        <v>0</v>
      </c>
      <c r="B45" s="11" t="s">
        <v>1</v>
      </c>
      <c r="C45" s="11" t="s">
        <v>6</v>
      </c>
      <c r="D45" s="11" t="s">
        <v>2</v>
      </c>
      <c r="E45" s="11" t="s">
        <v>6</v>
      </c>
      <c r="F45" s="54" t="s">
        <v>90</v>
      </c>
    </row>
    <row r="46" spans="1:6" ht="15" customHeight="1" x14ac:dyDescent="0.25">
      <c r="A46" s="12" t="s">
        <v>3</v>
      </c>
      <c r="B46" s="27">
        <f>VLOOKUP(C46,Parâmetros!$A$3:$B$9,2,FALSE)/10</f>
        <v>0.1</v>
      </c>
      <c r="C46" s="28" t="s">
        <v>60</v>
      </c>
      <c r="D46" s="27">
        <f>VLOOKUP(E46,Parâmetros!$D$3:$E$7,2,FALSE)/10</f>
        <v>0.6</v>
      </c>
      <c r="E46" s="28" t="s">
        <v>76</v>
      </c>
      <c r="F46" s="55"/>
    </row>
    <row r="47" spans="1:6" ht="15" customHeight="1" x14ac:dyDescent="0.25">
      <c r="A47" s="12" t="s">
        <v>4</v>
      </c>
      <c r="B47" s="27">
        <f>VLOOKUP(C47,Parâmetros!$A$13:$B$20,2,FALSE)/10</f>
        <v>0.5</v>
      </c>
      <c r="C47" s="28" t="s">
        <v>34</v>
      </c>
      <c r="D47" s="27">
        <f>VLOOKUP(E47,Parâmetros!$D$13:$E$18,2,FALSE)/10</f>
        <v>0.7</v>
      </c>
      <c r="E47" s="28" t="s">
        <v>39</v>
      </c>
      <c r="F47" s="55"/>
    </row>
    <row r="48" spans="1:6" ht="15" customHeight="1" x14ac:dyDescent="0.25">
      <c r="A48" s="12" t="s">
        <v>63</v>
      </c>
      <c r="B48" s="27">
        <f>VLOOKUP(C48,Parâmetros!$A$24:$B$29,2,FALSE)/10</f>
        <v>0.1</v>
      </c>
      <c r="C48" s="28" t="s">
        <v>43</v>
      </c>
      <c r="D48" s="27">
        <f>VLOOKUP(E48,Parâmetros!$D$24:$E$29,2,FALSE)/10</f>
        <v>1</v>
      </c>
      <c r="E48" s="28" t="s">
        <v>66</v>
      </c>
      <c r="F48" s="55"/>
    </row>
    <row r="49" spans="1:9" ht="15" customHeight="1" x14ac:dyDescent="0.25">
      <c r="A49" s="12" t="s">
        <v>5</v>
      </c>
      <c r="B49" s="27">
        <f>VLOOKUP(C49,Parâmetros!$A$33:$B$39,2,FALSE)/10</f>
        <v>0.5</v>
      </c>
      <c r="C49" s="28" t="s">
        <v>65</v>
      </c>
      <c r="D49" s="27">
        <f>VLOOKUP(E49,Parâmetros!$D$33:$E$39,2,FALSE)/10</f>
        <v>1</v>
      </c>
      <c r="E49" s="28" t="s">
        <v>56</v>
      </c>
      <c r="F49" s="56"/>
      <c r="I49" s="19"/>
    </row>
    <row r="50" spans="1:9" x14ac:dyDescent="0.25">
      <c r="A50" s="20"/>
      <c r="C50" s="21"/>
      <c r="D50" s="21"/>
      <c r="E50" s="21"/>
      <c r="F50" s="30">
        <f>((B46*D46)+(B47*D47)+(B48*D48)+(B49*D49))/4</f>
        <v>0.2525</v>
      </c>
      <c r="I50" s="19"/>
    </row>
    <row r="53" spans="1:9" x14ac:dyDescent="0.25">
      <c r="E53" s="22"/>
    </row>
    <row r="61" spans="1:9" x14ac:dyDescent="0.25">
      <c r="E61" s="23"/>
    </row>
  </sheetData>
  <sheetProtection algorithmName="SHA-512" hashValue="sqa18y2nawjlCOv/japIdffi+5UxD+edL31eefoO0DR/8ecUV5KNU2dPdGOHPoPk94YA2N5ooU3QCOHlOqENRA==" saltValue="FS1llhf/BEBVujDWxmzHsQ==" spinCount="100000" sheet="1" objects="1" scenarios="1"/>
  <mergeCells count="21">
    <mergeCell ref="A43:E43"/>
    <mergeCell ref="C44:E44"/>
    <mergeCell ref="F45:F49"/>
    <mergeCell ref="A29:E29"/>
    <mergeCell ref="C30:E30"/>
    <mergeCell ref="F31:F35"/>
    <mergeCell ref="A36:E36"/>
    <mergeCell ref="C37:E37"/>
    <mergeCell ref="F38:F42"/>
    <mergeCell ref="F24:F28"/>
    <mergeCell ref="B1:E1"/>
    <mergeCell ref="C2:E2"/>
    <mergeCell ref="F3:F7"/>
    <mergeCell ref="A8:E8"/>
    <mergeCell ref="C9:E9"/>
    <mergeCell ref="F10:F14"/>
    <mergeCell ref="A15:E15"/>
    <mergeCell ref="C16:E16"/>
    <mergeCell ref="F17:F21"/>
    <mergeCell ref="A22:E22"/>
    <mergeCell ref="C23:E23"/>
  </mergeCells>
  <dataValidations count="9">
    <dataValidation type="list" allowBlank="1" showInputMessage="1" showErrorMessage="1" sqref="C4 C11 C18 C46 C32 C39 C25">
      <formula1>Fator_Medição</formula1>
    </dataValidation>
    <dataValidation type="list" allowBlank="1" showInputMessage="1" showErrorMessage="1" sqref="E42 E21 E7 E14 E28 E35 E49">
      <formula1>Atividade_Temporal</formula1>
    </dataValidation>
    <dataValidation type="list" allowBlank="1" showInputMessage="1" showErrorMessage="1" sqref="C42 C21 C7 C14 C28 C35 C49">
      <formula1>Fator_Temporal</formula1>
    </dataValidation>
    <dataValidation type="list" allowBlank="1" showInputMessage="1" showErrorMessage="1" sqref="E41 E20 E6 E13 E27 E34 E48">
      <formula1>Atividade_Espacial</formula1>
    </dataValidation>
    <dataValidation type="list" allowBlank="1" showInputMessage="1" showErrorMessage="1" sqref="C41 C20 C6 C13 C27 C34 C48">
      <formula1>Fator_Espacial</formula1>
    </dataValidation>
    <dataValidation type="list" allowBlank="1" showInputMessage="1" showErrorMessage="1" sqref="E40 E19 E5 E12 E26 E33 E47">
      <formula1>Atividade_Especif_Fonte</formula1>
    </dataValidation>
    <dataValidation type="list" allowBlank="1" showInputMessage="1" showErrorMessage="1" sqref="C33 C40 C5 C12 C19 C26 C47">
      <formula1>Fator_Especif_Fonte</formula1>
    </dataValidation>
    <dataValidation type="list" allowBlank="1" showInputMessage="1" showErrorMessage="1" sqref="E4 E18 E39 E11 E25 E32 E46">
      <formula1>Atividade_Medição</formula1>
    </dataValidation>
    <dataValidation type="list" allowBlank="1" showErrorMessage="1" sqref="B2 B9 B16 B23 B30 B37 B44">
      <formula1>$AC$3:$AC$9</formula1>
    </dataValidation>
  </dataValidations>
  <pageMargins left="0.511811024" right="0.511811024" top="0.78740157499999996" bottom="0.78740157499999996" header="0.31496062000000002" footer="0.31496062000000002"/>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zoomScaleNormal="100" workbookViewId="0">
      <selection activeCell="C3" sqref="C3"/>
    </sheetView>
  </sheetViews>
  <sheetFormatPr defaultColWidth="9.140625" defaultRowHeight="11.25" x14ac:dyDescent="0.25"/>
  <cols>
    <col min="1" max="1" width="21.140625" style="1" customWidth="1"/>
    <col min="2" max="2" width="10.7109375" style="1" customWidth="1"/>
    <col min="3" max="3" width="86.28515625" style="1" customWidth="1"/>
    <col min="4" max="4" width="10.7109375" style="1" customWidth="1"/>
    <col min="5" max="5" width="84.7109375" style="1" bestFit="1" customWidth="1"/>
    <col min="6" max="6" width="5.28515625" style="1" customWidth="1"/>
    <col min="7" max="27" width="9.140625" style="1"/>
    <col min="28" max="29" width="9.140625" style="1" hidden="1" customWidth="1"/>
    <col min="30" max="16384" width="9.140625" style="1"/>
  </cols>
  <sheetData>
    <row r="1" spans="1:29" ht="22.7" customHeight="1" x14ac:dyDescent="0.25">
      <c r="A1" s="5" t="s">
        <v>7</v>
      </c>
      <c r="B1" s="57" t="s">
        <v>92</v>
      </c>
      <c r="C1" s="58"/>
      <c r="D1" s="58"/>
      <c r="E1" s="58"/>
      <c r="F1" s="6"/>
      <c r="G1" s="7"/>
    </row>
    <row r="2" spans="1:29" ht="15.95" customHeight="1" x14ac:dyDescent="0.25">
      <c r="A2" s="8" t="s">
        <v>8</v>
      </c>
      <c r="B2" s="9" t="s">
        <v>9</v>
      </c>
      <c r="C2" s="52"/>
      <c r="D2" s="53"/>
      <c r="E2" s="59"/>
      <c r="F2" s="10"/>
      <c r="G2" s="7"/>
    </row>
    <row r="3" spans="1:29" ht="15.95" customHeight="1" x14ac:dyDescent="0.25">
      <c r="A3" s="11" t="s">
        <v>0</v>
      </c>
      <c r="B3" s="11" t="s">
        <v>1</v>
      </c>
      <c r="C3" s="11" t="s">
        <v>6</v>
      </c>
      <c r="D3" s="11" t="s">
        <v>2</v>
      </c>
      <c r="E3" s="11" t="s">
        <v>6</v>
      </c>
      <c r="F3" s="54" t="s">
        <v>90</v>
      </c>
      <c r="AC3" s="1" t="s">
        <v>9</v>
      </c>
    </row>
    <row r="4" spans="1:29" ht="15.95" customHeight="1" x14ac:dyDescent="0.25">
      <c r="A4" s="26" t="s">
        <v>3</v>
      </c>
      <c r="B4" s="27">
        <f>VLOOKUP(C4,Parâmetros!$G$5:$K$9,5,FALSE)/10</f>
        <v>0.5</v>
      </c>
      <c r="C4" s="28" t="s">
        <v>68</v>
      </c>
      <c r="D4" s="27">
        <f>VLOOKUP(E4,Parâmetros!$D$3:$E$7,2,FALSE)/10</f>
        <v>0.3</v>
      </c>
      <c r="E4" s="28" t="s">
        <v>28</v>
      </c>
      <c r="F4" s="55"/>
      <c r="AC4" s="1" t="s">
        <v>24</v>
      </c>
    </row>
    <row r="5" spans="1:29" ht="15.95" customHeight="1" x14ac:dyDescent="0.25">
      <c r="A5" s="26" t="s">
        <v>4</v>
      </c>
      <c r="B5" s="27">
        <f>VLOOKUP(C5,Parâmetros!$A$13:$B$20,2,FALSE)/10</f>
        <v>0.6</v>
      </c>
      <c r="C5" s="28" t="s">
        <v>72</v>
      </c>
      <c r="D5" s="27">
        <f>VLOOKUP(E5,Parâmetros!$D$13:$E$18,2,FALSE)/10</f>
        <v>0.3</v>
      </c>
      <c r="E5" s="28" t="s">
        <v>93</v>
      </c>
      <c r="F5" s="55"/>
      <c r="AC5" s="1" t="s">
        <v>61</v>
      </c>
    </row>
    <row r="6" spans="1:29" ht="15.95" customHeight="1" x14ac:dyDescent="0.25">
      <c r="A6" s="26" t="s">
        <v>63</v>
      </c>
      <c r="B6" s="27">
        <f>VLOOKUP(C6,Parâmetros!$A$24:$B$29,2,FALSE)/10</f>
        <v>0.1</v>
      </c>
      <c r="C6" s="28" t="s">
        <v>43</v>
      </c>
      <c r="D6" s="27">
        <f>VLOOKUP(E6,Parâmetros!$D$24:$E$29,2,FALSE)/10</f>
        <v>1</v>
      </c>
      <c r="E6" s="28" t="s">
        <v>66</v>
      </c>
      <c r="F6" s="55"/>
      <c r="AC6" s="1" t="s">
        <v>10</v>
      </c>
    </row>
    <row r="7" spans="1:29" ht="15.95" customHeight="1" x14ac:dyDescent="0.25">
      <c r="A7" s="26" t="s">
        <v>5</v>
      </c>
      <c r="B7" s="27">
        <f>VLOOKUP(C7,Parâmetros!$A$33:$B$39,2,FALSE)/10</f>
        <v>0.5</v>
      </c>
      <c r="C7" s="28" t="s">
        <v>65</v>
      </c>
      <c r="D7" s="27">
        <f>VLOOKUP(E7,Parâmetros!$D$33:$E$39,2,FALSE)/10</f>
        <v>0.5</v>
      </c>
      <c r="E7" s="28" t="s">
        <v>65</v>
      </c>
      <c r="F7" s="56"/>
      <c r="AC7" s="1" t="s">
        <v>23</v>
      </c>
    </row>
    <row r="8" spans="1:29" x14ac:dyDescent="0.25">
      <c r="A8" s="47"/>
      <c r="B8" s="47"/>
      <c r="C8" s="47"/>
      <c r="D8" s="47"/>
      <c r="E8" s="47"/>
      <c r="F8" s="30">
        <f>((B4*D4)+(B5*D5)+(B6*D6)+(B7*D7))/4</f>
        <v>0.16999999999999998</v>
      </c>
      <c r="AC8" s="1" t="s">
        <v>62</v>
      </c>
    </row>
    <row r="9" spans="1:29" ht="15" customHeight="1" x14ac:dyDescent="0.25">
      <c r="A9" s="13" t="s">
        <v>8</v>
      </c>
      <c r="B9" s="14" t="s">
        <v>11</v>
      </c>
      <c r="C9" s="52"/>
      <c r="D9" s="53"/>
      <c r="E9" s="53"/>
      <c r="F9" s="15"/>
      <c r="AC9" s="1" t="s">
        <v>15</v>
      </c>
    </row>
    <row r="10" spans="1:29" ht="15" customHeight="1" x14ac:dyDescent="0.25">
      <c r="A10" s="29" t="s">
        <v>0</v>
      </c>
      <c r="B10" s="29" t="s">
        <v>1</v>
      </c>
      <c r="C10" s="29" t="s">
        <v>6</v>
      </c>
      <c r="D10" s="29" t="s">
        <v>2</v>
      </c>
      <c r="E10" s="29" t="s">
        <v>6</v>
      </c>
      <c r="F10" s="54" t="s">
        <v>90</v>
      </c>
    </row>
    <row r="11" spans="1:29" ht="15" customHeight="1" x14ac:dyDescent="0.25">
      <c r="A11" s="26" t="s">
        <v>3</v>
      </c>
      <c r="B11" s="27">
        <f>VLOOKUP(C11,Parâmetros!$G$5:$K$9,5,FALSE)/10</f>
        <v>0.5</v>
      </c>
      <c r="C11" s="28" t="s">
        <v>68</v>
      </c>
      <c r="D11" s="27">
        <f>VLOOKUP(E11,Parâmetros!$D$3:$E$7,2,FALSE)/10</f>
        <v>0.3</v>
      </c>
      <c r="E11" s="28" t="s">
        <v>28</v>
      </c>
      <c r="F11" s="55"/>
    </row>
    <row r="12" spans="1:29" ht="15" customHeight="1" x14ac:dyDescent="0.25">
      <c r="A12" s="26" t="s">
        <v>4</v>
      </c>
      <c r="B12" s="27">
        <f>VLOOKUP(C12,Parâmetros!$A$13:$B$20,2,FALSE)/10</f>
        <v>0.6</v>
      </c>
      <c r="C12" s="28" t="s">
        <v>72</v>
      </c>
      <c r="D12" s="27">
        <f>VLOOKUP(E12,Parâmetros!$D$13:$E$18,2,FALSE)/10</f>
        <v>0.3</v>
      </c>
      <c r="E12" s="28" t="s">
        <v>93</v>
      </c>
      <c r="F12" s="55"/>
    </row>
    <row r="13" spans="1:29" ht="15" customHeight="1" x14ac:dyDescent="0.25">
      <c r="A13" s="26" t="s">
        <v>63</v>
      </c>
      <c r="B13" s="27">
        <f>VLOOKUP(C13,Parâmetros!$A$24:$B$29,2,FALSE)/10</f>
        <v>0.1</v>
      </c>
      <c r="C13" s="28" t="s">
        <v>43</v>
      </c>
      <c r="D13" s="27">
        <f>VLOOKUP(E13,Parâmetros!$D$24:$E$29,2,FALSE)/10</f>
        <v>1</v>
      </c>
      <c r="E13" s="28" t="s">
        <v>66</v>
      </c>
      <c r="F13" s="55"/>
    </row>
    <row r="14" spans="1:29" ht="15" customHeight="1" x14ac:dyDescent="0.25">
      <c r="A14" s="26" t="s">
        <v>5</v>
      </c>
      <c r="B14" s="27">
        <f>VLOOKUP(C14,Parâmetros!$A$33:$B$39,2,FALSE)/10</f>
        <v>0.5</v>
      </c>
      <c r="C14" s="28" t="s">
        <v>65</v>
      </c>
      <c r="D14" s="27">
        <f>VLOOKUP(E14,Parâmetros!$D$33:$E$39,2,FALSE)/10</f>
        <v>0.5</v>
      </c>
      <c r="E14" s="28" t="s">
        <v>65</v>
      </c>
      <c r="F14" s="56"/>
    </row>
    <row r="15" spans="1:29" x14ac:dyDescent="0.25">
      <c r="A15" s="47"/>
      <c r="B15" s="47"/>
      <c r="C15" s="47"/>
      <c r="D15" s="47"/>
      <c r="E15" s="47"/>
      <c r="F15" s="30">
        <f>((B11*D11)+(B12*D12)+(B13*D13)+(B14*D14))/4</f>
        <v>0.16999999999999998</v>
      </c>
    </row>
    <row r="16" spans="1:29" ht="15" customHeight="1" x14ac:dyDescent="0.25">
      <c r="A16" s="16" t="s">
        <v>8</v>
      </c>
      <c r="B16" s="17" t="s">
        <v>12</v>
      </c>
      <c r="C16" s="49"/>
      <c r="D16" s="50"/>
      <c r="E16" s="51"/>
      <c r="F16" s="18"/>
    </row>
    <row r="17" spans="1:9" ht="15" customHeight="1" x14ac:dyDescent="0.25">
      <c r="A17" s="29" t="s">
        <v>0</v>
      </c>
      <c r="B17" s="29" t="s">
        <v>1</v>
      </c>
      <c r="C17" s="29" t="s">
        <v>6</v>
      </c>
      <c r="D17" s="29" t="s">
        <v>2</v>
      </c>
      <c r="E17" s="29" t="s">
        <v>6</v>
      </c>
      <c r="F17" s="54" t="s">
        <v>90</v>
      </c>
    </row>
    <row r="18" spans="1:9" ht="15" customHeight="1" x14ac:dyDescent="0.25">
      <c r="A18" s="26" t="s">
        <v>3</v>
      </c>
      <c r="B18" s="27">
        <f>VLOOKUP(C18,Parâmetros!$G$5:$K$9,5,FALSE)/10</f>
        <v>0.5</v>
      </c>
      <c r="C18" s="28" t="s">
        <v>68</v>
      </c>
      <c r="D18" s="27">
        <f>VLOOKUP(E18,Parâmetros!$D$3:$E$7,2,FALSE)/10</f>
        <v>0.3</v>
      </c>
      <c r="E18" s="28" t="s">
        <v>28</v>
      </c>
      <c r="F18" s="55"/>
    </row>
    <row r="19" spans="1:9" ht="15" customHeight="1" x14ac:dyDescent="0.25">
      <c r="A19" s="26" t="s">
        <v>4</v>
      </c>
      <c r="B19" s="27">
        <f>VLOOKUP(C19,Parâmetros!$A$13:$B$20,2,FALSE)/10</f>
        <v>0.6</v>
      </c>
      <c r="C19" s="28" t="s">
        <v>72</v>
      </c>
      <c r="D19" s="27">
        <f>VLOOKUP(E19,Parâmetros!$D$13:$E$18,2,FALSE)/10</f>
        <v>0.3</v>
      </c>
      <c r="E19" s="28" t="s">
        <v>93</v>
      </c>
      <c r="F19" s="55"/>
    </row>
    <row r="20" spans="1:9" ht="15" customHeight="1" x14ac:dyDescent="0.25">
      <c r="A20" s="26" t="s">
        <v>63</v>
      </c>
      <c r="B20" s="27">
        <f>VLOOKUP(C20,Parâmetros!$A$24:$B$29,2,FALSE)/10</f>
        <v>0.1</v>
      </c>
      <c r="C20" s="28" t="s">
        <v>43</v>
      </c>
      <c r="D20" s="27">
        <f>VLOOKUP(E20,Parâmetros!$D$24:$E$29,2,FALSE)/10</f>
        <v>1</v>
      </c>
      <c r="E20" s="28" t="s">
        <v>66</v>
      </c>
      <c r="F20" s="55"/>
    </row>
    <row r="21" spans="1:9" ht="15" customHeight="1" x14ac:dyDescent="0.25">
      <c r="A21" s="26" t="s">
        <v>5</v>
      </c>
      <c r="B21" s="27">
        <f>VLOOKUP(C21,Parâmetros!$A$33:$B$39,2,FALSE)/10</f>
        <v>0.5</v>
      </c>
      <c r="C21" s="28" t="s">
        <v>65</v>
      </c>
      <c r="D21" s="27">
        <f>VLOOKUP(E21,Parâmetros!$D$33:$E$39,2,FALSE)/10</f>
        <v>0.5</v>
      </c>
      <c r="E21" s="28" t="s">
        <v>65</v>
      </c>
      <c r="F21" s="56"/>
    </row>
    <row r="22" spans="1:9" x14ac:dyDescent="0.25">
      <c r="A22" s="20"/>
      <c r="C22" s="21"/>
      <c r="D22" s="21"/>
      <c r="E22" s="21"/>
      <c r="F22" s="30">
        <f>((B18*D18)+(B19*D19)+(B20*D20)+(B21*D21))/4</f>
        <v>0.16999999999999998</v>
      </c>
      <c r="I22" s="19"/>
    </row>
    <row r="25" spans="1:9" x14ac:dyDescent="0.25">
      <c r="E25" s="22"/>
    </row>
    <row r="33" spans="5:5" x14ac:dyDescent="0.25">
      <c r="E33" s="23"/>
    </row>
  </sheetData>
  <sheetProtection algorithmName="SHA-512" hashValue="guN97Saj/edSVDFGsm4lsrc0zgQz8659H3ZumqBAB1RCc4hFwFCvt3kFQkhrRlyIDZe03GTsY4PVAyof7QLzmQ==" saltValue="wXYD9x1298K/4Pnbyq0k5g==" spinCount="100000" sheet="1" objects="1" scenarios="1"/>
  <mergeCells count="9">
    <mergeCell ref="A15:E15"/>
    <mergeCell ref="C16:E16"/>
    <mergeCell ref="F17:F21"/>
    <mergeCell ref="B1:E1"/>
    <mergeCell ref="C2:E2"/>
    <mergeCell ref="F3:F7"/>
    <mergeCell ref="A8:E8"/>
    <mergeCell ref="C9:E9"/>
    <mergeCell ref="F10:F14"/>
  </mergeCells>
  <dataValidations count="9">
    <dataValidation type="list" allowBlank="1" showErrorMessage="1" sqref="B2 B9 B16">
      <formula1>$AC$3:$AC$9</formula1>
    </dataValidation>
    <dataValidation type="list" allowBlank="1" showInputMessage="1" showErrorMessage="1" sqref="E4 E11 E18">
      <formula1>Atividade_Medição</formula1>
    </dataValidation>
    <dataValidation type="list" allowBlank="1" showInputMessage="1" showErrorMessage="1" sqref="C12 C5 C19">
      <formula1>Fator_Especif_Fonte</formula1>
    </dataValidation>
    <dataValidation type="list" allowBlank="1" showInputMessage="1" showErrorMessage="1" sqref="E12 E5 E19">
      <formula1>Atividade_Especif_Fonte</formula1>
    </dataValidation>
    <dataValidation type="list" allowBlank="1" showInputMessage="1" showErrorMessage="1" sqref="C13 C6 C20">
      <formula1>Fator_Espacial</formula1>
    </dataValidation>
    <dataValidation type="list" allowBlank="1" showInputMessage="1" showErrorMessage="1" sqref="E13 E6 E20">
      <formula1>Atividade_Espacial</formula1>
    </dataValidation>
    <dataValidation type="list" allowBlank="1" showInputMessage="1" showErrorMessage="1" sqref="C14 C7 C21">
      <formula1>Fator_Temporal</formula1>
    </dataValidation>
    <dataValidation type="list" allowBlank="1" showInputMessage="1" showErrorMessage="1" sqref="E14 E7 E21">
      <formula1>Atividade_Temporal</formula1>
    </dataValidation>
    <dataValidation type="list" allowBlank="1" showInputMessage="1" showErrorMessage="1" sqref="C11 C4 C18">
      <formula1>AP42_Factor_Rating</formula1>
    </dataValidation>
  </dataValidation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1"/>
  <sheetViews>
    <sheetView topLeftCell="A31" zoomScaleNormal="100" workbookViewId="0">
      <selection activeCell="C51" sqref="C51"/>
    </sheetView>
  </sheetViews>
  <sheetFormatPr defaultColWidth="9.140625" defaultRowHeight="11.25" x14ac:dyDescent="0.25"/>
  <cols>
    <col min="1" max="1" width="21.140625" style="1" customWidth="1"/>
    <col min="2" max="2" width="10.7109375" style="1" customWidth="1"/>
    <col min="3" max="3" width="77" style="1" customWidth="1"/>
    <col min="4" max="4" width="10.7109375" style="1" customWidth="1"/>
    <col min="5" max="5" width="81.7109375" style="1" customWidth="1"/>
    <col min="6" max="6" width="5.28515625" style="1" customWidth="1"/>
    <col min="7" max="27" width="9.140625" style="1"/>
    <col min="28" max="29" width="9.140625" style="1" hidden="1" customWidth="1"/>
    <col min="30" max="16384" width="9.140625" style="1"/>
  </cols>
  <sheetData>
    <row r="1" spans="1:29" ht="22.7" customHeight="1" x14ac:dyDescent="0.25">
      <c r="A1" s="5" t="s">
        <v>7</v>
      </c>
      <c r="B1" s="57" t="s">
        <v>95</v>
      </c>
      <c r="C1" s="58"/>
      <c r="D1" s="58"/>
      <c r="E1" s="58"/>
      <c r="F1" s="6"/>
      <c r="G1" s="7"/>
    </row>
    <row r="2" spans="1:29" ht="15.95" customHeight="1" x14ac:dyDescent="0.25">
      <c r="A2" s="8" t="s">
        <v>8</v>
      </c>
      <c r="B2" s="9" t="s">
        <v>9</v>
      </c>
      <c r="C2" s="52"/>
      <c r="D2" s="53"/>
      <c r="E2" s="59"/>
      <c r="F2" s="18"/>
      <c r="G2" s="7"/>
    </row>
    <row r="3" spans="1:29" ht="15.95" customHeight="1" x14ac:dyDescent="0.25">
      <c r="A3" s="11" t="s">
        <v>0</v>
      </c>
      <c r="B3" s="11" t="s">
        <v>1</v>
      </c>
      <c r="C3" s="11" t="s">
        <v>6</v>
      </c>
      <c r="D3" s="11" t="s">
        <v>2</v>
      </c>
      <c r="E3" s="11" t="s">
        <v>6</v>
      </c>
      <c r="F3" s="54" t="s">
        <v>90</v>
      </c>
      <c r="AC3" s="1" t="s">
        <v>9</v>
      </c>
    </row>
    <row r="4" spans="1:29" ht="15.95" customHeight="1" x14ac:dyDescent="0.25">
      <c r="A4" s="26" t="s">
        <v>3</v>
      </c>
      <c r="B4" s="27">
        <f>VLOOKUP(C4,Parâmetros!$A$3:$B$9,2,FALSE)/10</f>
        <v>0.3</v>
      </c>
      <c r="C4" s="28" t="s">
        <v>20</v>
      </c>
      <c r="D4" s="27">
        <f>VLOOKUP(E4,Parâmetros!$D$3:$E$7,2,FALSE)/10</f>
        <v>0.6</v>
      </c>
      <c r="E4" s="28" t="s">
        <v>76</v>
      </c>
      <c r="F4" s="55"/>
      <c r="AC4" s="1" t="s">
        <v>24</v>
      </c>
    </row>
    <row r="5" spans="1:29" s="32" customFormat="1" ht="15.95" customHeight="1" x14ac:dyDescent="0.25">
      <c r="A5" s="26" t="s">
        <v>4</v>
      </c>
      <c r="B5" s="27">
        <f>VLOOKUP(C5,Parâmetros!$A$13:$B$20,2,FALSE)/10</f>
        <v>0.7</v>
      </c>
      <c r="C5" s="28" t="s">
        <v>33</v>
      </c>
      <c r="D5" s="27">
        <f>VLOOKUP(E5,Parâmetros!$D$13:$E$18,2,FALSE)/10</f>
        <v>0.3</v>
      </c>
      <c r="E5" s="28" t="s">
        <v>93</v>
      </c>
      <c r="F5" s="55"/>
      <c r="AC5" s="32" t="s">
        <v>61</v>
      </c>
    </row>
    <row r="6" spans="1:29" ht="15.95" customHeight="1" x14ac:dyDescent="0.25">
      <c r="A6" s="26" t="s">
        <v>63</v>
      </c>
      <c r="B6" s="27">
        <f>VLOOKUP(C6,Parâmetros!$A$24:$B$29,2,FALSE)/10</f>
        <v>0.5</v>
      </c>
      <c r="C6" s="28" t="s">
        <v>44</v>
      </c>
      <c r="D6" s="27">
        <f>VLOOKUP(E6,Parâmetros!$D$24:$E$29,2,FALSE)/10</f>
        <v>1</v>
      </c>
      <c r="E6" s="28" t="s">
        <v>66</v>
      </c>
      <c r="F6" s="55"/>
      <c r="AC6" s="1" t="s">
        <v>10</v>
      </c>
    </row>
    <row r="7" spans="1:29" ht="15.95" customHeight="1" x14ac:dyDescent="0.25">
      <c r="A7" s="26" t="s">
        <v>5</v>
      </c>
      <c r="B7" s="27">
        <f>VLOOKUP(C7,Parâmetros!$A$33:$B$39,2,FALSE)/10</f>
        <v>0.5</v>
      </c>
      <c r="C7" s="28" t="s">
        <v>65</v>
      </c>
      <c r="D7" s="27">
        <f>VLOOKUP(E7,Parâmetros!$D$33:$E$39,2,FALSE)/10</f>
        <v>1</v>
      </c>
      <c r="E7" s="28" t="s">
        <v>56</v>
      </c>
      <c r="F7" s="56"/>
      <c r="AC7" s="1" t="s">
        <v>23</v>
      </c>
    </row>
    <row r="8" spans="1:29" ht="12.2" customHeight="1" x14ac:dyDescent="0.25">
      <c r="A8" s="47"/>
      <c r="B8" s="47"/>
      <c r="C8" s="47"/>
      <c r="D8" s="47"/>
      <c r="E8" s="48"/>
      <c r="F8" s="30">
        <f>((B4*D4)+(B5*D5)+(B6*D6)+(B7*D7))/4</f>
        <v>0.34750000000000003</v>
      </c>
      <c r="AC8" s="1" t="s">
        <v>62</v>
      </c>
    </row>
    <row r="9" spans="1:29" ht="15" customHeight="1" x14ac:dyDescent="0.25">
      <c r="A9" s="13" t="s">
        <v>8</v>
      </c>
      <c r="B9" s="14" t="s">
        <v>11</v>
      </c>
      <c r="C9" s="49"/>
      <c r="D9" s="50"/>
      <c r="E9" s="51"/>
      <c r="F9" s="15"/>
      <c r="AC9" s="1" t="s">
        <v>15</v>
      </c>
    </row>
    <row r="10" spans="1:29" ht="15" customHeight="1" x14ac:dyDescent="0.25">
      <c r="A10" s="29" t="s">
        <v>0</v>
      </c>
      <c r="B10" s="29" t="s">
        <v>1</v>
      </c>
      <c r="C10" s="29" t="s">
        <v>6</v>
      </c>
      <c r="D10" s="29" t="s">
        <v>2</v>
      </c>
      <c r="E10" s="29" t="s">
        <v>6</v>
      </c>
      <c r="F10" s="54" t="s">
        <v>90</v>
      </c>
    </row>
    <row r="11" spans="1:29" ht="15" customHeight="1" x14ac:dyDescent="0.25">
      <c r="A11" s="26" t="s">
        <v>3</v>
      </c>
      <c r="B11" s="27">
        <f>VLOOKUP(C11,Parâmetros!$A$3:$B$9,2,FALSE)/10</f>
        <v>0.3</v>
      </c>
      <c r="C11" s="28" t="s">
        <v>20</v>
      </c>
      <c r="D11" s="27">
        <f>VLOOKUP(E11,Parâmetros!$D$3:$E$7,2,FALSE)/10</f>
        <v>0.6</v>
      </c>
      <c r="E11" s="28" t="s">
        <v>76</v>
      </c>
      <c r="F11" s="55"/>
    </row>
    <row r="12" spans="1:29" s="32" customFormat="1" ht="15" customHeight="1" x14ac:dyDescent="0.25">
      <c r="A12" s="26" t="s">
        <v>4</v>
      </c>
      <c r="B12" s="27">
        <f>VLOOKUP(C12,Parâmetros!$A$13:$B$20,2,FALSE)/10</f>
        <v>0.6</v>
      </c>
      <c r="C12" s="28" t="s">
        <v>72</v>
      </c>
      <c r="D12" s="27">
        <f>VLOOKUP(E12,Parâmetros!$D$13:$E$18,2,FALSE)/10</f>
        <v>0.3</v>
      </c>
      <c r="E12" s="28" t="s">
        <v>93</v>
      </c>
      <c r="F12" s="55"/>
    </row>
    <row r="13" spans="1:29" s="32" customFormat="1" ht="15" customHeight="1" x14ac:dyDescent="0.25">
      <c r="A13" s="26" t="s">
        <v>63</v>
      </c>
      <c r="B13" s="27">
        <f>VLOOKUP(C13,Parâmetros!$A$24:$B$29,2,FALSE)/10</f>
        <v>0.5</v>
      </c>
      <c r="C13" s="28" t="s">
        <v>44</v>
      </c>
      <c r="D13" s="27">
        <f>VLOOKUP(E13,Parâmetros!$D$24:$E$29,2,FALSE)/10</f>
        <v>1</v>
      </c>
      <c r="E13" s="28" t="s">
        <v>66</v>
      </c>
      <c r="F13" s="55"/>
    </row>
    <row r="14" spans="1:29" s="32" customFormat="1" ht="15" customHeight="1" x14ac:dyDescent="0.25">
      <c r="A14" s="26" t="s">
        <v>5</v>
      </c>
      <c r="B14" s="27">
        <f>VLOOKUP(C14,Parâmetros!$A$33:$B$39,2,FALSE)/10</f>
        <v>0.5</v>
      </c>
      <c r="C14" s="28" t="s">
        <v>65</v>
      </c>
      <c r="D14" s="27">
        <f>VLOOKUP(E14,Parâmetros!$D$33:$E$39,2,FALSE)/10</f>
        <v>1</v>
      </c>
      <c r="E14" s="28" t="s">
        <v>56</v>
      </c>
      <c r="F14" s="56"/>
    </row>
    <row r="15" spans="1:29" s="32" customFormat="1" ht="11.25" customHeight="1" x14ac:dyDescent="0.25">
      <c r="A15" s="47"/>
      <c r="B15" s="47"/>
      <c r="C15" s="47"/>
      <c r="D15" s="47"/>
      <c r="E15" s="48"/>
      <c r="F15" s="33">
        <f>((B11*D11)+(B12*D12)+(B13*D13)+(B14*D14))/4</f>
        <v>0.33999999999999997</v>
      </c>
    </row>
    <row r="16" spans="1:29" s="32" customFormat="1" ht="15" customHeight="1" x14ac:dyDescent="0.25">
      <c r="A16" s="16" t="s">
        <v>8</v>
      </c>
      <c r="B16" s="17" t="s">
        <v>12</v>
      </c>
      <c r="C16" s="49"/>
      <c r="D16" s="50"/>
      <c r="E16" s="51"/>
      <c r="F16" s="34"/>
    </row>
    <row r="17" spans="1:6" s="32" customFormat="1" ht="15" customHeight="1" x14ac:dyDescent="0.25">
      <c r="A17" s="29" t="s">
        <v>0</v>
      </c>
      <c r="B17" s="29" t="s">
        <v>1</v>
      </c>
      <c r="C17" s="29" t="s">
        <v>6</v>
      </c>
      <c r="D17" s="29" t="s">
        <v>2</v>
      </c>
      <c r="E17" s="29" t="s">
        <v>6</v>
      </c>
      <c r="F17" s="44" t="s">
        <v>90</v>
      </c>
    </row>
    <row r="18" spans="1:6" s="32" customFormat="1" ht="15" customHeight="1" x14ac:dyDescent="0.25">
      <c r="A18" s="26" t="s">
        <v>3</v>
      </c>
      <c r="B18" s="27">
        <f>VLOOKUP(C18,Parâmetros!$A$3:$B$9,2,FALSE)/10</f>
        <v>0.3</v>
      </c>
      <c r="C18" s="28" t="s">
        <v>20</v>
      </c>
      <c r="D18" s="27">
        <f>VLOOKUP(E18,Parâmetros!$D$3:$E$7,2,FALSE)/10</f>
        <v>0.6</v>
      </c>
      <c r="E18" s="28" t="s">
        <v>76</v>
      </c>
      <c r="F18" s="45"/>
    </row>
    <row r="19" spans="1:6" s="32" customFormat="1" ht="15" customHeight="1" x14ac:dyDescent="0.25">
      <c r="A19" s="26" t="s">
        <v>4</v>
      </c>
      <c r="B19" s="27">
        <f>VLOOKUP(C19,Parâmetros!$A$13:$B$20,2,FALSE)/10</f>
        <v>0.6</v>
      </c>
      <c r="C19" s="28" t="s">
        <v>72</v>
      </c>
      <c r="D19" s="27">
        <f>VLOOKUP(E19,Parâmetros!$D$13:$E$18,2,FALSE)/10</f>
        <v>0.3</v>
      </c>
      <c r="E19" s="28" t="s">
        <v>93</v>
      </c>
      <c r="F19" s="45"/>
    </row>
    <row r="20" spans="1:6" s="32" customFormat="1" ht="15" customHeight="1" x14ac:dyDescent="0.25">
      <c r="A20" s="26" t="s">
        <v>63</v>
      </c>
      <c r="B20" s="27">
        <f>VLOOKUP(C20,Parâmetros!$A$24:$B$29,2,FALSE)/10</f>
        <v>0.5</v>
      </c>
      <c r="C20" s="28" t="s">
        <v>44</v>
      </c>
      <c r="D20" s="27">
        <f>VLOOKUP(E20,Parâmetros!$D$24:$E$29,2,FALSE)/10</f>
        <v>1</v>
      </c>
      <c r="E20" s="28" t="s">
        <v>66</v>
      </c>
      <c r="F20" s="45"/>
    </row>
    <row r="21" spans="1:6" s="32" customFormat="1" ht="15" customHeight="1" x14ac:dyDescent="0.25">
      <c r="A21" s="26" t="s">
        <v>5</v>
      </c>
      <c r="B21" s="27">
        <f>VLOOKUP(C21,Parâmetros!$A$33:$B$39,2,FALSE)/10</f>
        <v>0.5</v>
      </c>
      <c r="C21" s="28" t="s">
        <v>65</v>
      </c>
      <c r="D21" s="27">
        <f>VLOOKUP(E21,Parâmetros!$D$33:$E$39,2,FALSE)/10</f>
        <v>1</v>
      </c>
      <c r="E21" s="28" t="s">
        <v>56</v>
      </c>
      <c r="F21" s="46"/>
    </row>
    <row r="22" spans="1:6" s="32" customFormat="1" ht="12.2" customHeight="1" x14ac:dyDescent="0.25">
      <c r="A22" s="47"/>
      <c r="B22" s="47"/>
      <c r="C22" s="47"/>
      <c r="D22" s="47"/>
      <c r="E22" s="48"/>
      <c r="F22" s="33">
        <f>((B18*D18)+(B19*D19)+(B20*D20)+(B21*D21))/4</f>
        <v>0.33999999999999997</v>
      </c>
    </row>
    <row r="23" spans="1:6" s="32" customFormat="1" ht="15" customHeight="1" x14ac:dyDescent="0.25">
      <c r="A23" s="13" t="s">
        <v>8</v>
      </c>
      <c r="B23" s="14" t="s">
        <v>13</v>
      </c>
      <c r="C23" s="49"/>
      <c r="D23" s="50"/>
      <c r="E23" s="51"/>
      <c r="F23" s="35"/>
    </row>
    <row r="24" spans="1:6" s="32" customFormat="1" ht="15" customHeight="1" x14ac:dyDescent="0.25">
      <c r="A24" s="29" t="s">
        <v>0</v>
      </c>
      <c r="B24" s="29" t="s">
        <v>1</v>
      </c>
      <c r="C24" s="29" t="s">
        <v>6</v>
      </c>
      <c r="D24" s="29" t="s">
        <v>2</v>
      </c>
      <c r="E24" s="29" t="s">
        <v>6</v>
      </c>
      <c r="F24" s="44" t="s">
        <v>90</v>
      </c>
    </row>
    <row r="25" spans="1:6" s="32" customFormat="1" ht="15" customHeight="1" x14ac:dyDescent="0.25">
      <c r="A25" s="26" t="s">
        <v>3</v>
      </c>
      <c r="B25" s="27">
        <f>VLOOKUP(C25,Parâmetros!$A$3:$B$9,2,FALSE)/10</f>
        <v>0.3</v>
      </c>
      <c r="C25" s="28" t="s">
        <v>20</v>
      </c>
      <c r="D25" s="27">
        <f>VLOOKUP(E25,Parâmetros!$D$3:$E$7,2,FALSE)/10</f>
        <v>0.6</v>
      </c>
      <c r="E25" s="28" t="s">
        <v>76</v>
      </c>
      <c r="F25" s="45"/>
    </row>
    <row r="26" spans="1:6" s="32" customFormat="1" ht="15" customHeight="1" x14ac:dyDescent="0.25">
      <c r="A26" s="26" t="s">
        <v>4</v>
      </c>
      <c r="B26" s="27">
        <f>VLOOKUP(C26,Parâmetros!$A$13:$B$20,2,FALSE)/10</f>
        <v>0.7</v>
      </c>
      <c r="C26" s="28" t="s">
        <v>33</v>
      </c>
      <c r="D26" s="27">
        <f>VLOOKUP(E26,Parâmetros!$D$13:$E$18,2,FALSE)/10</f>
        <v>0.3</v>
      </c>
      <c r="E26" s="28" t="s">
        <v>93</v>
      </c>
      <c r="F26" s="45"/>
    </row>
    <row r="27" spans="1:6" s="32" customFormat="1" ht="15" customHeight="1" x14ac:dyDescent="0.25">
      <c r="A27" s="26" t="s">
        <v>63</v>
      </c>
      <c r="B27" s="27">
        <f>VLOOKUP(C27,Parâmetros!$A$24:$B$29,2,FALSE)/10</f>
        <v>0.5</v>
      </c>
      <c r="C27" s="28" t="s">
        <v>44</v>
      </c>
      <c r="D27" s="27">
        <f>VLOOKUP(E27,Parâmetros!$D$24:$E$29,2,FALSE)/10</f>
        <v>1</v>
      </c>
      <c r="E27" s="28" t="s">
        <v>66</v>
      </c>
      <c r="F27" s="45"/>
    </row>
    <row r="28" spans="1:6" s="32" customFormat="1" ht="15" customHeight="1" x14ac:dyDescent="0.25">
      <c r="A28" s="26" t="s">
        <v>5</v>
      </c>
      <c r="B28" s="27">
        <f>VLOOKUP(C28,Parâmetros!$A$33:$B$39,2,FALSE)/10</f>
        <v>0.5</v>
      </c>
      <c r="C28" s="28" t="s">
        <v>65</v>
      </c>
      <c r="D28" s="27">
        <f>VLOOKUP(E28,Parâmetros!$D$33:$E$39,2,FALSE)/10</f>
        <v>1</v>
      </c>
      <c r="E28" s="28" t="s">
        <v>56</v>
      </c>
      <c r="F28" s="46"/>
    </row>
    <row r="29" spans="1:6" s="32" customFormat="1" ht="12.2" customHeight="1" x14ac:dyDescent="0.25">
      <c r="A29" s="47"/>
      <c r="B29" s="47"/>
      <c r="C29" s="47"/>
      <c r="D29" s="47"/>
      <c r="E29" s="48"/>
      <c r="F29" s="33">
        <f>((B25*D25)+(B26*D26)+(B27*D27)+(B28*D28))/4</f>
        <v>0.34750000000000003</v>
      </c>
    </row>
    <row r="30" spans="1:6" s="32" customFormat="1" ht="15" customHeight="1" x14ac:dyDescent="0.25">
      <c r="A30" s="13" t="s">
        <v>8</v>
      </c>
      <c r="B30" s="14" t="s">
        <v>14</v>
      </c>
      <c r="C30" s="49"/>
      <c r="D30" s="50"/>
      <c r="E30" s="51"/>
      <c r="F30" s="34"/>
    </row>
    <row r="31" spans="1:6" s="32" customFormat="1" ht="15" customHeight="1" x14ac:dyDescent="0.25">
      <c r="A31" s="29" t="s">
        <v>0</v>
      </c>
      <c r="B31" s="29" t="s">
        <v>1</v>
      </c>
      <c r="C31" s="29" t="s">
        <v>6</v>
      </c>
      <c r="D31" s="29" t="s">
        <v>2</v>
      </c>
      <c r="E31" s="29" t="s">
        <v>6</v>
      </c>
      <c r="F31" s="44" t="s">
        <v>90</v>
      </c>
    </row>
    <row r="32" spans="1:6" s="32" customFormat="1" ht="15" customHeight="1" x14ac:dyDescent="0.25">
      <c r="A32" s="26" t="s">
        <v>3</v>
      </c>
      <c r="B32" s="27">
        <f>VLOOKUP(C32,Parâmetros!$A$3:$B$9,2,FALSE)/10</f>
        <v>0.3</v>
      </c>
      <c r="C32" s="28" t="s">
        <v>20</v>
      </c>
      <c r="D32" s="27">
        <f>VLOOKUP(E32,Parâmetros!$D$3:$E$7,2,FALSE)/10</f>
        <v>0.3</v>
      </c>
      <c r="E32" s="28" t="s">
        <v>28</v>
      </c>
      <c r="F32" s="45"/>
    </row>
    <row r="33" spans="1:6" s="32" customFormat="1" ht="15" customHeight="1" x14ac:dyDescent="0.25">
      <c r="A33" s="26" t="s">
        <v>4</v>
      </c>
      <c r="B33" s="27">
        <f>VLOOKUP(C33,Parâmetros!$A$13:$B$20,2,FALSE)/10</f>
        <v>0.7</v>
      </c>
      <c r="C33" s="28" t="s">
        <v>33</v>
      </c>
      <c r="D33" s="27">
        <f>VLOOKUP(E33,Parâmetros!$D$13:$E$18,2,FALSE)/10</f>
        <v>0.3</v>
      </c>
      <c r="E33" s="28" t="s">
        <v>93</v>
      </c>
      <c r="F33" s="45"/>
    </row>
    <row r="34" spans="1:6" s="32" customFormat="1" ht="15" customHeight="1" x14ac:dyDescent="0.25">
      <c r="A34" s="26" t="s">
        <v>63</v>
      </c>
      <c r="B34" s="27">
        <f>VLOOKUP(C34,Parâmetros!$A$24:$B$29,2,FALSE)/10</f>
        <v>0.5</v>
      </c>
      <c r="C34" s="28" t="s">
        <v>44</v>
      </c>
      <c r="D34" s="27">
        <f>VLOOKUP(E34,Parâmetros!$D$24:$E$29,2,FALSE)/10</f>
        <v>1</v>
      </c>
      <c r="E34" s="28" t="s">
        <v>66</v>
      </c>
      <c r="F34" s="45"/>
    </row>
    <row r="35" spans="1:6" s="32" customFormat="1" ht="15" customHeight="1" x14ac:dyDescent="0.25">
      <c r="A35" s="26" t="s">
        <v>5</v>
      </c>
      <c r="B35" s="27">
        <f>VLOOKUP(C35,Parâmetros!$A$33:$B$39,2,FALSE)/10</f>
        <v>0.5</v>
      </c>
      <c r="C35" s="28" t="s">
        <v>65</v>
      </c>
      <c r="D35" s="27">
        <f>VLOOKUP(E35,Parâmetros!$D$33:$E$39,2,FALSE)/10</f>
        <v>0.5</v>
      </c>
      <c r="E35" s="28" t="s">
        <v>65</v>
      </c>
      <c r="F35" s="46"/>
    </row>
    <row r="36" spans="1:6" s="32" customFormat="1" ht="12.2" customHeight="1" x14ac:dyDescent="0.25">
      <c r="A36" s="47"/>
      <c r="B36" s="47"/>
      <c r="C36" s="47"/>
      <c r="D36" s="47"/>
      <c r="E36" s="48"/>
      <c r="F36" s="33">
        <f>((B32*D32)+(B33*D33)+(B34*D34)+(B35*D35))/4</f>
        <v>0.26250000000000001</v>
      </c>
    </row>
    <row r="37" spans="1:6" s="32" customFormat="1" ht="15" customHeight="1" x14ac:dyDescent="0.25">
      <c r="A37" s="13" t="s">
        <v>8</v>
      </c>
      <c r="B37" s="14" t="s">
        <v>10</v>
      </c>
      <c r="C37" s="49"/>
      <c r="D37" s="50"/>
      <c r="E37" s="51"/>
      <c r="F37" s="34"/>
    </row>
    <row r="38" spans="1:6" s="32" customFormat="1" ht="15" customHeight="1" x14ac:dyDescent="0.25">
      <c r="A38" s="29" t="s">
        <v>0</v>
      </c>
      <c r="B38" s="29" t="s">
        <v>1</v>
      </c>
      <c r="C38" s="29" t="s">
        <v>6</v>
      </c>
      <c r="D38" s="29" t="s">
        <v>2</v>
      </c>
      <c r="E38" s="29" t="s">
        <v>6</v>
      </c>
      <c r="F38" s="44" t="s">
        <v>90</v>
      </c>
    </row>
    <row r="39" spans="1:6" s="32" customFormat="1" ht="15" customHeight="1" x14ac:dyDescent="0.25">
      <c r="A39" s="26" t="s">
        <v>3</v>
      </c>
      <c r="B39" s="27">
        <f>VLOOKUP(C39,Parâmetros!$A$3:$B$9,2,FALSE)/10</f>
        <v>0.3</v>
      </c>
      <c r="C39" s="28" t="s">
        <v>20</v>
      </c>
      <c r="D39" s="27">
        <f>VLOOKUP(E39,Parâmetros!$D$3:$E$7,2,FALSE)/10</f>
        <v>0.3</v>
      </c>
      <c r="E39" s="28" t="s">
        <v>28</v>
      </c>
      <c r="F39" s="45"/>
    </row>
    <row r="40" spans="1:6" s="32" customFormat="1" ht="15" customHeight="1" x14ac:dyDescent="0.25">
      <c r="A40" s="26" t="s">
        <v>4</v>
      </c>
      <c r="B40" s="27">
        <f>VLOOKUP(C40,Parâmetros!$A$13:$B$20,2,FALSE)/10</f>
        <v>0.7</v>
      </c>
      <c r="C40" s="28" t="s">
        <v>33</v>
      </c>
      <c r="D40" s="27">
        <f>VLOOKUP(E40,Parâmetros!$D$13:$E$18,2,FALSE)/10</f>
        <v>0.3</v>
      </c>
      <c r="E40" s="28" t="s">
        <v>93</v>
      </c>
      <c r="F40" s="45"/>
    </row>
    <row r="41" spans="1:6" s="32" customFormat="1" ht="15" customHeight="1" x14ac:dyDescent="0.25">
      <c r="A41" s="26" t="s">
        <v>63</v>
      </c>
      <c r="B41" s="27">
        <f>VLOOKUP(C41,Parâmetros!$A$24:$B$29,2,FALSE)/10</f>
        <v>0.5</v>
      </c>
      <c r="C41" s="28" t="s">
        <v>44</v>
      </c>
      <c r="D41" s="27">
        <f>VLOOKUP(E41,Parâmetros!$D$24:$E$29,2,FALSE)/10</f>
        <v>1</v>
      </c>
      <c r="E41" s="28" t="s">
        <v>66</v>
      </c>
      <c r="F41" s="45"/>
    </row>
    <row r="42" spans="1:6" s="32" customFormat="1" ht="15" customHeight="1" x14ac:dyDescent="0.25">
      <c r="A42" s="26" t="s">
        <v>5</v>
      </c>
      <c r="B42" s="27">
        <f>VLOOKUP(C42,Parâmetros!$A$33:$B$39,2,FALSE)/10</f>
        <v>0.5</v>
      </c>
      <c r="C42" s="28" t="s">
        <v>65</v>
      </c>
      <c r="D42" s="27">
        <f>VLOOKUP(E42,Parâmetros!$D$33:$E$39,2,FALSE)/10</f>
        <v>0.5</v>
      </c>
      <c r="E42" s="28" t="s">
        <v>65</v>
      </c>
      <c r="F42" s="46"/>
    </row>
    <row r="43" spans="1:6" s="32" customFormat="1" ht="11.25" customHeight="1" x14ac:dyDescent="0.25">
      <c r="A43" s="47"/>
      <c r="B43" s="47"/>
      <c r="C43" s="47"/>
      <c r="D43" s="47"/>
      <c r="E43" s="48"/>
      <c r="F43" s="33">
        <f>((B39*D39)+(B40*D40)+(B41*D41)+(B42*D42))/4</f>
        <v>0.26250000000000001</v>
      </c>
    </row>
    <row r="44" spans="1:6" s="32" customFormat="1" ht="15" customHeight="1" x14ac:dyDescent="0.25">
      <c r="A44" s="13" t="s">
        <v>8</v>
      </c>
      <c r="B44" s="14" t="s">
        <v>15</v>
      </c>
      <c r="C44" s="49"/>
      <c r="D44" s="50"/>
      <c r="E44" s="51"/>
      <c r="F44" s="34"/>
    </row>
    <row r="45" spans="1:6" s="32" customFormat="1" ht="15" customHeight="1" x14ac:dyDescent="0.25">
      <c r="A45" s="29" t="s">
        <v>0</v>
      </c>
      <c r="B45" s="29" t="s">
        <v>1</v>
      </c>
      <c r="C45" s="29" t="s">
        <v>6</v>
      </c>
      <c r="D45" s="29" t="s">
        <v>2</v>
      </c>
      <c r="E45" s="29" t="s">
        <v>6</v>
      </c>
      <c r="F45" s="44" t="s">
        <v>90</v>
      </c>
    </row>
    <row r="46" spans="1:6" s="32" customFormat="1" ht="15" customHeight="1" x14ac:dyDescent="0.25">
      <c r="A46" s="26" t="s">
        <v>3</v>
      </c>
      <c r="B46" s="27">
        <f>VLOOKUP(C46,Parâmetros!$A$3:$B$9,2,FALSE)/10</f>
        <v>0.3</v>
      </c>
      <c r="C46" s="28" t="s">
        <v>20</v>
      </c>
      <c r="D46" s="27">
        <f>VLOOKUP(E46,Parâmetros!$D$3:$E$7,2,FALSE)/10</f>
        <v>0.3</v>
      </c>
      <c r="E46" s="28" t="s">
        <v>28</v>
      </c>
      <c r="F46" s="45"/>
    </row>
    <row r="47" spans="1:6" s="32" customFormat="1" ht="15" customHeight="1" x14ac:dyDescent="0.25">
      <c r="A47" s="26" t="s">
        <v>4</v>
      </c>
      <c r="B47" s="27">
        <f>VLOOKUP(C47,Parâmetros!$A$13:$B$20,2,FALSE)/10</f>
        <v>0.6</v>
      </c>
      <c r="C47" s="28" t="s">
        <v>72</v>
      </c>
      <c r="D47" s="27">
        <f>VLOOKUP(E47,Parâmetros!$D$13:$E$18,2,FALSE)/10</f>
        <v>0.3</v>
      </c>
      <c r="E47" s="28" t="s">
        <v>93</v>
      </c>
      <c r="F47" s="45"/>
    </row>
    <row r="48" spans="1:6" s="32" customFormat="1" ht="15" customHeight="1" x14ac:dyDescent="0.25">
      <c r="A48" s="26" t="s">
        <v>63</v>
      </c>
      <c r="B48" s="27">
        <f>VLOOKUP(C48,Parâmetros!$A$24:$B$29,2,FALSE)/10</f>
        <v>0.5</v>
      </c>
      <c r="C48" s="28" t="s">
        <v>44</v>
      </c>
      <c r="D48" s="27">
        <f>VLOOKUP(E48,Parâmetros!$D$24:$E$29,2,FALSE)/10</f>
        <v>1</v>
      </c>
      <c r="E48" s="28" t="s">
        <v>66</v>
      </c>
      <c r="F48" s="45"/>
    </row>
    <row r="49" spans="1:9" s="32" customFormat="1" ht="15" customHeight="1" x14ac:dyDescent="0.25">
      <c r="A49" s="26" t="s">
        <v>5</v>
      </c>
      <c r="B49" s="27">
        <f>VLOOKUP(C49,Parâmetros!$A$33:$B$39,2,FALSE)/10</f>
        <v>0.5</v>
      </c>
      <c r="C49" s="28" t="s">
        <v>65</v>
      </c>
      <c r="D49" s="27">
        <f>VLOOKUP(E49,Parâmetros!$D$33:$E$39,2,FALSE)/10</f>
        <v>0.5</v>
      </c>
      <c r="E49" s="28" t="s">
        <v>65</v>
      </c>
      <c r="F49" s="46"/>
      <c r="I49" s="38"/>
    </row>
    <row r="50" spans="1:9" s="32" customFormat="1" x14ac:dyDescent="0.25">
      <c r="A50" s="36"/>
      <c r="C50" s="37"/>
      <c r="D50" s="37"/>
      <c r="E50" s="37"/>
      <c r="F50" s="33">
        <f>((B46*D46)+(B47*D47)+(B48*D48)+(B49*D49))/4</f>
        <v>0.255</v>
      </c>
      <c r="I50" s="38"/>
    </row>
    <row r="53" spans="1:9" x14ac:dyDescent="0.25">
      <c r="E53" s="22"/>
    </row>
    <row r="61" spans="1:9" x14ac:dyDescent="0.25">
      <c r="E61" s="23"/>
    </row>
  </sheetData>
  <sheetProtection algorithmName="SHA-512" hashValue="lTSuy/R+KhY2xdi4ed89XD0v6I9fj/D5tDhAXLkTVirGAhQeesUdMoksCbUqimV+bdAI+B27wUckjy2YRkR52A==" saltValue="af3ywEo2E8cvY1O/zrCN0A==" spinCount="100000" sheet="1" objects="1" scenarios="1"/>
  <mergeCells count="21">
    <mergeCell ref="F24:F28"/>
    <mergeCell ref="B1:E1"/>
    <mergeCell ref="C2:E2"/>
    <mergeCell ref="F3:F7"/>
    <mergeCell ref="A8:E8"/>
    <mergeCell ref="C9:E9"/>
    <mergeCell ref="F10:F14"/>
    <mergeCell ref="A15:E15"/>
    <mergeCell ref="C16:E16"/>
    <mergeCell ref="F17:F21"/>
    <mergeCell ref="A22:E22"/>
    <mergeCell ref="C23:E23"/>
    <mergeCell ref="A43:E43"/>
    <mergeCell ref="C44:E44"/>
    <mergeCell ref="F45:F49"/>
    <mergeCell ref="A29:E29"/>
    <mergeCell ref="C30:E30"/>
    <mergeCell ref="F31:F35"/>
    <mergeCell ref="A36:E36"/>
    <mergeCell ref="C37:E37"/>
    <mergeCell ref="F38:F42"/>
  </mergeCells>
  <dataValidations count="9">
    <dataValidation type="list" allowBlank="1" showInputMessage="1" showErrorMessage="1" sqref="C4 C18 C32 C39 C11 C25 C46">
      <formula1>Fator_Medição</formula1>
    </dataValidation>
    <dataValidation type="list" allowBlank="1" showInputMessage="1" showErrorMessage="1" sqref="E28 E42 E7 E35 E21 E14 E49">
      <formula1>Atividade_Temporal</formula1>
    </dataValidation>
    <dataValidation type="list" allowBlank="1" showInputMessage="1" showErrorMessage="1" sqref="C28 C35 C7 C42 C21 C14 C49">
      <formula1>Fator_Temporal</formula1>
    </dataValidation>
    <dataValidation type="list" allowBlank="1" showInputMessage="1" showErrorMessage="1" sqref="E27 E20 E6 E34 E13 E41 E48">
      <formula1>Atividade_Espacial</formula1>
    </dataValidation>
    <dataValidation type="list" allowBlank="1" showInputMessage="1" showErrorMessage="1" sqref="C27 C34 C6 C41 C20 C13 C48">
      <formula1>Fator_Espacial</formula1>
    </dataValidation>
    <dataValidation type="list" allowBlank="1" showInputMessage="1" showErrorMessage="1" sqref="E40 E5 E19 E12 E26 E33 E47">
      <formula1>Atividade_Especif_Fonte</formula1>
    </dataValidation>
    <dataValidation type="list" allowBlank="1" showInputMessage="1" showErrorMessage="1" sqref="C26 C33 C5 C40 C19 C12 C47">
      <formula1>Fator_Especif_Fonte</formula1>
    </dataValidation>
    <dataValidation type="list" allowBlank="1" showInputMessage="1" showErrorMessage="1" sqref="E4 E39 E25 E32 E18 E11 E46">
      <formula1>Atividade_Medição</formula1>
    </dataValidation>
    <dataValidation type="list" allowBlank="1" showErrorMessage="1" sqref="B2 B9 B16 B23 B30 B37 B44">
      <formula1>$AC$3:$AC$9</formula1>
    </dataValidation>
  </dataValidation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tabSelected="1" workbookViewId="0">
      <selection activeCell="C26" sqref="C26"/>
    </sheetView>
  </sheetViews>
  <sheetFormatPr defaultColWidth="9.140625" defaultRowHeight="15" customHeight="1" x14ac:dyDescent="0.25"/>
  <cols>
    <col min="1" max="1" width="21.140625" style="1" customWidth="1"/>
    <col min="2" max="2" width="10.7109375" style="1" customWidth="1"/>
    <col min="3" max="3" width="86.28515625" style="1" customWidth="1"/>
    <col min="4" max="4" width="10.7109375" style="1" customWidth="1"/>
    <col min="5" max="5" width="84.7109375" style="1" bestFit="1" customWidth="1"/>
    <col min="6" max="6" width="5.28515625" style="1" customWidth="1"/>
    <col min="7" max="27" width="9.140625" style="1"/>
    <col min="28" max="29" width="9.140625" style="1" hidden="1" customWidth="1"/>
    <col min="30" max="16384" width="9.140625" style="1"/>
  </cols>
  <sheetData>
    <row r="1" spans="1:29" ht="15" customHeight="1" x14ac:dyDescent="0.25">
      <c r="A1" s="5" t="s">
        <v>7</v>
      </c>
      <c r="B1" s="57" t="s">
        <v>96</v>
      </c>
      <c r="C1" s="58"/>
      <c r="D1" s="58"/>
      <c r="E1" s="58"/>
      <c r="F1" s="6"/>
      <c r="G1" s="7"/>
    </row>
    <row r="2" spans="1:29" ht="15" customHeight="1" x14ac:dyDescent="0.25">
      <c r="A2" s="8" t="s">
        <v>8</v>
      </c>
      <c r="B2" s="9" t="s">
        <v>9</v>
      </c>
      <c r="C2" s="52"/>
      <c r="D2" s="53"/>
      <c r="E2" s="59"/>
      <c r="F2" s="10"/>
      <c r="G2" s="7"/>
    </row>
    <row r="3" spans="1:29" s="32" customFormat="1" ht="15" customHeight="1" x14ac:dyDescent="0.25">
      <c r="A3" s="29" t="s">
        <v>0</v>
      </c>
      <c r="B3" s="29" t="s">
        <v>1</v>
      </c>
      <c r="C3" s="29" t="s">
        <v>6</v>
      </c>
      <c r="D3" s="29" t="s">
        <v>2</v>
      </c>
      <c r="E3" s="29" t="s">
        <v>6</v>
      </c>
      <c r="F3" s="44" t="s">
        <v>90</v>
      </c>
      <c r="AC3" s="32" t="s">
        <v>9</v>
      </c>
    </row>
    <row r="4" spans="1:29" s="32" customFormat="1" ht="15" customHeight="1" x14ac:dyDescent="0.25">
      <c r="A4" s="26" t="s">
        <v>3</v>
      </c>
      <c r="B4" s="27">
        <f>VLOOKUP(C4,Parâmetros!$A$3:$B$9,2,FALSE)/10</f>
        <v>0.5</v>
      </c>
      <c r="C4" s="28" t="s">
        <v>78</v>
      </c>
      <c r="D4" s="27">
        <f>VLOOKUP(E4,Parâmetros!$D$3:$E$7,2,FALSE)/10</f>
        <v>0.1</v>
      </c>
      <c r="E4" s="28" t="s">
        <v>29</v>
      </c>
      <c r="F4" s="45"/>
      <c r="AC4" s="32" t="s">
        <v>24</v>
      </c>
    </row>
    <row r="5" spans="1:29" s="32" customFormat="1" ht="15" customHeight="1" x14ac:dyDescent="0.25">
      <c r="A5" s="26" t="s">
        <v>4</v>
      </c>
      <c r="B5" s="27">
        <f>VLOOKUP(C5,Parâmetros!$A$13:$B$20,2,FALSE)/10</f>
        <v>0.5</v>
      </c>
      <c r="C5" s="28" t="s">
        <v>34</v>
      </c>
      <c r="D5" s="27">
        <f>VLOOKUP(E5,Parâmetros!$D$13:$E$18,2,FALSE)/10</f>
        <v>0.3</v>
      </c>
      <c r="E5" s="28" t="s">
        <v>93</v>
      </c>
      <c r="F5" s="45"/>
      <c r="AC5" s="32" t="s">
        <v>61</v>
      </c>
    </row>
    <row r="6" spans="1:29" s="32" customFormat="1" ht="15" customHeight="1" x14ac:dyDescent="0.25">
      <c r="A6" s="26" t="s">
        <v>63</v>
      </c>
      <c r="B6" s="27">
        <f>VLOOKUP(C6,Parâmetros!$A$24:$B$29,2,FALSE)/10</f>
        <v>0.1</v>
      </c>
      <c r="C6" s="28" t="s">
        <v>43</v>
      </c>
      <c r="D6" s="27">
        <f>VLOOKUP(E6,Parâmetros!$D$24:$E$29,2,FALSE)/10</f>
        <v>1</v>
      </c>
      <c r="E6" s="28" t="s">
        <v>66</v>
      </c>
      <c r="F6" s="45"/>
      <c r="AC6" s="32" t="s">
        <v>10</v>
      </c>
    </row>
    <row r="7" spans="1:29" s="32" customFormat="1" ht="15" customHeight="1" x14ac:dyDescent="0.25">
      <c r="A7" s="26" t="s">
        <v>5</v>
      </c>
      <c r="B7" s="27">
        <f>VLOOKUP(C7,Parâmetros!$A$33:$B$39,2,FALSE)/10</f>
        <v>0.5</v>
      </c>
      <c r="C7" s="28" t="s">
        <v>65</v>
      </c>
      <c r="D7" s="27">
        <f>VLOOKUP(E7,Parâmetros!$D$33:$E$39,2,FALSE)/10</f>
        <v>0.1</v>
      </c>
      <c r="E7" s="28" t="s">
        <v>59</v>
      </c>
      <c r="F7" s="46"/>
      <c r="AC7" s="32" t="s">
        <v>23</v>
      </c>
    </row>
    <row r="8" spans="1:29" s="32" customFormat="1" ht="15" customHeight="1" x14ac:dyDescent="0.25">
      <c r="A8" s="47"/>
      <c r="B8" s="47"/>
      <c r="C8" s="47"/>
      <c r="D8" s="47"/>
      <c r="E8" s="47"/>
      <c r="F8" s="33">
        <f>((B4*D4)+(B5*D5)+(B6*D6)+(B7*D7))/4</f>
        <v>8.7500000000000008E-2</v>
      </c>
      <c r="AC8" s="32" t="s">
        <v>62</v>
      </c>
    </row>
    <row r="9" spans="1:29" s="32" customFormat="1" ht="15" customHeight="1" x14ac:dyDescent="0.25">
      <c r="A9" s="13" t="s">
        <v>8</v>
      </c>
      <c r="B9" s="14" t="s">
        <v>11</v>
      </c>
      <c r="C9" s="52"/>
      <c r="D9" s="53"/>
      <c r="E9" s="53"/>
      <c r="F9" s="35"/>
      <c r="AC9" s="32" t="s">
        <v>15</v>
      </c>
    </row>
    <row r="10" spans="1:29" s="32" customFormat="1" ht="15" customHeight="1" x14ac:dyDescent="0.25">
      <c r="A10" s="29" t="s">
        <v>0</v>
      </c>
      <c r="B10" s="29" t="s">
        <v>1</v>
      </c>
      <c r="C10" s="29" t="s">
        <v>6</v>
      </c>
      <c r="D10" s="29" t="s">
        <v>2</v>
      </c>
      <c r="E10" s="29" t="s">
        <v>6</v>
      </c>
      <c r="F10" s="44" t="s">
        <v>90</v>
      </c>
    </row>
    <row r="11" spans="1:29" s="32" customFormat="1" ht="15" customHeight="1" x14ac:dyDescent="0.25">
      <c r="A11" s="26" t="s">
        <v>3</v>
      </c>
      <c r="B11" s="27">
        <f>VLOOKUP(C11,Parâmetros!$A$3:$B$9,2,FALSE)/10</f>
        <v>0.5</v>
      </c>
      <c r="C11" s="28" t="s">
        <v>78</v>
      </c>
      <c r="D11" s="27">
        <f>VLOOKUP(E11,Parâmetros!$D$3:$E$7,2,FALSE)/10</f>
        <v>0.1</v>
      </c>
      <c r="E11" s="28" t="s">
        <v>29</v>
      </c>
      <c r="F11" s="45"/>
    </row>
    <row r="12" spans="1:29" s="32" customFormat="1" ht="15" customHeight="1" x14ac:dyDescent="0.25">
      <c r="A12" s="26" t="s">
        <v>4</v>
      </c>
      <c r="B12" s="27">
        <f>VLOOKUP(C12,Parâmetros!$A$13:$B$20,2,FALSE)/10</f>
        <v>0.5</v>
      </c>
      <c r="C12" s="28" t="s">
        <v>34</v>
      </c>
      <c r="D12" s="27">
        <f>VLOOKUP(E12,Parâmetros!$D$13:$E$18,2,FALSE)/10</f>
        <v>0.3</v>
      </c>
      <c r="E12" s="28" t="s">
        <v>93</v>
      </c>
      <c r="F12" s="45"/>
    </row>
    <row r="13" spans="1:29" s="32" customFormat="1" ht="15" customHeight="1" x14ac:dyDescent="0.25">
      <c r="A13" s="26" t="s">
        <v>63</v>
      </c>
      <c r="B13" s="27">
        <f>VLOOKUP(C13,Parâmetros!$A$24:$B$29,2,FALSE)/10</f>
        <v>0.1</v>
      </c>
      <c r="C13" s="28" t="s">
        <v>43</v>
      </c>
      <c r="D13" s="27">
        <f>VLOOKUP(E13,Parâmetros!$D$24:$E$29,2,FALSE)/10</f>
        <v>1</v>
      </c>
      <c r="E13" s="28" t="s">
        <v>66</v>
      </c>
      <c r="F13" s="45"/>
    </row>
    <row r="14" spans="1:29" s="32" customFormat="1" ht="15" customHeight="1" x14ac:dyDescent="0.25">
      <c r="A14" s="26" t="s">
        <v>5</v>
      </c>
      <c r="B14" s="27">
        <f>VLOOKUP(C14,Parâmetros!$A$33:$B$39,2,FALSE)/10</f>
        <v>0.5</v>
      </c>
      <c r="C14" s="28" t="s">
        <v>65</v>
      </c>
      <c r="D14" s="27">
        <f>VLOOKUP(E14,Parâmetros!$D$33:$E$39,2,FALSE)/10</f>
        <v>0.1</v>
      </c>
      <c r="E14" s="28" t="s">
        <v>59</v>
      </c>
      <c r="F14" s="46"/>
    </row>
    <row r="15" spans="1:29" s="32" customFormat="1" ht="15" customHeight="1" x14ac:dyDescent="0.25">
      <c r="A15" s="47"/>
      <c r="B15" s="47"/>
      <c r="C15" s="47"/>
      <c r="D15" s="47"/>
      <c r="E15" s="47"/>
      <c r="F15" s="33">
        <f>((B11*D11)+(B12*D12)+(B13*D13)+(B14*D14))/4</f>
        <v>8.7500000000000008E-2</v>
      </c>
    </row>
    <row r="16" spans="1:29" s="32" customFormat="1" ht="15" customHeight="1" x14ac:dyDescent="0.25">
      <c r="A16" s="16" t="s">
        <v>8</v>
      </c>
      <c r="B16" s="17" t="s">
        <v>12</v>
      </c>
      <c r="C16" s="49"/>
      <c r="D16" s="50"/>
      <c r="E16" s="51"/>
      <c r="F16" s="34"/>
    </row>
    <row r="17" spans="1:9" s="32" customFormat="1" ht="15" customHeight="1" x14ac:dyDescent="0.25">
      <c r="A17" s="29" t="s">
        <v>0</v>
      </c>
      <c r="B17" s="29" t="s">
        <v>1</v>
      </c>
      <c r="C17" s="29" t="s">
        <v>6</v>
      </c>
      <c r="D17" s="29" t="s">
        <v>2</v>
      </c>
      <c r="E17" s="29" t="s">
        <v>6</v>
      </c>
      <c r="F17" s="44" t="s">
        <v>90</v>
      </c>
    </row>
    <row r="18" spans="1:9" s="32" customFormat="1" ht="15" customHeight="1" x14ac:dyDescent="0.25">
      <c r="A18" s="26" t="s">
        <v>3</v>
      </c>
      <c r="B18" s="27">
        <f>VLOOKUP(C18,Parâmetros!$A$3:$B$9,2,FALSE)/10</f>
        <v>0.5</v>
      </c>
      <c r="C18" s="28" t="s">
        <v>78</v>
      </c>
      <c r="D18" s="27">
        <f>VLOOKUP(E18,Parâmetros!$D$3:$E$7,2,FALSE)/10</f>
        <v>0.1</v>
      </c>
      <c r="E18" s="28" t="s">
        <v>29</v>
      </c>
      <c r="F18" s="45"/>
    </row>
    <row r="19" spans="1:9" s="32" customFormat="1" ht="15" customHeight="1" x14ac:dyDescent="0.25">
      <c r="A19" s="26" t="s">
        <v>4</v>
      </c>
      <c r="B19" s="27">
        <f>VLOOKUP(C19,Parâmetros!$A$13:$B$20,2,FALSE)/10</f>
        <v>0.5</v>
      </c>
      <c r="C19" s="28" t="s">
        <v>34</v>
      </c>
      <c r="D19" s="27">
        <f>VLOOKUP(E19,Parâmetros!$D$13:$E$18,2,FALSE)/10</f>
        <v>0.3</v>
      </c>
      <c r="E19" s="28" t="s">
        <v>93</v>
      </c>
      <c r="F19" s="45"/>
    </row>
    <row r="20" spans="1:9" s="32" customFormat="1" ht="15" customHeight="1" x14ac:dyDescent="0.25">
      <c r="A20" s="26" t="s">
        <v>63</v>
      </c>
      <c r="B20" s="27">
        <f>VLOOKUP(C20,Parâmetros!$A$24:$B$29,2,FALSE)/10</f>
        <v>0.1</v>
      </c>
      <c r="C20" s="28" t="s">
        <v>43</v>
      </c>
      <c r="D20" s="27">
        <f>VLOOKUP(E20,Parâmetros!$D$24:$E$29,2,FALSE)/10</f>
        <v>1</v>
      </c>
      <c r="E20" s="28" t="s">
        <v>66</v>
      </c>
      <c r="F20" s="45"/>
    </row>
    <row r="21" spans="1:9" s="32" customFormat="1" ht="15" customHeight="1" x14ac:dyDescent="0.25">
      <c r="A21" s="26" t="s">
        <v>5</v>
      </c>
      <c r="B21" s="27">
        <f>VLOOKUP(C21,Parâmetros!$A$33:$B$39,2,FALSE)/10</f>
        <v>0.5</v>
      </c>
      <c r="C21" s="28" t="s">
        <v>65</v>
      </c>
      <c r="D21" s="27">
        <f>VLOOKUP(E21,Parâmetros!$D$33:$E$39,2,FALSE)/10</f>
        <v>0.1</v>
      </c>
      <c r="E21" s="28" t="s">
        <v>59</v>
      </c>
      <c r="F21" s="46"/>
    </row>
    <row r="22" spans="1:9" s="32" customFormat="1" ht="15" customHeight="1" x14ac:dyDescent="0.25">
      <c r="A22" s="36"/>
      <c r="C22" s="37"/>
      <c r="D22" s="37"/>
      <c r="E22" s="37"/>
      <c r="F22" s="33">
        <f>((B18*D18)+(B19*D19)+(B20*D20)+(B21*D21))/4</f>
        <v>8.7500000000000008E-2</v>
      </c>
      <c r="I22" s="38"/>
    </row>
    <row r="25" spans="1:9" ht="15" customHeight="1" x14ac:dyDescent="0.25">
      <c r="E25" s="22"/>
    </row>
    <row r="33" spans="5:5" ht="15" customHeight="1" x14ac:dyDescent="0.25">
      <c r="E33" s="23"/>
    </row>
  </sheetData>
  <sheetProtection algorithmName="SHA-512" hashValue="bSZVaez7WHcHDKtD4qL7fAbmQyfAZ9DPpAMjRObNJmQgui5cnCO3GlZrTrPMcPJ8+8Ld0OrYPUCOcfgvSPUUYA==" saltValue="4tMHO4j02Yfg/efpeMyong==" spinCount="100000" sheet="1" objects="1" scenarios="1"/>
  <mergeCells count="9">
    <mergeCell ref="A15:E15"/>
    <mergeCell ref="C16:E16"/>
    <mergeCell ref="F17:F21"/>
    <mergeCell ref="B1:E1"/>
    <mergeCell ref="C2:E2"/>
    <mergeCell ref="F3:F7"/>
    <mergeCell ref="A8:E8"/>
    <mergeCell ref="C9:E9"/>
    <mergeCell ref="F10:F14"/>
  </mergeCells>
  <dataValidations count="9">
    <dataValidation type="list" allowBlank="1" showErrorMessage="1" sqref="B2 B9 B16">
      <formula1>$AC$3:$AC$9</formula1>
    </dataValidation>
    <dataValidation type="list" allowBlank="1" showInputMessage="1" showErrorMessage="1" sqref="E4 E11 E18">
      <formula1>Atividade_Medição</formula1>
    </dataValidation>
    <dataValidation type="list" allowBlank="1" showInputMessage="1" showErrorMessage="1" sqref="C12 C5 C19">
      <formula1>Fator_Especif_Fonte</formula1>
    </dataValidation>
    <dataValidation type="list" allowBlank="1" showInputMessage="1" showErrorMessage="1" sqref="E12 E5 E19">
      <formula1>Atividade_Especif_Fonte</formula1>
    </dataValidation>
    <dataValidation type="list" allowBlank="1" showInputMessage="1" showErrorMessage="1" sqref="C13 C6 C20">
      <formula1>Fator_Espacial</formula1>
    </dataValidation>
    <dataValidation type="list" allowBlank="1" showInputMessage="1" showErrorMessage="1" sqref="E13 E6 E20">
      <formula1>Atividade_Espacial</formula1>
    </dataValidation>
    <dataValidation type="list" allowBlank="1" showInputMessage="1" showErrorMessage="1" sqref="C14 C7 C21">
      <formula1>Fator_Temporal</formula1>
    </dataValidation>
    <dataValidation type="list" allowBlank="1" showInputMessage="1" showErrorMessage="1" sqref="E14 E7 E21">
      <formula1>Atividade_Temporal</formula1>
    </dataValidation>
    <dataValidation type="list" allowBlank="1" showInputMessage="1" showErrorMessage="1" sqref="C4 C11 C18">
      <formula1>Fator_Medição</formula1>
    </dataValidation>
  </dataValidation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7</vt:i4>
      </vt:variant>
      <vt:variant>
        <vt:lpstr>Intervalos nomeados</vt:lpstr>
      </vt:variant>
      <vt:variant>
        <vt:i4>9</vt:i4>
      </vt:variant>
    </vt:vector>
  </HeadingPairs>
  <TitlesOfParts>
    <vt:vector size="16" baseType="lpstr">
      <vt:lpstr>Parâmetros</vt:lpstr>
      <vt:lpstr>Chaminés</vt:lpstr>
      <vt:lpstr>Transferências</vt:lpstr>
      <vt:lpstr>Maq e Equip</vt:lpstr>
      <vt:lpstr>Vias-N Pav</vt:lpstr>
      <vt:lpstr>Vias-Escap</vt:lpstr>
      <vt:lpstr>Pilhas</vt:lpstr>
      <vt:lpstr>AP42_Factor_Rating</vt:lpstr>
      <vt:lpstr>Atividade_Espacial</vt:lpstr>
      <vt:lpstr>Atividade_Especif_Fonte</vt:lpstr>
      <vt:lpstr>Atividade_Medição</vt:lpstr>
      <vt:lpstr>Atividade_Temporal</vt:lpstr>
      <vt:lpstr>Fator_Espacial</vt:lpstr>
      <vt:lpstr>Fator_Especif_Fonte</vt:lpstr>
      <vt:lpstr>Fator_Medição</vt:lpstr>
      <vt:lpstr>Fator_Temporal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Andrielly Moutinho Knupp</dc:creator>
  <cp:lastModifiedBy>Gabriel Aarão Gonçalves</cp:lastModifiedBy>
  <dcterms:created xsi:type="dcterms:W3CDTF">2016-11-21T10:49:47Z</dcterms:created>
  <dcterms:modified xsi:type="dcterms:W3CDTF">2019-06-07T11:57:28Z</dcterms:modified>
</cp:coreProperties>
</file>