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ibrasa\"/>
    </mc:Choice>
  </mc:AlternateContent>
  <bookViews>
    <workbookView xWindow="0" yWindow="0" windowWidth="24000" windowHeight="9735" tabRatio="921" activeTab="4"/>
  </bookViews>
  <sheets>
    <sheet name="FE-Polipropileno" sheetId="9" r:id="rId1"/>
    <sheet name="Dados" sheetId="17" r:id="rId2"/>
    <sheet name="Emissão Produção de Plásticos" sheetId="16" r:id="rId3"/>
    <sheet name="Emissão Pintura de Produtos" sheetId="18" r:id="rId4"/>
    <sheet name="Resumo" sheetId="20" r:id="rId5"/>
  </sheets>
  <calcPr calcId="152511"/>
</workbook>
</file>

<file path=xl/calcChain.xml><?xml version="1.0" encoding="utf-8"?>
<calcChain xmlns="http://schemas.openxmlformats.org/spreadsheetml/2006/main">
  <c r="C5" i="20" l="1"/>
  <c r="D7" i="16"/>
  <c r="E4" i="20" l="1"/>
  <c r="E5" i="20" s="1"/>
  <c r="I5" i="18" l="1"/>
  <c r="G5" i="18" l="1"/>
  <c r="I6" i="18" l="1"/>
  <c r="B16" i="17" l="1"/>
  <c r="B3" i="16" s="1"/>
  <c r="E7" i="16" s="1"/>
  <c r="E8" i="16" l="1"/>
  <c r="B3" i="20" s="1"/>
  <c r="B5" i="20" s="1"/>
  <c r="F7" i="16"/>
  <c r="F8" i="16" s="1"/>
  <c r="C3" i="20" s="1"/>
  <c r="G7" i="16"/>
  <c r="G8" i="16" s="1"/>
  <c r="D3" i="20" s="1"/>
  <c r="D5" i="20" s="1"/>
</calcChain>
</file>

<file path=xl/comments1.xml><?xml version="1.0" encoding="utf-8"?>
<comments xmlns="http://schemas.openxmlformats.org/spreadsheetml/2006/main">
  <authors>
    <author>Tatiane Jardim Morais</author>
  </authors>
  <commentList>
    <comment ref="F6" authorId="0" shapeId="0">
      <text>
        <r>
          <rPr>
            <sz val="9"/>
            <color indexed="81"/>
            <rFont val="Segoe UI"/>
            <family val="2"/>
          </rPr>
          <t xml:space="preserve">Considerou-se PM10 e PM2.5 = PM
</t>
        </r>
      </text>
    </comment>
    <comment ref="G6" authorId="0" shapeId="0">
      <text>
        <r>
          <rPr>
            <sz val="9"/>
            <color indexed="81"/>
            <rFont val="Segoe UI"/>
            <family val="2"/>
          </rPr>
          <t xml:space="preserve">Considerou-se PM10 e PM2.5 = PM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Por falta de informação, foi usado valor de consumo de tinta do PCA. No entanto foi informado consumo de 1.545,46 t/mês. </t>
        </r>
        <r>
          <rPr>
            <sz val="9"/>
            <color indexed="81"/>
            <rFont val="Segoe UI"/>
            <family val="2"/>
          </rPr>
          <t xml:space="preserve">
Valor considerado muito alto para a empresa. Foi usado então 1.545,46 kg/mês.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 xml:space="preserve">Por falta de Informação, foi usado especificação de tinta de processo similar. Fração de COV 86%.
</t>
        </r>
      </text>
    </comment>
  </commentList>
</comments>
</file>

<file path=xl/sharedStrings.xml><?xml version="1.0" encoding="utf-8"?>
<sst xmlns="http://schemas.openxmlformats.org/spreadsheetml/2006/main" count="68" uniqueCount="51">
  <si>
    <t>Fonte Emissora</t>
  </si>
  <si>
    <t>Total</t>
  </si>
  <si>
    <t>Taxa de Emissão [kg/h]</t>
  </si>
  <si>
    <t>FE [kg/t de produto]</t>
  </si>
  <si>
    <t>Produção de Plásticos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</si>
  <si>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</si>
  <si>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</si>
  <si>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</si>
  <si>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</si>
  <si>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</si>
  <si>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</si>
  <si>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</si>
  <si>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</si>
  <si>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</si>
  <si>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</si>
  <si>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</si>
  <si>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</si>
  <si>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</si>
  <si>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</si>
  <si>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</si>
  <si>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</si>
  <si>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Pinturas de Peças</t>
  </si>
  <si>
    <t>Particulate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</si>
  <si>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</si>
  <si>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 xml:space="preserve"> </t>
  </si>
  <si>
    <t>Produção de Plástico</t>
  </si>
  <si>
    <t>Pintura de Produtos</t>
  </si>
  <si>
    <t>-</t>
  </si>
  <si>
    <t>VOC</t>
  </si>
  <si>
    <t>TOTAL</t>
  </si>
  <si>
    <t>EMISSION FACTOR RATING: E</t>
  </si>
  <si>
    <t>Type of Plastic</t>
  </si>
  <si>
    <t>kg/Mg</t>
  </si>
  <si>
    <t>lb/ton</t>
  </si>
  <si>
    <t>Polypropylene</t>
  </si>
  <si>
    <r>
      <t>Table 6.6.4-1 (Metric And English Units). UNCONTROLLED EMISSION FACTORS FOR
PLASTICS MANUFACTURING</t>
    </r>
    <r>
      <rPr>
        <vertAlign val="superscript"/>
        <sz val="8"/>
        <color theme="1"/>
        <rFont val="Arial"/>
        <family val="2"/>
      </rPr>
      <t>a</t>
    </r>
  </si>
  <si>
    <r>
      <rPr>
        <vertAlign val="superscript"/>
        <sz val="8"/>
        <color theme="1"/>
        <rFont val="Araial"/>
      </rPr>
      <t xml:space="preserve">a </t>
    </r>
    <r>
      <rPr>
        <sz val="8"/>
        <color theme="1"/>
        <rFont val="Araial"/>
      </rPr>
      <t>References 2-3.</t>
    </r>
  </si>
  <si>
    <r>
      <rPr>
        <vertAlign val="superscript"/>
        <sz val="8"/>
        <color theme="1"/>
        <rFont val="Araial"/>
      </rPr>
      <t xml:space="preserve">b </t>
    </r>
    <r>
      <rPr>
        <sz val="8"/>
        <color theme="1"/>
        <rFont val="Araial"/>
      </rPr>
      <t>As propylene.</t>
    </r>
  </si>
  <si>
    <r>
      <t>Gases</t>
    </r>
    <r>
      <rPr>
        <vertAlign val="superscript"/>
        <sz val="8"/>
        <color theme="1"/>
        <rFont val="Arial"/>
        <family val="2"/>
      </rPr>
      <t>b</t>
    </r>
  </si>
  <si>
    <t>Fonte:  AP-42 (USEPA, 1991) -https://www3.epa.gov/ttn/chief/ap42/ch06/final/c06s06-4.pdf</t>
  </si>
  <si>
    <t>Produção - ano 2015 (toneladas)</t>
  </si>
  <si>
    <t>Fonte: Informações enviadas pelo empreendimento através do Ofício IEMA N° 117/2017</t>
  </si>
  <si>
    <t>Produção (t/ano):</t>
  </si>
  <si>
    <t>Altura [m]</t>
  </si>
  <si>
    <t>Diâmetro [m]</t>
  </si>
  <si>
    <t>Consumo de tinta [kg/ano]</t>
  </si>
  <si>
    <t>Fração de voláteis [%]</t>
  </si>
  <si>
    <t>Taxas de Emissão VOC [kg/h]</t>
  </si>
  <si>
    <t>Temperatura [ºC]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</si>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</sst>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#,##0.000000"/>
    <numFmt numFmtId="167" formatCode="[&gt;0.005]#,##0;&quot;&lt; 0,01&quot;"/>
    <numFmt numFmtId="168" formatCode="[&gt;0.005]#,##0.00;&quot;&lt; 0,01&quot;"/>
    <numFmt numFmtId="169" formatCode="#,##0.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vertAlign val="subscript"/>
      <sz val="8"/>
      <color theme="0"/>
      <name val="Arial"/>
      <family val="2"/>
    </font>
    <font>
      <sz val="9"/>
      <color indexed="81"/>
      <name val="Segoe UI"/>
      <family val="2"/>
    </font>
    <font>
      <sz val="11"/>
      <name val="ＭＳ Ｐゴシック"/>
      <family val="2"/>
      <charset val="128"/>
    </font>
    <font>
      <sz val="8"/>
      <color rgb="FFFF0000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aial"/>
    </font>
    <font>
      <vertAlign val="superscript"/>
      <sz val="8"/>
      <color theme="1"/>
      <name val="Ara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rgb="FFD9D9D9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" fillId="0" borderId="0"/>
    <xf numFmtId="0" fontId="28" fillId="0" borderId="0"/>
  </cellStyleXfs>
  <cellXfs count="80">
    <xf numFmtId="0" fontId="0" fillId="0" borderId="0" xfId="0"/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4" fontId="24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center" vertical="center"/>
    </xf>
    <xf numFmtId="164" fontId="21" fillId="0" borderId="0" xfId="0" applyNumberFormat="1" applyFont="1" applyFill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21" fillId="0" borderId="0" xfId="0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0" fontId="21" fillId="0" borderId="17" xfId="0" applyFont="1" applyFill="1" applyBorder="1" applyAlignment="1">
      <alignment horizontal="left" vertical="center"/>
    </xf>
    <xf numFmtId="166" fontId="21" fillId="0" borderId="17" xfId="0" applyNumberFormat="1" applyFont="1" applyFill="1" applyBorder="1" applyAlignment="1">
      <alignment horizontal="center" vertical="center"/>
    </xf>
    <xf numFmtId="164" fontId="21" fillId="0" borderId="17" xfId="0" applyNumberFormat="1" applyFont="1" applyFill="1" applyBorder="1" applyAlignment="1">
      <alignment horizontal="center" vertical="center"/>
    </xf>
    <xf numFmtId="4" fontId="21" fillId="0" borderId="17" xfId="0" applyNumberFormat="1" applyFont="1" applyFill="1" applyBorder="1" applyAlignment="1">
      <alignment horizontal="center" vertical="center"/>
    </xf>
    <xf numFmtId="3" fontId="21" fillId="0" borderId="17" xfId="0" applyNumberFormat="1" applyFont="1" applyFill="1" applyBorder="1" applyAlignment="1">
      <alignment horizontal="center" vertical="center"/>
    </xf>
    <xf numFmtId="167" fontId="18" fillId="0" borderId="17" xfId="0" applyNumberFormat="1" applyFont="1" applyFill="1" applyBorder="1" applyAlignment="1">
      <alignment horizontal="center" vertical="center"/>
    </xf>
    <xf numFmtId="168" fontId="18" fillId="0" borderId="17" xfId="0" quotePrefix="1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1" fillId="0" borderId="0" xfId="0" applyFont="1" applyFill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9" fontId="21" fillId="0" borderId="0" xfId="0" applyNumberFormat="1" applyFont="1" applyFill="1" applyAlignment="1">
      <alignment horizontal="center" vertical="center"/>
    </xf>
    <xf numFmtId="169" fontId="21" fillId="0" borderId="21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4" fontId="18" fillId="34" borderId="10" xfId="0" applyNumberFormat="1" applyFont="1" applyFill="1" applyBorder="1" applyAlignment="1">
      <alignment horizontal="center" vertical="center"/>
    </xf>
    <xf numFmtId="165" fontId="21" fillId="34" borderId="17" xfId="0" applyNumberFormat="1" applyFont="1" applyFill="1" applyBorder="1" applyAlignment="1">
      <alignment horizontal="center" vertical="center"/>
    </xf>
    <xf numFmtId="4" fontId="21" fillId="34" borderId="17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31" fillId="0" borderId="0" xfId="0" applyFont="1" applyFill="1"/>
    <xf numFmtId="0" fontId="31" fillId="0" borderId="0" xfId="0" applyFont="1"/>
    <xf numFmtId="0" fontId="18" fillId="34" borderId="10" xfId="0" applyFont="1" applyFill="1" applyBorder="1" applyAlignment="1">
      <alignment horizontal="center" vertical="center"/>
    </xf>
    <xf numFmtId="2" fontId="21" fillId="34" borderId="10" xfId="0" applyNumberFormat="1" applyFont="1" applyFill="1" applyBorder="1" applyAlignment="1">
      <alignment horizontal="center" vertical="center" wrapText="1"/>
    </xf>
    <xf numFmtId="4" fontId="21" fillId="34" borderId="28" xfId="0" applyNumberFormat="1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34" xfId="0" applyNumberFormat="1" applyFont="1" applyFill="1" applyBorder="1" applyAlignment="1" applyProtection="1">
      <alignment horizontal="center" vertical="center" wrapText="1"/>
    </xf>
    <xf numFmtId="0" fontId="21" fillId="34" borderId="25" xfId="0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 vertical="center"/>
    </xf>
    <xf numFmtId="0" fontId="21" fillId="34" borderId="27" xfId="0" applyFont="1" applyFill="1" applyBorder="1" applyAlignment="1">
      <alignment horizontal="center" vertical="center"/>
    </xf>
    <xf numFmtId="0" fontId="19" fillId="33" borderId="13" xfId="44" applyFont="1" applyFill="1" applyBorder="1" applyAlignment="1">
      <alignment horizontal="center" vertical="center" wrapText="1"/>
    </xf>
    <xf numFmtId="0" fontId="19" fillId="33" borderId="23" xfId="44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29" xfId="0" applyFont="1" applyFill="1" applyBorder="1" applyAlignment="1">
      <alignment horizontal="center" vertical="center" wrapText="1"/>
    </xf>
    <xf numFmtId="0" fontId="19" fillId="33" borderId="3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9" fillId="33" borderId="31" xfId="0" applyNumberFormat="1" applyFont="1" applyFill="1" applyBorder="1" applyAlignment="1" applyProtection="1">
      <alignment horizontal="center" vertical="center" wrapText="1"/>
    </xf>
    <xf numFmtId="0" fontId="19" fillId="33" borderId="32" xfId="0" applyNumberFormat="1" applyFont="1" applyFill="1" applyBorder="1" applyAlignment="1" applyProtection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4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RowHeight="15"/>
  <cols>
    <col min="1" max="1" width="32.5703125" style="3" customWidth="1"/>
    <col min="2" max="3" width="10" style="3" customWidth="1"/>
    <col min="4" max="5" width="11.42578125" style="3" customWidth="1"/>
    <col min="6" max="6" width="8.42578125" style="3" bestFit="1" customWidth="1"/>
    <col min="7" max="9" width="9.140625" style="3"/>
    <col min="12" max="16384" width="9.140625" style="3"/>
  </cols>
  <sheetData>
    <row r="1" spans="1:11" ht="15" customHeight="1">
      <c r="A1" s="1" t="s">
        <v>39</v>
      </c>
      <c r="B1" s="2"/>
      <c r="C1" s="2"/>
      <c r="D1" s="2"/>
      <c r="E1" s="2"/>
      <c r="F1" s="2"/>
      <c r="G1" s="2"/>
      <c r="H1" s="2"/>
      <c r="I1" s="2"/>
    </row>
    <row r="2" spans="1:11" ht="15" customHeight="1">
      <c r="A2" s="4"/>
      <c r="B2" s="5"/>
      <c r="C2" s="6"/>
      <c r="D2" s="6"/>
      <c r="E2" s="6"/>
      <c r="F2" s="6"/>
      <c r="G2" s="6"/>
      <c r="H2" s="6"/>
      <c r="I2" s="6"/>
    </row>
    <row r="3" spans="1:11" ht="26.25" customHeight="1">
      <c r="A3" s="57" t="s">
        <v>35</v>
      </c>
      <c r="B3" s="58"/>
      <c r="C3" s="58"/>
      <c r="D3" s="58"/>
      <c r="E3" s="58"/>
      <c r="F3" s="1"/>
      <c r="G3" s="1"/>
      <c r="H3" s="1"/>
      <c r="I3" s="1"/>
      <c r="J3" s="1"/>
      <c r="K3" s="1"/>
    </row>
    <row r="4" spans="1:11" ht="15" customHeight="1">
      <c r="A4" s="55" t="s">
        <v>30</v>
      </c>
      <c r="B4" s="59"/>
      <c r="C4" s="59"/>
      <c r="D4" s="59"/>
      <c r="E4" s="59"/>
      <c r="F4" s="1"/>
      <c r="G4" s="1"/>
      <c r="H4" s="1"/>
      <c r="I4" s="1"/>
      <c r="J4" s="1"/>
      <c r="K4" s="1"/>
    </row>
    <row r="5" spans="1:11" s="7" customFormat="1" ht="15" customHeight="1">
      <c r="A5" s="53" t="s">
        <v>31</v>
      </c>
      <c r="B5" s="55" t="s">
        <v>22</v>
      </c>
      <c r="C5" s="56"/>
      <c r="D5" s="55" t="s">
        <v>38</v>
      </c>
      <c r="E5" s="56"/>
      <c r="F5" s="46"/>
      <c r="G5" s="46"/>
      <c r="H5" s="46"/>
      <c r="I5" s="46"/>
      <c r="J5" s="46"/>
      <c r="K5" s="46"/>
    </row>
    <row r="6" spans="1:11" s="7" customFormat="1" ht="15" customHeight="1">
      <c r="A6" s="54"/>
      <c r="B6" s="50" t="s">
        <v>32</v>
      </c>
      <c r="C6" s="50" t="s">
        <v>33</v>
      </c>
      <c r="D6" s="50" t="s">
        <v>32</v>
      </c>
      <c r="E6" s="50" t="s">
        <v>33</v>
      </c>
      <c r="F6" s="46"/>
      <c r="G6" s="46"/>
      <c r="H6" s="46"/>
      <c r="I6" s="46"/>
      <c r="J6" s="46"/>
      <c r="K6" s="46"/>
    </row>
    <row r="7" spans="1:11" s="7" customFormat="1" ht="15" customHeight="1">
      <c r="A7" s="1" t="s">
        <v>34</v>
      </c>
      <c r="B7" s="47">
        <v>1.5</v>
      </c>
      <c r="C7" s="47">
        <v>3</v>
      </c>
      <c r="D7" s="47">
        <v>0.35</v>
      </c>
      <c r="E7" s="47">
        <v>0.7</v>
      </c>
      <c r="F7" s="46"/>
      <c r="G7" s="46"/>
      <c r="H7" s="46"/>
      <c r="I7" s="46"/>
      <c r="J7" s="46"/>
      <c r="K7" s="46"/>
    </row>
    <row r="8" spans="1:11" s="7" customFormat="1" ht="15" customHeight="1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</row>
    <row r="9" spans="1:11" s="7" customFormat="1" ht="15" customHeight="1">
      <c r="A9" s="49" t="s">
        <v>36</v>
      </c>
      <c r="B9" s="45"/>
      <c r="C9" s="46"/>
      <c r="D9" s="46"/>
      <c r="E9" s="46"/>
      <c r="F9" s="46"/>
      <c r="G9" s="46"/>
      <c r="H9" s="46"/>
      <c r="I9" s="46"/>
      <c r="J9" s="46"/>
      <c r="K9" s="46"/>
    </row>
    <row r="10" spans="1:11" s="7" customFormat="1" ht="15" customHeight="1">
      <c r="A10" s="48" t="s">
        <v>37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</row>
    <row r="11" spans="1:11" s="7" customFormat="1" ht="15" customHeight="1">
      <c r="A11" s="45"/>
      <c r="B11" s="45"/>
      <c r="C11" s="46"/>
      <c r="D11" s="46"/>
      <c r="E11" s="46"/>
      <c r="F11" s="46"/>
      <c r="G11" s="46"/>
      <c r="H11" s="46"/>
      <c r="I11" s="46"/>
      <c r="J11" s="46"/>
      <c r="K11" s="46"/>
    </row>
    <row r="12" spans="1:11" ht="15" customHeight="1">
      <c r="A12" s="44"/>
      <c r="B12" s="44"/>
      <c r="C12" s="1"/>
      <c r="D12" s="1"/>
      <c r="E12" s="1"/>
      <c r="F12" s="1"/>
      <c r="G12" s="1"/>
      <c r="H12" s="1"/>
      <c r="I12" s="1"/>
      <c r="J12" s="1"/>
      <c r="K12" s="1"/>
    </row>
    <row r="13" spans="1:11" s="7" customFormat="1" ht="1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s="7" customFormat="1" ht="15" customHeight="1">
      <c r="A14" s="45"/>
      <c r="B14" s="45"/>
      <c r="C14" s="46"/>
      <c r="D14" s="46"/>
      <c r="E14" s="46"/>
      <c r="F14" s="46"/>
      <c r="G14" s="46"/>
      <c r="H14" s="46"/>
      <c r="I14" s="46"/>
      <c r="J14" s="46"/>
      <c r="K14" s="46"/>
    </row>
    <row r="15" spans="1:11" s="7" customFormat="1" ht="15" customHeight="1">
      <c r="A15" s="45"/>
      <c r="B15" s="45"/>
      <c r="C15" s="46"/>
      <c r="D15" s="46"/>
      <c r="E15" s="46"/>
      <c r="F15" s="46"/>
      <c r="G15" s="46"/>
      <c r="H15" s="46"/>
      <c r="I15" s="46"/>
      <c r="J15" s="46"/>
      <c r="K15" s="46"/>
    </row>
    <row r="16" spans="1:11" s="7" customFormat="1" ht="1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1:11" s="7" customFormat="1" ht="15" customHeight="1">
      <c r="A17" s="46"/>
      <c r="B17" s="46"/>
      <c r="C17" s="46"/>
      <c r="D17" s="46"/>
      <c r="E17" s="46"/>
      <c r="F17" s="46"/>
      <c r="G17" s="46"/>
      <c r="H17" s="46"/>
      <c r="I17" s="1"/>
      <c r="J17" s="46"/>
      <c r="K17" s="46"/>
    </row>
    <row r="18" spans="1:11" s="7" customFormat="1" ht="15" customHeight="1">
      <c r="A18" s="46"/>
      <c r="B18" s="46"/>
      <c r="C18" s="46"/>
      <c r="D18" s="46"/>
      <c r="E18" s="46"/>
      <c r="F18" s="46"/>
      <c r="G18" s="46"/>
      <c r="H18" s="46"/>
      <c r="I18" s="6"/>
      <c r="J18" s="46"/>
      <c r="K18" s="46"/>
    </row>
    <row r="19" spans="1:11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4.25">
      <c r="A21" s="1"/>
      <c r="B21" s="1"/>
      <c r="C21" s="1"/>
      <c r="D21" s="1"/>
      <c r="E21" s="1"/>
      <c r="F21" s="1"/>
      <c r="G21" s="1"/>
      <c r="H21" s="1"/>
      <c r="I21" s="46"/>
      <c r="J21" s="1"/>
      <c r="K21" s="1"/>
    </row>
    <row r="22" spans="1:11" ht="14.25">
      <c r="A22" s="1"/>
      <c r="B22" s="1"/>
      <c r="C22" s="1"/>
      <c r="D22" s="1"/>
      <c r="E22" s="1"/>
      <c r="F22" s="1"/>
      <c r="G22" s="1"/>
      <c r="H22" s="1"/>
      <c r="I22" s="46"/>
      <c r="J22" s="1"/>
      <c r="K22" s="1"/>
    </row>
    <row r="23" spans="1:11" ht="14.25">
      <c r="I23" s="7"/>
      <c r="J23" s="3"/>
      <c r="K23" s="3"/>
    </row>
    <row r="24" spans="1:11" ht="14.25">
      <c r="I24" s="7"/>
      <c r="J24" s="3"/>
      <c r="K24" s="3"/>
    </row>
    <row r="25" spans="1:11" ht="14.25">
      <c r="I25" s="7"/>
      <c r="J25" s="3"/>
      <c r="K25" s="3"/>
    </row>
    <row r="26" spans="1:11" ht="14.25">
      <c r="I26" s="7"/>
      <c r="J26" s="3"/>
      <c r="K26" s="3"/>
    </row>
    <row r="27" spans="1:11" ht="14.25">
      <c r="I27" s="7"/>
      <c r="J27" s="3"/>
      <c r="K27" s="3"/>
    </row>
    <row r="28" spans="1:11" ht="14.25">
      <c r="J28" s="3"/>
      <c r="K28" s="3"/>
    </row>
    <row r="29" spans="1:11" ht="14.25">
      <c r="I29" s="7"/>
      <c r="J29" s="3"/>
      <c r="K29" s="3"/>
    </row>
    <row r="30" spans="1:11" ht="14.25">
      <c r="I30" s="7"/>
      <c r="J30" s="3"/>
      <c r="K30" s="3"/>
    </row>
    <row r="31" spans="1:11" ht="14.25">
      <c r="I31" s="7"/>
      <c r="J31" s="3"/>
      <c r="K31" s="3"/>
    </row>
    <row r="32" spans="1:11" ht="14.25">
      <c r="I32" s="7"/>
      <c r="J32" s="3"/>
      <c r="K32" s="3"/>
    </row>
    <row r="33" spans="1:11" ht="14.25">
      <c r="I33" s="7"/>
      <c r="J33" s="3"/>
      <c r="K33" s="3"/>
    </row>
    <row r="34" spans="1:11" ht="14.25">
      <c r="I34" s="7"/>
      <c r="J34" s="3"/>
      <c r="K34" s="3"/>
    </row>
    <row r="35" spans="1:11" ht="14.25">
      <c r="J35" s="3"/>
      <c r="K35" s="3"/>
    </row>
    <row r="40" spans="1:11">
      <c r="A40"/>
      <c r="B40"/>
    </row>
  </sheetData>
  <sheetProtection algorithmName="SHA-512" hashValue="OoD93Of+tsy7FIUggC+AUwPewA0JPvpok6KumXCpeI/ERZ2RnZRrKc9qf77baJRb4duC67l6w2tk4gUYVSFq9A==" saltValue="++N1eJUXGKIhEhO5S4MNpA==" spinCount="100000" sheet="1" objects="1" scenarios="1"/>
  <mergeCells count="5">
    <mergeCell ref="A5:A6"/>
    <mergeCell ref="B5:C5"/>
    <mergeCell ref="D5:E5"/>
    <mergeCell ref="A3:E3"/>
    <mergeCell ref="A4:E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K19" sqref="K19"/>
    </sheetView>
  </sheetViews>
  <sheetFormatPr defaultRowHeight="15" customHeight="1"/>
  <cols>
    <col min="1" max="1" width="10.28515625" style="1" customWidth="1"/>
    <col min="2" max="2" width="18.42578125" style="1" customWidth="1"/>
    <col min="3" max="16384" width="9.140625" style="1"/>
  </cols>
  <sheetData>
    <row r="1" spans="1:2" ht="15" customHeight="1">
      <c r="A1" s="1" t="s">
        <v>41</v>
      </c>
    </row>
    <row r="2" spans="1:2" ht="15.75" customHeight="1"/>
    <row r="3" spans="1:2" ht="28.5" customHeight="1">
      <c r="A3" s="14" t="s">
        <v>5</v>
      </c>
      <c r="B3" s="14" t="s">
        <v>40</v>
      </c>
    </row>
    <row r="4" spans="1:2" ht="15" customHeight="1">
      <c r="A4" s="1" t="s">
        <v>6</v>
      </c>
      <c r="B4" s="21">
        <v>409.09399999999999</v>
      </c>
    </row>
    <row r="5" spans="1:2" ht="15" customHeight="1">
      <c r="A5" s="1" t="s">
        <v>7</v>
      </c>
      <c r="B5" s="21">
        <v>319.803</v>
      </c>
    </row>
    <row r="6" spans="1:2" ht="15" customHeight="1">
      <c r="A6" s="1" t="s">
        <v>8</v>
      </c>
      <c r="B6" s="21">
        <v>399.02</v>
      </c>
    </row>
    <row r="7" spans="1:2" ht="15" customHeight="1">
      <c r="A7" s="1" t="s">
        <v>9</v>
      </c>
      <c r="B7" s="21">
        <v>346.62400000000002</v>
      </c>
    </row>
    <row r="8" spans="1:2" ht="15" customHeight="1">
      <c r="A8" s="1" t="s">
        <v>10</v>
      </c>
      <c r="B8" s="21">
        <v>275.60000000000002</v>
      </c>
    </row>
    <row r="9" spans="1:2" ht="15" customHeight="1">
      <c r="A9" s="1" t="s">
        <v>11</v>
      </c>
      <c r="B9" s="21">
        <v>306.01600000000002</v>
      </c>
    </row>
    <row r="10" spans="1:2" ht="15" customHeight="1">
      <c r="A10" s="1" t="s">
        <v>12</v>
      </c>
      <c r="B10" s="21">
        <v>323.18299999999999</v>
      </c>
    </row>
    <row r="11" spans="1:2" ht="15" customHeight="1">
      <c r="A11" s="1" t="s">
        <v>13</v>
      </c>
      <c r="B11" s="21">
        <v>307.57499999999999</v>
      </c>
    </row>
    <row r="12" spans="1:2" ht="15" customHeight="1">
      <c r="A12" s="1" t="s">
        <v>14</v>
      </c>
      <c r="B12" s="21">
        <v>354.16199999999998</v>
      </c>
    </row>
    <row r="13" spans="1:2" ht="15" customHeight="1">
      <c r="A13" s="1" t="s">
        <v>15</v>
      </c>
      <c r="B13" s="21">
        <v>344.61900000000003</v>
      </c>
    </row>
    <row r="14" spans="1:2" ht="15" customHeight="1">
      <c r="A14" s="1" t="s">
        <v>16</v>
      </c>
      <c r="B14" s="21">
        <v>414.19499999999999</v>
      </c>
    </row>
    <row r="15" spans="1:2" ht="15" customHeight="1">
      <c r="A15" s="1" t="s">
        <v>17</v>
      </c>
      <c r="B15" s="21">
        <v>401.84</v>
      </c>
    </row>
    <row r="16" spans="1:2" ht="15" customHeight="1">
      <c r="A16" s="42" t="s">
        <v>1</v>
      </c>
      <c r="B16" s="43">
        <f>SUM(B4:B15)</f>
        <v>4201.7309999999998</v>
      </c>
    </row>
  </sheetData>
  <sheetProtection algorithmName="SHA-512" hashValue="kPR2dDanRaOPM044HgXUNhiUYxuTzYPLM6eee/Y6RKPqeOiUVd2ADmkgpcjuHLq30IrYo7/sYQo7USTdKWOEAQ==" saltValue="X8r1xlDlSJWEdqxCCjYFz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F19" sqref="F19"/>
    </sheetView>
  </sheetViews>
  <sheetFormatPr defaultRowHeight="15" customHeight="1"/>
  <cols>
    <col min="1" max="1" width="18.42578125" style="8" customWidth="1"/>
    <col min="2" max="2" width="13.85546875" style="8" customWidth="1"/>
    <col min="3" max="3" width="13.140625" style="8" customWidth="1"/>
    <col min="4" max="4" width="16.5703125" style="10" customWidth="1"/>
    <col min="5" max="16384" width="9.140625" style="8"/>
  </cols>
  <sheetData>
    <row r="1" spans="1:7" ht="15" customHeight="1">
      <c r="A1" s="1" t="s">
        <v>41</v>
      </c>
      <c r="D1" s="15"/>
    </row>
    <row r="2" spans="1:7" ht="15" customHeight="1">
      <c r="A2" s="17"/>
      <c r="B2" s="18"/>
      <c r="D2" s="15"/>
    </row>
    <row r="3" spans="1:7" ht="15" customHeight="1">
      <c r="A3" s="1" t="s">
        <v>42</v>
      </c>
      <c r="B3" s="21">
        <f>Dados!B16</f>
        <v>4201.7309999999998</v>
      </c>
      <c r="D3" s="15"/>
    </row>
    <row r="4" spans="1:7" ht="15" customHeight="1">
      <c r="A4" s="1"/>
      <c r="B4" s="21"/>
      <c r="D4" s="15"/>
    </row>
    <row r="5" spans="1:7" s="12" customFormat="1" ht="15" customHeight="1">
      <c r="A5" s="60" t="s">
        <v>0</v>
      </c>
      <c r="B5" s="66" t="s">
        <v>49</v>
      </c>
      <c r="C5" s="66" t="s">
        <v>50</v>
      </c>
      <c r="D5" s="16" t="s">
        <v>3</v>
      </c>
      <c r="E5" s="65" t="s">
        <v>2</v>
      </c>
      <c r="F5" s="65"/>
      <c r="G5" s="65"/>
    </row>
    <row r="6" spans="1:7" s="9" customFormat="1" ht="15" customHeight="1">
      <c r="A6" s="61"/>
      <c r="B6" s="66"/>
      <c r="C6" s="66"/>
      <c r="D6" s="40" t="s">
        <v>22</v>
      </c>
      <c r="E6" s="39" t="s">
        <v>18</v>
      </c>
      <c r="F6" s="39" t="s">
        <v>19</v>
      </c>
      <c r="G6" s="39" t="s">
        <v>20</v>
      </c>
    </row>
    <row r="7" spans="1:7" s="9" customFormat="1" ht="15" customHeight="1">
      <c r="A7" s="13" t="s">
        <v>4</v>
      </c>
      <c r="B7" s="11">
        <v>-20.163312999999999</v>
      </c>
      <c r="C7" s="11">
        <v>-40.238897999999999</v>
      </c>
      <c r="D7" s="20">
        <f>'FE-Polipropileno'!B7</f>
        <v>1.5</v>
      </c>
      <c r="E7" s="35">
        <f>(D7*B3)/8760</f>
        <v>0.71947448630136979</v>
      </c>
      <c r="F7" s="36">
        <f>E7</f>
        <v>0.71947448630136979</v>
      </c>
      <c r="G7" s="36">
        <f>E7</f>
        <v>0.71947448630136979</v>
      </c>
    </row>
    <row r="8" spans="1:7" ht="15" customHeight="1">
      <c r="A8" s="62" t="s">
        <v>29</v>
      </c>
      <c r="B8" s="63"/>
      <c r="C8" s="63"/>
      <c r="D8" s="64"/>
      <c r="E8" s="51">
        <f>SUM(E7)</f>
        <v>0.71947448630136979</v>
      </c>
      <c r="F8" s="51">
        <f t="shared" ref="F8:G8" si="0">SUM(F7)</f>
        <v>0.71947448630136979</v>
      </c>
      <c r="G8" s="51">
        <f t="shared" si="0"/>
        <v>0.71947448630136979</v>
      </c>
    </row>
    <row r="9" spans="1:7" ht="15" customHeight="1">
      <c r="D9" s="8"/>
    </row>
    <row r="10" spans="1:7" ht="15" customHeight="1">
      <c r="D10" s="8"/>
    </row>
    <row r="16" spans="1:7" ht="15" customHeight="1">
      <c r="D16" s="19"/>
    </row>
    <row r="22" spans="5:5" ht="15" customHeight="1">
      <c r="E22" s="22"/>
    </row>
  </sheetData>
  <sheetProtection algorithmName="SHA-512" hashValue="pXXy5RhzpqcuawtCUUjIbvsKY8PqKPGFNVLKco4dsCdfhkccezeQ4EUGxWqmci7FLqm11pam+DEFaNXTVyfF0A==" saltValue="9sMwIE+iDecliXoWGveM/w==" spinCount="100000" sheet="1" objects="1" scenarios="1"/>
  <mergeCells count="5">
    <mergeCell ref="A5:A6"/>
    <mergeCell ref="A8:D8"/>
    <mergeCell ref="E5:G5"/>
    <mergeCell ref="B5:B6"/>
    <mergeCell ref="C5:C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workbookViewId="0">
      <selection activeCell="G28" sqref="G28"/>
    </sheetView>
  </sheetViews>
  <sheetFormatPr defaultRowHeight="15" customHeight="1"/>
  <cols>
    <col min="1" max="1" width="19.28515625" style="31" customWidth="1"/>
    <col min="2" max="3" width="11" style="31" customWidth="1"/>
    <col min="4" max="4" width="9" style="31" customWidth="1"/>
    <col min="5" max="5" width="8.5703125" style="31" customWidth="1"/>
    <col min="6" max="6" width="13" style="31" customWidth="1"/>
    <col min="7" max="7" width="13.85546875" style="31" customWidth="1"/>
    <col min="8" max="8" width="11.7109375" style="31" customWidth="1"/>
    <col min="9" max="9" width="15.28515625" style="32" customWidth="1"/>
    <col min="10" max="10" width="9.140625" style="32"/>
    <col min="11" max="16384" width="9.140625" style="31"/>
  </cols>
  <sheetData>
    <row r="1" spans="1:10" ht="15" customHeight="1">
      <c r="A1" s="1" t="s">
        <v>41</v>
      </c>
    </row>
    <row r="3" spans="1:10" s="23" customFormat="1" ht="15" customHeight="1">
      <c r="A3" s="70" t="s">
        <v>0</v>
      </c>
      <c r="B3" s="66" t="s">
        <v>49</v>
      </c>
      <c r="C3" s="66" t="s">
        <v>50</v>
      </c>
      <c r="D3" s="72" t="s">
        <v>43</v>
      </c>
      <c r="E3" s="72" t="s">
        <v>44</v>
      </c>
      <c r="F3" s="72" t="s">
        <v>48</v>
      </c>
      <c r="G3" s="76" t="s">
        <v>45</v>
      </c>
      <c r="H3" s="76" t="s">
        <v>46</v>
      </c>
      <c r="I3" s="74" t="s">
        <v>47</v>
      </c>
    </row>
    <row r="4" spans="1:10" s="23" customFormat="1" ht="15" customHeight="1">
      <c r="A4" s="71"/>
      <c r="B4" s="66"/>
      <c r="C4" s="66"/>
      <c r="D4" s="73"/>
      <c r="E4" s="73"/>
      <c r="F4" s="73"/>
      <c r="G4" s="76"/>
      <c r="H4" s="76"/>
      <c r="I4" s="75"/>
    </row>
    <row r="5" spans="1:10" s="8" customFormat="1" ht="15" customHeight="1">
      <c r="A5" s="24" t="s">
        <v>21</v>
      </c>
      <c r="B5" s="25">
        <v>-20.178370000000001</v>
      </c>
      <c r="C5" s="25">
        <v>-40.23133</v>
      </c>
      <c r="D5" s="26">
        <v>9</v>
      </c>
      <c r="E5" s="27">
        <v>0.7</v>
      </c>
      <c r="F5" s="28">
        <v>25</v>
      </c>
      <c r="G5" s="29">
        <f>1545.46*12</f>
        <v>18545.52</v>
      </c>
      <c r="H5" s="29">
        <v>86</v>
      </c>
      <c r="I5" s="30">
        <f>G5*(H5/100)/8760</f>
        <v>1.820678904109589</v>
      </c>
    </row>
    <row r="6" spans="1:10" ht="15" customHeight="1">
      <c r="A6" s="67" t="s">
        <v>29</v>
      </c>
      <c r="B6" s="68"/>
      <c r="C6" s="68"/>
      <c r="D6" s="68"/>
      <c r="E6" s="68"/>
      <c r="F6" s="68"/>
      <c r="G6" s="68"/>
      <c r="H6" s="69"/>
      <c r="I6" s="52">
        <f>SUM(I5:I5)</f>
        <v>1.820678904109589</v>
      </c>
      <c r="J6" s="31"/>
    </row>
    <row r="7" spans="1:10" s="32" customFormat="1" ht="15" customHeight="1"/>
    <row r="9" spans="1:10" ht="15" customHeight="1">
      <c r="A9" s="1"/>
      <c r="G9" s="8"/>
    </row>
    <row r="10" spans="1:10" ht="15" customHeight="1">
      <c r="A10" s="1"/>
      <c r="B10" s="33"/>
      <c r="C10" s="33"/>
      <c r="D10" s="33"/>
      <c r="E10" s="33"/>
      <c r="F10" s="33"/>
      <c r="G10" s="8"/>
    </row>
    <row r="11" spans="1:10" ht="15" customHeight="1">
      <c r="A11" s="8"/>
      <c r="G11" s="8"/>
    </row>
    <row r="12" spans="1:10" ht="15" customHeight="1">
      <c r="A12" s="8"/>
      <c r="G12" s="8"/>
    </row>
    <row r="13" spans="1:10" ht="15" customHeight="1">
      <c r="F13" s="34"/>
      <c r="G13" s="8"/>
    </row>
    <row r="14" spans="1:10" ht="15" customHeight="1">
      <c r="G14" s="8"/>
    </row>
    <row r="15" spans="1:10" ht="15" customHeight="1">
      <c r="G15" s="8"/>
    </row>
    <row r="23" spans="1:1" ht="15" customHeight="1">
      <c r="A23" s="8"/>
    </row>
    <row r="24" spans="1:1" ht="15" customHeight="1">
      <c r="A24" s="8"/>
    </row>
  </sheetData>
  <sheetProtection algorithmName="SHA-512" hashValue="J+vXUfjUJV2KmDwdnA5iiEUgw6U8PudcB6kZhQh3hichgibOaq5cMIdikC6g202wXcHSCyA894Vrr9m7BreL/w==" saltValue="o5IaIhD1tF2Ekp5Seg1WCA==" spinCount="100000" sheet="1" objects="1" scenarios="1"/>
  <mergeCells count="10">
    <mergeCell ref="A6:H6"/>
    <mergeCell ref="A3:A4"/>
    <mergeCell ref="D3:D4"/>
    <mergeCell ref="I3:I4"/>
    <mergeCell ref="E3:E4"/>
    <mergeCell ref="F3:F4"/>
    <mergeCell ref="G3:G4"/>
    <mergeCell ref="H3:H4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21" sqref="I21"/>
    </sheetView>
  </sheetViews>
  <sheetFormatPr defaultRowHeight="15" customHeight="1"/>
  <cols>
    <col min="1" max="1" width="18.7109375" style="1" customWidth="1"/>
    <col min="2" max="2" width="9.140625" style="1" customWidth="1"/>
    <col min="3" max="16384" width="9.140625" style="1"/>
  </cols>
  <sheetData>
    <row r="1" spans="1:9" ht="15" customHeight="1">
      <c r="A1" s="77" t="s">
        <v>0</v>
      </c>
      <c r="B1" s="79" t="s">
        <v>2</v>
      </c>
      <c r="C1" s="79"/>
      <c r="D1" s="79"/>
      <c r="E1" s="79"/>
    </row>
    <row r="2" spans="1:9" ht="15" customHeight="1">
      <c r="A2" s="78"/>
      <c r="B2" s="37" t="s">
        <v>18</v>
      </c>
      <c r="C2" s="37" t="s">
        <v>19</v>
      </c>
      <c r="D2" s="37" t="s">
        <v>23</v>
      </c>
      <c r="E2" s="37" t="s">
        <v>28</v>
      </c>
    </row>
    <row r="3" spans="1:9" ht="15" customHeight="1">
      <c r="A3" s="1" t="s">
        <v>25</v>
      </c>
      <c r="B3" s="21">
        <f>'Emissão Produção de Plásticos'!E8</f>
        <v>0.71947448630136979</v>
      </c>
      <c r="C3" s="21">
        <f>'Emissão Produção de Plásticos'!F8</f>
        <v>0.71947448630136979</v>
      </c>
      <c r="D3" s="21">
        <f>'Emissão Produção de Plásticos'!G8</f>
        <v>0.71947448630136979</v>
      </c>
      <c r="E3" s="38" t="s">
        <v>27</v>
      </c>
    </row>
    <row r="4" spans="1:9" ht="15" customHeight="1">
      <c r="A4" s="1" t="s">
        <v>26</v>
      </c>
      <c r="B4" s="21" t="s">
        <v>27</v>
      </c>
      <c r="C4" s="21" t="s">
        <v>27</v>
      </c>
      <c r="D4" s="21" t="s">
        <v>27</v>
      </c>
      <c r="E4" s="21">
        <f>'Emissão Pintura de Produtos'!I6</f>
        <v>1.820678904109589</v>
      </c>
    </row>
    <row r="5" spans="1:9" ht="15" customHeight="1">
      <c r="A5" s="41" t="s">
        <v>29</v>
      </c>
      <c r="B5" s="41">
        <f>SUM(B3:B4)</f>
        <v>0.71947448630136979</v>
      </c>
      <c r="C5" s="41">
        <f>SUM(C3:C4)</f>
        <v>0.71947448630136979</v>
      </c>
      <c r="D5" s="41">
        <f>SUM(D3:D4)</f>
        <v>0.71947448630136979</v>
      </c>
      <c r="E5" s="41">
        <f>SUM(E3:E4)</f>
        <v>1.820678904109589</v>
      </c>
    </row>
    <row r="9" spans="1:9" ht="15" customHeight="1">
      <c r="B9" s="21"/>
    </row>
    <row r="12" spans="1:9" ht="15" customHeight="1">
      <c r="I12" s="1" t="s">
        <v>24</v>
      </c>
    </row>
  </sheetData>
  <sheetProtection algorithmName="SHA-512" hashValue="EQmuKoS+CKmacGTUtxKgs9nX7Mdb5gbVr2y6o8Mhlvb0TeS22QRU6FBZdNQAvAWYDZMWLpZAzy9cAWijK6BqSw==" saltValue="21h54SM+O7OzQkRYrq8LUA==" spinCount="100000" sheet="1" objects="1" scenarios="1"/>
  <mergeCells count="2">
    <mergeCell ref="A1:A2"/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FE-Polipropileno</vt:lpstr>
      <vt:lpstr>Dados</vt:lpstr>
      <vt:lpstr>Emissão Produção de Plásticos</vt:lpstr>
      <vt:lpstr>Emissão Pintura de Produtos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Gabriel Aarão Gonçalves</cp:lastModifiedBy>
  <dcterms:created xsi:type="dcterms:W3CDTF">2017-03-21T18:13:02Z</dcterms:created>
  <dcterms:modified xsi:type="dcterms:W3CDTF">2019-06-07T12:11:39Z</dcterms:modified>
</cp:coreProperties>
</file>