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Kinka Regis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" sheetId="1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49" i="1"/>
  <c r="D48" i="1"/>
  <c r="D47" i="1"/>
  <c r="D46" i="1"/>
  <c r="D42" i="1"/>
  <c r="D41" i="1"/>
  <c r="D40" i="1"/>
  <c r="D39" i="1"/>
  <c r="D35" i="1"/>
  <c r="D34" i="1"/>
  <c r="D33" i="1"/>
  <c r="D32" i="1"/>
  <c r="D28" i="1"/>
  <c r="D27" i="1"/>
  <c r="D26" i="1"/>
  <c r="D25" i="1"/>
  <c r="D21" i="1"/>
  <c r="D20" i="1"/>
  <c r="D19" i="1"/>
  <c r="D18" i="1"/>
  <c r="D14" i="1"/>
  <c r="D13" i="1"/>
  <c r="D12" i="1"/>
  <c r="D11" i="1"/>
  <c r="D7" i="1"/>
  <c r="D6" i="1"/>
  <c r="D5" i="1"/>
  <c r="D4" i="1"/>
  <c r="B49" i="1"/>
  <c r="B48" i="1"/>
  <c r="B47" i="1"/>
  <c r="B46" i="1"/>
  <c r="B42" i="1"/>
  <c r="B41" i="1"/>
  <c r="B40" i="1"/>
  <c r="B39" i="1"/>
  <c r="B35" i="1"/>
  <c r="B34" i="1"/>
  <c r="B33" i="1"/>
  <c r="B32" i="1"/>
  <c r="B28" i="1"/>
  <c r="B27" i="1"/>
  <c r="B26" i="1"/>
  <c r="B21" i="1"/>
  <c r="B20" i="1"/>
  <c r="B19" i="1"/>
  <c r="B18" i="1"/>
  <c r="B14" i="1"/>
  <c r="B13" i="1"/>
  <c r="B12" i="1"/>
  <c r="B11" i="1"/>
  <c r="B7" i="1"/>
  <c r="B6" i="1"/>
  <c r="B5" i="1"/>
  <c r="B4" i="1"/>
  <c r="F50" i="1" l="1"/>
  <c r="F43" i="1"/>
  <c r="F36" i="1"/>
  <c r="F29" i="1"/>
  <c r="F22" i="1"/>
  <c r="F15" i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<sst xmlns="http://schemas.openxmlformats.org/spreadsheetml/2006/main" count="227" uniqueCount="94">
  <si>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</si>
  <si>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</si>
  <si>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</si>
  <si>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</si>
  <si>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</si>
  <si>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</si>
  <si>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</si>
  <si>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</si>
  <si>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</si>
  <si>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</si>
  <si>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</si>
  <si>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</si>
  <si>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</si>
  <si>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</si>
  <si>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</si>
  <si>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</si>
  <si>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</si>
  <si>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</si>
  <si>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</si>
  <si>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</si>
  <si>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</si>
  <si>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</si>
  <si>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</si>
  <si>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</si>
  <si>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</si>
  <si>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</si>
  <si>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</si>
  <si>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</si>
  <si>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</si>
  <si>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</si>
  <si>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</si>
  <si>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</si>
  <si>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</si>
  <si>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</si>
  <si>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</si>
  <si>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</si>
  <si>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</si>
  <si>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</si>
  <si>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</si>
  <si>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</si>
  <si>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</si>
  <si>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</si>
  <si>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</si>
  <si>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</si>
  <si>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</si>
  <si>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</si>
  <si>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</si>
  <si>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</si>
  <si>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</si>
  <si>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</si>
  <si>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</si>
  <si>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</si>
  <si>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</si>
  <si>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</si>
  <si>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</si>
  <si>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</si>
  <si>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</si>
  <si>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</si>
  <si>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</si>
  <si>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</si>
  <si>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</si>
  <si>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</si>
  <si>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</si>
  <si>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</si>
  <si>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</si>
  <si>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</si>
  <si>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</si>
  <si>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</si>
  <si>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</si>
  <si>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</si>
  <si>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</si>
  <si>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</si>
  <si>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</si>
  <si>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</si>
  <si>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</si>
  <si>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</si>
  <si>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</si>
  <si>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</si>
  <si>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</si>
  <si>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</si>
  <si>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</si>
  <si>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</si>
  <si>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</si>
  <si>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</si>
  <si>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</si>
  <si>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</si>
  <si>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</si>
  <si>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</si>
  <si>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</si>
  <si>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</si>
  <si>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</si>
  <si>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</si>
  <si>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</si>
  <si>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da Caldeira 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</si>
</sst>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C1" workbookViewId="0">
      <selection activeCell="J5" sqref="J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 x14ac:dyDescent="0.25">
      <c r="A2" s="34" t="s">
        <v>73</v>
      </c>
      <c r="B2" s="34"/>
      <c r="C2" s="4"/>
      <c r="D2" s="34" t="s">
        <v>74</v>
      </c>
      <c r="E2" s="34"/>
      <c r="G2" s="34" t="s">
        <v>25</v>
      </c>
      <c r="H2" s="34"/>
      <c r="I2" s="34"/>
      <c r="J2" s="34"/>
      <c r="K2" s="34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35" t="s">
        <v>21</v>
      </c>
      <c r="H3" s="35" t="s">
        <v>22</v>
      </c>
      <c r="I3" s="35"/>
      <c r="J3" s="35"/>
      <c r="K3" s="35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35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33" t="s">
        <v>50</v>
      </c>
      <c r="B11" s="33"/>
      <c r="C11" s="33"/>
      <c r="D11" s="33"/>
      <c r="E11" s="33"/>
    </row>
    <row r="12" spans="1:11" ht="15" customHeight="1" x14ac:dyDescent="0.25">
      <c r="A12" s="34" t="s">
        <v>79</v>
      </c>
      <c r="B12" s="34"/>
      <c r="D12" s="34" t="s">
        <v>80</v>
      </c>
      <c r="E12" s="34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82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33" t="s">
        <v>42</v>
      </c>
      <c r="B22" s="33"/>
      <c r="C22" s="33"/>
      <c r="D22" s="33"/>
      <c r="E22" s="33"/>
    </row>
    <row r="23" spans="1:5" ht="15" customHeight="1" x14ac:dyDescent="0.25">
      <c r="A23" s="34" t="s">
        <v>83</v>
      </c>
      <c r="B23" s="34"/>
      <c r="D23" s="34" t="s">
        <v>84</v>
      </c>
      <c r="E23" s="34"/>
    </row>
    <row r="24" spans="1:5" ht="15" customHeight="1" x14ac:dyDescent="0.25">
      <c r="A24" s="1" t="s">
        <v>85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86</v>
      </c>
      <c r="B25" s="27">
        <v>9</v>
      </c>
      <c r="D25" s="2" t="s">
        <v>87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33" t="s">
        <v>49</v>
      </c>
      <c r="B31" s="33"/>
      <c r="C31" s="33"/>
      <c r="D31" s="33"/>
      <c r="E31" s="33"/>
    </row>
    <row r="32" spans="1:5" ht="15" customHeight="1" x14ac:dyDescent="0.25">
      <c r="A32" s="34" t="s">
        <v>88</v>
      </c>
      <c r="B32" s="34"/>
      <c r="C32" s="26"/>
      <c r="D32" s="34" t="s">
        <v>89</v>
      </c>
      <c r="E32" s="34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90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91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B1" zoomScale="115" zoomScaleNormal="115"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8" t="s">
        <v>93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44"/>
      <c r="D2" s="45"/>
      <c r="E2" s="50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6" t="s">
        <v>92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37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37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37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38"/>
      <c r="AC7" s="1" t="s">
        <v>23</v>
      </c>
    </row>
    <row r="8" spans="1:29" x14ac:dyDescent="0.25">
      <c r="A8" s="42"/>
      <c r="B8" s="42"/>
      <c r="C8" s="42"/>
      <c r="D8" s="42"/>
      <c r="E8" s="42"/>
      <c r="F8" s="32">
        <f>((B4*D4)+(B5*D5)+(B6*D6)+(B7*D7))/4</f>
        <v>0.32999999999999996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44"/>
      <c r="D9" s="45"/>
      <c r="E9" s="45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36" t="s">
        <v>92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37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37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37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38"/>
    </row>
    <row r="15" spans="1:29" x14ac:dyDescent="0.25">
      <c r="A15" s="42"/>
      <c r="B15" s="42"/>
      <c r="C15" s="42"/>
      <c r="D15" s="42"/>
      <c r="E15" s="42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39"/>
      <c r="D16" s="40"/>
      <c r="E16" s="41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36" t="s">
        <v>92</v>
      </c>
    </row>
    <row r="18" spans="1:6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37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37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37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38"/>
    </row>
    <row r="22" spans="1:6" x14ac:dyDescent="0.25">
      <c r="A22" s="42"/>
      <c r="B22" s="42"/>
      <c r="C22" s="42"/>
      <c r="D22" s="42"/>
      <c r="E22" s="43"/>
      <c r="F22" s="32">
        <f>((B18*D18)+(B19*D19)+(B20*D20)+(B21*D21))/4</f>
        <v>0.31499999999999995</v>
      </c>
    </row>
    <row r="23" spans="1:6" ht="15" customHeight="1" x14ac:dyDescent="0.25">
      <c r="A23" s="14" t="s">
        <v>8</v>
      </c>
      <c r="B23" s="15" t="s">
        <v>13</v>
      </c>
      <c r="C23" s="44"/>
      <c r="D23" s="45"/>
      <c r="E23" s="45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36" t="s">
        <v>92</v>
      </c>
    </row>
    <row r="25" spans="1:6" ht="15" customHeight="1" x14ac:dyDescent="0.25">
      <c r="A25" s="28" t="s">
        <v>3</v>
      </c>
      <c r="B25" s="29">
        <f>VLOOKUP(C25,Parâmetros!$A$3:$B$9,2,FALSE)/10</f>
        <v>0.5</v>
      </c>
      <c r="C25" s="30" t="s">
        <v>78</v>
      </c>
      <c r="D25" s="29">
        <f>VLOOKUP(E25,Parâmetros!$D$3:$E$7,2,FALSE)/10</f>
        <v>0.6</v>
      </c>
      <c r="E25" s="30" t="s">
        <v>76</v>
      </c>
      <c r="F25" s="37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37"/>
    </row>
    <row r="27" spans="1:6" ht="15" customHeight="1" x14ac:dyDescent="0.25">
      <c r="A27" s="12" t="s">
        <v>63</v>
      </c>
      <c r="B27" s="13">
        <f>VLOOKUP(C27,Parâmetros!$A$24:$B$29,2,FALSE)/10</f>
        <v>0.1</v>
      </c>
      <c r="C27" s="25" t="s">
        <v>43</v>
      </c>
      <c r="D27" s="13">
        <f>VLOOKUP(E27,Parâmetros!$D$24:$E$29,2,FALSE)/10</f>
        <v>1</v>
      </c>
      <c r="E27" s="25" t="s">
        <v>66</v>
      </c>
      <c r="F27" s="37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65</v>
      </c>
      <c r="D28" s="13">
        <f>VLOOKUP(E28,Parâmetros!$D$33:$E$39,2,FALSE)/10</f>
        <v>1</v>
      </c>
      <c r="E28" s="25" t="s">
        <v>56</v>
      </c>
      <c r="F28" s="38"/>
    </row>
    <row r="29" spans="1:6" x14ac:dyDescent="0.25">
      <c r="A29" s="46"/>
      <c r="B29" s="46"/>
      <c r="C29" s="46"/>
      <c r="D29" s="46"/>
      <c r="E29" s="47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14</v>
      </c>
      <c r="C30" s="44"/>
      <c r="D30" s="45"/>
      <c r="E30" s="45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36" t="s">
        <v>92</v>
      </c>
    </row>
    <row r="32" spans="1:6" ht="15" customHeight="1" x14ac:dyDescent="0.25">
      <c r="A32" s="12" t="s">
        <v>3</v>
      </c>
      <c r="B32" s="13">
        <f>VLOOKUP(C32,Parâmetros!$G$5:$K$9,2,FALSE)/10</f>
        <v>0.5</v>
      </c>
      <c r="C32" s="25" t="s">
        <v>69</v>
      </c>
      <c r="D32" s="13">
        <f>VLOOKUP(E32,Parâmetros!$D$3:$E$7,2,FALSE)/10</f>
        <v>0.6</v>
      </c>
      <c r="E32" s="25" t="s">
        <v>76</v>
      </c>
      <c r="F32" s="37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72</v>
      </c>
      <c r="D33" s="13">
        <f>VLOOKUP(E33,Parâmetros!$D$13:$E$18,2,FALSE)/10</f>
        <v>0.7</v>
      </c>
      <c r="E33" s="25" t="s">
        <v>39</v>
      </c>
      <c r="F33" s="37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13">
        <f>VLOOKUP(E34,Parâmetros!$D$24:$E$29,2,FALSE)/10</f>
        <v>1</v>
      </c>
      <c r="E34" s="25" t="s">
        <v>66</v>
      </c>
      <c r="F34" s="37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13">
        <f>VLOOKUP(E35,Parâmetros!$D$33:$E$39,2,FALSE)/10</f>
        <v>1</v>
      </c>
      <c r="E35" s="25" t="s">
        <v>56</v>
      </c>
      <c r="F35" s="38"/>
    </row>
    <row r="36" spans="1:6" x14ac:dyDescent="0.25">
      <c r="A36" s="46"/>
      <c r="B36" s="46"/>
      <c r="C36" s="46"/>
      <c r="D36" s="46"/>
      <c r="E36" s="47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44"/>
      <c r="D37" s="45"/>
      <c r="E37" s="45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6" t="s">
        <v>92</v>
      </c>
    </row>
    <row r="39" spans="1:6" ht="15" customHeight="1" x14ac:dyDescent="0.25">
      <c r="A39" s="12" t="s">
        <v>3</v>
      </c>
      <c r="B39" s="13">
        <f>VLOOKUP(C39,Parâmetros!$G$5:$K$9,3,FALSE)/10</f>
        <v>0.6</v>
      </c>
      <c r="C39" s="25" t="s">
        <v>67</v>
      </c>
      <c r="D39" s="13">
        <f>VLOOKUP(E39,Parâmetros!$D$3:$E$7,2,FALSE)/10</f>
        <v>0.6</v>
      </c>
      <c r="E39" s="25" t="s">
        <v>76</v>
      </c>
      <c r="F39" s="37"/>
    </row>
    <row r="40" spans="1:6" ht="15" customHeight="1" x14ac:dyDescent="0.25">
      <c r="A40" s="12" t="s">
        <v>4</v>
      </c>
      <c r="B40" s="13">
        <f>VLOOKUP(C40,Parâmetros!$A$13:$B$20,2,FALSE)/10</f>
        <v>0.6</v>
      </c>
      <c r="C40" s="25" t="s">
        <v>72</v>
      </c>
      <c r="D40" s="13">
        <f>VLOOKUP(E40,Parâmetros!$D$13:$E$18,2,FALSE)/10</f>
        <v>0.7</v>
      </c>
      <c r="E40" s="25" t="s">
        <v>39</v>
      </c>
      <c r="F40" s="37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13">
        <f>VLOOKUP(E41,Parâmetros!$D$24:$E$29,2,FALSE)/10</f>
        <v>1</v>
      </c>
      <c r="E41" s="25" t="s">
        <v>66</v>
      </c>
      <c r="F41" s="37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13">
        <f>VLOOKUP(E42,Parâmetros!$D$33:$E$39,2,FALSE)/10</f>
        <v>1</v>
      </c>
      <c r="E42" s="25" t="s">
        <v>56</v>
      </c>
      <c r="F42" s="38"/>
    </row>
    <row r="43" spans="1:6" x14ac:dyDescent="0.25">
      <c r="A43" s="46"/>
      <c r="B43" s="46"/>
      <c r="C43" s="46"/>
      <c r="D43" s="46"/>
      <c r="E43" s="47"/>
      <c r="F43" s="32">
        <f>((B39*D39)+(B40*D40)+(B41*D41)+(B42*D42))/4</f>
        <v>0.34499999999999997</v>
      </c>
    </row>
    <row r="44" spans="1:6" ht="15" customHeight="1" x14ac:dyDescent="0.25">
      <c r="A44" s="14" t="s">
        <v>8</v>
      </c>
      <c r="B44" s="15" t="s">
        <v>15</v>
      </c>
      <c r="C44" s="44"/>
      <c r="D44" s="45"/>
      <c r="E44" s="45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6" t="s">
        <v>92</v>
      </c>
    </row>
    <row r="46" spans="1:6" ht="15" customHeight="1" x14ac:dyDescent="0.25">
      <c r="A46" s="12" t="s">
        <v>3</v>
      </c>
      <c r="B46" s="13">
        <f>VLOOKUP(C46,Parâmetros!$G$5:$K$9,4,FALSE)/10</f>
        <v>0.4</v>
      </c>
      <c r="C46" s="25" t="s">
        <v>70</v>
      </c>
      <c r="D46" s="13">
        <f>VLOOKUP(E46,Parâmetros!$D$3:$E$7,2,FALSE)/10</f>
        <v>0.6</v>
      </c>
      <c r="E46" s="25" t="s">
        <v>76</v>
      </c>
      <c r="F46" s="37"/>
    </row>
    <row r="47" spans="1:6" ht="15" customHeight="1" x14ac:dyDescent="0.25">
      <c r="A47" s="12" t="s">
        <v>4</v>
      </c>
      <c r="B47" s="13">
        <f>VLOOKUP(C47,Parâmetros!$A$13:$B$20,2,FALSE)/10</f>
        <v>0.6</v>
      </c>
      <c r="C47" s="25" t="s">
        <v>72</v>
      </c>
      <c r="D47" s="13">
        <f>VLOOKUP(E47,Parâmetros!$D$13:$E$18,2,FALSE)/10</f>
        <v>0.7</v>
      </c>
      <c r="E47" s="25" t="s">
        <v>39</v>
      </c>
      <c r="F47" s="37"/>
    </row>
    <row r="48" spans="1:6" ht="15" customHeight="1" x14ac:dyDescent="0.25">
      <c r="A48" s="12" t="s">
        <v>63</v>
      </c>
      <c r="B48" s="13">
        <f>VLOOKUP(C48,Parâmetros!$A$24:$B$29,2,FALSE)/10</f>
        <v>0.1</v>
      </c>
      <c r="C48" s="25" t="s">
        <v>43</v>
      </c>
      <c r="D48" s="13">
        <f>VLOOKUP(E48,Parâmetros!$D$24:$E$29,2,FALSE)/10</f>
        <v>1</v>
      </c>
      <c r="E48" s="25" t="s">
        <v>66</v>
      </c>
      <c r="F48" s="37"/>
    </row>
    <row r="49" spans="1:9" ht="15" customHeight="1" x14ac:dyDescent="0.25">
      <c r="A49" s="12" t="s">
        <v>5</v>
      </c>
      <c r="B49" s="13">
        <f>VLOOKUP(C49,Parâmetros!$A$33:$B$39,2,FALSE)/10</f>
        <v>0.5</v>
      </c>
      <c r="C49" s="25" t="s">
        <v>65</v>
      </c>
      <c r="D49" s="13">
        <f>VLOOKUP(E49,Parâmetros!$D$33:$E$39,2,FALSE)/10</f>
        <v>1</v>
      </c>
      <c r="E49" s="25" t="s">
        <v>56</v>
      </c>
      <c r="F49" s="38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0.31499999999999995</v>
      </c>
      <c r="I50" s="20"/>
    </row>
    <row r="53" spans="1:9" x14ac:dyDescent="0.25">
      <c r="E53" s="23"/>
    </row>
    <row r="61" spans="1:9" x14ac:dyDescent="0.25">
      <c r="E61" s="24"/>
    </row>
  </sheetData>
  <sheetProtection password="B056" sheet="1" objects="1" scenarios="1"/>
  <dataConsolidate/>
  <mergeCells count="21">
    <mergeCell ref="B1:E1"/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F38:F42"/>
    <mergeCell ref="F45:F49"/>
    <mergeCell ref="F3:F7"/>
    <mergeCell ref="F10:F14"/>
    <mergeCell ref="F17:F21"/>
    <mergeCell ref="F24:F28"/>
    <mergeCell ref="F31:F3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32 C39 C46 C4 C18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2019-06-07T11:29:23Z</dcterms:modified>
</cp:coreProperties>
</file>