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arca Ambiental\"/>
    </mc:Choice>
  </mc:AlternateContent>
  <bookViews>
    <workbookView xWindow="0" yWindow="0" windowWidth="24000" windowHeight="9135" tabRatio="783" firstSheet="1" activeTab="8"/>
  </bookViews>
  <sheets>
    <sheet name="Parâmetros" sheetId="2" state="hidden" r:id="rId1"/>
    <sheet name="Maq e Equip" sheetId="21" r:id="rId2"/>
    <sheet name="Vias-outras" sheetId="23" r:id="rId3"/>
    <sheet name="Vias-Pav  Ressusp" sheetId="24" r:id="rId4"/>
    <sheet name="Vias-N Pav - Ressusp" sheetId="17" r:id="rId5"/>
    <sheet name="Escavação" sheetId="19" r:id="rId6"/>
    <sheet name="Transferências" sheetId="11" r:id="rId7"/>
    <sheet name="CélulasAterro_LandGEM" sheetId="26" r:id="rId8"/>
    <sheet name="Flare" sheetId="27" r:id="rId9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7" l="1"/>
  <c r="B42" i="27"/>
  <c r="D41" i="27"/>
  <c r="B41" i="27"/>
  <c r="D40" i="27"/>
  <c r="B40" i="27"/>
  <c r="D39" i="27"/>
  <c r="B39" i="27"/>
  <c r="D35" i="27"/>
  <c r="B35" i="27"/>
  <c r="D34" i="27"/>
  <c r="B34" i="27"/>
  <c r="D33" i="27"/>
  <c r="B33" i="27"/>
  <c r="D32" i="27"/>
  <c r="B32" i="27"/>
  <c r="D28" i="27"/>
  <c r="B28" i="27"/>
  <c r="D27" i="27"/>
  <c r="B27" i="27"/>
  <c r="D26" i="27"/>
  <c r="B26" i="27"/>
  <c r="D25" i="27"/>
  <c r="B25" i="27"/>
  <c r="D21" i="27"/>
  <c r="B21" i="27"/>
  <c r="D20" i="27"/>
  <c r="B20" i="27"/>
  <c r="D19" i="27"/>
  <c r="B19" i="27"/>
  <c r="D18" i="27"/>
  <c r="B18" i="27"/>
  <c r="D14" i="27"/>
  <c r="B14" i="27"/>
  <c r="D13" i="27"/>
  <c r="B13" i="27"/>
  <c r="D12" i="27"/>
  <c r="B12" i="27"/>
  <c r="D11" i="27"/>
  <c r="B11" i="27"/>
  <c r="D7" i="27"/>
  <c r="B7" i="27"/>
  <c r="D6" i="27"/>
  <c r="B6" i="27"/>
  <c r="D5" i="27"/>
  <c r="B5" i="27"/>
  <c r="D4" i="27"/>
  <c r="B4" i="27"/>
  <c r="D14" i="26"/>
  <c r="B14" i="26"/>
  <c r="D13" i="26"/>
  <c r="B13" i="26"/>
  <c r="D12" i="26"/>
  <c r="B12" i="26"/>
  <c r="D11" i="26"/>
  <c r="B11" i="26"/>
  <c r="D7" i="26"/>
  <c r="B7" i="26"/>
  <c r="D6" i="26"/>
  <c r="B6" i="26"/>
  <c r="D5" i="26"/>
  <c r="B5" i="26"/>
  <c r="D4" i="26"/>
  <c r="B4" i="26"/>
  <c r="F43" i="27" l="1"/>
  <c r="F36" i="27"/>
  <c r="F29" i="27"/>
  <c r="F22" i="27"/>
  <c r="F15" i="27"/>
  <c r="F8" i="27"/>
  <c r="F15" i="26"/>
  <c r="F8" i="26"/>
  <c r="D21" i="24" l="1"/>
  <c r="B21" i="24"/>
  <c r="D20" i="24"/>
  <c r="B20" i="24"/>
  <c r="D19" i="24"/>
  <c r="B19" i="24"/>
  <c r="D18" i="24"/>
  <c r="B18" i="24"/>
  <c r="F22" i="24" s="1"/>
  <c r="D14" i="24"/>
  <c r="B14" i="24"/>
  <c r="D13" i="24"/>
  <c r="B13" i="24"/>
  <c r="D12" i="24"/>
  <c r="B12" i="24"/>
  <c r="D11" i="24"/>
  <c r="B11" i="24"/>
  <c r="F15" i="24" s="1"/>
  <c r="D7" i="24"/>
  <c r="B7" i="24"/>
  <c r="D6" i="24"/>
  <c r="B6" i="24"/>
  <c r="D5" i="24"/>
  <c r="B5" i="24"/>
  <c r="D4" i="24"/>
  <c r="B4" i="24"/>
  <c r="D49" i="23"/>
  <c r="B49" i="23"/>
  <c r="D48" i="23"/>
  <c r="B48" i="23"/>
  <c r="D47" i="23"/>
  <c r="B47" i="23"/>
  <c r="D46" i="23"/>
  <c r="B46" i="23"/>
  <c r="F50" i="23" s="1"/>
  <c r="D42" i="23"/>
  <c r="B42" i="23"/>
  <c r="D41" i="23"/>
  <c r="B41" i="23"/>
  <c r="D40" i="23"/>
  <c r="B40" i="23"/>
  <c r="D39" i="23"/>
  <c r="B39" i="23"/>
  <c r="F43" i="23" s="1"/>
  <c r="D35" i="23"/>
  <c r="B35" i="23"/>
  <c r="D34" i="23"/>
  <c r="B34" i="23"/>
  <c r="D33" i="23"/>
  <c r="B33" i="23"/>
  <c r="D32" i="23"/>
  <c r="B32" i="23"/>
  <c r="F36" i="23" s="1"/>
  <c r="D28" i="23"/>
  <c r="B28" i="23"/>
  <c r="D27" i="23"/>
  <c r="B27" i="23"/>
  <c r="D26" i="23"/>
  <c r="B26" i="23"/>
  <c r="D25" i="23"/>
  <c r="B25" i="23"/>
  <c r="D21" i="23"/>
  <c r="B21" i="23"/>
  <c r="D20" i="23"/>
  <c r="B20" i="23"/>
  <c r="D19" i="23"/>
  <c r="B19" i="23"/>
  <c r="D18" i="23"/>
  <c r="B18" i="23"/>
  <c r="F22" i="23" s="1"/>
  <c r="D14" i="23"/>
  <c r="B14" i="23"/>
  <c r="D13" i="23"/>
  <c r="B13" i="23"/>
  <c r="D12" i="23"/>
  <c r="B12" i="23"/>
  <c r="D11" i="23"/>
  <c r="B11" i="23"/>
  <c r="F15" i="23" s="1"/>
  <c r="D7" i="23"/>
  <c r="B7" i="23"/>
  <c r="D6" i="23"/>
  <c r="B6" i="23"/>
  <c r="D5" i="23"/>
  <c r="B5" i="23"/>
  <c r="D4" i="23"/>
  <c r="B4" i="23"/>
  <c r="F8" i="23" s="1"/>
  <c r="F29" i="23"/>
  <c r="F8" i="24" l="1"/>
  <c r="D101" i="21" l="1"/>
  <c r="B101" i="21"/>
  <c r="D100" i="21"/>
  <c r="B100" i="21"/>
  <c r="D99" i="21"/>
  <c r="B99" i="21"/>
  <c r="D98" i="21"/>
  <c r="B98" i="21"/>
  <c r="F102" i="21" s="1"/>
  <c r="D94" i="21"/>
  <c r="B94" i="21"/>
  <c r="D93" i="21"/>
  <c r="B93" i="21"/>
  <c r="D92" i="21"/>
  <c r="B92" i="21"/>
  <c r="D91" i="21"/>
  <c r="B91" i="21"/>
  <c r="F95" i="21" s="1"/>
  <c r="D87" i="21"/>
  <c r="B87" i="21"/>
  <c r="D86" i="21"/>
  <c r="B86" i="21"/>
  <c r="D85" i="21"/>
  <c r="B85" i="21"/>
  <c r="D84" i="21"/>
  <c r="B84" i="21"/>
  <c r="F88" i="21" s="1"/>
  <c r="D80" i="21"/>
  <c r="B80" i="21"/>
  <c r="D79" i="21"/>
  <c r="B79" i="21"/>
  <c r="D78" i="21"/>
  <c r="B78" i="21"/>
  <c r="D77" i="21"/>
  <c r="B77" i="21"/>
  <c r="F81" i="21" s="1"/>
  <c r="D73" i="21"/>
  <c r="B73" i="21"/>
  <c r="D72" i="21"/>
  <c r="B72" i="21"/>
  <c r="D71" i="21"/>
  <c r="B71" i="21"/>
  <c r="D70" i="21"/>
  <c r="B70" i="21"/>
  <c r="F74" i="21" s="1"/>
  <c r="D66" i="21"/>
  <c r="B66" i="21"/>
  <c r="D65" i="21"/>
  <c r="B65" i="21"/>
  <c r="D64" i="21"/>
  <c r="B64" i="21"/>
  <c r="D63" i="21"/>
  <c r="B63" i="21"/>
  <c r="F67" i="21" s="1"/>
  <c r="D59" i="21"/>
  <c r="B59" i="21"/>
  <c r="D58" i="21"/>
  <c r="B58" i="21"/>
  <c r="D57" i="21"/>
  <c r="B57" i="21"/>
  <c r="D56" i="21"/>
  <c r="B56" i="21"/>
  <c r="F60" i="21" s="1"/>
  <c r="B18" i="21" l="1"/>
  <c r="B19" i="21"/>
  <c r="B20" i="21"/>
  <c r="B21" i="21"/>
  <c r="B7" i="21" l="1"/>
  <c r="B6" i="21"/>
  <c r="B4" i="21"/>
  <c r="B5" i="21"/>
  <c r="B12" i="21" l="1"/>
  <c r="D21" i="17" l="1"/>
  <c r="D20" i="17"/>
  <c r="D19" i="17"/>
  <c r="D18" i="17"/>
  <c r="D14" i="17"/>
  <c r="D13" i="17"/>
  <c r="D12" i="17"/>
  <c r="D11" i="17"/>
  <c r="D7" i="17"/>
  <c r="D6" i="17"/>
  <c r="D5" i="17"/>
  <c r="D4" i="17"/>
  <c r="B21" i="17"/>
  <c r="B20" i="17"/>
  <c r="B19" i="17"/>
  <c r="B18" i="17"/>
  <c r="B14" i="17"/>
  <c r="B13" i="17"/>
  <c r="B12" i="17"/>
  <c r="B11" i="17"/>
  <c r="B7" i="17"/>
  <c r="B6" i="17"/>
  <c r="B5" i="17"/>
  <c r="B4" i="17"/>
  <c r="D49" i="21" l="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14" i="21"/>
  <c r="B13" i="21"/>
  <c r="B11" i="21"/>
  <c r="F50" i="21" l="1"/>
  <c r="F43" i="21"/>
  <c r="F36" i="21"/>
  <c r="F29" i="21"/>
  <c r="F22" i="21"/>
  <c r="F15" i="21"/>
  <c r="F8" i="21"/>
  <c r="D21" i="19" l="1"/>
  <c r="B21" i="19"/>
  <c r="D20" i="19"/>
  <c r="B20" i="19"/>
  <c r="D19" i="19"/>
  <c r="B19" i="19"/>
  <c r="D18" i="19"/>
  <c r="B18" i="19"/>
  <c r="D14" i="19"/>
  <c r="B14" i="19"/>
  <c r="D13" i="19"/>
  <c r="B13" i="19"/>
  <c r="D12" i="19"/>
  <c r="B12" i="19"/>
  <c r="D11" i="19"/>
  <c r="B11" i="19"/>
  <c r="D7" i="19"/>
  <c r="B7" i="19"/>
  <c r="D6" i="19"/>
  <c r="B6" i="19"/>
  <c r="D5" i="19"/>
  <c r="B5" i="19"/>
  <c r="D4" i="19"/>
  <c r="B4" i="19"/>
  <c r="F22" i="19" l="1"/>
  <c r="F15" i="19"/>
  <c r="F8" i="19"/>
  <c r="F15" i="17" l="1"/>
  <c r="F8" i="17"/>
  <c r="F22" i="17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PM2.5, foi considerado PM2.5 = PM.
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COV, foi considerado COV = ROG.
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PM10, foi considerado PM10 = PM.
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PM2.5, foi considerado PM2.5 = PM.
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98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COV, foi considerado COV = ROG.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<sst xmlns="http://schemas.openxmlformats.org/spreadsheetml/2006/main" count="958" uniqueCount="102">
  <si>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</si>
  <si>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</si>
  <si>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</si>
  <si>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</si>
  <si>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</si>
  <si>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</si>
  <si>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</si>
  <si>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</si>
  <si>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</si>
  <si>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</si>
  <si>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</si>
  <si>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</si>
  <si>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</si>
  <si>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</si>
  <si>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</si>
  <si>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</si>
  <si>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</si>
  <si>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</si>
  <si>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</si>
  <si>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</si>
  <si>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</si>
  <si>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</si>
  <si>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</si>
  <si>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</si>
  <si>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</si>
  <si>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</si>
  <si>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</si>
  <si>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</si>
  <si>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</si>
  <si>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</si>
  <si>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</si>
  <si>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</si>
  <si>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</si>
  <si>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</si>
  <si>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</si>
  <si>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</si>
  <si>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</si>
  <si>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</si>
  <si>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</si>
  <si>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</si>
  <si>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</si>
  <si>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</si>
  <si>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</si>
  <si>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</si>
  <si>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</si>
  <si>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</si>
  <si>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</si>
  <si>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</si>
  <si>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</si>
  <si>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</si>
  <si>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</si>
  <si>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</si>
  <si>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</si>
  <si>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</si>
  <si>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</si>
  <si>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</si>
  <si>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</si>
  <si>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</si>
  <si>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</si>
  <si>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</si>
  <si>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</si>
  <si>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</si>
  <si>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</si>
  <si>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</si>
  <si>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</si>
  <si>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</si>
  <si>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</si>
  <si>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</si>
  <si>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</si>
  <si>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</si>
  <si>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</si>
  <si>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</si>
  <si>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</si>
  <si>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</si>
  <si>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</si>
  <si>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</si>
  <si>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</si>
  <si>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</si>
  <si>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</si>
  <si>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</si>
  <si>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</si>
  <si>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</si>
  <si>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</si>
  <si>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</si>
  <si>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</si>
  <si>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</si>
  <si>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</si>
  <si>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</si>
  <si>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</si>
  <si>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</si>
  <si>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</si>
  <si>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</si>
  <si>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</si>
  <si>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</si>
  <si>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Não Pavimentadas  - Ressuspensão</t>
  </si>
  <si>
    <t>Escavadeira, Motoniveladora, Pá Carregadeira, Rolo Compactador e Trator Esteira</t>
  </si>
  <si>
    <t>Retroescavadeira</t>
  </si>
  <si>
    <t>Vias - (Escapamento, evaporativa, desgaste da pista, pneus e freio)</t>
  </si>
  <si>
    <t>Vias Pavimentadas - Ressuspensão</t>
  </si>
  <si>
    <t>Escavação do Solo</t>
  </si>
  <si>
    <t>Células de Aterro de Resíduos</t>
  </si>
  <si>
    <t>Chaminé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</si>
</sst>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B3" sqref="B3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5" customHeight="1" x14ac:dyDescent="0.25">
      <c r="A2" s="38" t="s">
        <v>73</v>
      </c>
      <c r="B2" s="38"/>
      <c r="C2" s="4"/>
      <c r="D2" s="38" t="s">
        <v>74</v>
      </c>
      <c r="E2" s="38"/>
      <c r="G2" s="38" t="s">
        <v>25</v>
      </c>
      <c r="H2" s="38"/>
      <c r="I2" s="38"/>
      <c r="J2" s="38"/>
      <c r="K2" s="38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9" t="s">
        <v>21</v>
      </c>
      <c r="H3" s="39" t="s">
        <v>22</v>
      </c>
      <c r="I3" s="39"/>
      <c r="J3" s="39"/>
      <c r="K3" s="39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9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7" t="s">
        <v>50</v>
      </c>
      <c r="B11" s="37"/>
      <c r="C11" s="37"/>
      <c r="D11" s="37"/>
      <c r="E11" s="37"/>
    </row>
    <row r="12" spans="1:11" ht="15" customHeight="1" x14ac:dyDescent="0.25">
      <c r="A12" s="38" t="s">
        <v>79</v>
      </c>
      <c r="B12" s="38"/>
      <c r="D12" s="38" t="s">
        <v>80</v>
      </c>
      <c r="E12" s="38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7" t="s">
        <v>42</v>
      </c>
      <c r="B22" s="37"/>
      <c r="C22" s="37"/>
      <c r="D22" s="37"/>
      <c r="E22" s="37"/>
    </row>
    <row r="23" spans="1:5" ht="15" customHeight="1" x14ac:dyDescent="0.25">
      <c r="A23" s="38" t="s">
        <v>82</v>
      </c>
      <c r="B23" s="38"/>
      <c r="D23" s="38" t="s">
        <v>83</v>
      </c>
      <c r="E23" s="38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7" t="s">
        <v>49</v>
      </c>
      <c r="B31" s="37"/>
      <c r="C31" s="37"/>
      <c r="D31" s="37"/>
      <c r="E31" s="37"/>
    </row>
    <row r="32" spans="1:5" ht="15" customHeight="1" x14ac:dyDescent="0.25">
      <c r="A32" s="38" t="s">
        <v>86</v>
      </c>
      <c r="B32" s="38"/>
      <c r="C32" s="24"/>
      <c r="D32" s="38" t="s">
        <v>87</v>
      </c>
      <c r="E32" s="38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2"/>
  <sheetViews>
    <sheetView workbookViewId="0">
      <selection activeCell="C39" sqref="C3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95</v>
      </c>
      <c r="C1" s="54"/>
      <c r="D1" s="54"/>
      <c r="E1" s="54"/>
      <c r="F1" s="55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4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ht="12.2" customHeight="1" x14ac:dyDescent="0.25">
      <c r="A8" s="46"/>
      <c r="B8" s="46"/>
      <c r="C8" s="46"/>
      <c r="D8" s="46"/>
      <c r="E8" s="47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50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ht="11.25" customHeight="1" x14ac:dyDescent="0.25">
      <c r="A15" s="46"/>
      <c r="B15" s="46"/>
      <c r="C15" s="46"/>
      <c r="D15" s="46"/>
      <c r="E15" s="47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1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1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6" ht="12.2" customHeight="1" x14ac:dyDescent="0.25">
      <c r="A22" s="46"/>
      <c r="B22" s="46"/>
      <c r="C22" s="46"/>
      <c r="D22" s="46"/>
      <c r="E22" s="47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8"/>
      <c r="D23" s="49"/>
      <c r="E23" s="50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0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1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1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1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2"/>
    </row>
    <row r="29" spans="1:6" ht="12.2" customHeight="1" x14ac:dyDescent="0.25">
      <c r="A29" s="46"/>
      <c r="B29" s="46"/>
      <c r="C29" s="46"/>
      <c r="D29" s="46"/>
      <c r="E29" s="47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8"/>
      <c r="D30" s="49"/>
      <c r="E30" s="50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0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1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1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1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2"/>
    </row>
    <row r="36" spans="1:6" ht="12.2" customHeight="1" x14ac:dyDescent="0.25">
      <c r="A36" s="51"/>
      <c r="B36" s="51"/>
      <c r="C36" s="51"/>
      <c r="D36" s="51"/>
      <c r="E36" s="52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8"/>
      <c r="D37" s="49"/>
      <c r="E37" s="50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0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1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1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1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2"/>
    </row>
    <row r="43" spans="1:6" ht="11.25" customHeight="1" x14ac:dyDescent="0.25">
      <c r="A43" s="51"/>
      <c r="B43" s="51"/>
      <c r="C43" s="51"/>
      <c r="D43" s="51"/>
      <c r="E43" s="52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8"/>
      <c r="D44" s="49"/>
      <c r="E44" s="50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0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1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1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1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2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ht="25.5" customHeight="1" x14ac:dyDescent="0.25">
      <c r="A53" s="5" t="s">
        <v>7</v>
      </c>
      <c r="B53" s="53" t="s">
        <v>96</v>
      </c>
      <c r="C53" s="54"/>
      <c r="D53" s="54"/>
      <c r="E53" s="54"/>
      <c r="F53" s="54"/>
    </row>
    <row r="54" spans="1:9" ht="16.5" customHeight="1" x14ac:dyDescent="0.25">
      <c r="A54" s="8" t="s">
        <v>8</v>
      </c>
      <c r="B54" s="9" t="s">
        <v>9</v>
      </c>
      <c r="C54" s="43"/>
      <c r="D54" s="44"/>
      <c r="E54" s="45"/>
      <c r="F54" s="18"/>
    </row>
    <row r="55" spans="1:9" ht="16.5" customHeight="1" x14ac:dyDescent="0.25">
      <c r="A55" s="11" t="s">
        <v>0</v>
      </c>
      <c r="B55" s="11" t="s">
        <v>1</v>
      </c>
      <c r="C55" s="11" t="s">
        <v>6</v>
      </c>
      <c r="D55" s="11" t="s">
        <v>2</v>
      </c>
      <c r="E55" s="11" t="s">
        <v>6</v>
      </c>
      <c r="F55" s="40" t="s">
        <v>90</v>
      </c>
    </row>
    <row r="56" spans="1:9" ht="16.5" customHeight="1" x14ac:dyDescent="0.25">
      <c r="A56" s="26" t="s">
        <v>3</v>
      </c>
      <c r="B56" s="27">
        <f>VLOOKUP(C56,Parâmetros!$A$3:$B$9,2,FALSE)/10</f>
        <v>0.1</v>
      </c>
      <c r="C56" s="28" t="s">
        <v>60</v>
      </c>
      <c r="D56" s="27">
        <f>VLOOKUP(E56,Parâmetros!$D$3:$E$7,2,FALSE)/10</f>
        <v>0.6</v>
      </c>
      <c r="E56" s="28" t="s">
        <v>76</v>
      </c>
      <c r="F56" s="41"/>
    </row>
    <row r="57" spans="1:9" ht="16.5" customHeight="1" x14ac:dyDescent="0.25">
      <c r="A57" s="26" t="s">
        <v>4</v>
      </c>
      <c r="B57" s="27">
        <f>VLOOKUP(C57,Parâmetros!$A$13:$B$20,2,FALSE)/10</f>
        <v>0.1</v>
      </c>
      <c r="C57" s="28" t="s">
        <v>36</v>
      </c>
      <c r="D57" s="27">
        <f>VLOOKUP(E57,Parâmetros!$D$13:$E$18,2,FALSE)/10</f>
        <v>0.3</v>
      </c>
      <c r="E57" s="28" t="s">
        <v>92</v>
      </c>
      <c r="F57" s="41"/>
    </row>
    <row r="58" spans="1:9" ht="16.5" customHeight="1" x14ac:dyDescent="0.25">
      <c r="A58" s="26" t="s">
        <v>63</v>
      </c>
      <c r="B58" s="27">
        <f>VLOOKUP(C58,Parâmetros!$A$24:$B$29,2,FALSE)/10</f>
        <v>0.1</v>
      </c>
      <c r="C58" s="28" t="s">
        <v>43</v>
      </c>
      <c r="D58" s="27">
        <f>VLOOKUP(E58,Parâmetros!$D$24:$E$29,2,FALSE)/10</f>
        <v>1</v>
      </c>
      <c r="E58" s="28" t="s">
        <v>66</v>
      </c>
      <c r="F58" s="41"/>
    </row>
    <row r="59" spans="1:9" ht="16.5" customHeight="1" x14ac:dyDescent="0.25">
      <c r="A59" s="26" t="s">
        <v>5</v>
      </c>
      <c r="B59" s="27">
        <f>VLOOKUP(C59,Parâmetros!$A$33:$B$39,2,FALSE)/10</f>
        <v>0.5</v>
      </c>
      <c r="C59" s="28" t="s">
        <v>65</v>
      </c>
      <c r="D59" s="27">
        <f>VLOOKUP(E59,Parâmetros!$D$33:$E$39,2,FALSE)/10</f>
        <v>1</v>
      </c>
      <c r="E59" s="28" t="s">
        <v>56</v>
      </c>
      <c r="F59" s="42"/>
    </row>
    <row r="60" spans="1:9" ht="16.5" customHeight="1" x14ac:dyDescent="0.25">
      <c r="A60" s="46"/>
      <c r="B60" s="46"/>
      <c r="C60" s="46"/>
      <c r="D60" s="46"/>
      <c r="E60" s="47"/>
      <c r="F60" s="30">
        <f>((B56*D56)+(B57*D57)+(B58*D58)+(B59*D59))/4</f>
        <v>0.17249999999999999</v>
      </c>
    </row>
    <row r="61" spans="1:9" ht="16.5" customHeight="1" x14ac:dyDescent="0.25">
      <c r="A61" s="13" t="s">
        <v>8</v>
      </c>
      <c r="B61" s="14" t="s">
        <v>11</v>
      </c>
      <c r="C61" s="48"/>
      <c r="D61" s="49"/>
      <c r="E61" s="50"/>
      <c r="F61" s="15"/>
    </row>
    <row r="62" spans="1:9" ht="16.5" customHeight="1" x14ac:dyDescent="0.25">
      <c r="A62" s="29" t="s">
        <v>0</v>
      </c>
      <c r="B62" s="29" t="s">
        <v>1</v>
      </c>
      <c r="C62" s="29" t="s">
        <v>6</v>
      </c>
      <c r="D62" s="29" t="s">
        <v>2</v>
      </c>
      <c r="E62" s="29" t="s">
        <v>6</v>
      </c>
      <c r="F62" s="40" t="s">
        <v>90</v>
      </c>
    </row>
    <row r="63" spans="1:9" ht="16.5" customHeight="1" x14ac:dyDescent="0.25">
      <c r="A63" s="26" t="s">
        <v>3</v>
      </c>
      <c r="B63" s="27">
        <f>VLOOKUP(C63,Parâmetros!$A$3:$B$9,2,FALSE)/10</f>
        <v>0.1</v>
      </c>
      <c r="C63" s="28" t="s">
        <v>60</v>
      </c>
      <c r="D63" s="27">
        <f>VLOOKUP(E63,Parâmetros!$D$3:$E$7,2,FALSE)/10</f>
        <v>0.6</v>
      </c>
      <c r="E63" s="28" t="s">
        <v>76</v>
      </c>
      <c r="F63" s="41"/>
    </row>
    <row r="64" spans="1:9" ht="16.5" customHeight="1" x14ac:dyDescent="0.25">
      <c r="A64" s="26" t="s">
        <v>4</v>
      </c>
      <c r="B64" s="27">
        <f>VLOOKUP(C64,Parâmetros!$A$13:$B$20,2,FALSE)/10</f>
        <v>0.1</v>
      </c>
      <c r="C64" s="28" t="s">
        <v>36</v>
      </c>
      <c r="D64" s="27">
        <f>VLOOKUP(E64,Parâmetros!$D$13:$E$18,2,FALSE)/10</f>
        <v>0.3</v>
      </c>
      <c r="E64" s="28" t="s">
        <v>92</v>
      </c>
      <c r="F64" s="41"/>
    </row>
    <row r="65" spans="1:6" ht="16.5" customHeight="1" x14ac:dyDescent="0.25">
      <c r="A65" s="26" t="s">
        <v>63</v>
      </c>
      <c r="B65" s="27">
        <f>VLOOKUP(C65,Parâmetros!$A$24:$B$29,2,FALSE)/10</f>
        <v>0.1</v>
      </c>
      <c r="C65" s="28" t="s">
        <v>43</v>
      </c>
      <c r="D65" s="27">
        <f>VLOOKUP(E65,Parâmetros!$D$24:$E$29,2,FALSE)/10</f>
        <v>1</v>
      </c>
      <c r="E65" s="28" t="s">
        <v>66</v>
      </c>
      <c r="F65" s="41"/>
    </row>
    <row r="66" spans="1:6" ht="16.5" customHeight="1" x14ac:dyDescent="0.25">
      <c r="A66" s="26" t="s">
        <v>5</v>
      </c>
      <c r="B66" s="27">
        <f>VLOOKUP(C66,Parâmetros!$A$33:$B$39,2,FALSE)/10</f>
        <v>0.5</v>
      </c>
      <c r="C66" s="28" t="s">
        <v>65</v>
      </c>
      <c r="D66" s="27">
        <f>VLOOKUP(E66,Parâmetros!$D$33:$E$39,2,FALSE)/10</f>
        <v>1</v>
      </c>
      <c r="E66" s="28" t="s">
        <v>56</v>
      </c>
      <c r="F66" s="42"/>
    </row>
    <row r="67" spans="1:6" ht="16.5" customHeight="1" x14ac:dyDescent="0.25">
      <c r="A67" s="46"/>
      <c r="B67" s="46"/>
      <c r="C67" s="46"/>
      <c r="D67" s="46"/>
      <c r="E67" s="47"/>
      <c r="F67" s="30">
        <f>((B63*D63)+(B64*D64)+(B65*D65)+(B66*D66))/4</f>
        <v>0.17249999999999999</v>
      </c>
    </row>
    <row r="68" spans="1:6" ht="16.5" customHeight="1" x14ac:dyDescent="0.25">
      <c r="A68" s="16" t="s">
        <v>8</v>
      </c>
      <c r="B68" s="17" t="s">
        <v>12</v>
      </c>
      <c r="C68" s="48"/>
      <c r="D68" s="49"/>
      <c r="E68" s="50"/>
      <c r="F68" s="18"/>
    </row>
    <row r="69" spans="1:6" ht="16.5" customHeight="1" x14ac:dyDescent="0.25">
      <c r="A69" s="29" t="s">
        <v>0</v>
      </c>
      <c r="B69" s="29" t="s">
        <v>1</v>
      </c>
      <c r="C69" s="29" t="s">
        <v>6</v>
      </c>
      <c r="D69" s="29" t="s">
        <v>2</v>
      </c>
      <c r="E69" s="29" t="s">
        <v>6</v>
      </c>
      <c r="F69" s="40" t="s">
        <v>90</v>
      </c>
    </row>
    <row r="70" spans="1:6" ht="16.5" customHeight="1" x14ac:dyDescent="0.25">
      <c r="A70" s="26" t="s">
        <v>3</v>
      </c>
      <c r="B70" s="27">
        <f>VLOOKUP(C70,Parâmetros!$A$3:$B$9,2,FALSE)/10</f>
        <v>0.1</v>
      </c>
      <c r="C70" s="28" t="s">
        <v>60</v>
      </c>
      <c r="D70" s="27">
        <f>VLOOKUP(E70,Parâmetros!$D$3:$E$7,2,FALSE)/10</f>
        <v>0.6</v>
      </c>
      <c r="E70" s="28" t="s">
        <v>76</v>
      </c>
      <c r="F70" s="41"/>
    </row>
    <row r="71" spans="1:6" ht="16.5" customHeight="1" x14ac:dyDescent="0.25">
      <c r="A71" s="26" t="s">
        <v>4</v>
      </c>
      <c r="B71" s="27">
        <f>VLOOKUP(C71,Parâmetros!$A$13:$B$20,2,FALSE)/10</f>
        <v>0.1</v>
      </c>
      <c r="C71" s="28" t="s">
        <v>36</v>
      </c>
      <c r="D71" s="27">
        <f>VLOOKUP(E71,Parâmetros!$D$13:$E$18,2,FALSE)/10</f>
        <v>0.3</v>
      </c>
      <c r="E71" s="28" t="s">
        <v>92</v>
      </c>
      <c r="F71" s="41"/>
    </row>
    <row r="72" spans="1:6" ht="16.5" customHeight="1" x14ac:dyDescent="0.25">
      <c r="A72" s="26" t="s">
        <v>63</v>
      </c>
      <c r="B72" s="27">
        <f>VLOOKUP(C72,Parâmetros!$A$24:$B$29,2,FALSE)/10</f>
        <v>0.1</v>
      </c>
      <c r="C72" s="28" t="s">
        <v>43</v>
      </c>
      <c r="D72" s="27">
        <f>VLOOKUP(E72,Parâmetros!$D$24:$E$29,2,FALSE)/10</f>
        <v>1</v>
      </c>
      <c r="E72" s="28" t="s">
        <v>66</v>
      </c>
      <c r="F72" s="41"/>
    </row>
    <row r="73" spans="1:6" ht="16.5" customHeight="1" x14ac:dyDescent="0.25">
      <c r="A73" s="26" t="s">
        <v>5</v>
      </c>
      <c r="B73" s="27">
        <f>VLOOKUP(C73,Parâmetros!$A$33:$B$39,2,FALSE)/10</f>
        <v>0.5</v>
      </c>
      <c r="C73" s="28" t="s">
        <v>65</v>
      </c>
      <c r="D73" s="27">
        <f>VLOOKUP(E73,Parâmetros!$D$33:$E$39,2,FALSE)/10</f>
        <v>1</v>
      </c>
      <c r="E73" s="28" t="s">
        <v>56</v>
      </c>
      <c r="F73" s="42"/>
    </row>
    <row r="74" spans="1:6" ht="16.5" customHeight="1" x14ac:dyDescent="0.25">
      <c r="A74" s="46"/>
      <c r="B74" s="46"/>
      <c r="C74" s="46"/>
      <c r="D74" s="46"/>
      <c r="E74" s="47"/>
      <c r="F74" s="30">
        <f>((B70*D70)+(B71*D71)+(B72*D72)+(B73*D73))/4</f>
        <v>0.17249999999999999</v>
      </c>
    </row>
    <row r="75" spans="1:6" ht="16.5" customHeight="1" x14ac:dyDescent="0.25">
      <c r="A75" s="13" t="s">
        <v>8</v>
      </c>
      <c r="B75" s="14" t="s">
        <v>13</v>
      </c>
      <c r="C75" s="48"/>
      <c r="D75" s="49"/>
      <c r="E75" s="50"/>
      <c r="F75" s="15"/>
    </row>
    <row r="76" spans="1:6" ht="16.5" customHeight="1" x14ac:dyDescent="0.25">
      <c r="A76" s="29" t="s">
        <v>0</v>
      </c>
      <c r="B76" s="29" t="s">
        <v>1</v>
      </c>
      <c r="C76" s="29" t="s">
        <v>6</v>
      </c>
      <c r="D76" s="29" t="s">
        <v>2</v>
      </c>
      <c r="E76" s="29" t="s">
        <v>6</v>
      </c>
      <c r="F76" s="40" t="s">
        <v>90</v>
      </c>
    </row>
    <row r="77" spans="1:6" ht="16.5" customHeight="1" x14ac:dyDescent="0.25">
      <c r="A77" s="26" t="s">
        <v>3</v>
      </c>
      <c r="B77" s="27">
        <f>VLOOKUP(C77,Parâmetros!$A$3:$B$9,2,FALSE)/10</f>
        <v>0.1</v>
      </c>
      <c r="C77" s="28" t="s">
        <v>60</v>
      </c>
      <c r="D77" s="27">
        <f>VLOOKUP(E77,Parâmetros!$D$3:$E$7,2,FALSE)/10</f>
        <v>0.6</v>
      </c>
      <c r="E77" s="28" t="s">
        <v>76</v>
      </c>
      <c r="F77" s="41"/>
    </row>
    <row r="78" spans="1:6" ht="16.5" customHeight="1" x14ac:dyDescent="0.25">
      <c r="A78" s="26" t="s">
        <v>4</v>
      </c>
      <c r="B78" s="27">
        <f>VLOOKUP(C78,Parâmetros!$A$13:$B$20,2,FALSE)/10</f>
        <v>0.1</v>
      </c>
      <c r="C78" s="28" t="s">
        <v>36</v>
      </c>
      <c r="D78" s="27">
        <f>VLOOKUP(E78,Parâmetros!$D$13:$E$18,2,FALSE)/10</f>
        <v>0.3</v>
      </c>
      <c r="E78" s="28" t="s">
        <v>92</v>
      </c>
      <c r="F78" s="41"/>
    </row>
    <row r="79" spans="1:6" ht="16.5" customHeight="1" x14ac:dyDescent="0.25">
      <c r="A79" s="26" t="s">
        <v>63</v>
      </c>
      <c r="B79" s="27">
        <f>VLOOKUP(C79,Parâmetros!$A$24:$B$29,2,FALSE)/10</f>
        <v>0.1</v>
      </c>
      <c r="C79" s="28" t="s">
        <v>43</v>
      </c>
      <c r="D79" s="27">
        <f>VLOOKUP(E79,Parâmetros!$D$24:$E$29,2,FALSE)/10</f>
        <v>1</v>
      </c>
      <c r="E79" s="28" t="s">
        <v>66</v>
      </c>
      <c r="F79" s="41"/>
    </row>
    <row r="80" spans="1:6" ht="16.5" customHeight="1" x14ac:dyDescent="0.25">
      <c r="A80" s="26" t="s">
        <v>5</v>
      </c>
      <c r="B80" s="27">
        <f>VLOOKUP(C80,Parâmetros!$A$33:$B$39,2,FALSE)/10</f>
        <v>0.5</v>
      </c>
      <c r="C80" s="28" t="s">
        <v>65</v>
      </c>
      <c r="D80" s="27">
        <f>VLOOKUP(E80,Parâmetros!$D$33:$E$39,2,FALSE)/10</f>
        <v>1</v>
      </c>
      <c r="E80" s="28" t="s">
        <v>56</v>
      </c>
      <c r="F80" s="42"/>
    </row>
    <row r="81" spans="1:6" ht="16.5" customHeight="1" x14ac:dyDescent="0.25">
      <c r="A81" s="46"/>
      <c r="B81" s="46"/>
      <c r="C81" s="46"/>
      <c r="D81" s="46"/>
      <c r="E81" s="47"/>
      <c r="F81" s="30">
        <f>((B77*D77)+(B78*D78)+(B79*D79)+(B80*D80))/4</f>
        <v>0.17249999999999999</v>
      </c>
    </row>
    <row r="82" spans="1:6" ht="16.5" customHeight="1" x14ac:dyDescent="0.25">
      <c r="A82" s="13" t="s">
        <v>8</v>
      </c>
      <c r="B82" s="14" t="s">
        <v>14</v>
      </c>
      <c r="C82" s="48"/>
      <c r="D82" s="49"/>
      <c r="E82" s="50"/>
      <c r="F82" s="18"/>
    </row>
    <row r="83" spans="1:6" ht="16.5" customHeight="1" x14ac:dyDescent="0.25">
      <c r="A83" s="29" t="s">
        <v>0</v>
      </c>
      <c r="B83" s="29" t="s">
        <v>1</v>
      </c>
      <c r="C83" s="29" t="s">
        <v>6</v>
      </c>
      <c r="D83" s="29" t="s">
        <v>2</v>
      </c>
      <c r="E83" s="29" t="s">
        <v>6</v>
      </c>
      <c r="F83" s="40" t="s">
        <v>90</v>
      </c>
    </row>
    <row r="84" spans="1:6" ht="16.5" customHeight="1" x14ac:dyDescent="0.25">
      <c r="A84" s="26" t="s">
        <v>3</v>
      </c>
      <c r="B84" s="27">
        <f>VLOOKUP(C84,Parâmetros!$A$3:$B$9,2,FALSE)/10</f>
        <v>0.1</v>
      </c>
      <c r="C84" s="28" t="s">
        <v>60</v>
      </c>
      <c r="D84" s="27">
        <f>VLOOKUP(E84,Parâmetros!$D$3:$E$7,2,FALSE)/10</f>
        <v>0.6</v>
      </c>
      <c r="E84" s="28" t="s">
        <v>76</v>
      </c>
      <c r="F84" s="41"/>
    </row>
    <row r="85" spans="1:6" ht="16.5" customHeight="1" x14ac:dyDescent="0.25">
      <c r="A85" s="26" t="s">
        <v>4</v>
      </c>
      <c r="B85" s="27">
        <f>VLOOKUP(C85,Parâmetros!$A$13:$B$20,2,FALSE)/10</f>
        <v>0.1</v>
      </c>
      <c r="C85" s="28" t="s">
        <v>36</v>
      </c>
      <c r="D85" s="27">
        <f>VLOOKUP(E85,Parâmetros!$D$13:$E$18,2,FALSE)/10</f>
        <v>0.3</v>
      </c>
      <c r="E85" s="28" t="s">
        <v>92</v>
      </c>
      <c r="F85" s="41"/>
    </row>
    <row r="86" spans="1:6" ht="16.5" customHeight="1" x14ac:dyDescent="0.25">
      <c r="A86" s="12" t="s">
        <v>63</v>
      </c>
      <c r="B86" s="27">
        <f>VLOOKUP(C86,Parâmetros!$A$24:$B$29,2,FALSE)/10</f>
        <v>0.1</v>
      </c>
      <c r="C86" s="28" t="s">
        <v>43</v>
      </c>
      <c r="D86" s="27">
        <f>VLOOKUP(E86,Parâmetros!$D$24:$E$29,2,FALSE)/10</f>
        <v>1</v>
      </c>
      <c r="E86" s="28" t="s">
        <v>66</v>
      </c>
      <c r="F86" s="41"/>
    </row>
    <row r="87" spans="1:6" ht="16.5" customHeight="1" x14ac:dyDescent="0.25">
      <c r="A87" s="12" t="s">
        <v>5</v>
      </c>
      <c r="B87" s="27">
        <f>VLOOKUP(C87,Parâmetros!$A$33:$B$39,2,FALSE)/10</f>
        <v>0.5</v>
      </c>
      <c r="C87" s="28" t="s">
        <v>65</v>
      </c>
      <c r="D87" s="27">
        <f>VLOOKUP(E87,Parâmetros!$D$33:$E$39,2,FALSE)/10</f>
        <v>1</v>
      </c>
      <c r="E87" s="28" t="s">
        <v>56</v>
      </c>
      <c r="F87" s="42"/>
    </row>
    <row r="88" spans="1:6" ht="16.5" customHeight="1" x14ac:dyDescent="0.25">
      <c r="A88" s="51"/>
      <c r="B88" s="51"/>
      <c r="C88" s="51"/>
      <c r="D88" s="51"/>
      <c r="E88" s="52"/>
      <c r="F88" s="30">
        <f>((B84*D84)+(B85*D85)+(B86*D86)+(B87*D87))/4</f>
        <v>0.17249999999999999</v>
      </c>
    </row>
    <row r="89" spans="1:6" ht="16.5" customHeight="1" x14ac:dyDescent="0.25">
      <c r="A89" s="13" t="s">
        <v>8</v>
      </c>
      <c r="B89" s="14" t="s">
        <v>10</v>
      </c>
      <c r="C89" s="48"/>
      <c r="D89" s="49"/>
      <c r="E89" s="50"/>
      <c r="F89" s="18"/>
    </row>
    <row r="90" spans="1:6" ht="16.5" customHeight="1" x14ac:dyDescent="0.25">
      <c r="A90" s="11" t="s">
        <v>0</v>
      </c>
      <c r="B90" s="11" t="s">
        <v>1</v>
      </c>
      <c r="C90" s="11" t="s">
        <v>6</v>
      </c>
      <c r="D90" s="11" t="s">
        <v>2</v>
      </c>
      <c r="E90" s="11" t="s">
        <v>6</v>
      </c>
      <c r="F90" s="40" t="s">
        <v>90</v>
      </c>
    </row>
    <row r="91" spans="1:6" ht="16.5" customHeight="1" x14ac:dyDescent="0.25">
      <c r="A91" s="12" t="s">
        <v>3</v>
      </c>
      <c r="B91" s="27">
        <f>VLOOKUP(C91,Parâmetros!$A$3:$B$9,2,FALSE)/10</f>
        <v>0.1</v>
      </c>
      <c r="C91" s="28" t="s">
        <v>60</v>
      </c>
      <c r="D91" s="27">
        <f>VLOOKUP(E91,Parâmetros!$D$3:$E$7,2,FALSE)/10</f>
        <v>0.6</v>
      </c>
      <c r="E91" s="28" t="s">
        <v>76</v>
      </c>
      <c r="F91" s="41"/>
    </row>
    <row r="92" spans="1:6" ht="16.5" customHeight="1" x14ac:dyDescent="0.25">
      <c r="A92" s="12" t="s">
        <v>4</v>
      </c>
      <c r="B92" s="27">
        <f>VLOOKUP(C92,Parâmetros!$A$13:$B$20,2,FALSE)/10</f>
        <v>0.1</v>
      </c>
      <c r="C92" s="28" t="s">
        <v>36</v>
      </c>
      <c r="D92" s="27">
        <f>VLOOKUP(E92,Parâmetros!$D$13:$E$18,2,FALSE)/10</f>
        <v>0.3</v>
      </c>
      <c r="E92" s="28" t="s">
        <v>92</v>
      </c>
      <c r="F92" s="41"/>
    </row>
    <row r="93" spans="1:6" ht="16.5" customHeight="1" x14ac:dyDescent="0.25">
      <c r="A93" s="12" t="s">
        <v>63</v>
      </c>
      <c r="B93" s="27">
        <f>VLOOKUP(C93,Parâmetros!$A$24:$B$29,2,FALSE)/10</f>
        <v>0.1</v>
      </c>
      <c r="C93" s="28" t="s">
        <v>43</v>
      </c>
      <c r="D93" s="27">
        <f>VLOOKUP(E93,Parâmetros!$D$24:$E$29,2,FALSE)/10</f>
        <v>1</v>
      </c>
      <c r="E93" s="28" t="s">
        <v>66</v>
      </c>
      <c r="F93" s="41"/>
    </row>
    <row r="94" spans="1:6" ht="16.5" customHeight="1" x14ac:dyDescent="0.25">
      <c r="A94" s="12" t="s">
        <v>5</v>
      </c>
      <c r="B94" s="27">
        <f>VLOOKUP(C94,Parâmetros!$A$33:$B$39,2,FALSE)/10</f>
        <v>0.5</v>
      </c>
      <c r="C94" s="28" t="s">
        <v>65</v>
      </c>
      <c r="D94" s="27">
        <f>VLOOKUP(E94,Parâmetros!$D$33:$E$39,2,FALSE)/10</f>
        <v>1</v>
      </c>
      <c r="E94" s="28" t="s">
        <v>56</v>
      </c>
      <c r="F94" s="42"/>
    </row>
    <row r="95" spans="1:6" ht="16.5" customHeight="1" x14ac:dyDescent="0.25">
      <c r="A95" s="51"/>
      <c r="B95" s="51"/>
      <c r="C95" s="51"/>
      <c r="D95" s="51"/>
      <c r="E95" s="52"/>
      <c r="F95" s="30">
        <f>((B91*D91)+(B92*D92)+(B93*D93)+(B94*D94))/4</f>
        <v>0.17249999999999999</v>
      </c>
    </row>
    <row r="96" spans="1:6" ht="16.5" customHeight="1" x14ac:dyDescent="0.25">
      <c r="A96" s="13" t="s">
        <v>8</v>
      </c>
      <c r="B96" s="14" t="s">
        <v>15</v>
      </c>
      <c r="C96" s="48"/>
      <c r="D96" s="49"/>
      <c r="E96" s="50"/>
      <c r="F96" s="18"/>
    </row>
    <row r="97" spans="1:6" ht="16.5" customHeight="1" x14ac:dyDescent="0.25">
      <c r="A97" s="11" t="s">
        <v>0</v>
      </c>
      <c r="B97" s="11" t="s">
        <v>1</v>
      </c>
      <c r="C97" s="11" t="s">
        <v>6</v>
      </c>
      <c r="D97" s="11" t="s">
        <v>2</v>
      </c>
      <c r="E97" s="11" t="s">
        <v>6</v>
      </c>
      <c r="F97" s="40" t="s">
        <v>90</v>
      </c>
    </row>
    <row r="98" spans="1:6" ht="16.5" customHeight="1" x14ac:dyDescent="0.25">
      <c r="A98" s="12" t="s">
        <v>3</v>
      </c>
      <c r="B98" s="27">
        <f>VLOOKUP(C98,Parâmetros!$A$3:$B$9,2,FALSE)/10</f>
        <v>0.1</v>
      </c>
      <c r="C98" s="28" t="s">
        <v>60</v>
      </c>
      <c r="D98" s="27">
        <f>VLOOKUP(E98,Parâmetros!$D$3:$E$7,2,FALSE)/10</f>
        <v>0.6</v>
      </c>
      <c r="E98" s="28" t="s">
        <v>76</v>
      </c>
      <c r="F98" s="41"/>
    </row>
    <row r="99" spans="1:6" ht="16.5" customHeight="1" x14ac:dyDescent="0.25">
      <c r="A99" s="12" t="s">
        <v>4</v>
      </c>
      <c r="B99" s="27">
        <f>VLOOKUP(C99,Parâmetros!$A$13:$B$20,2,FALSE)/10</f>
        <v>0.1</v>
      </c>
      <c r="C99" s="28" t="s">
        <v>36</v>
      </c>
      <c r="D99" s="27">
        <f>VLOOKUP(E99,Parâmetros!$D$13:$E$18,2,FALSE)/10</f>
        <v>0.3</v>
      </c>
      <c r="E99" s="28" t="s">
        <v>92</v>
      </c>
      <c r="F99" s="41"/>
    </row>
    <row r="100" spans="1:6" ht="16.5" customHeight="1" x14ac:dyDescent="0.25">
      <c r="A100" s="12" t="s">
        <v>63</v>
      </c>
      <c r="B100" s="27">
        <f>VLOOKUP(C100,Parâmetros!$A$24:$B$29,2,FALSE)/10</f>
        <v>0.1</v>
      </c>
      <c r="C100" s="28" t="s">
        <v>43</v>
      </c>
      <c r="D100" s="27">
        <f>VLOOKUP(E100,Parâmetros!$D$24:$E$29,2,FALSE)/10</f>
        <v>1</v>
      </c>
      <c r="E100" s="28" t="s">
        <v>66</v>
      </c>
      <c r="F100" s="41"/>
    </row>
    <row r="101" spans="1:6" ht="16.5" customHeight="1" x14ac:dyDescent="0.25">
      <c r="A101" s="12" t="s">
        <v>5</v>
      </c>
      <c r="B101" s="27">
        <f>VLOOKUP(C101,Parâmetros!$A$33:$B$39,2,FALSE)/10</f>
        <v>0.5</v>
      </c>
      <c r="C101" s="28" t="s">
        <v>65</v>
      </c>
      <c r="D101" s="27">
        <f>VLOOKUP(E101,Parâmetros!$D$33:$E$39,2,FALSE)/10</f>
        <v>1</v>
      </c>
      <c r="E101" s="28" t="s">
        <v>56</v>
      </c>
      <c r="F101" s="42"/>
    </row>
    <row r="102" spans="1:6" x14ac:dyDescent="0.25">
      <c r="F102" s="30">
        <f>((B98*D98)+(B99*D99)+(B100*D100)+(B101*D101))/4</f>
        <v>0.17249999999999999</v>
      </c>
    </row>
  </sheetData>
  <sheetProtection password="B056" sheet="1" objects="1" scenarios="1"/>
  <mergeCells count="42">
    <mergeCell ref="F97:F101"/>
    <mergeCell ref="B53:F53"/>
    <mergeCell ref="B1:F1"/>
    <mergeCell ref="A88:E88"/>
    <mergeCell ref="C89:E89"/>
    <mergeCell ref="F90:F94"/>
    <mergeCell ref="A95:E95"/>
    <mergeCell ref="C96:E96"/>
    <mergeCell ref="C75:E75"/>
    <mergeCell ref="F76:F80"/>
    <mergeCell ref="A81:E81"/>
    <mergeCell ref="C82:E82"/>
    <mergeCell ref="F83:F87"/>
    <mergeCell ref="F62:F66"/>
    <mergeCell ref="A67:E67"/>
    <mergeCell ref="C68:E68"/>
    <mergeCell ref="F69:F73"/>
    <mergeCell ref="A74:E74"/>
    <mergeCell ref="C54:E54"/>
    <mergeCell ref="F55:F59"/>
    <mergeCell ref="A60:E60"/>
    <mergeCell ref="C61:E61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 B54 B61 B68 B75 B82 B89 B96">
      <formula1>$AC$3:$AC$9</formula1>
    </dataValidation>
    <dataValidation type="list" allowBlank="1" showInputMessage="1" showErrorMessage="1" sqref="E4 E11 E32 E39 E18 E25 E46 E56 E63 E84 E91 E70 E77 E98">
      <formula1>Atividade_Medição</formula1>
    </dataValidation>
    <dataValidation type="list" allowBlank="1" showInputMessage="1" showErrorMessage="1" sqref="C26 C40 C47 C33 C12 C19 C5 C71 C85 C57 C78 C92 C64 C99">
      <formula1>Fator_Especif_Fonte</formula1>
    </dataValidation>
    <dataValidation type="list" allowBlank="1" showInputMessage="1" showErrorMessage="1" sqref="E33 E12 E5 E40 E19 E26 E47 E78 E92 E57 E85 E64 E71 E99">
      <formula1>Atividade_Especif_Fonte</formula1>
    </dataValidation>
    <dataValidation type="list" allowBlank="1" showInputMessage="1" showErrorMessage="1" sqref="C27 C41 C48 C34 C13 C20 C6 C72 C86 C58 C79 C93 C65 C100">
      <formula1>Fator_Espacial</formula1>
    </dataValidation>
    <dataValidation type="list" allowBlank="1" showInputMessage="1" showErrorMessage="1" sqref="E34 E13 E6 E41 E20 E27 E48 E86 E65 E58 E93 E72 E79 E100">
      <formula1>Atividade_Espacial</formula1>
    </dataValidation>
    <dataValidation type="list" allowBlank="1" showInputMessage="1" showErrorMessage="1" sqref="C28 C42 C49 C35 C14 C21 C7 C73 C87 C59 C80 C94 C66 C101">
      <formula1>Fator_Temporal</formula1>
    </dataValidation>
    <dataValidation type="list" allowBlank="1" showInputMessage="1" showErrorMessage="1" sqref="E35 E14 E7 E42 E21 E28 E49 E87 E66 E59 E94 E73 E80 E101">
      <formula1>Atividade_Temporal</formula1>
    </dataValidation>
    <dataValidation type="list" allowBlank="1" showInputMessage="1" showErrorMessage="1" sqref="C46 C32 C11 C39 C18 C25 C4 C56 C77 C91 C84 C63 C70 C98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A50" sqref="A50:E5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97</v>
      </c>
      <c r="C1" s="54"/>
      <c r="D1" s="54"/>
      <c r="E1" s="54"/>
      <c r="F1" s="55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4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1"/>
      <c r="AC5" s="3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42"/>
      <c r="AC7" s="1" t="s">
        <v>23</v>
      </c>
    </row>
    <row r="8" spans="1:29" ht="12.2" customHeight="1" x14ac:dyDescent="0.25">
      <c r="A8" s="46"/>
      <c r="B8" s="46"/>
      <c r="C8" s="46"/>
      <c r="D8" s="46"/>
      <c r="E8" s="47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50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1"/>
    </row>
    <row r="12" spans="1:29" s="31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1"/>
    </row>
    <row r="13" spans="1:29" s="31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1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42"/>
    </row>
    <row r="15" spans="1:29" s="31" customFormat="1" ht="11.25" customHeight="1" x14ac:dyDescent="0.25">
      <c r="A15" s="46"/>
      <c r="B15" s="46"/>
      <c r="C15" s="46"/>
      <c r="D15" s="46"/>
      <c r="E15" s="47"/>
      <c r="F15" s="32">
        <f>((B11*D11)+(B12*D12)+(B13*D13)+(B14*D14))/4</f>
        <v>0.34250000000000003</v>
      </c>
    </row>
    <row r="16" spans="1:29" s="31" customFormat="1" ht="15" customHeight="1" x14ac:dyDescent="0.25">
      <c r="A16" s="16" t="s">
        <v>8</v>
      </c>
      <c r="B16" s="17" t="s">
        <v>12</v>
      </c>
      <c r="C16" s="48"/>
      <c r="D16" s="49"/>
      <c r="E16" s="50"/>
      <c r="F16" s="33"/>
    </row>
    <row r="17" spans="1:6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6" t="s">
        <v>90</v>
      </c>
    </row>
    <row r="18" spans="1:6" s="31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7"/>
    </row>
    <row r="19" spans="1:6" s="31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57"/>
    </row>
    <row r="20" spans="1:6" s="31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7"/>
    </row>
    <row r="21" spans="1:6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58"/>
    </row>
    <row r="22" spans="1:6" s="31" customFormat="1" ht="12.2" customHeight="1" x14ac:dyDescent="0.25">
      <c r="A22" s="46"/>
      <c r="B22" s="46"/>
      <c r="C22" s="46"/>
      <c r="D22" s="46"/>
      <c r="E22" s="47"/>
      <c r="F22" s="32">
        <f>((B18*D18)+(B19*D19)+(B20*D20)+(B21*D21))/4</f>
        <v>0.34250000000000003</v>
      </c>
    </row>
    <row r="23" spans="1:6" s="31" customFormat="1" ht="15" customHeight="1" x14ac:dyDescent="0.25">
      <c r="A23" s="13" t="s">
        <v>8</v>
      </c>
      <c r="B23" s="14" t="s">
        <v>13</v>
      </c>
      <c r="C23" s="48"/>
      <c r="D23" s="49"/>
      <c r="E23" s="50"/>
      <c r="F23" s="34"/>
    </row>
    <row r="24" spans="1:6" s="31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6" t="s">
        <v>90</v>
      </c>
    </row>
    <row r="25" spans="1:6" s="31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7"/>
    </row>
    <row r="26" spans="1:6" s="31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7"/>
    </row>
    <row r="27" spans="1:6" s="31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57"/>
    </row>
    <row r="28" spans="1:6" s="31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0.8</v>
      </c>
      <c r="E28" s="28" t="s">
        <v>58</v>
      </c>
      <c r="F28" s="58"/>
    </row>
    <row r="29" spans="1:6" s="31" customFormat="1" ht="12.2" customHeight="1" x14ac:dyDescent="0.25">
      <c r="A29" s="46"/>
      <c r="B29" s="46"/>
      <c r="C29" s="46"/>
      <c r="D29" s="46"/>
      <c r="E29" s="47"/>
      <c r="F29" s="32">
        <f>((B25*D25)+(B26*D26)+(B27*D27)+(B28*D28))/4</f>
        <v>0.36499999999999999</v>
      </c>
    </row>
    <row r="30" spans="1:6" s="31" customFormat="1" ht="15" customHeight="1" x14ac:dyDescent="0.25">
      <c r="A30" s="13" t="s">
        <v>8</v>
      </c>
      <c r="B30" s="14" t="s">
        <v>14</v>
      </c>
      <c r="C30" s="48"/>
      <c r="D30" s="49"/>
      <c r="E30" s="50"/>
      <c r="F30" s="33"/>
    </row>
    <row r="31" spans="1:6" s="31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6" t="s">
        <v>90</v>
      </c>
    </row>
    <row r="32" spans="1:6" s="31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7"/>
    </row>
    <row r="33" spans="1:6" s="31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7"/>
    </row>
    <row r="34" spans="1:6" s="31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57"/>
    </row>
    <row r="35" spans="1:6" s="31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0.8</v>
      </c>
      <c r="E35" s="28" t="s">
        <v>58</v>
      </c>
      <c r="F35" s="58"/>
    </row>
    <row r="36" spans="1:6" s="31" customFormat="1" ht="12.2" customHeight="1" x14ac:dyDescent="0.25">
      <c r="A36" s="46"/>
      <c r="B36" s="46"/>
      <c r="C36" s="46"/>
      <c r="D36" s="46"/>
      <c r="E36" s="47"/>
      <c r="F36" s="32">
        <f>((B32*D32)+(B33*D33)+(B34*D34)+(B35*D35))/4</f>
        <v>0.36499999999999999</v>
      </c>
    </row>
    <row r="37" spans="1:6" s="31" customFormat="1" ht="15" customHeight="1" x14ac:dyDescent="0.25">
      <c r="A37" s="13" t="s">
        <v>8</v>
      </c>
      <c r="B37" s="14" t="s">
        <v>10</v>
      </c>
      <c r="C37" s="48"/>
      <c r="D37" s="49"/>
      <c r="E37" s="50"/>
      <c r="F37" s="33"/>
    </row>
    <row r="38" spans="1:6" s="31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6" t="s">
        <v>90</v>
      </c>
    </row>
    <row r="39" spans="1:6" s="31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7"/>
    </row>
    <row r="40" spans="1:6" s="31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57"/>
    </row>
    <row r="41" spans="1:6" s="31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57"/>
    </row>
    <row r="42" spans="1:6" s="31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0.8</v>
      </c>
      <c r="E42" s="28" t="s">
        <v>58</v>
      </c>
      <c r="F42" s="58"/>
    </row>
    <row r="43" spans="1:6" s="31" customFormat="1" ht="11.25" customHeight="1" x14ac:dyDescent="0.25">
      <c r="A43" s="46"/>
      <c r="B43" s="46"/>
      <c r="C43" s="46"/>
      <c r="D43" s="46"/>
      <c r="E43" s="47"/>
      <c r="F43" s="32">
        <f>((B39*D39)+(B40*D40)+(B41*D41)+(B42*D42))/4</f>
        <v>0.36499999999999999</v>
      </c>
    </row>
    <row r="44" spans="1:6" s="31" customFormat="1" ht="15" customHeight="1" x14ac:dyDescent="0.25">
      <c r="A44" s="13" t="s">
        <v>8</v>
      </c>
      <c r="B44" s="14" t="s">
        <v>15</v>
      </c>
      <c r="C44" s="48"/>
      <c r="D44" s="49"/>
      <c r="E44" s="50"/>
      <c r="F44" s="33"/>
    </row>
    <row r="45" spans="1:6" s="31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6" t="s">
        <v>90</v>
      </c>
    </row>
    <row r="46" spans="1:6" s="31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7"/>
    </row>
    <row r="47" spans="1:6" s="31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57"/>
    </row>
    <row r="48" spans="1:6" s="31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57"/>
    </row>
    <row r="49" spans="1:9" s="31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0.8</v>
      </c>
      <c r="E49" s="28" t="s">
        <v>58</v>
      </c>
      <c r="F49" s="58"/>
      <c r="I49" s="35"/>
    </row>
    <row r="50" spans="1:9" s="31" customFormat="1" x14ac:dyDescent="0.25">
      <c r="A50" s="1"/>
      <c r="B50" s="1"/>
      <c r="C50" s="1"/>
      <c r="D50" s="1"/>
      <c r="E50" s="1"/>
      <c r="F50" s="32">
        <f>((B46*D46)+(B47*D47)+(B48*D48)+(B49*D49))/4</f>
        <v>0.34250000000000003</v>
      </c>
      <c r="I50" s="35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B1:F1"/>
    <mergeCell ref="A29:E29"/>
    <mergeCell ref="C30:E30"/>
    <mergeCell ref="F31:F35"/>
    <mergeCell ref="A36:E36"/>
    <mergeCell ref="C37:E37"/>
    <mergeCell ref="F38:F42"/>
    <mergeCell ref="A15:E15"/>
    <mergeCell ref="C16:E16"/>
    <mergeCell ref="F17:F21"/>
    <mergeCell ref="A22:E22"/>
    <mergeCell ref="C23:E23"/>
    <mergeCell ref="F24:F28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32 E25 E39 E18 E11 E46">
      <formula1>Atividade_Medição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4 C18 C32 C39 C11 C25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98</v>
      </c>
      <c r="C1" s="54"/>
      <c r="D1" s="54"/>
      <c r="E1" s="54"/>
      <c r="F1" s="6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4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0.9</v>
      </c>
      <c r="E5" s="28" t="s">
        <v>38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ht="15" x14ac:dyDescent="0.25">
      <c r="A8" s="46"/>
      <c r="B8" s="46"/>
      <c r="C8" s="46"/>
      <c r="D8" s="46"/>
      <c r="E8" s="46"/>
      <c r="F8" s="30">
        <f>((B4*D4)+(B5*D5)+(B6*D6)+(B7*D7))/4</f>
        <v>0.36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ht="15" x14ac:dyDescent="0.25">
      <c r="A15" s="46"/>
      <c r="B15" s="46"/>
      <c r="C15" s="46"/>
      <c r="D15" s="46"/>
      <c r="E15" s="46"/>
      <c r="F15" s="30">
        <f>((B11*D11)+(B12*D12)+(B13*D13)+(B14*D14))/4</f>
        <v>0.36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ht="15" x14ac:dyDescent="0.25">
      <c r="F22" s="30">
        <f>((B18*D18)+(B19*D19)+(B20*D20)+(B21*D21))/4</f>
        <v>0.34499999999999997</v>
      </c>
      <c r="I22" s="19"/>
    </row>
    <row r="25" spans="1:9" ht="15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A16" sqref="A1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94</v>
      </c>
      <c r="C1" s="54"/>
      <c r="D1" s="54"/>
      <c r="E1" s="54"/>
      <c r="F1" s="55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4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92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x14ac:dyDescent="0.25">
      <c r="A8" s="46"/>
      <c r="B8" s="46"/>
      <c r="C8" s="46"/>
      <c r="D8" s="46"/>
      <c r="E8" s="46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92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x14ac:dyDescent="0.25">
      <c r="A15" s="46"/>
      <c r="B15" s="46"/>
      <c r="C15" s="46"/>
      <c r="D15" s="46"/>
      <c r="E15" s="46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92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x14ac:dyDescent="0.25"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B1:F1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A22" sqref="A22:E2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99</v>
      </c>
      <c r="C1" s="54"/>
      <c r="D1" s="54"/>
      <c r="E1" s="54"/>
      <c r="F1" s="55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4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70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x14ac:dyDescent="0.25">
      <c r="A8" s="46"/>
      <c r="B8" s="46"/>
      <c r="C8" s="46"/>
      <c r="D8" s="46"/>
      <c r="E8" s="46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0.3</v>
      </c>
      <c r="C11" s="28" t="s">
        <v>71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x14ac:dyDescent="0.25">
      <c r="A15" s="46"/>
      <c r="B15" s="46"/>
      <c r="C15" s="46"/>
      <c r="D15" s="46"/>
      <c r="E15" s="46"/>
      <c r="F15" s="30">
        <f>((B11*D11)+(B12*D12)+(B13*D13)+(B14*D14))/4</f>
        <v>0.28249999999999997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0.3</v>
      </c>
      <c r="C18" s="28" t="s">
        <v>71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x14ac:dyDescent="0.25">
      <c r="F22" s="30">
        <f>((B18*D18)+(B19*D19)+(B20*D20)+(B21*D21))/4</f>
        <v>0.28249999999999997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F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6" sqref="C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3" t="s">
        <v>91</v>
      </c>
      <c r="C1" s="54"/>
      <c r="D1" s="54"/>
      <c r="E1" s="54"/>
      <c r="F1" s="6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4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x14ac:dyDescent="0.25">
      <c r="A8" s="46"/>
      <c r="B8" s="46"/>
      <c r="C8" s="46"/>
      <c r="D8" s="46"/>
      <c r="E8" s="46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x14ac:dyDescent="0.25">
      <c r="A15" s="46"/>
      <c r="B15" s="46"/>
      <c r="C15" s="46"/>
      <c r="D15" s="46"/>
      <c r="E15" s="46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x14ac:dyDescent="0.25"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6" sqref="C16"/>
    </sheetView>
  </sheetViews>
  <sheetFormatPr defaultRowHeight="15" x14ac:dyDescent="0.25"/>
  <cols>
    <col min="1" max="1" width="21.140625" customWidth="1"/>
    <col min="2" max="2" width="10.7109375" customWidth="1"/>
    <col min="3" max="3" width="86.28515625" customWidth="1"/>
    <col min="4" max="4" width="10.7109375" customWidth="1"/>
    <col min="5" max="5" width="81.7109375" customWidth="1"/>
    <col min="6" max="6" width="5.28515625" customWidth="1"/>
  </cols>
  <sheetData>
    <row r="1" spans="1:6" ht="26.25" customHeight="1" x14ac:dyDescent="0.25">
      <c r="A1" s="5" t="s">
        <v>7</v>
      </c>
      <c r="B1" s="53" t="s">
        <v>100</v>
      </c>
      <c r="C1" s="54"/>
      <c r="D1" s="54"/>
      <c r="E1" s="54"/>
      <c r="F1" s="54"/>
    </row>
    <row r="2" spans="1:6" x14ac:dyDescent="0.25">
      <c r="A2" s="13" t="s">
        <v>8</v>
      </c>
      <c r="B2" s="14" t="s">
        <v>10</v>
      </c>
      <c r="C2" s="48"/>
      <c r="D2" s="49"/>
      <c r="E2" s="50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</row>
    <row r="4" spans="1:6" ht="18" x14ac:dyDescent="0.25">
      <c r="A4" s="12" t="s">
        <v>3</v>
      </c>
      <c r="B4" s="27">
        <f>VLOOKUP(C4,Parâmetros!$A$3:$B$9,2,FALSE)/10</f>
        <v>0.5</v>
      </c>
      <c r="C4" s="36" t="s">
        <v>78</v>
      </c>
      <c r="D4" s="27">
        <f>VLOOKUP(E4,Parâmetros!$D$3:$E$7,2,FALSE)/10</f>
        <v>0.3</v>
      </c>
      <c r="E4" s="28" t="s">
        <v>28</v>
      </c>
      <c r="F4" s="41"/>
    </row>
    <row r="5" spans="1:6" x14ac:dyDescent="0.25">
      <c r="A5" s="12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1"/>
    </row>
    <row r="6" spans="1:6" x14ac:dyDescent="0.25">
      <c r="A6" s="12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</row>
    <row r="7" spans="1:6" x14ac:dyDescent="0.25">
      <c r="A7" s="12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</row>
    <row r="8" spans="1:6" x14ac:dyDescent="0.25">
      <c r="A8" s="51"/>
      <c r="B8" s="51"/>
      <c r="C8" s="51"/>
      <c r="D8" s="51"/>
      <c r="E8" s="52"/>
      <c r="F8" s="30">
        <f>((B4*D4)+(B5*D5)+(B6*D6)+(B7*D7))/4</f>
        <v>0.27500000000000002</v>
      </c>
    </row>
    <row r="9" spans="1:6" x14ac:dyDescent="0.25">
      <c r="A9" s="13" t="s">
        <v>8</v>
      </c>
      <c r="B9" s="14" t="s">
        <v>15</v>
      </c>
      <c r="C9" s="48"/>
      <c r="D9" s="49"/>
      <c r="E9" s="50"/>
      <c r="F9" s="18"/>
    </row>
    <row r="10" spans="1:6" x14ac:dyDescent="0.25">
      <c r="A10" s="11" t="s">
        <v>0</v>
      </c>
      <c r="B10" s="11" t="s">
        <v>1</v>
      </c>
      <c r="C10" s="11" t="s">
        <v>6</v>
      </c>
      <c r="D10" s="11" t="s">
        <v>2</v>
      </c>
      <c r="E10" s="11" t="s">
        <v>6</v>
      </c>
      <c r="F10" s="40" t="s">
        <v>90</v>
      </c>
    </row>
    <row r="11" spans="1:6" ht="18" x14ac:dyDescent="0.25">
      <c r="A11" s="12" t="s">
        <v>3</v>
      </c>
      <c r="B11" s="27">
        <f>VLOOKUP(C11,Parâmetros!$A$3:$B$9,2,FALSE)/10</f>
        <v>0.5</v>
      </c>
      <c r="C11" s="36" t="s">
        <v>78</v>
      </c>
      <c r="D11" s="27">
        <f>VLOOKUP(E11,Parâmetros!$D$3:$E$7,2,FALSE)/10</f>
        <v>0.3</v>
      </c>
      <c r="E11" s="28" t="s">
        <v>28</v>
      </c>
      <c r="F11" s="41"/>
    </row>
    <row r="12" spans="1:6" x14ac:dyDescent="0.25">
      <c r="A12" s="12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1"/>
    </row>
    <row r="13" spans="1:6" x14ac:dyDescent="0.25">
      <c r="A13" s="12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6" x14ac:dyDescent="0.25">
      <c r="A14" s="12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6" x14ac:dyDescent="0.25">
      <c r="F15" s="30">
        <f>((B11*D11)+(B12*D12)+(B13*D13)+(B14*D14))/4</f>
        <v>0.27500000000000002</v>
      </c>
    </row>
  </sheetData>
  <sheetProtection password="B056" sheet="1" objects="1" scenarios="1"/>
  <mergeCells count="6">
    <mergeCell ref="F10:F14"/>
    <mergeCell ref="B1:F1"/>
    <mergeCell ref="C2:E2"/>
    <mergeCell ref="F3:F7"/>
    <mergeCell ref="A8:E8"/>
    <mergeCell ref="C9:E9"/>
  </mergeCells>
  <dataValidations count="9">
    <dataValidation type="list" allowBlank="1" showErrorMessage="1" sqref="B2 B9">
      <formula1>$AC$4:$AC$10</formula1>
    </dataValidation>
    <dataValidation type="list" allowBlank="1" showInputMessage="1" showErrorMessage="1" sqref="E4 E11">
      <formula1>Atividade_Medição</formula1>
    </dataValidation>
    <dataValidation type="list" allowBlank="1" showInputMessage="1" showErrorMessage="1" sqref="C5 C12">
      <formula1>Fator_Especif_Fonte</formula1>
    </dataValidation>
    <dataValidation type="list" allowBlank="1" showInputMessage="1" showErrorMessage="1" sqref="E5 E12">
      <formula1>Atividade_Especif_Fonte</formula1>
    </dataValidation>
    <dataValidation type="list" allowBlank="1" showInputMessage="1" showErrorMessage="1" sqref="C6 C13">
      <formula1>Fator_Espacial</formula1>
    </dataValidation>
    <dataValidation type="list" allowBlank="1" showInputMessage="1" showErrorMessage="1" sqref="E6 E13">
      <formula1>Atividade_Espacial</formula1>
    </dataValidation>
    <dataValidation type="list" allowBlank="1" showInputMessage="1" showErrorMessage="1" sqref="C7 C14">
      <formula1>Fator_Temporal</formula1>
    </dataValidation>
    <dataValidation type="list" allowBlank="1" showInputMessage="1" showErrorMessage="1" sqref="E7 E14">
      <formula1>Atividade_Temporal</formula1>
    </dataValidation>
    <dataValidation type="list" allowBlank="1" showInputMessage="1" showErrorMessage="1" sqref="C4 C11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A8" sqref="A8:E8"/>
    </sheetView>
  </sheetViews>
  <sheetFormatPr defaultRowHeight="15" x14ac:dyDescent="0.25"/>
  <cols>
    <col min="1" max="1" width="22.5703125" customWidth="1"/>
    <col min="2" max="2" width="11.28515625" customWidth="1"/>
    <col min="3" max="3" width="85.28515625" customWidth="1"/>
    <col min="4" max="4" width="11.85546875" customWidth="1"/>
    <col min="5" max="5" width="82.28515625" customWidth="1"/>
    <col min="6" max="6" width="6.85546875" customWidth="1"/>
  </cols>
  <sheetData>
    <row r="1" spans="1:6" x14ac:dyDescent="0.25">
      <c r="A1" s="5" t="s">
        <v>7</v>
      </c>
      <c r="B1" s="53" t="s">
        <v>101</v>
      </c>
      <c r="C1" s="54"/>
      <c r="D1" s="54"/>
      <c r="E1" s="54"/>
      <c r="F1" s="55"/>
    </row>
    <row r="2" spans="1:6" x14ac:dyDescent="0.25">
      <c r="A2" s="8" t="s">
        <v>8</v>
      </c>
      <c r="B2" s="9" t="s">
        <v>9</v>
      </c>
      <c r="C2" s="43"/>
      <c r="D2" s="44"/>
      <c r="E2" s="45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</row>
    <row r="4" spans="1:6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1"/>
    </row>
    <row r="5" spans="1:6" x14ac:dyDescent="0.25">
      <c r="A5" s="26" t="s">
        <v>4</v>
      </c>
      <c r="B5" s="27">
        <f>VLOOKUP(C5,Parâmetros!$A$13:$B$20,2,FALSE)/10</f>
        <v>0.8</v>
      </c>
      <c r="C5" s="28" t="s">
        <v>32</v>
      </c>
      <c r="D5" s="27">
        <f>VLOOKUP(E5,Parâmetros!$D$13:$E$18,2,FALSE)/10</f>
        <v>0.7</v>
      </c>
      <c r="E5" s="28" t="s">
        <v>39</v>
      </c>
      <c r="F5" s="41"/>
    </row>
    <row r="6" spans="1:6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1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</row>
    <row r="8" spans="1:6" x14ac:dyDescent="0.25">
      <c r="A8" s="46"/>
      <c r="B8" s="46"/>
      <c r="C8" s="46"/>
      <c r="D8" s="46"/>
      <c r="E8" s="47"/>
      <c r="F8" s="30">
        <f>((B4*D4)+(B5*D5)+(B6*D6)+(B7*D7))/4</f>
        <v>0.46499999999999997</v>
      </c>
    </row>
    <row r="9" spans="1:6" x14ac:dyDescent="0.25">
      <c r="A9" s="13" t="s">
        <v>8</v>
      </c>
      <c r="B9" s="14" t="s">
        <v>11</v>
      </c>
      <c r="C9" s="48"/>
      <c r="D9" s="49"/>
      <c r="E9" s="50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6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1"/>
    </row>
    <row r="12" spans="1:6" x14ac:dyDescent="0.25">
      <c r="A12" s="26" t="s">
        <v>4</v>
      </c>
      <c r="B12" s="27">
        <f>VLOOKUP(C12,Parâmetros!$A$13:$B$20,2,FALSE)/10</f>
        <v>0.8</v>
      </c>
      <c r="C12" s="28" t="s">
        <v>32</v>
      </c>
      <c r="D12" s="27">
        <f>VLOOKUP(E12,Parâmetros!$D$13:$E$18,2,FALSE)/10</f>
        <v>0.7</v>
      </c>
      <c r="E12" s="28" t="s">
        <v>39</v>
      </c>
      <c r="F12" s="41"/>
    </row>
    <row r="13" spans="1:6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1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6" x14ac:dyDescent="0.25">
      <c r="A15" s="46"/>
      <c r="B15" s="46"/>
      <c r="C15" s="46"/>
      <c r="D15" s="46"/>
      <c r="E15" s="47"/>
      <c r="F15" s="30">
        <f>((B11*D11)+(B12*D12)+(B13*D13)+(B14*D14))/4</f>
        <v>0.435</v>
      </c>
    </row>
    <row r="16" spans="1:6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6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41"/>
    </row>
    <row r="19" spans="1:6" x14ac:dyDescent="0.25">
      <c r="A19" s="26" t="s">
        <v>4</v>
      </c>
      <c r="B19" s="27">
        <f>VLOOKUP(C19,Parâmetros!$A$13:$B$20,2,FALSE)/10</f>
        <v>0.8</v>
      </c>
      <c r="C19" s="28" t="s">
        <v>32</v>
      </c>
      <c r="D19" s="27">
        <f>VLOOKUP(E19,Parâmetros!$D$13:$E$18,2,FALSE)/10</f>
        <v>0.7</v>
      </c>
      <c r="E19" s="28" t="s">
        <v>39</v>
      </c>
      <c r="F19" s="41"/>
    </row>
    <row r="20" spans="1:6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41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6" x14ac:dyDescent="0.25">
      <c r="A22" s="46"/>
      <c r="B22" s="46"/>
      <c r="C22" s="46"/>
      <c r="D22" s="46"/>
      <c r="E22" s="47"/>
      <c r="F22" s="30">
        <f>((B18*D18)+(B19*D19)+(B20*D20)+(B21*D21))/4</f>
        <v>0.435</v>
      </c>
    </row>
    <row r="23" spans="1:6" x14ac:dyDescent="0.25">
      <c r="A23" s="13" t="s">
        <v>8</v>
      </c>
      <c r="B23" s="14" t="s">
        <v>14</v>
      </c>
      <c r="C23" s="48"/>
      <c r="D23" s="49"/>
      <c r="E23" s="50"/>
      <c r="F23" s="18"/>
    </row>
    <row r="24" spans="1:6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0" t="s">
        <v>90</v>
      </c>
    </row>
    <row r="25" spans="1:6" x14ac:dyDescent="0.25">
      <c r="A25" s="26" t="s">
        <v>3</v>
      </c>
      <c r="B25" s="27">
        <f>VLOOKUP(C25,Parâmetros!$G$5:$K$9,5,FALSE)/10</f>
        <v>0.5</v>
      </c>
      <c r="C25" s="28" t="s">
        <v>67</v>
      </c>
      <c r="D25" s="27">
        <f>VLOOKUP(E25,Parâmetros!$D$3:$E$7,2,FALSE)/10</f>
        <v>0.6</v>
      </c>
      <c r="E25" s="28" t="s">
        <v>76</v>
      </c>
      <c r="F25" s="41"/>
    </row>
    <row r="26" spans="1:6" x14ac:dyDescent="0.25">
      <c r="A26" s="26" t="s">
        <v>4</v>
      </c>
      <c r="B26" s="27">
        <f>VLOOKUP(C26,Parâmetros!$A$13:$B$20,2,FALSE)/10</f>
        <v>0.8</v>
      </c>
      <c r="C26" s="28" t="s">
        <v>32</v>
      </c>
      <c r="D26" s="27">
        <f>VLOOKUP(E26,Parâmetros!$D$13:$E$18,2,FALSE)/10</f>
        <v>0.7</v>
      </c>
      <c r="E26" s="28" t="s">
        <v>39</v>
      </c>
      <c r="F26" s="41"/>
    </row>
    <row r="27" spans="1:6" x14ac:dyDescent="0.25">
      <c r="A27" s="12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41"/>
    </row>
    <row r="28" spans="1:6" x14ac:dyDescent="0.25">
      <c r="A28" s="12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2"/>
    </row>
    <row r="29" spans="1:6" x14ac:dyDescent="0.25">
      <c r="A29" s="51"/>
      <c r="B29" s="51"/>
      <c r="C29" s="51"/>
      <c r="D29" s="51"/>
      <c r="E29" s="52"/>
      <c r="F29" s="30">
        <f>((B25*D25)+(B26*D26)+(B27*D27)+(B28*D28))/4</f>
        <v>0.46499999999999997</v>
      </c>
    </row>
    <row r="30" spans="1:6" x14ac:dyDescent="0.25">
      <c r="A30" s="13" t="s">
        <v>8</v>
      </c>
      <c r="B30" s="14" t="s">
        <v>10</v>
      </c>
      <c r="C30" s="48"/>
      <c r="D30" s="49"/>
      <c r="E30" s="50"/>
      <c r="F30" s="18"/>
    </row>
    <row r="31" spans="1:6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0" t="s">
        <v>90</v>
      </c>
    </row>
    <row r="32" spans="1:6" x14ac:dyDescent="0.25">
      <c r="A32" s="12" t="s">
        <v>3</v>
      </c>
      <c r="B32" s="27">
        <f>VLOOKUP(C32,Parâmetros!$G$5:$K$9,5,FALSE)/10</f>
        <v>0.5</v>
      </c>
      <c r="C32" s="28" t="s">
        <v>67</v>
      </c>
      <c r="D32" s="27">
        <f>VLOOKUP(E32,Parâmetros!$D$3:$E$7,2,FALSE)/10</f>
        <v>0.6</v>
      </c>
      <c r="E32" s="28" t="s">
        <v>76</v>
      </c>
      <c r="F32" s="41"/>
    </row>
    <row r="33" spans="1:6" x14ac:dyDescent="0.25">
      <c r="A33" s="12" t="s">
        <v>4</v>
      </c>
      <c r="B33" s="27">
        <f>VLOOKUP(C33,Parâmetros!$A$13:$B$20,2,FALSE)/10</f>
        <v>0.8</v>
      </c>
      <c r="C33" s="28" t="s">
        <v>32</v>
      </c>
      <c r="D33" s="27">
        <f>VLOOKUP(E33,Parâmetros!$D$13:$E$18,2,FALSE)/10</f>
        <v>0.7</v>
      </c>
      <c r="E33" s="28" t="s">
        <v>39</v>
      </c>
      <c r="F33" s="41"/>
    </row>
    <row r="34" spans="1:6" x14ac:dyDescent="0.25">
      <c r="A34" s="12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41"/>
    </row>
    <row r="35" spans="1:6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2"/>
    </row>
    <row r="36" spans="1:6" x14ac:dyDescent="0.25">
      <c r="A36" s="51"/>
      <c r="B36" s="51"/>
      <c r="C36" s="51"/>
      <c r="D36" s="51"/>
      <c r="E36" s="52"/>
      <c r="F36" s="30">
        <f>((B32*D32)+(B33*D33)+(B34*D34)+(B35*D35))/4</f>
        <v>0.46499999999999997</v>
      </c>
    </row>
    <row r="37" spans="1:6" x14ac:dyDescent="0.25">
      <c r="A37" s="13" t="s">
        <v>8</v>
      </c>
      <c r="B37" s="14" t="s">
        <v>15</v>
      </c>
      <c r="C37" s="48"/>
      <c r="D37" s="49"/>
      <c r="E37" s="50"/>
      <c r="F37" s="18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0" t="s">
        <v>90</v>
      </c>
    </row>
    <row r="39" spans="1:6" x14ac:dyDescent="0.25">
      <c r="A39" s="12" t="s">
        <v>3</v>
      </c>
      <c r="B39" s="27">
        <f>VLOOKUP(C39,Parâmetros!$G$5:$K$9,5,FALSE)/10</f>
        <v>0.5</v>
      </c>
      <c r="C39" s="28" t="s">
        <v>67</v>
      </c>
      <c r="D39" s="27">
        <f>VLOOKUP(E39,Parâmetros!$D$3:$E$7,2,FALSE)/10</f>
        <v>0.3</v>
      </c>
      <c r="E39" s="28" t="s">
        <v>28</v>
      </c>
      <c r="F39" s="41"/>
    </row>
    <row r="40" spans="1:6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1"/>
    </row>
    <row r="41" spans="1:6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1"/>
    </row>
    <row r="42" spans="1:6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0.5</v>
      </c>
      <c r="E42" s="28" t="s">
        <v>65</v>
      </c>
      <c r="F42" s="42"/>
    </row>
    <row r="43" spans="1:6" x14ac:dyDescent="0.25">
      <c r="A43" s="20"/>
      <c r="B43" s="1"/>
      <c r="C43" s="21"/>
      <c r="D43" s="21"/>
      <c r="E43" s="21"/>
      <c r="F43" s="30">
        <f>((B39*D39)+(B40*D40)+(B41*D41)+(B42*D42))/4</f>
        <v>0.22999999999999998</v>
      </c>
    </row>
  </sheetData>
  <sheetProtection password="B056" sheet="1" objects="1" scenarios="1"/>
  <mergeCells count="18">
    <mergeCell ref="F10:F14"/>
    <mergeCell ref="B1:F1"/>
    <mergeCell ref="C2:E2"/>
    <mergeCell ref="F3:F7"/>
    <mergeCell ref="A8:E8"/>
    <mergeCell ref="C9:E9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</mergeCells>
  <dataValidations count="10">
    <dataValidation type="list" allowBlank="1" showInputMessage="1" showErrorMessage="1" sqref="C4 C25 C32 C39">
      <formula1>AP42_Factor_Rating</formula1>
    </dataValidation>
    <dataValidation type="list" allowBlank="1" showErrorMessage="1" sqref="B2 B9 B16 B23 B30 B37">
      <formula1>$AC$3:$AC$9</formula1>
    </dataValidation>
    <dataValidation type="list" allowBlank="1" showInputMessage="1" showErrorMessage="1" sqref="E39 E11 E4 E18 E25 E32">
      <formula1>Atividade_Medição</formula1>
    </dataValidation>
    <dataValidation type="list" allowBlank="1" showInputMessage="1" showErrorMessage="1" sqref="C26 C40 C19 C5 C12 C33">
      <formula1>Fator_Especif_Fonte</formula1>
    </dataValidation>
    <dataValidation type="list" allowBlank="1" showInputMessage="1" showErrorMessage="1" sqref="E40 E12 E5 E19 E26 E33">
      <formula1>Atividade_Especif_Fonte</formula1>
    </dataValidation>
    <dataValidation type="list" allowBlank="1" showInputMessage="1" showErrorMessage="1" sqref="C27 C41 C20 C6 C13 C34">
      <formula1>Fator_Espacial</formula1>
    </dataValidation>
    <dataValidation type="list" allowBlank="1" showInputMessage="1" showErrorMessage="1" sqref="E41 E13 E6 E20 E27 E34">
      <formula1>Atividade_Espacial</formula1>
    </dataValidation>
    <dataValidation type="list" allowBlank="1" showInputMessage="1" showErrorMessage="1" sqref="C28 C42 C21 C7 C14 C35">
      <formula1>Fator_Temporal</formula1>
    </dataValidation>
    <dataValidation type="list" allowBlank="1" showInputMessage="1" showErrorMessage="1" sqref="E28 E14 E7 E21 E42 E35">
      <formula1>Atividade_Temporal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Parâmetros</vt:lpstr>
      <vt:lpstr>Maq e Equip</vt:lpstr>
      <vt:lpstr>Vias-outras</vt:lpstr>
      <vt:lpstr>Vias-Pav  Ressusp</vt:lpstr>
      <vt:lpstr>Vias-N Pav - Ressusp</vt:lpstr>
      <vt:lpstr>Escavação</vt:lpstr>
      <vt:lpstr>Transferências</vt:lpstr>
      <vt:lpstr>CélulasAterro_LandGEM</vt:lpstr>
      <vt:lpstr>Flare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2019-06-06T20:56:12Z</dcterms:modified>
</cp:coreProperties>
</file>