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atureza_Viva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state="hidden" r:id="rId4"/>
    <sheet name="FE-Área Exposta" sheetId="7" r:id="rId5"/>
    <sheet name="TE - Total" sheetId="2" r:id="rId6"/>
  </sheets>
  <externalReferences>
    <externalReference r:id="rId7"/>
    <externalReference r:id="rId8"/>
    <externalReference r:id="rId9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A4" i="7" l="1"/>
  <c r="A5" i="7" l="1"/>
  <c r="A6" i="7" l="1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2" i="7" l="1"/>
  <c r="A33" i="7" l="1"/>
  <c r="A34" i="7" l="1"/>
  <c r="A35" i="7" l="1"/>
  <c r="A36" i="7" l="1"/>
  <c r="A37" i="7" l="1"/>
  <c r="A38" i="7" l="1"/>
  <c r="A39" i="7" l="1"/>
  <c r="A40" i="7" l="1"/>
  <c r="A41" i="7" l="1"/>
  <c r="A42" i="7" l="1"/>
  <c r="A43" i="7" l="1"/>
  <c r="A44" i="7" l="1"/>
  <c r="A45" i="7" l="1"/>
  <c r="A46" i="7" l="1"/>
  <c r="A47" i="7" l="1"/>
  <c r="A48" i="7" l="1"/>
  <c r="A49" i="7" l="1"/>
  <c r="A50" i="7" l="1"/>
  <c r="A51" i="7" l="1"/>
  <c r="A52" i="7" l="1"/>
  <c r="A53" i="7" l="1"/>
  <c r="A54" i="7" l="1"/>
  <c r="A55" i="7" l="1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K3" i="1"/>
  <c r="B4" i="7" s="1"/>
  <c r="C4" i="7" s="1"/>
  <c r="E4" i="7" l="1"/>
  <c r="D4" i="7"/>
  <c r="J5" i="1"/>
  <c r="K4" i="1"/>
  <c r="B5" i="7" s="1"/>
  <c r="C5" i="7" s="1"/>
  <c r="D5" i="7" l="1"/>
  <c r="E5" i="7"/>
  <c r="J6" i="1"/>
  <c r="K5" i="1"/>
  <c r="B6" i="7" s="1"/>
  <c r="C6" i="7" s="1"/>
  <c r="D6" i="7" l="1"/>
  <c r="E6" i="7"/>
  <c r="J7" i="1"/>
  <c r="K6" i="1"/>
  <c r="B7" i="7" s="1"/>
  <c r="C7" i="7" s="1"/>
  <c r="D7" i="7" l="1"/>
  <c r="E7" i="7"/>
  <c r="J8" i="1"/>
  <c r="K7" i="1"/>
  <c r="B8" i="7" s="1"/>
  <c r="C8" i="7" s="1"/>
  <c r="D8" i="7" l="1"/>
  <c r="E8" i="7"/>
  <c r="J9" i="1"/>
  <c r="K8" i="1"/>
  <c r="B9" i="7" s="1"/>
  <c r="C9" i="7" s="1"/>
  <c r="D9" i="7" l="1"/>
  <c r="E9" i="7"/>
  <c r="J10" i="1"/>
  <c r="K9" i="1"/>
  <c r="B10" i="7" s="1"/>
  <c r="C10" i="7" s="1"/>
  <c r="D10" i="7" l="1"/>
  <c r="E10" i="7"/>
  <c r="J11" i="1"/>
  <c r="K10" i="1"/>
  <c r="B11" i="7" s="1"/>
  <c r="C11" i="7" s="1"/>
  <c r="D11" i="7" l="1"/>
  <c r="E11" i="7"/>
  <c r="J12" i="1"/>
  <c r="K11" i="1"/>
  <c r="B12" i="7" s="1"/>
  <c r="C12" i="7" s="1"/>
  <c r="D12" i="7" l="1"/>
  <c r="E12" i="7"/>
  <c r="J13" i="1"/>
  <c r="K12" i="1"/>
  <c r="B13" i="7" s="1"/>
  <c r="C13" i="7" s="1"/>
  <c r="D13" i="7" l="1"/>
  <c r="E13" i="7"/>
  <c r="J14" i="1"/>
  <c r="K13" i="1"/>
  <c r="B14" i="7" s="1"/>
  <c r="C14" i="7" s="1"/>
  <c r="D14" i="7" l="1"/>
  <c r="E14" i="7"/>
  <c r="J15" i="1"/>
  <c r="K14" i="1"/>
  <c r="B15" i="7" s="1"/>
  <c r="C15" i="7" s="1"/>
  <c r="D15" i="7" l="1"/>
  <c r="E15" i="7"/>
  <c r="J16" i="1"/>
  <c r="K15" i="1"/>
  <c r="B16" i="7" s="1"/>
  <c r="C16" i="7" s="1"/>
  <c r="D16" i="7" l="1"/>
  <c r="E16" i="7"/>
  <c r="J17" i="1"/>
  <c r="K16" i="1"/>
  <c r="B17" i="7" s="1"/>
  <c r="C17" i="7" s="1"/>
  <c r="D17" i="7" l="1"/>
  <c r="E17" i="7"/>
  <c r="J18" i="1"/>
  <c r="K17" i="1"/>
  <c r="B18" i="7" s="1"/>
  <c r="C18" i="7" s="1"/>
  <c r="D18" i="7" l="1"/>
  <c r="E18" i="7"/>
  <c r="J19" i="1"/>
  <c r="K18" i="1"/>
  <c r="B19" i="7" s="1"/>
  <c r="C19" i="7" s="1"/>
  <c r="D19" i="7" l="1"/>
  <c r="E19" i="7"/>
  <c r="J20" i="1"/>
  <c r="K19" i="1"/>
  <c r="B20" i="7" s="1"/>
  <c r="C20" i="7" s="1"/>
  <c r="D20" i="7" l="1"/>
  <c r="E20" i="7"/>
  <c r="J21" i="1"/>
  <c r="K20" i="1"/>
  <c r="B21" i="7" s="1"/>
  <c r="C21" i="7" s="1"/>
  <c r="D21" i="7" l="1"/>
  <c r="E21" i="7"/>
  <c r="J22" i="1"/>
  <c r="K21" i="1"/>
  <c r="B22" i="7" s="1"/>
  <c r="C22" i="7" s="1"/>
  <c r="D22" i="7" l="1"/>
  <c r="E22" i="7"/>
  <c r="J23" i="1"/>
  <c r="K22" i="1"/>
  <c r="B23" i="7" s="1"/>
  <c r="C23" i="7" s="1"/>
  <c r="D23" i="7" l="1"/>
  <c r="E23" i="7"/>
  <c r="J24" i="1"/>
  <c r="K23" i="1"/>
  <c r="B24" i="7" s="1"/>
  <c r="C24" i="7" s="1"/>
  <c r="D24" i="7" l="1"/>
  <c r="E24" i="7"/>
  <c r="J25" i="1"/>
  <c r="K24" i="1"/>
  <c r="B25" i="7" s="1"/>
  <c r="C25" i="7" s="1"/>
  <c r="D25" i="7" l="1"/>
  <c r="E25" i="7"/>
  <c r="J26" i="1"/>
  <c r="K25" i="1"/>
  <c r="B26" i="7" s="1"/>
  <c r="C26" i="7" s="1"/>
  <c r="D26" i="7" l="1"/>
  <c r="E26" i="7"/>
  <c r="J27" i="1"/>
  <c r="K26" i="1"/>
  <c r="B27" i="7" s="1"/>
  <c r="C27" i="7" s="1"/>
  <c r="D27" i="7" l="1"/>
  <c r="E27" i="7"/>
  <c r="J28" i="1"/>
  <c r="K27" i="1"/>
  <c r="B28" i="7" s="1"/>
  <c r="C28" i="7" s="1"/>
  <c r="D28" i="7" l="1"/>
  <c r="E28" i="7"/>
  <c r="J29" i="1"/>
  <c r="K28" i="1"/>
  <c r="B29" i="7" s="1"/>
  <c r="C29" i="7" s="1"/>
  <c r="D29" i="7" l="1"/>
  <c r="E29" i="7"/>
  <c r="J30" i="1"/>
  <c r="K29" i="1"/>
  <c r="B30" i="7" s="1"/>
  <c r="C30" i="7" s="1"/>
  <c r="D30" i="7" l="1"/>
  <c r="E30" i="7"/>
  <c r="J31" i="1"/>
  <c r="K30" i="1"/>
  <c r="B31" i="7" s="1"/>
  <c r="C31" i="7" s="1"/>
  <c r="D31" i="7" l="1"/>
  <c r="E31" i="7"/>
  <c r="J32" i="1"/>
  <c r="K31" i="1"/>
  <c r="B32" i="7" s="1"/>
  <c r="C32" i="7" s="1"/>
  <c r="D32" i="7" l="1"/>
  <c r="E32" i="7"/>
  <c r="J33" i="1"/>
  <c r="K32" i="1"/>
  <c r="B33" i="7" s="1"/>
  <c r="C33" i="7" s="1"/>
  <c r="D33" i="7" l="1"/>
  <c r="E33" i="7"/>
  <c r="J34" i="1"/>
  <c r="K33" i="1"/>
  <c r="B34" i="7" s="1"/>
  <c r="C34" i="7" s="1"/>
  <c r="D34" i="7" l="1"/>
  <c r="E34" i="7"/>
  <c r="J35" i="1"/>
  <c r="K34" i="1"/>
  <c r="B35" i="7" s="1"/>
  <c r="C35" i="7" s="1"/>
  <c r="D35" i="7" l="1"/>
  <c r="E35" i="7"/>
  <c r="J36" i="1"/>
  <c r="K35" i="1"/>
  <c r="B36" i="7" s="1"/>
  <c r="C36" i="7" s="1"/>
  <c r="D36" i="7" l="1"/>
  <c r="E36" i="7"/>
  <c r="J37" i="1"/>
  <c r="K36" i="1"/>
  <c r="B37" i="7" s="1"/>
  <c r="C37" i="7" s="1"/>
  <c r="D37" i="7" l="1"/>
  <c r="E37" i="7"/>
  <c r="J38" i="1"/>
  <c r="K37" i="1"/>
  <c r="B38" i="7" s="1"/>
  <c r="C38" i="7" s="1"/>
  <c r="D38" i="7" l="1"/>
  <c r="E38" i="7"/>
  <c r="J39" i="1"/>
  <c r="K38" i="1"/>
  <c r="B39" i="7" s="1"/>
  <c r="C39" i="7" s="1"/>
  <c r="D39" i="7" l="1"/>
  <c r="E39" i="7"/>
  <c r="J40" i="1"/>
  <c r="K39" i="1"/>
  <c r="B40" i="7" s="1"/>
  <c r="C40" i="7" s="1"/>
  <c r="D40" i="7" l="1"/>
  <c r="E40" i="7"/>
  <c r="J41" i="1"/>
  <c r="K40" i="1"/>
  <c r="B41" i="7" s="1"/>
  <c r="C41" i="7" s="1"/>
  <c r="D41" i="7" l="1"/>
  <c r="E41" i="7"/>
  <c r="J42" i="1"/>
  <c r="K41" i="1"/>
  <c r="B42" i="7" s="1"/>
  <c r="C42" i="7" s="1"/>
  <c r="D42" i="7" l="1"/>
  <c r="E42" i="7"/>
  <c r="J43" i="1"/>
  <c r="K42" i="1"/>
  <c r="B43" i="7" s="1"/>
  <c r="C43" i="7" s="1"/>
  <c r="D43" i="7" l="1"/>
  <c r="E43" i="7"/>
  <c r="J44" i="1"/>
  <c r="K43" i="1"/>
  <c r="B44" i="7" s="1"/>
  <c r="C44" i="7" s="1"/>
  <c r="D44" i="7" l="1"/>
  <c r="E44" i="7"/>
  <c r="J45" i="1"/>
  <c r="K44" i="1"/>
  <c r="B45" i="7" s="1"/>
  <c r="C45" i="7" s="1"/>
  <c r="D45" i="7" l="1"/>
  <c r="E45" i="7"/>
  <c r="J46" i="1"/>
  <c r="K45" i="1"/>
  <c r="B46" i="7" s="1"/>
  <c r="C46" i="7" s="1"/>
  <c r="D46" i="7" l="1"/>
  <c r="E46" i="7"/>
  <c r="J47" i="1"/>
  <c r="K46" i="1"/>
  <c r="B47" i="7" s="1"/>
  <c r="C47" i="7" s="1"/>
  <c r="D47" i="7" l="1"/>
  <c r="E47" i="7"/>
  <c r="J48" i="1"/>
  <c r="K47" i="1"/>
  <c r="B48" i="7" s="1"/>
  <c r="C48" i="7" s="1"/>
  <c r="D48" i="7" l="1"/>
  <c r="E48" i="7"/>
  <c r="J49" i="1"/>
  <c r="K48" i="1"/>
  <c r="B49" i="7" s="1"/>
  <c r="C49" i="7" s="1"/>
  <c r="D49" i="7" l="1"/>
  <c r="E49" i="7"/>
  <c r="J50" i="1"/>
  <c r="K49" i="1"/>
  <c r="B50" i="7" s="1"/>
  <c r="C50" i="7" s="1"/>
  <c r="D50" i="7" l="1"/>
  <c r="E50" i="7"/>
  <c r="J51" i="1"/>
  <c r="K50" i="1"/>
  <c r="B51" i="7" s="1"/>
  <c r="C51" i="7" s="1"/>
  <c r="D51" i="7" l="1"/>
  <c r="E51" i="7"/>
  <c r="J52" i="1"/>
  <c r="K51" i="1"/>
  <c r="B52" i="7" s="1"/>
  <c r="C52" i="7" s="1"/>
  <c r="D52" i="7" l="1"/>
  <c r="E52" i="7"/>
  <c r="J53" i="1"/>
  <c r="K52" i="1"/>
  <c r="B53" i="7" s="1"/>
  <c r="C53" i="7" s="1"/>
  <c r="D53" i="7" l="1"/>
  <c r="E53" i="7"/>
  <c r="J54" i="1"/>
  <c r="K54" i="1" s="1"/>
  <c r="B55" i="7" s="1"/>
  <c r="C55" i="7" s="1"/>
  <c r="K53" i="1"/>
  <c r="B54" i="7" s="1"/>
  <c r="C54" i="7" s="1"/>
  <c r="D54" i="7" l="1"/>
  <c r="E54" i="7"/>
  <c r="D55" i="7"/>
  <c r="E55" i="7"/>
  <c r="K7" i="7" l="1"/>
  <c r="L7" i="7" s="1"/>
  <c r="K4" i="2" s="1"/>
  <c r="K8" i="7"/>
  <c r="L8" i="7" s="1"/>
  <c r="J4" i="2" s="1"/>
  <c r="I7" i="7"/>
  <c r="J7" i="7" s="1"/>
  <c r="K3" i="2" s="1"/>
  <c r="I8" i="7"/>
  <c r="J8" i="7" s="1"/>
  <c r="J3" i="2" s="1"/>
  <c r="K5" i="2" l="1"/>
  <c r="N3" i="2"/>
  <c r="Q3" i="2"/>
  <c r="M3" i="2"/>
  <c r="P3" i="2"/>
  <c r="L3" i="2"/>
  <c r="J5" i="2"/>
  <c r="M4" i="2"/>
  <c r="P4" i="2"/>
  <c r="L4" i="2"/>
  <c r="N4" i="2"/>
  <c r="Q4" i="2"/>
  <c r="M5" i="2" l="1"/>
  <c r="Q5" i="2"/>
  <c r="R4" i="2"/>
  <c r="O4" i="2"/>
  <c r="L5" i="2"/>
  <c r="O3" i="2"/>
  <c r="R3" i="2"/>
  <c r="R5" i="2" s="1"/>
  <c r="N5" i="2"/>
  <c r="P5" i="2"/>
  <c r="O5" i="2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Ut que mais se aproxima do produto final (pó de pedra)</t>
        </r>
      </text>
    </comment>
    <comment ref="I3" authorId="2" shapeId="0">
      <text>
        <r>
          <rPr>
            <sz val="9"/>
            <color indexed="81"/>
            <rFont val="Segoe UI"/>
            <family val="2"/>
          </rPr>
          <t xml:space="preserve">Valor da área do pátio com produto final não fornecida. Portanto, a área foi estimada utilizando imagens de satélite do google earth para o ano de 2015. 
</t>
        </r>
      </text>
    </comment>
    <comment ref="J3" authorId="2" shapeId="0">
      <text>
        <r>
          <rPr>
            <sz val="9"/>
            <color indexed="81"/>
            <rFont val="Segoe UI"/>
            <family val="2"/>
          </rPr>
          <t xml:space="preserve">Valor da área do pátio de recebimento de material não fornecida. Portanto, a área foi estimada utilizando imagens de satélite do google earth para o ano de 2015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  <author>Gabriel Aarão Gonçalves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<sst xmlns="http://schemas.openxmlformats.org/spreadsheetml/2006/main" count="466" uniqueCount="442">
  <si>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</si>
  <si>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</si>
  <si>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</si>
  <si>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</si>
  <si>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</si>
  <si>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</si>
  <si>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</si>
  <si>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</si>
  <si>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</si>
  <si>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</si>
  <si>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</si>
  <si>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</si>
  <si>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</si>
  <si>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</si>
  <si>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</si>
  <si>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</si>
  <si>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</si>
  <si>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</si>
  <si>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</si>
  <si>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</si>
  <si>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</si>
  <si>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</si>
  <si>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</si>
  <si>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</si>
  <si>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</si>
  <si>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</si>
  <si>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</si>
  <si>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</si>
  <si>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</si>
  <si>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</si>
  <si>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</si>
  <si>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</si>
  <si>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</si>
  <si>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</si>
  <si>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</si>
  <si>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</si>
  <si>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</si>
  <si>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</si>
  <si>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</si>
  <si>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</si>
  <si>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</si>
  <si>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</si>
  <si>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</si>
  <si>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t>Brita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</si>
  <si>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</si>
  <si>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</si>
  <si>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</si>
  <si>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</si>
  <si>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</si>
  <si>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</si>
  <si>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</si>
  <si>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</si>
  <si>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</si>
  <si>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</si>
  <si>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</si>
  <si>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</si>
  <si>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</si>
  <si>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</si>
  <si>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</si>
  <si>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</si>
  <si>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</si>
  <si>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</si>
  <si>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</si>
  <si>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</si>
  <si>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</si>
  <si>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</si>
  <si>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</si>
  <si>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Areia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</si>
  <si>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</si>
  <si>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</si>
  <si>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</si>
  <si>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</si>
  <si>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</si>
  <si>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</si>
  <si>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</si>
  <si>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</si>
  <si>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</si>
  <si>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</si>
  <si>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</si>
  <si>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</si>
  <si>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</si>
  <si>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</si>
  <si>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</si>
  <si>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</si>
  <si>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</si>
  <si>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</si>
  <si>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</si>
  <si>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</si>
  <si>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</si>
  <si>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</si>
  <si>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</si>
  <si>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</si>
  <si>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</si>
  <si>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</si>
  <si>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</si>
  <si>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</si>
  <si>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</si>
  <si>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</si>
  <si>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</si>
  <si>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</si>
  <si>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</si>
  <si>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</si>
  <si>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</si>
  <si>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</si>
  <si>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</si>
  <si>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</si>
  <si>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</si>
  <si>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</si>
  <si>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</si>
  <si>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</si>
  <si>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</si>
  <si>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</si>
  <si>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</si>
  <si>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</si>
  <si>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</si>
  <si>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</si>
  <si>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</si>
  <si>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</si>
  <si>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</si>
  <si>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</si>
  <si>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</si>
  <si>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</si>
  <si>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</si>
  <si>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</si>
  <si>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</si>
  <si>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</si>
  <si>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</si>
  <si>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</si>
  <si>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</si>
  <si>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</si>
  <si>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</si>
  <si>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</si>
  <si>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</si>
  <si>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</si>
  <si>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</si>
  <si>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</si>
  <si>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</si>
  <si>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</si>
  <si>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</si>
  <si>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</si>
  <si>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</si>
  <si>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</si>
  <si>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</si>
  <si>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</si>
  <si>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</si>
  <si>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</si>
  <si>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</si>
  <si>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</si>
  <si>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</si>
  <si>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</si>
  <si>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</si>
  <si>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</si>
  <si>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</si>
  <si>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</si>
  <si>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</si>
  <si>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</si>
  <si>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</si>
  <si>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</si>
  <si>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</si>
  <si>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</si>
  <si>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</si>
  <si>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</si>
  <si>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</si>
  <si>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</si>
  <si>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</si>
  <si>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</si>
  <si>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</si>
  <si>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</si>
  <si>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</si>
  <si>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</si>
  <si>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</si>
  <si>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</si>
  <si>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</si>
  <si>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</si>
  <si>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</si>
  <si>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</si>
  <si>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</si>
  <si>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</si>
  <si>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</si>
  <si>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</si>
  <si>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</si>
  <si>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</si>
  <si>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</si>
  <si>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</si>
  <si>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</si>
  <si>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</si>
  <si>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</si>
  <si>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</si>
  <si>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</si>
  <si>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</si>
  <si>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</si>
  <si>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</si>
  <si>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</si>
  <si>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</si>
  <si>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</si>
  <si>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</si>
  <si>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</si>
  <si>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</si>
  <si>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</si>
  <si>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</si>
  <si>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</si>
  <si>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</si>
  <si>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</si>
  <si>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</si>
  <si>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</si>
  <si>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</si>
  <si>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</si>
  <si>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</si>
  <si>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</si>
  <si>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</si>
  <si>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</si>
  <si>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</si>
  <si>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</si>
  <si>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</si>
  <si>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</si>
  <si>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</si>
  <si>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</si>
  <si>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</si>
  <si>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</si>
  <si>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</si>
  <si>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</si>
  <si>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</si>
  <si>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</si>
  <si>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</si>
  <si>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</si>
  <si>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</si>
  <si>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</si>
  <si>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</si>
  <si>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</si>
  <si>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</si>
  <si>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</si>
  <si>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</si>
  <si>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</si>
  <si>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</si>
  <si>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</si>
  <si>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</si>
  <si>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</si>
  <si>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</si>
  <si>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</si>
  <si>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</si>
  <si>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</si>
  <si>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</si>
  <si>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</si>
  <si>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</si>
  <si>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</si>
  <si>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</si>
  <si>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</si>
  <si>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</si>
  <si>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</si>
  <si>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</si>
  <si>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</si>
  <si>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</si>
  <si>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</si>
  <si>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</si>
  <si>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</si>
  <si>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</si>
  <si>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</si>
  <si>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</si>
  <si>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</si>
  <si>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</si>
  <si>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</si>
  <si>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</si>
  <si>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</si>
  <si>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</si>
  <si>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</si>
  <si>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</si>
  <si>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</si>
  <si>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</si>
  <si>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</si>
  <si>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</si>
  <si>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</si>
  <si>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</si>
  <si>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</si>
  <si>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</si>
  <si>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</si>
  <si>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</si>
  <si>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</si>
  <si>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</si>
  <si>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</si>
  <si>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</si>
  <si>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</si>
  <si>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</si>
  <si>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</si>
  <si>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</si>
  <si>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</si>
  <si>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</si>
  <si>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</si>
  <si>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</si>
  <si>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</si>
  <si>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</si>
  <si>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</si>
  <si>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</si>
  <si>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</si>
  <si>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</si>
  <si>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</si>
  <si>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</si>
  <si>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</si>
  <si>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</si>
  <si>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</si>
  <si>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</si>
  <si>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</si>
  <si>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</si>
  <si>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</si>
  <si>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</si>
  <si>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</si>
  <si>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</si>
  <si>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</si>
  <si>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</si>
  <si>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</si>
  <si>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</si>
  <si>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</si>
  <si>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</si>
  <si>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</si>
  <si>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</si>
  <si>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</si>
  <si>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</si>
  <si>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</si>
  <si>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</si>
  <si>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</si>
  <si>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</si>
  <si>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</si>
  <si>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</si>
  <si>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</si>
  <si>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</si>
  <si>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</si>
  <si>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</si>
  <si>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</si>
  <si>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</si>
  <si>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</si>
  <si>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</si>
  <si>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</si>
  <si>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</si>
  <si>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</si>
  <si>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</si>
  <si>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</si>
  <si>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</si>
  <si>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</si>
  <si>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</si>
  <si>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</si>
  <si>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</si>
  <si>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</si>
  <si>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</si>
  <si>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</si>
  <si>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</si>
  <si>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</si>
  <si>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</si>
  <si>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</si>
  <si>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</si>
  <si>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</si>
  <si>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</si>
  <si>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</si>
  <si>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</si>
  <si>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</si>
  <si>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</si>
  <si>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</si>
  <si>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</si>
  <si>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</si>
  <si>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</si>
  <si>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</si>
  <si>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</si>
  <si>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</si>
  <si>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</si>
  <si>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</si>
  <si>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</si>
  <si>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</si>
  <si>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</si>
  <si>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</si>
  <si>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</si>
  <si>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</si>
  <si>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</si>
  <si>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</si>
  <si>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</si>
  <si>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</si>
  <si>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</si>
  <si>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</si>
  <si>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</si>
  <si>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</si>
  <si>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</si>
  <si>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</si>
  <si>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</si>
  <si>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</si>
  <si>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</si>
  <si>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</si>
  <si>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</si>
  <si>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</si>
  <si>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</si>
  <si>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</si>
  <si>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</si>
  <si>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</si>
  <si>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</si>
  <si>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</si>
  <si>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</si>
  <si>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</si>
  <si>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</si>
  <si>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</si>
  <si>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</si>
  <si>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</si>
  <si>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</si>
  <si>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</si>
  <si>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</si>
  <si>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</si>
  <si>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</si>
  <si>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</si>
  <si>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</si>
  <si>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</si>
  <si>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</si>
  <si>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</si>
  <si>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</si>
  <si>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</si>
  <si>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</si>
  <si>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</si>
  <si>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</si>
  <si>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</si>
  <si>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</si>
  <si>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</si>
  <si>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</si>
  <si>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</si>
  <si>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</si>
  <si>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</si>
  <si>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</si>
  <si>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</si>
  <si>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</si>
  <si>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</si>
  <si>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</si>
  <si>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</si>
  <si>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</si>
  <si>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</si>
  <si>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</si>
  <si>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</si>
  <si>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</si>
  <si>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</si>
  <si>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</si>
  <si>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</si>
  <si>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Pátio - Produto final</t>
  </si>
  <si>
    <t>Área - Pilha Produto final</t>
  </si>
  <si>
    <t>Área - Pilha Recebimento</t>
  </si>
  <si>
    <t>Pátio - Matéria-Prima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</si>
  <si>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</si>
  <si>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Produto Final</t>
  </si>
  <si>
    <t>Matéria-Prima</t>
  </si>
  <si>
    <t xml:space="preserve">Aspersão </t>
  </si>
  <si>
    <t>Aspersão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</si>
</sst>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4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righ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167" fontId="1" fillId="0" borderId="0" xfId="1" applyNumberForma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4" fontId="1" fillId="0" borderId="5" xfId="1" applyNumberFormat="1" applyFont="1" applyFill="1" applyBorder="1" applyAlignment="1">
      <alignment horizontal="right" vertical="center"/>
    </xf>
    <xf numFmtId="169" fontId="1" fillId="0" borderId="5" xfId="0" applyNumberFormat="1" applyFont="1" applyFill="1" applyBorder="1" applyAlignment="1">
      <alignment horizontal="right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38101</xdr:colOff>
      <xdr:row>16</xdr:row>
      <xdr:rowOff>38100</xdr:rowOff>
    </xdr:from>
    <xdr:to>
      <xdr:col>9</xdr:col>
      <xdr:colOff>161645</xdr:colOff>
      <xdr:row>17</xdr:row>
      <xdr:rowOff>38076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229351" y="3086100"/>
          <a:ext cx="2247619" cy="190476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</xdr:colOff>
      <xdr:row>17</xdr:row>
      <xdr:rowOff>47625</xdr:rowOff>
    </xdr:from>
    <xdr:to>
      <xdr:col>8</xdr:col>
      <xdr:colOff>371475</xdr:colOff>
      <xdr:row>18</xdr:row>
      <xdr:rowOff>47625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29350" y="3286125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AppData\Local\Temp\Eros&#227;o%20E&#243;lica_Fl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>
        <row r="3">
          <cell r="J3">
            <v>42011</v>
          </cell>
        </row>
        <row r="4">
          <cell r="J4">
            <v>42018</v>
          </cell>
        </row>
        <row r="5">
          <cell r="J5">
            <v>42025</v>
          </cell>
        </row>
        <row r="6">
          <cell r="J6">
            <v>42032</v>
          </cell>
        </row>
        <row r="7">
          <cell r="J7">
            <v>42039</v>
          </cell>
        </row>
        <row r="8">
          <cell r="J8">
            <v>42046</v>
          </cell>
        </row>
        <row r="9">
          <cell r="J9">
            <v>42053</v>
          </cell>
        </row>
        <row r="10">
          <cell r="J10">
            <v>42060</v>
          </cell>
        </row>
        <row r="11">
          <cell r="J11">
            <v>42067</v>
          </cell>
        </row>
        <row r="12">
          <cell r="J12">
            <v>42074</v>
          </cell>
        </row>
        <row r="13">
          <cell r="J13">
            <v>42081</v>
          </cell>
        </row>
        <row r="14">
          <cell r="J14">
            <v>42088</v>
          </cell>
        </row>
        <row r="15">
          <cell r="J15">
            <v>42095</v>
          </cell>
        </row>
        <row r="16">
          <cell r="J16">
            <v>42102</v>
          </cell>
        </row>
        <row r="17">
          <cell r="J17">
            <v>42109</v>
          </cell>
        </row>
        <row r="18">
          <cell r="J18">
            <v>42116</v>
          </cell>
        </row>
        <row r="19">
          <cell r="J19">
            <v>42123</v>
          </cell>
        </row>
        <row r="20">
          <cell r="J20">
            <v>42130</v>
          </cell>
        </row>
        <row r="21">
          <cell r="J21">
            <v>42137</v>
          </cell>
        </row>
        <row r="22">
          <cell r="J22">
            <v>42144</v>
          </cell>
        </row>
        <row r="23">
          <cell r="J23">
            <v>42151</v>
          </cell>
        </row>
        <row r="24">
          <cell r="J24">
            <v>42158</v>
          </cell>
        </row>
        <row r="25">
          <cell r="J25">
            <v>42165</v>
          </cell>
        </row>
        <row r="26">
          <cell r="J26">
            <v>42172</v>
          </cell>
        </row>
        <row r="27">
          <cell r="J27">
            <v>42179</v>
          </cell>
        </row>
        <row r="28">
          <cell r="J28">
            <v>42186</v>
          </cell>
        </row>
        <row r="29">
          <cell r="J29">
            <v>42193</v>
          </cell>
        </row>
        <row r="30">
          <cell r="J30">
            <v>42200</v>
          </cell>
        </row>
        <row r="31">
          <cell r="J31">
            <v>42207</v>
          </cell>
        </row>
        <row r="32">
          <cell r="J32">
            <v>42214</v>
          </cell>
        </row>
        <row r="33">
          <cell r="J33">
            <v>42221</v>
          </cell>
        </row>
        <row r="34">
          <cell r="J34">
            <v>42228</v>
          </cell>
        </row>
        <row r="35">
          <cell r="J35">
            <v>42235</v>
          </cell>
        </row>
        <row r="36">
          <cell r="J36">
            <v>42242</v>
          </cell>
        </row>
        <row r="37">
          <cell r="J37">
            <v>42249</v>
          </cell>
        </row>
        <row r="38">
          <cell r="J38">
            <v>42256</v>
          </cell>
        </row>
        <row r="39">
          <cell r="J39">
            <v>42263</v>
          </cell>
        </row>
        <row r="40">
          <cell r="J40">
            <v>42270</v>
          </cell>
        </row>
        <row r="41">
          <cell r="J41">
            <v>42277</v>
          </cell>
        </row>
        <row r="42">
          <cell r="J42">
            <v>42284</v>
          </cell>
        </row>
        <row r="43">
          <cell r="J43">
            <v>42291</v>
          </cell>
        </row>
        <row r="44">
          <cell r="J44">
            <v>42298</v>
          </cell>
        </row>
        <row r="45">
          <cell r="J45">
            <v>42305</v>
          </cell>
        </row>
        <row r="46">
          <cell r="J46">
            <v>42312</v>
          </cell>
        </row>
        <row r="47">
          <cell r="J47">
            <v>42319</v>
          </cell>
        </row>
        <row r="48">
          <cell r="J48">
            <v>42326</v>
          </cell>
        </row>
        <row r="49">
          <cell r="J49">
            <v>42333</v>
          </cell>
        </row>
        <row r="50">
          <cell r="J50">
            <v>42340</v>
          </cell>
        </row>
        <row r="51">
          <cell r="J51">
            <v>42347</v>
          </cell>
        </row>
        <row r="52">
          <cell r="J52">
            <v>42354</v>
          </cell>
        </row>
        <row r="53">
          <cell r="J53">
            <v>42361</v>
          </cell>
        </row>
        <row r="54">
          <cell r="J54">
            <v>42368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0634722222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2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0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9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8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7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6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5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4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6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5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4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3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2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S14" sqref="S14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6" t="s">
        <v>44</v>
      </c>
      <c r="B1" s="86"/>
      <c r="C1" s="86"/>
      <c r="D1" s="86"/>
      <c r="E1" s="86"/>
      <c r="F1" s="86"/>
      <c r="G1" s="86"/>
      <c r="H1" s="86"/>
      <c r="I1" s="86"/>
      <c r="J1" s="86"/>
      <c r="L1" s="87" t="s">
        <v>437</v>
      </c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11.2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1.2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1.2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 ht="11.25" customHeight="1" x14ac:dyDescent="0.2">
      <c r="A5" s="86"/>
      <c r="B5" s="86"/>
      <c r="C5" s="86"/>
      <c r="D5" s="86"/>
      <c r="E5" s="86"/>
      <c r="F5" s="86"/>
      <c r="G5" s="86"/>
      <c r="H5" s="86"/>
      <c r="I5" s="86"/>
      <c r="J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ht="11.2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 ht="11.2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6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ht="11.2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1:23" ht="11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1:23" ht="11.2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6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8" sqref="C18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45</v>
      </c>
    </row>
    <row r="2" spans="1:5" ht="15" customHeight="1" x14ac:dyDescent="0.2">
      <c r="A2" s="88" t="s">
        <v>46</v>
      </c>
      <c r="B2" s="88"/>
      <c r="C2" s="88"/>
      <c r="D2" s="88"/>
      <c r="E2" s="88"/>
    </row>
    <row r="3" spans="1:5" ht="15" customHeight="1" x14ac:dyDescent="0.2">
      <c r="A3" s="45" t="s">
        <v>47</v>
      </c>
      <c r="B3" s="45" t="s">
        <v>48</v>
      </c>
      <c r="C3" s="45" t="s">
        <v>49</v>
      </c>
      <c r="D3" s="45" t="s">
        <v>50</v>
      </c>
      <c r="E3" s="45" t="s">
        <v>51</v>
      </c>
    </row>
    <row r="4" spans="1:5" ht="15" customHeight="1" x14ac:dyDescent="0.2">
      <c r="A4" s="36">
        <v>5</v>
      </c>
      <c r="B4" s="36">
        <v>4</v>
      </c>
      <c r="C4" s="36" t="s">
        <v>52</v>
      </c>
      <c r="D4" s="36" t="s">
        <v>52</v>
      </c>
      <c r="E4" s="36" t="s">
        <v>52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workbookViewId="0">
      <selection activeCell="N7" sqref="N7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53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54</v>
      </c>
      <c r="C3" s="55" t="s">
        <v>55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56</v>
      </c>
      <c r="H14" s="55" t="s">
        <v>57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58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59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60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61</v>
      </c>
      <c r="O31" s="4" t="s">
        <v>62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63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63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E6" sqref="E6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9" t="s">
        <v>5</v>
      </c>
      <c r="K1" s="89"/>
    </row>
    <row r="2" spans="1:14" ht="15" customHeight="1" x14ac:dyDescent="0.2">
      <c r="A2" s="75" t="s">
        <v>4</v>
      </c>
      <c r="B2" s="76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7" t="s">
        <v>68</v>
      </c>
      <c r="B3" s="78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7" t="s">
        <v>69</v>
      </c>
      <c r="B4" s="78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7" t="s">
        <v>70</v>
      </c>
      <c r="B5" s="78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7" t="s">
        <v>71</v>
      </c>
      <c r="B6" s="78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7" t="s">
        <v>72</v>
      </c>
      <c r="B7" s="78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7" t="s">
        <v>73</v>
      </c>
      <c r="B8" s="78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7" t="s">
        <v>74</v>
      </c>
      <c r="B9" s="78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7" t="s">
        <v>75</v>
      </c>
      <c r="B10" s="78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7" t="s">
        <v>76</v>
      </c>
      <c r="B11" s="78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7" t="s">
        <v>77</v>
      </c>
      <c r="B12" s="78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7" t="s">
        <v>78</v>
      </c>
      <c r="B13" s="78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7" t="s">
        <v>79</v>
      </c>
      <c r="B14" s="78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7" t="s">
        <v>80</v>
      </c>
      <c r="B15" s="78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7" t="s">
        <v>81</v>
      </c>
      <c r="B16" s="78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7" t="s">
        <v>82</v>
      </c>
      <c r="B17" s="78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7" t="s">
        <v>83</v>
      </c>
      <c r="B18" s="78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7" t="s">
        <v>84</v>
      </c>
      <c r="B19" s="78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7" t="s">
        <v>85</v>
      </c>
      <c r="B20" s="78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7" t="s">
        <v>86</v>
      </c>
      <c r="B21" s="78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7" t="s">
        <v>87</v>
      </c>
      <c r="B22" s="78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7" t="s">
        <v>88</v>
      </c>
      <c r="B23" s="78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7" t="s">
        <v>89</v>
      </c>
      <c r="B24" s="78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7" t="s">
        <v>90</v>
      </c>
      <c r="B25" s="78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7" t="s">
        <v>91</v>
      </c>
      <c r="B26" s="78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7" t="s">
        <v>92</v>
      </c>
      <c r="B27" s="78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7" t="s">
        <v>93</v>
      </c>
      <c r="B28" s="78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7" t="s">
        <v>94</v>
      </c>
      <c r="B29" s="78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7" t="s">
        <v>95</v>
      </c>
      <c r="B30" s="78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7" t="s">
        <v>96</v>
      </c>
      <c r="B31" s="78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7" t="s">
        <v>97</v>
      </c>
      <c r="B32" s="78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7" t="s">
        <v>98</v>
      </c>
      <c r="B33" s="78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7" t="s">
        <v>99</v>
      </c>
      <c r="B34" s="78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7" t="s">
        <v>100</v>
      </c>
      <c r="B35" s="78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7" t="s">
        <v>101</v>
      </c>
      <c r="B36" s="78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7" t="s">
        <v>102</v>
      </c>
      <c r="B37" s="78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7" t="s">
        <v>103</v>
      </c>
      <c r="B38" s="78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7" t="s">
        <v>104</v>
      </c>
      <c r="B39" s="78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7" t="s">
        <v>105</v>
      </c>
      <c r="B40" s="78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7" t="s">
        <v>106</v>
      </c>
      <c r="B41" s="78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7" t="s">
        <v>107</v>
      </c>
      <c r="B42" s="78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7" t="s">
        <v>108</v>
      </c>
      <c r="B43" s="78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7" t="s">
        <v>109</v>
      </c>
      <c r="B44" s="78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7" t="s">
        <v>110</v>
      </c>
      <c r="B45" s="78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7" t="s">
        <v>111</v>
      </c>
      <c r="B46" s="78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7" t="s">
        <v>112</v>
      </c>
      <c r="B47" s="78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7" t="s">
        <v>113</v>
      </c>
      <c r="B48" s="78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7" t="s">
        <v>114</v>
      </c>
      <c r="B49" s="78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7" t="s">
        <v>115</v>
      </c>
      <c r="B50" s="78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7" t="s">
        <v>116</v>
      </c>
      <c r="B51" s="78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7" t="s">
        <v>117</v>
      </c>
      <c r="B52" s="78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7" t="s">
        <v>118</v>
      </c>
      <c r="B53" s="78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7" t="s">
        <v>119</v>
      </c>
      <c r="B54" s="78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7" t="s">
        <v>120</v>
      </c>
      <c r="B55" s="78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7" t="s">
        <v>121</v>
      </c>
      <c r="B56" s="78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7" t="s">
        <v>122</v>
      </c>
      <c r="B57" s="78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7" t="s">
        <v>123</v>
      </c>
      <c r="B58" s="78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7" t="s">
        <v>124</v>
      </c>
      <c r="B59" s="78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7" t="s">
        <v>125</v>
      </c>
      <c r="B60" s="78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7" t="s">
        <v>126</v>
      </c>
      <c r="B61" s="78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7" t="s">
        <v>127</v>
      </c>
      <c r="B62" s="78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7" t="s">
        <v>128</v>
      </c>
      <c r="B63" s="78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7" t="s">
        <v>129</v>
      </c>
      <c r="B64" s="78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7" t="s">
        <v>130</v>
      </c>
      <c r="B65" s="78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7" t="s">
        <v>131</v>
      </c>
      <c r="B66" s="78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7" t="s">
        <v>132</v>
      </c>
      <c r="B67" s="78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7" t="s">
        <v>133</v>
      </c>
      <c r="B68" s="78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7" t="s">
        <v>134</v>
      </c>
      <c r="B69" s="78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7" t="s">
        <v>135</v>
      </c>
      <c r="B70" s="78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7" t="s">
        <v>136</v>
      </c>
      <c r="B71" s="78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7" t="s">
        <v>137</v>
      </c>
      <c r="B72" s="78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7" t="s">
        <v>138</v>
      </c>
      <c r="B73" s="78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7" t="s">
        <v>139</v>
      </c>
      <c r="B74" s="78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7" t="s">
        <v>140</v>
      </c>
      <c r="B75" s="78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7" t="s">
        <v>141</v>
      </c>
      <c r="B76" s="78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7" t="s">
        <v>142</v>
      </c>
      <c r="B77" s="78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7" t="s">
        <v>143</v>
      </c>
      <c r="B78" s="78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7" t="s">
        <v>144</v>
      </c>
      <c r="B79" s="78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7" t="s">
        <v>145</v>
      </c>
      <c r="B80" s="78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7" t="s">
        <v>146</v>
      </c>
      <c r="B81" s="78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7" t="s">
        <v>147</v>
      </c>
      <c r="B82" s="78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7" t="s">
        <v>148</v>
      </c>
      <c r="B83" s="78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7" t="s">
        <v>149</v>
      </c>
      <c r="B84" s="78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7" t="s">
        <v>150</v>
      </c>
      <c r="B85" s="78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7" t="s">
        <v>151</v>
      </c>
      <c r="B86" s="78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7" t="s">
        <v>152</v>
      </c>
      <c r="B87" s="78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7" t="s">
        <v>153</v>
      </c>
      <c r="B88" s="78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7" t="s">
        <v>154</v>
      </c>
      <c r="B89" s="78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7" t="s">
        <v>155</v>
      </c>
      <c r="B90" s="78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7" t="s">
        <v>156</v>
      </c>
      <c r="B91" s="78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7" t="s">
        <v>157</v>
      </c>
      <c r="B92" s="78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7" t="s">
        <v>158</v>
      </c>
      <c r="B93" s="78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7" t="s">
        <v>159</v>
      </c>
      <c r="B94" s="78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7" t="s">
        <v>160</v>
      </c>
      <c r="B95" s="78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7" t="s">
        <v>161</v>
      </c>
      <c r="B96" s="78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7" t="s">
        <v>162</v>
      </c>
      <c r="B97" s="78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7" t="s">
        <v>163</v>
      </c>
      <c r="B98" s="78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7" t="s">
        <v>164</v>
      </c>
      <c r="B99" s="78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7" t="s">
        <v>165</v>
      </c>
      <c r="B100" s="78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7" t="s">
        <v>166</v>
      </c>
      <c r="B101" s="78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7" t="s">
        <v>167</v>
      </c>
      <c r="B102" s="78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7" t="s">
        <v>168</v>
      </c>
      <c r="B103" s="78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7" t="s">
        <v>169</v>
      </c>
      <c r="B104" s="78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7" t="s">
        <v>170</v>
      </c>
      <c r="B105" s="78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7" t="s">
        <v>171</v>
      </c>
      <c r="B106" s="78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7" t="s">
        <v>172</v>
      </c>
      <c r="B107" s="78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7" t="s">
        <v>173</v>
      </c>
      <c r="B108" s="78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7" t="s">
        <v>174</v>
      </c>
      <c r="B109" s="78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7" t="s">
        <v>175</v>
      </c>
      <c r="B110" s="78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7" t="s">
        <v>176</v>
      </c>
      <c r="B111" s="78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7" t="s">
        <v>177</v>
      </c>
      <c r="B112" s="78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7" t="s">
        <v>178</v>
      </c>
      <c r="B113" s="78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7" t="s">
        <v>179</v>
      </c>
      <c r="B114" s="78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7" t="s">
        <v>180</v>
      </c>
      <c r="B115" s="78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7" t="s">
        <v>181</v>
      </c>
      <c r="B116" s="78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7" t="s">
        <v>182</v>
      </c>
      <c r="B117" s="78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7" t="s">
        <v>183</v>
      </c>
      <c r="B118" s="78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7" t="s">
        <v>184</v>
      </c>
      <c r="B119" s="78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7" t="s">
        <v>185</v>
      </c>
      <c r="B120" s="78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7" t="s">
        <v>186</v>
      </c>
      <c r="B121" s="78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7" t="s">
        <v>187</v>
      </c>
      <c r="B122" s="78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7" t="s">
        <v>188</v>
      </c>
      <c r="B123" s="78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7" t="s">
        <v>189</v>
      </c>
      <c r="B124" s="78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7" t="s">
        <v>190</v>
      </c>
      <c r="B125" s="78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7" t="s">
        <v>191</v>
      </c>
      <c r="B126" s="78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7" t="s">
        <v>192</v>
      </c>
      <c r="B127" s="78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7" t="s">
        <v>193</v>
      </c>
      <c r="B128" s="78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7" t="s">
        <v>194</v>
      </c>
      <c r="B129" s="78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7" t="s">
        <v>195</v>
      </c>
      <c r="B130" s="78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7" t="s">
        <v>196</v>
      </c>
      <c r="B131" s="78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7" t="s">
        <v>197</v>
      </c>
      <c r="B132" s="78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7" t="s">
        <v>198</v>
      </c>
      <c r="B133" s="78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7" t="s">
        <v>199</v>
      </c>
      <c r="B134" s="78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7" t="s">
        <v>200</v>
      </c>
      <c r="B135" s="78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7" t="s">
        <v>201</v>
      </c>
      <c r="B136" s="78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7" t="s">
        <v>202</v>
      </c>
      <c r="B137" s="78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7" t="s">
        <v>203</v>
      </c>
      <c r="B138" s="78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7" t="s">
        <v>204</v>
      </c>
      <c r="B139" s="78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7" t="s">
        <v>205</v>
      </c>
      <c r="B140" s="78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7" t="s">
        <v>206</v>
      </c>
      <c r="B141" s="78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7" t="s">
        <v>207</v>
      </c>
      <c r="B142" s="78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7" t="s">
        <v>208</v>
      </c>
      <c r="B143" s="78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7" t="s">
        <v>209</v>
      </c>
      <c r="B144" s="78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7" t="s">
        <v>210</v>
      </c>
      <c r="B145" s="78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7" t="s">
        <v>211</v>
      </c>
      <c r="B146" s="78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7" t="s">
        <v>212</v>
      </c>
      <c r="B147" s="78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7" t="s">
        <v>213</v>
      </c>
      <c r="B148" s="78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7" t="s">
        <v>214</v>
      </c>
      <c r="B149" s="78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7" t="s">
        <v>215</v>
      </c>
      <c r="B150" s="78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7" t="s">
        <v>216</v>
      </c>
      <c r="B151" s="78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7" t="s">
        <v>217</v>
      </c>
      <c r="B152" s="78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7" t="s">
        <v>218</v>
      </c>
      <c r="B153" s="78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7" t="s">
        <v>219</v>
      </c>
      <c r="B154" s="78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7" t="s">
        <v>220</v>
      </c>
      <c r="B155" s="78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7" t="s">
        <v>221</v>
      </c>
      <c r="B156" s="78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7" t="s">
        <v>222</v>
      </c>
      <c r="B157" s="78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7" t="s">
        <v>223</v>
      </c>
      <c r="B158" s="78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7" t="s">
        <v>224</v>
      </c>
      <c r="B159" s="78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7" t="s">
        <v>225</v>
      </c>
      <c r="B160" s="78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7" t="s">
        <v>226</v>
      </c>
      <c r="B161" s="78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7" t="s">
        <v>227</v>
      </c>
      <c r="B162" s="78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7" t="s">
        <v>228</v>
      </c>
      <c r="B163" s="78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7" t="s">
        <v>229</v>
      </c>
      <c r="B164" s="78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7" t="s">
        <v>230</v>
      </c>
      <c r="B165" s="78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7" t="s">
        <v>231</v>
      </c>
      <c r="B166" s="78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7" t="s">
        <v>232</v>
      </c>
      <c r="B167" s="78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7" t="s">
        <v>233</v>
      </c>
      <c r="B168" s="78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7" t="s">
        <v>234</v>
      </c>
      <c r="B169" s="78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7" t="s">
        <v>235</v>
      </c>
      <c r="B170" s="78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7" t="s">
        <v>236</v>
      </c>
      <c r="B171" s="78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7" t="s">
        <v>237</v>
      </c>
      <c r="B172" s="78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7" t="s">
        <v>238</v>
      </c>
      <c r="B173" s="78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7" t="s">
        <v>239</v>
      </c>
      <c r="B174" s="78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7" t="s">
        <v>240</v>
      </c>
      <c r="B175" s="78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7" t="s">
        <v>241</v>
      </c>
      <c r="B176" s="78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7" t="s">
        <v>242</v>
      </c>
      <c r="B177" s="78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7" t="s">
        <v>243</v>
      </c>
      <c r="B178" s="78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7" t="s">
        <v>244</v>
      </c>
      <c r="B179" s="78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7" t="s">
        <v>245</v>
      </c>
      <c r="B180" s="78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7" t="s">
        <v>246</v>
      </c>
      <c r="B181" s="78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7" t="s">
        <v>247</v>
      </c>
      <c r="B182" s="78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7" t="s">
        <v>248</v>
      </c>
      <c r="B183" s="78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7" t="s">
        <v>249</v>
      </c>
      <c r="B184" s="78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7" t="s">
        <v>250</v>
      </c>
      <c r="B185" s="78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7" t="s">
        <v>251</v>
      </c>
      <c r="B186" s="78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7" t="s">
        <v>252</v>
      </c>
      <c r="B187" s="78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7" t="s">
        <v>253</v>
      </c>
      <c r="B188" s="78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7" t="s">
        <v>254</v>
      </c>
      <c r="B189" s="78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7" t="s">
        <v>255</v>
      </c>
      <c r="B190" s="78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7" t="s">
        <v>256</v>
      </c>
      <c r="B191" s="78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7" t="s">
        <v>257</v>
      </c>
      <c r="B192" s="78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7" t="s">
        <v>258</v>
      </c>
      <c r="B193" s="78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7" t="s">
        <v>259</v>
      </c>
      <c r="B194" s="78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7" t="s">
        <v>260</v>
      </c>
      <c r="B195" s="78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7" t="s">
        <v>261</v>
      </c>
      <c r="B196" s="78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7" t="s">
        <v>262</v>
      </c>
      <c r="B197" s="78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7" t="s">
        <v>263</v>
      </c>
      <c r="B198" s="78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7" t="s">
        <v>264</v>
      </c>
      <c r="B199" s="78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7" t="s">
        <v>265</v>
      </c>
      <c r="B200" s="78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7" t="s">
        <v>266</v>
      </c>
      <c r="B201" s="78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7" t="s">
        <v>267</v>
      </c>
      <c r="B202" s="78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7" t="s">
        <v>268</v>
      </c>
      <c r="B203" s="78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7" t="s">
        <v>269</v>
      </c>
      <c r="B204" s="78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7" t="s">
        <v>270</v>
      </c>
      <c r="B205" s="78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7" t="s">
        <v>271</v>
      </c>
      <c r="B206" s="78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7" t="s">
        <v>272</v>
      </c>
      <c r="B207" s="78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7" t="s">
        <v>273</v>
      </c>
      <c r="B208" s="78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7" t="s">
        <v>274</v>
      </c>
      <c r="B209" s="78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7" t="s">
        <v>275</v>
      </c>
      <c r="B210" s="78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7" t="s">
        <v>276</v>
      </c>
      <c r="B211" s="78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7" t="s">
        <v>277</v>
      </c>
      <c r="B212" s="78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7" t="s">
        <v>278</v>
      </c>
      <c r="B213" s="78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7" t="s">
        <v>279</v>
      </c>
      <c r="B214" s="78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7" t="s">
        <v>280</v>
      </c>
      <c r="B215" s="78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7" t="s">
        <v>281</v>
      </c>
      <c r="B216" s="78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7" t="s">
        <v>282</v>
      </c>
      <c r="B217" s="78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7" t="s">
        <v>283</v>
      </c>
      <c r="B218" s="78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7" t="s">
        <v>284</v>
      </c>
      <c r="B219" s="78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7" t="s">
        <v>285</v>
      </c>
      <c r="B220" s="78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7" t="s">
        <v>286</v>
      </c>
      <c r="B221" s="78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7" t="s">
        <v>287</v>
      </c>
      <c r="B222" s="78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7" t="s">
        <v>288</v>
      </c>
      <c r="B223" s="78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7" t="s">
        <v>289</v>
      </c>
      <c r="B224" s="78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7" t="s">
        <v>290</v>
      </c>
      <c r="B225" s="78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7" t="s">
        <v>291</v>
      </c>
      <c r="B226" s="78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7" t="s">
        <v>292</v>
      </c>
      <c r="B227" s="78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7" t="s">
        <v>293</v>
      </c>
      <c r="B228" s="78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7" t="s">
        <v>294</v>
      </c>
      <c r="B229" s="78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7" t="s">
        <v>295</v>
      </c>
      <c r="B230" s="78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7" t="s">
        <v>296</v>
      </c>
      <c r="B231" s="78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7" t="s">
        <v>297</v>
      </c>
      <c r="B232" s="78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7" t="s">
        <v>298</v>
      </c>
      <c r="B233" s="78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7" t="s">
        <v>299</v>
      </c>
      <c r="B234" s="78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7" t="s">
        <v>300</v>
      </c>
      <c r="B235" s="78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7" t="s">
        <v>301</v>
      </c>
      <c r="B236" s="78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7" t="s">
        <v>302</v>
      </c>
      <c r="B237" s="78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7" t="s">
        <v>303</v>
      </c>
      <c r="B238" s="78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7" t="s">
        <v>304</v>
      </c>
      <c r="B239" s="78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7" t="s">
        <v>305</v>
      </c>
      <c r="B240" s="78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7" t="s">
        <v>306</v>
      </c>
      <c r="B241" s="78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7" t="s">
        <v>307</v>
      </c>
      <c r="B242" s="78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7" t="s">
        <v>308</v>
      </c>
      <c r="B243" s="78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7" t="s">
        <v>309</v>
      </c>
      <c r="B244" s="78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7" t="s">
        <v>310</v>
      </c>
      <c r="B245" s="78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7" t="s">
        <v>311</v>
      </c>
      <c r="B246" s="78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7" t="s">
        <v>312</v>
      </c>
      <c r="B247" s="78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7" t="s">
        <v>313</v>
      </c>
      <c r="B248" s="78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7" t="s">
        <v>314</v>
      </c>
      <c r="B249" s="78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7" t="s">
        <v>315</v>
      </c>
      <c r="B250" s="78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7" t="s">
        <v>316</v>
      </c>
      <c r="B251" s="78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7" t="s">
        <v>317</v>
      </c>
      <c r="B252" s="78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7" t="s">
        <v>318</v>
      </c>
      <c r="B253" s="78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7" t="s">
        <v>319</v>
      </c>
      <c r="B254" s="78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7" t="s">
        <v>320</v>
      </c>
      <c r="B255" s="78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7" t="s">
        <v>321</v>
      </c>
      <c r="B256" s="78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7" t="s">
        <v>322</v>
      </c>
      <c r="B257" s="78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7" t="s">
        <v>323</v>
      </c>
      <c r="B258" s="78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7" t="s">
        <v>324</v>
      </c>
      <c r="B259" s="78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7" t="s">
        <v>325</v>
      </c>
      <c r="B260" s="78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7" t="s">
        <v>326</v>
      </c>
      <c r="B261" s="78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7" t="s">
        <v>327</v>
      </c>
      <c r="B262" s="78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7" t="s">
        <v>328</v>
      </c>
      <c r="B263" s="78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7" t="s">
        <v>329</v>
      </c>
      <c r="B264" s="78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7" t="s">
        <v>330</v>
      </c>
      <c r="B265" s="78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7" t="s">
        <v>331</v>
      </c>
      <c r="B266" s="78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7" t="s">
        <v>332</v>
      </c>
      <c r="B267" s="78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7" t="s">
        <v>333</v>
      </c>
      <c r="B268" s="78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7" t="s">
        <v>334</v>
      </c>
      <c r="B269" s="78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7" t="s">
        <v>335</v>
      </c>
      <c r="B270" s="78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7" t="s">
        <v>336</v>
      </c>
      <c r="B271" s="78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7" t="s">
        <v>337</v>
      </c>
      <c r="B272" s="78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7" t="s">
        <v>338</v>
      </c>
      <c r="B273" s="78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7" t="s">
        <v>339</v>
      </c>
      <c r="B274" s="78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7" t="s">
        <v>340</v>
      </c>
      <c r="B275" s="78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7" t="s">
        <v>341</v>
      </c>
      <c r="B276" s="78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7" t="s">
        <v>342</v>
      </c>
      <c r="B277" s="78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7" t="s">
        <v>343</v>
      </c>
      <c r="B278" s="78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7" t="s">
        <v>344</v>
      </c>
      <c r="B279" s="78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7" t="s">
        <v>345</v>
      </c>
      <c r="B280" s="78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7" t="s">
        <v>346</v>
      </c>
      <c r="B281" s="78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7" t="s">
        <v>347</v>
      </c>
      <c r="B282" s="78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7" t="s">
        <v>348</v>
      </c>
      <c r="B283" s="78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7" t="s">
        <v>349</v>
      </c>
      <c r="B284" s="78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7" t="s">
        <v>350</v>
      </c>
      <c r="B285" s="78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7" t="s">
        <v>351</v>
      </c>
      <c r="B286" s="78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7" t="s">
        <v>352</v>
      </c>
      <c r="B287" s="78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7" t="s">
        <v>353</v>
      </c>
      <c r="B288" s="78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7" t="s">
        <v>354</v>
      </c>
      <c r="B289" s="78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7" t="s">
        <v>355</v>
      </c>
      <c r="B290" s="78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7" t="s">
        <v>356</v>
      </c>
      <c r="B291" s="78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7" t="s">
        <v>357</v>
      </c>
      <c r="B292" s="78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7" t="s">
        <v>358</v>
      </c>
      <c r="B293" s="78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7" t="s">
        <v>359</v>
      </c>
      <c r="B294" s="78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7" t="s">
        <v>360</v>
      </c>
      <c r="B295" s="78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7" t="s">
        <v>361</v>
      </c>
      <c r="B296" s="78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7" t="s">
        <v>362</v>
      </c>
      <c r="B297" s="78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7" t="s">
        <v>363</v>
      </c>
      <c r="B298" s="78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7" t="s">
        <v>364</v>
      </c>
      <c r="B299" s="78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7" t="s">
        <v>365</v>
      </c>
      <c r="B300" s="78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7" t="s">
        <v>366</v>
      </c>
      <c r="B301" s="78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7" t="s">
        <v>367</v>
      </c>
      <c r="B302" s="78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7" t="s">
        <v>368</v>
      </c>
      <c r="B303" s="78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7" t="s">
        <v>369</v>
      </c>
      <c r="B304" s="78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7" t="s">
        <v>370</v>
      </c>
      <c r="B305" s="78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7" t="s">
        <v>371</v>
      </c>
      <c r="B306" s="78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7" t="s">
        <v>372</v>
      </c>
      <c r="B307" s="78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7" t="s">
        <v>373</v>
      </c>
      <c r="B308" s="78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7" t="s">
        <v>374</v>
      </c>
      <c r="B309" s="78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7" t="s">
        <v>375</v>
      </c>
      <c r="B310" s="78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7" t="s">
        <v>376</v>
      </c>
      <c r="B311" s="78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7" t="s">
        <v>377</v>
      </c>
      <c r="B312" s="78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7" t="s">
        <v>378</v>
      </c>
      <c r="B313" s="78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7" t="s">
        <v>379</v>
      </c>
      <c r="B314" s="78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7" t="s">
        <v>380</v>
      </c>
      <c r="B315" s="78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7" t="s">
        <v>381</v>
      </c>
      <c r="B316" s="78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7" t="s">
        <v>382</v>
      </c>
      <c r="B317" s="78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7" t="s">
        <v>383</v>
      </c>
      <c r="B318" s="78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7" t="s">
        <v>384</v>
      </c>
      <c r="B319" s="78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7" t="s">
        <v>385</v>
      </c>
      <c r="B320" s="78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7" t="s">
        <v>386</v>
      </c>
      <c r="B321" s="78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7" t="s">
        <v>387</v>
      </c>
      <c r="B322" s="78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7" t="s">
        <v>388</v>
      </c>
      <c r="B323" s="78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7" t="s">
        <v>389</v>
      </c>
      <c r="B324" s="78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7" t="s">
        <v>390</v>
      </c>
      <c r="B325" s="78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7" t="s">
        <v>391</v>
      </c>
      <c r="B326" s="78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7" t="s">
        <v>392</v>
      </c>
      <c r="B327" s="78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7" t="s">
        <v>393</v>
      </c>
      <c r="B328" s="78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7" t="s">
        <v>394</v>
      </c>
      <c r="B329" s="78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7" t="s">
        <v>395</v>
      </c>
      <c r="B330" s="78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7" t="s">
        <v>396</v>
      </c>
      <c r="B331" s="78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7" t="s">
        <v>397</v>
      </c>
      <c r="B332" s="78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7" t="s">
        <v>398</v>
      </c>
      <c r="B333" s="78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7" t="s">
        <v>399</v>
      </c>
      <c r="B334" s="78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7" t="s">
        <v>400</v>
      </c>
      <c r="B335" s="78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7" t="s">
        <v>401</v>
      </c>
      <c r="B336" s="78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7" t="s">
        <v>402</v>
      </c>
      <c r="B337" s="78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7" t="s">
        <v>403</v>
      </c>
      <c r="B338" s="78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7" t="s">
        <v>404</v>
      </c>
      <c r="B339" s="78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7" t="s">
        <v>405</v>
      </c>
      <c r="B340" s="78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7" t="s">
        <v>406</v>
      </c>
      <c r="B341" s="78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7" t="s">
        <v>407</v>
      </c>
      <c r="B342" s="78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7" t="s">
        <v>408</v>
      </c>
      <c r="B343" s="78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7" t="s">
        <v>409</v>
      </c>
      <c r="B344" s="78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7" t="s">
        <v>410</v>
      </c>
      <c r="B345" s="78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7" t="s">
        <v>411</v>
      </c>
      <c r="B346" s="78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7" t="s">
        <v>412</v>
      </c>
      <c r="B347" s="78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7" t="s">
        <v>413</v>
      </c>
      <c r="B348" s="78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7" t="s">
        <v>414</v>
      </c>
      <c r="B349" s="78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7" t="s">
        <v>415</v>
      </c>
      <c r="B350" s="78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7" t="s">
        <v>416</v>
      </c>
      <c r="B351" s="78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7" t="s">
        <v>417</v>
      </c>
      <c r="B352" s="78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7" t="s">
        <v>418</v>
      </c>
      <c r="B353" s="78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7" t="s">
        <v>419</v>
      </c>
      <c r="B354" s="78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7" t="s">
        <v>420</v>
      </c>
      <c r="B355" s="78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7" t="s">
        <v>421</v>
      </c>
      <c r="B356" s="78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7" t="s">
        <v>422</v>
      </c>
      <c r="B357" s="78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7" t="s">
        <v>423</v>
      </c>
      <c r="B358" s="78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7" t="s">
        <v>424</v>
      </c>
      <c r="B359" s="78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7" t="s">
        <v>425</v>
      </c>
      <c r="B360" s="78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7" t="s">
        <v>426</v>
      </c>
      <c r="B361" s="78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7" t="s">
        <v>427</v>
      </c>
      <c r="B362" s="78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7" t="s">
        <v>428</v>
      </c>
      <c r="B363" s="78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7" t="s">
        <v>429</v>
      </c>
      <c r="B364" s="78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7" t="s">
        <v>430</v>
      </c>
      <c r="B365" s="78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7" t="s">
        <v>431</v>
      </c>
      <c r="B366" s="78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7" t="s">
        <v>432</v>
      </c>
      <c r="B367" s="78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7" t="s">
        <v>0</v>
      </c>
      <c r="B368" s="78">
        <v>25.773644399999998</v>
      </c>
      <c r="G368" s="6"/>
      <c r="H368" s="5"/>
      <c r="I368" s="5"/>
      <c r="K368" s="7"/>
    </row>
    <row r="369" spans="1:9" s="2" customFormat="1" ht="15" customHeight="1" x14ac:dyDescent="0.2">
      <c r="A369" s="79"/>
      <c r="B369" s="79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topLeftCell="A13" zoomScaleNormal="100" workbookViewId="0">
      <selection activeCell="J29" sqref="J29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14.140625" style="1" bestFit="1" customWidth="1"/>
    <col min="6" max="7" width="9.140625" style="1"/>
    <col min="8" max="8" width="12.140625" style="1" customWidth="1"/>
    <col min="9" max="9" width="19.7109375" style="1" customWidth="1"/>
    <col min="10" max="10" width="16.5703125" style="1" customWidth="1"/>
    <col min="11" max="11" width="8.85546875" style="1" customWidth="1"/>
    <col min="12" max="16384" width="9.140625" style="1"/>
  </cols>
  <sheetData>
    <row r="1" spans="1:15" ht="15" customHeight="1" x14ac:dyDescent="0.25">
      <c r="I1" s="82" t="s">
        <v>433</v>
      </c>
      <c r="J1" s="82" t="s">
        <v>436</v>
      </c>
      <c r="K1"/>
    </row>
    <row r="2" spans="1:15" ht="15" customHeight="1" x14ac:dyDescent="0.25">
      <c r="A2" s="90" t="s">
        <v>42</v>
      </c>
      <c r="B2" s="90"/>
      <c r="C2" s="4"/>
      <c r="D2" s="2" t="s">
        <v>438</v>
      </c>
      <c r="E2" s="2" t="s">
        <v>439</v>
      </c>
      <c r="F2" s="4"/>
      <c r="G2" s="4"/>
      <c r="H2" s="40" t="s">
        <v>41</v>
      </c>
      <c r="I2" s="20">
        <v>0.43</v>
      </c>
      <c r="J2" s="72">
        <v>1</v>
      </c>
      <c r="K2"/>
      <c r="L2" s="91" t="s">
        <v>40</v>
      </c>
      <c r="M2" s="91"/>
      <c r="N2" s="91"/>
      <c r="O2" s="91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76" t="s">
        <v>35</v>
      </c>
      <c r="E3" s="76" t="s">
        <v>35</v>
      </c>
      <c r="F3" s="4"/>
      <c r="G3" s="4"/>
      <c r="H3" s="40" t="s">
        <v>38</v>
      </c>
      <c r="I3" s="72">
        <v>2453</v>
      </c>
      <c r="J3" s="72">
        <v>15482</v>
      </c>
      <c r="K3"/>
      <c r="L3" s="92" t="s">
        <v>37</v>
      </c>
      <c r="M3" s="92"/>
      <c r="N3" s="92"/>
      <c r="O3" s="92"/>
    </row>
    <row r="4" spans="1:15" ht="15" customHeight="1" x14ac:dyDescent="0.25">
      <c r="A4" s="8">
        <f>'[3]Serie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81">
        <f t="shared" ref="D4:D35" ca="1" si="0">IF(C4&gt;$I$2,58*(C4-$I$2)^2+25*(C4-$I$2),0)</f>
        <v>21.860263091195371</v>
      </c>
      <c r="E4" s="81">
        <f ca="1">IF(C4&gt;$J$2,58*(C4-$J$2)^2+25*(C4-$J$2),0)</f>
        <v>0</v>
      </c>
      <c r="K4"/>
    </row>
    <row r="5" spans="1:15" ht="15" customHeight="1" x14ac:dyDescent="0.2">
      <c r="A5" s="8">
        <f>'[3]Serie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81">
        <f t="shared" ca="1" si="0"/>
        <v>37.530952191199923</v>
      </c>
      <c r="E5" s="81">
        <f t="shared" ref="E5:E55" ca="1" si="2">IF(C5&gt;$J$2,58*(C5-$J$2)^2+25*(C5-$J$2),0)</f>
        <v>1.3113203491855265</v>
      </c>
      <c r="I5" s="93" t="s">
        <v>433</v>
      </c>
      <c r="J5" s="93"/>
      <c r="K5" s="93" t="s">
        <v>436</v>
      </c>
      <c r="L5" s="93"/>
    </row>
    <row r="6" spans="1:15" ht="15" customHeight="1" x14ac:dyDescent="0.2">
      <c r="A6" s="8">
        <f>'[3]Serie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81">
        <f t="shared" ca="1" si="0"/>
        <v>33.25252675738534</v>
      </c>
      <c r="E6" s="81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>'[3]Serie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81">
        <f t="shared" ca="1" si="0"/>
        <v>25.41718220738305</v>
      </c>
      <c r="E7" s="81">
        <f t="shared" ca="1" si="2"/>
        <v>0</v>
      </c>
      <c r="H7" s="4" t="s">
        <v>33</v>
      </c>
      <c r="I7" s="73">
        <f ca="1">AVERAGEIF(D4:D55,"&gt;0")</f>
        <v>22.535028773764843</v>
      </c>
      <c r="J7" s="68">
        <f ca="1">I7/1000</f>
        <v>2.2535028773764842E-2</v>
      </c>
      <c r="K7" s="68">
        <f ca="1">AVERAGEIF(E4:E55,"&gt;0")</f>
        <v>2.0837843435889756</v>
      </c>
      <c r="L7" s="68">
        <f ca="1">K7/1000</f>
        <v>2.0837843435889754E-3</v>
      </c>
    </row>
    <row r="8" spans="1:15" ht="15" customHeight="1" x14ac:dyDescent="0.2">
      <c r="A8" s="8">
        <f>'[3]Serie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81">
        <f t="shared" ca="1" si="0"/>
        <v>37.530952191199923</v>
      </c>
      <c r="E8" s="81">
        <f t="shared" ca="1" si="2"/>
        <v>1.3113203491855265</v>
      </c>
      <c r="H8" s="4" t="s">
        <v>32</v>
      </c>
      <c r="I8" s="74">
        <f ca="1">SUM(D4:D55)</f>
        <v>1171.8214962357717</v>
      </c>
      <c r="J8" s="68">
        <f ca="1">I8/1000</f>
        <v>1.1718214962357718</v>
      </c>
      <c r="K8" s="68">
        <f ca="1">SUM(E4:E55)</f>
        <v>25.005412123067707</v>
      </c>
      <c r="L8" s="68">
        <f ca="1">K8/1000</f>
        <v>2.5005412123067706E-2</v>
      </c>
    </row>
    <row r="9" spans="1:15" ht="15" customHeight="1" x14ac:dyDescent="0.25">
      <c r="A9" s="8">
        <f>'[3]Serie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81">
        <f t="shared" ca="1" si="0"/>
        <v>15.467931176446889</v>
      </c>
      <c r="E9" s="81">
        <f t="shared" ca="1" si="2"/>
        <v>0</v>
      </c>
      <c r="H9" s="69"/>
      <c r="I9" s="70"/>
      <c r="K9"/>
    </row>
    <row r="10" spans="1:15" ht="15" customHeight="1" x14ac:dyDescent="0.2">
      <c r="A10" s="8">
        <f>'[3]Serie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81">
        <f t="shared" ca="1" si="0"/>
        <v>29.21460342944637</v>
      </c>
      <c r="E10" s="81">
        <f t="shared" ca="1" si="2"/>
        <v>0</v>
      </c>
      <c r="H10" s="69"/>
      <c r="I10" s="71"/>
    </row>
    <row r="11" spans="1:15" ht="15" customHeight="1" x14ac:dyDescent="0.2">
      <c r="A11" s="8">
        <f>'[3]Serie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81">
        <f t="shared" ca="1" si="0"/>
        <v>18.543846080883313</v>
      </c>
      <c r="E11" s="81">
        <f t="shared" ca="1" si="2"/>
        <v>0</v>
      </c>
    </row>
    <row r="12" spans="1:15" ht="15" customHeight="1" x14ac:dyDescent="0.2">
      <c r="A12" s="8">
        <f>'[3]Serie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81">
        <f t="shared" ca="1" si="0"/>
        <v>10.037607685200966</v>
      </c>
      <c r="E12" s="81">
        <f t="shared" ca="1" si="2"/>
        <v>0</v>
      </c>
    </row>
    <row r="13" spans="1:15" ht="15" customHeight="1" x14ac:dyDescent="0.2">
      <c r="A13" s="8">
        <f>'[3]Serie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81">
        <f t="shared" ca="1" si="0"/>
        <v>21.860263091195371</v>
      </c>
      <c r="E13" s="81">
        <f t="shared" ca="1" si="2"/>
        <v>0</v>
      </c>
    </row>
    <row r="14" spans="1:15" ht="15" customHeight="1" x14ac:dyDescent="0.2">
      <c r="A14" s="8">
        <f>'[3]Serie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81">
        <f t="shared" ca="1" si="0"/>
        <v>15.467931176446889</v>
      </c>
      <c r="E14" s="81">
        <f t="shared" ca="1" si="2"/>
        <v>0</v>
      </c>
    </row>
    <row r="15" spans="1:15" ht="15" customHeight="1" x14ac:dyDescent="0.2">
      <c r="A15" s="8">
        <f>'[3]Serie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81">
        <f t="shared" ca="1" si="0"/>
        <v>15.467931176446889</v>
      </c>
      <c r="E15" s="81">
        <f t="shared" ca="1" si="2"/>
        <v>0</v>
      </c>
      <c r="H15" s="4" t="s">
        <v>31</v>
      </c>
    </row>
    <row r="16" spans="1:15" ht="15" customHeight="1" x14ac:dyDescent="0.2">
      <c r="A16" s="8">
        <f>'[3]Serie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81">
        <f t="shared" ca="1" si="0"/>
        <v>15.467931176446889</v>
      </c>
      <c r="E16" s="81">
        <f t="shared" ca="1" si="2"/>
        <v>0</v>
      </c>
    </row>
    <row r="17" spans="1:11" ht="15" customHeight="1" x14ac:dyDescent="0.2">
      <c r="A17" s="8">
        <f>'[3]Serie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81">
        <f t="shared" ca="1" si="0"/>
        <v>37.530952191199923</v>
      </c>
      <c r="E17" s="81">
        <f t="shared" ca="1" si="2"/>
        <v>1.3113203491855265</v>
      </c>
    </row>
    <row r="18" spans="1:11" ht="15" customHeight="1" x14ac:dyDescent="0.2">
      <c r="A18" s="8">
        <f>'[3]Serie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81">
        <f t="shared" ca="1" si="0"/>
        <v>10.037607685200966</v>
      </c>
      <c r="E18" s="81">
        <f t="shared" ca="1" si="2"/>
        <v>0</v>
      </c>
    </row>
    <row r="19" spans="1:11" ht="15" customHeight="1" x14ac:dyDescent="0.2">
      <c r="A19" s="8">
        <f>'[3]Serie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81">
        <f t="shared" ca="1" si="0"/>
        <v>12.632518377886115</v>
      </c>
      <c r="E19" s="81">
        <f t="shared" ca="1" si="2"/>
        <v>0</v>
      </c>
    </row>
    <row r="20" spans="1:11" ht="15" customHeight="1" x14ac:dyDescent="0.2">
      <c r="A20" s="8">
        <f>'[3]Serie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81">
        <f t="shared" ca="1" si="0"/>
        <v>74.213989192419859</v>
      </c>
      <c r="E20" s="81">
        <f t="shared" ca="1" si="2"/>
        <v>16.919660702835866</v>
      </c>
      <c r="H20" s="2" t="s">
        <v>30</v>
      </c>
      <c r="I20" s="4" t="s">
        <v>29</v>
      </c>
    </row>
    <row r="21" spans="1:11" ht="15" customHeight="1" x14ac:dyDescent="0.2">
      <c r="A21" s="8">
        <f>'[3]Serie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81">
        <f t="shared" ca="1" si="0"/>
        <v>15.467931176446889</v>
      </c>
      <c r="E21" s="81">
        <f t="shared" ca="1" si="2"/>
        <v>0</v>
      </c>
      <c r="H21" s="2" t="s">
        <v>28</v>
      </c>
      <c r="I21" s="4" t="s">
        <v>27</v>
      </c>
    </row>
    <row r="22" spans="1:11" ht="15" customHeight="1" x14ac:dyDescent="0.2">
      <c r="A22" s="8">
        <f>'[3]Serie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81">
        <f t="shared" ca="1" si="0"/>
        <v>18.543846080883313</v>
      </c>
      <c r="E22" s="81">
        <f t="shared" ca="1" si="2"/>
        <v>0</v>
      </c>
      <c r="H22" s="2" t="s">
        <v>26</v>
      </c>
      <c r="I22" s="4" t="s">
        <v>25</v>
      </c>
      <c r="J22" s="4"/>
      <c r="K22" s="4"/>
    </row>
    <row r="23" spans="1:11" ht="15" customHeight="1" x14ac:dyDescent="0.2">
      <c r="A23" s="8">
        <f>'[3]Serie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81">
        <f t="shared" ca="1" si="0"/>
        <v>7.6831990983914533</v>
      </c>
      <c r="E23" s="81">
        <f t="shared" ca="1" si="2"/>
        <v>0</v>
      </c>
      <c r="J23" s="4"/>
      <c r="K23" s="4"/>
    </row>
    <row r="24" spans="1:11" ht="15" customHeight="1" x14ac:dyDescent="0.2">
      <c r="A24" s="8">
        <f>'[3]Serie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81">
        <f t="shared" ca="1" si="0"/>
        <v>5.5692926174575819</v>
      </c>
      <c r="E24" s="81">
        <f t="shared" ca="1" si="2"/>
        <v>0</v>
      </c>
      <c r="J24" s="4"/>
      <c r="K24" s="4"/>
    </row>
    <row r="25" spans="1:11" ht="15" customHeight="1" x14ac:dyDescent="0.2">
      <c r="A25" s="8">
        <f>'[3]Serie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81">
        <f t="shared" ca="1" si="0"/>
        <v>21.860263091195371</v>
      </c>
      <c r="E25" s="81">
        <f t="shared" ca="1" si="2"/>
        <v>0</v>
      </c>
    </row>
    <row r="26" spans="1:11" ht="15" customHeight="1" x14ac:dyDescent="0.2">
      <c r="A26" s="8">
        <f>'[3]Serie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81">
        <f t="shared" ca="1" si="0"/>
        <v>5.5692926174575819</v>
      </c>
      <c r="E26" s="81">
        <f t="shared" ca="1" si="2"/>
        <v>0</v>
      </c>
    </row>
    <row r="27" spans="1:11" ht="15" customHeight="1" x14ac:dyDescent="0.2">
      <c r="A27" s="8">
        <f>'[3]Serie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81">
        <f t="shared" ca="1" si="0"/>
        <v>25.41718220738305</v>
      </c>
      <c r="E27" s="81">
        <f t="shared" ca="1" si="2"/>
        <v>0</v>
      </c>
    </row>
    <row r="28" spans="1:11" ht="15" customHeight="1" x14ac:dyDescent="0.2">
      <c r="A28" s="8">
        <f>'[3]Serie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81">
        <f t="shared" ca="1" si="0"/>
        <v>21.860263091195371</v>
      </c>
      <c r="E28" s="81">
        <f t="shared" ca="1" si="2"/>
        <v>0</v>
      </c>
    </row>
    <row r="29" spans="1:11" ht="15" customHeight="1" x14ac:dyDescent="0.2">
      <c r="A29" s="8">
        <f>'[3]Serie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81">
        <f t="shared" ca="1" si="0"/>
        <v>12.632518377886115</v>
      </c>
      <c r="E29" s="81">
        <f t="shared" ca="1" si="2"/>
        <v>0</v>
      </c>
    </row>
    <row r="30" spans="1:11" ht="15" customHeight="1" x14ac:dyDescent="0.2">
      <c r="A30" s="8">
        <f>'[3]Serie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81">
        <f t="shared" ca="1" si="0"/>
        <v>18.543846080883313</v>
      </c>
      <c r="E30" s="81">
        <f t="shared" ca="1" si="2"/>
        <v>0</v>
      </c>
    </row>
    <row r="31" spans="1:11" ht="15" customHeight="1" x14ac:dyDescent="0.2">
      <c r="A31" s="8">
        <f>'[3]Serie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81">
        <f t="shared" ca="1" si="0"/>
        <v>7.6831990983914533</v>
      </c>
      <c r="E31" s="81">
        <f t="shared" ca="1" si="2"/>
        <v>0</v>
      </c>
    </row>
    <row r="32" spans="1:11" ht="15" customHeight="1" x14ac:dyDescent="0.2">
      <c r="A32" s="8">
        <f>'[3]Serie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81">
        <f t="shared" ca="1" si="0"/>
        <v>15.467931176446889</v>
      </c>
      <c r="E32" s="81">
        <f t="shared" ca="1" si="2"/>
        <v>0</v>
      </c>
    </row>
    <row r="33" spans="1:5" ht="15" customHeight="1" x14ac:dyDescent="0.2">
      <c r="A33" s="8">
        <f>'[3]Serie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81">
        <f t="shared" ca="1" si="0"/>
        <v>12.632518377886115</v>
      </c>
      <c r="E33" s="81">
        <f t="shared" ca="1" si="2"/>
        <v>0</v>
      </c>
    </row>
    <row r="34" spans="1:5" ht="15" customHeight="1" x14ac:dyDescent="0.2">
      <c r="A34" s="8">
        <f>'[3]Serie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81">
        <f t="shared" ca="1" si="0"/>
        <v>10.037607685200966</v>
      </c>
      <c r="E34" s="81">
        <f t="shared" ca="1" si="2"/>
        <v>0</v>
      </c>
    </row>
    <row r="35" spans="1:5" ht="15" customHeight="1" x14ac:dyDescent="0.2">
      <c r="A35" s="8">
        <f>'[3]Serie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81">
        <f t="shared" ca="1" si="0"/>
        <v>15.467931176446889</v>
      </c>
      <c r="E35" s="81">
        <f t="shared" ca="1" si="2"/>
        <v>0</v>
      </c>
    </row>
    <row r="36" spans="1:5" ht="15" customHeight="1" x14ac:dyDescent="0.2">
      <c r="A36" s="8">
        <f>'[3]Serie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81">
        <f t="shared" ref="D36:D55" ca="1" si="3">IF(C36&gt;$I$2,58*(C36-$I$2)^2+25*(C36-$I$2),0)</f>
        <v>7.6831990983914533</v>
      </c>
      <c r="E36" s="81">
        <f t="shared" ca="1" si="2"/>
        <v>0</v>
      </c>
    </row>
    <row r="37" spans="1:5" ht="15" customHeight="1" x14ac:dyDescent="0.2">
      <c r="A37" s="8">
        <f>'[3]Serie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81">
        <f t="shared" ca="1" si="3"/>
        <v>12.632518377886115</v>
      </c>
      <c r="E37" s="81">
        <f t="shared" ca="1" si="2"/>
        <v>0</v>
      </c>
    </row>
    <row r="38" spans="1:5" ht="15" customHeight="1" x14ac:dyDescent="0.2">
      <c r="A38" s="8">
        <f>'[3]Serie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81">
        <f t="shared" ca="1" si="3"/>
        <v>25.41718220738305</v>
      </c>
      <c r="E38" s="81">
        <f t="shared" ca="1" si="2"/>
        <v>0</v>
      </c>
    </row>
    <row r="39" spans="1:5" ht="15" customHeight="1" x14ac:dyDescent="0.2">
      <c r="A39" s="8">
        <f>'[3]Serie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81">
        <f t="shared" ca="1" si="3"/>
        <v>25.41718220738305</v>
      </c>
      <c r="E39" s="81">
        <f t="shared" ca="1" si="2"/>
        <v>0</v>
      </c>
    </row>
    <row r="40" spans="1:5" ht="15" customHeight="1" x14ac:dyDescent="0.2">
      <c r="A40" s="8">
        <f>'[3]Serie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81">
        <f t="shared" ca="1" si="3"/>
        <v>15.467931176446889</v>
      </c>
      <c r="E40" s="81">
        <f t="shared" ca="1" si="2"/>
        <v>0</v>
      </c>
    </row>
    <row r="41" spans="1:5" ht="15" customHeight="1" x14ac:dyDescent="0.2">
      <c r="A41" s="8">
        <f>'[3]Serie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81">
        <f t="shared" ca="1" si="3"/>
        <v>29.21460342944637</v>
      </c>
      <c r="E41" s="81">
        <f t="shared" ca="1" si="2"/>
        <v>0</v>
      </c>
    </row>
    <row r="42" spans="1:5" ht="15" customHeight="1" x14ac:dyDescent="0.2">
      <c r="A42" s="8">
        <f>'[3]Serie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81">
        <f t="shared" ca="1" si="3"/>
        <v>33.25252675738534</v>
      </c>
      <c r="E42" s="81">
        <f t="shared" ca="1" si="2"/>
        <v>4.3565865023735974E-2</v>
      </c>
    </row>
    <row r="43" spans="1:5" ht="15" customHeight="1" x14ac:dyDescent="0.2">
      <c r="A43" s="8">
        <f>'[3]Serie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81">
        <f t="shared" ca="1" si="3"/>
        <v>25.41718220738305</v>
      </c>
      <c r="E43" s="81">
        <f t="shared" ca="1" si="2"/>
        <v>0</v>
      </c>
    </row>
    <row r="44" spans="1:5" ht="15" customHeight="1" x14ac:dyDescent="0.2">
      <c r="A44" s="8">
        <f>'[3]Serie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81">
        <f t="shared" ca="1" si="3"/>
        <v>37.530952191199923</v>
      </c>
      <c r="E44" s="81">
        <f t="shared" ca="1" si="2"/>
        <v>1.3113203491855265</v>
      </c>
    </row>
    <row r="45" spans="1:5" ht="15" customHeight="1" x14ac:dyDescent="0.2">
      <c r="A45" s="8">
        <f>'[3]Serie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81">
        <f t="shared" ca="1" si="3"/>
        <v>37.530952191199923</v>
      </c>
      <c r="E45" s="81">
        <f t="shared" ca="1" si="2"/>
        <v>1.3113203491855265</v>
      </c>
    </row>
    <row r="46" spans="1:5" ht="15" customHeight="1" x14ac:dyDescent="0.2">
      <c r="A46" s="8">
        <f>'[3]Serie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81">
        <f t="shared" ca="1" si="3"/>
        <v>25.41718220738305</v>
      </c>
      <c r="E46" s="81">
        <f t="shared" ca="1" si="2"/>
        <v>0</v>
      </c>
    </row>
    <row r="47" spans="1:5" ht="15" customHeight="1" x14ac:dyDescent="0.2">
      <c r="A47" s="8">
        <f>'[3]Serie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81">
        <f t="shared" ca="1" si="3"/>
        <v>33.25252675738534</v>
      </c>
      <c r="E47" s="81">
        <f t="shared" ca="1" si="2"/>
        <v>4.3565865023735974E-2</v>
      </c>
    </row>
    <row r="48" spans="1:5" ht="15" customHeight="1" x14ac:dyDescent="0.2">
      <c r="A48" s="8">
        <f>'[3]Serie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81">
        <f t="shared" ca="1" si="3"/>
        <v>25.41718220738305</v>
      </c>
      <c r="E48" s="81">
        <f t="shared" ca="1" si="2"/>
        <v>0</v>
      </c>
    </row>
    <row r="49" spans="1:5" ht="15" customHeight="1" x14ac:dyDescent="0.2">
      <c r="A49" s="8">
        <f>'[3]Serie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81">
        <f t="shared" ca="1" si="3"/>
        <v>15.467931176446889</v>
      </c>
      <c r="E49" s="81">
        <f t="shared" ca="1" si="2"/>
        <v>0</v>
      </c>
    </row>
    <row r="50" spans="1:5" ht="15" customHeight="1" x14ac:dyDescent="0.2">
      <c r="A50" s="8">
        <f>'[3]Serie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81">
        <f t="shared" ca="1" si="3"/>
        <v>37.530952191199923</v>
      </c>
      <c r="E50" s="81">
        <f t="shared" ca="1" si="2"/>
        <v>1.3113203491855265</v>
      </c>
    </row>
    <row r="51" spans="1:5" ht="15" customHeight="1" x14ac:dyDescent="0.2">
      <c r="A51" s="8">
        <f>'[3]Serie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81">
        <f t="shared" ca="1" si="3"/>
        <v>21.860263091195371</v>
      </c>
      <c r="E51" s="81">
        <f t="shared" ca="1" si="2"/>
        <v>0</v>
      </c>
    </row>
    <row r="52" spans="1:5" ht="15" customHeight="1" x14ac:dyDescent="0.2">
      <c r="A52" s="8">
        <f>'[3]Serie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81">
        <f t="shared" ca="1" si="3"/>
        <v>25.41718220738305</v>
      </c>
      <c r="E52" s="81">
        <f t="shared" ca="1" si="2"/>
        <v>0</v>
      </c>
    </row>
    <row r="53" spans="1:5" ht="15" customHeight="1" x14ac:dyDescent="0.2">
      <c r="A53" s="8">
        <f>'[3]Serie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81">
        <f t="shared" ca="1" si="3"/>
        <v>25.41718220738305</v>
      </c>
      <c r="E53" s="81">
        <f t="shared" ca="1" si="2"/>
        <v>0</v>
      </c>
    </row>
    <row r="54" spans="1:5" ht="15" customHeight="1" x14ac:dyDescent="0.2">
      <c r="A54" s="8">
        <f>'[3]Serie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81">
        <f t="shared" ca="1" si="3"/>
        <v>33.25252675738534</v>
      </c>
      <c r="E54" s="81">
        <f t="shared" ca="1" si="2"/>
        <v>4.3565865023735974E-2</v>
      </c>
    </row>
    <row r="55" spans="1:5" ht="15" customHeight="1" x14ac:dyDescent="0.2">
      <c r="A55" s="8">
        <f>'[3]Serie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81">
        <f t="shared" ca="1" si="3"/>
        <v>33.25252675738534</v>
      </c>
      <c r="E55" s="81">
        <f t="shared" ca="1" si="2"/>
        <v>4.3565865023735974E-2</v>
      </c>
    </row>
    <row r="56" spans="1:5" ht="15" customHeight="1" x14ac:dyDescent="0.2">
      <c r="A56" s="8"/>
      <c r="B56" s="7"/>
    </row>
  </sheetData>
  <sheetProtection password="B056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topLeftCell="F1" workbookViewId="0">
      <selection activeCell="K20" sqref="K20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8" t="s">
        <v>24</v>
      </c>
      <c r="B1" s="100" t="s">
        <v>23</v>
      </c>
      <c r="C1" s="102" t="s">
        <v>64</v>
      </c>
      <c r="D1" s="102"/>
      <c r="E1" s="103" t="s">
        <v>22</v>
      </c>
      <c r="F1" s="102" t="s">
        <v>65</v>
      </c>
      <c r="G1" s="102" t="s">
        <v>66</v>
      </c>
      <c r="H1" s="100" t="s">
        <v>21</v>
      </c>
      <c r="I1" s="103"/>
      <c r="J1" s="94" t="s">
        <v>20</v>
      </c>
      <c r="K1" s="95"/>
      <c r="L1" s="95"/>
      <c r="M1" s="94" t="s">
        <v>19</v>
      </c>
      <c r="N1" s="95"/>
      <c r="O1" s="95"/>
      <c r="P1" s="94" t="s">
        <v>18</v>
      </c>
      <c r="Q1" s="95"/>
      <c r="R1" s="95"/>
      <c r="S1" s="31"/>
    </row>
    <row r="2" spans="1:19" ht="20.100000000000001" customHeight="1" x14ac:dyDescent="0.2">
      <c r="A2" s="99"/>
      <c r="B2" s="101"/>
      <c r="C2" s="38" t="s">
        <v>17</v>
      </c>
      <c r="D2" s="38" t="s">
        <v>16</v>
      </c>
      <c r="E2" s="104"/>
      <c r="F2" s="102"/>
      <c r="G2" s="102"/>
      <c r="H2" s="101"/>
      <c r="I2" s="104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434</v>
      </c>
      <c r="B3" s="36" t="s">
        <v>67</v>
      </c>
      <c r="C3" s="35">
        <v>-20.386607999999999</v>
      </c>
      <c r="D3" s="34">
        <v>-40.333308000000002</v>
      </c>
      <c r="E3" s="64">
        <f>'FE-Área Exposta'!I3</f>
        <v>2453</v>
      </c>
      <c r="F3" s="64" t="s">
        <v>440</v>
      </c>
      <c r="G3" s="83">
        <v>50</v>
      </c>
      <c r="H3" s="65">
        <v>1</v>
      </c>
      <c r="I3" s="66" t="s">
        <v>12</v>
      </c>
      <c r="J3" s="84">
        <f ca="1">E3*H3*('FE-Área Exposta'!J8)*(1-G3/100)</f>
        <v>1437.2390651331741</v>
      </c>
      <c r="K3" s="84">
        <f ca="1">E3*H3*('FE-Área Exposta'!J7)*(1-G3/100)</f>
        <v>27.63921279102258</v>
      </c>
      <c r="L3" s="84">
        <f ca="1">J3/8760</f>
        <v>0.16406838643072763</v>
      </c>
      <c r="M3" s="84">
        <f t="shared" ref="M3:O4" ca="1" si="0">J3*$B$10</f>
        <v>718.61953256658705</v>
      </c>
      <c r="N3" s="84">
        <f t="shared" ca="1" si="0"/>
        <v>13.81960639551129</v>
      </c>
      <c r="O3" s="84">
        <f t="shared" ca="1" si="0"/>
        <v>8.2034193215363815E-2</v>
      </c>
      <c r="P3" s="84">
        <f t="shared" ref="P3:R4" ca="1" si="1">J3*$C$10</f>
        <v>107.79292988498806</v>
      </c>
      <c r="Q3" s="84">
        <f t="shared" ca="1" si="1"/>
        <v>2.0729409593266932</v>
      </c>
      <c r="R3" s="84">
        <f t="shared" ca="1" si="1"/>
        <v>1.2305128982304571E-2</v>
      </c>
      <c r="S3" s="31"/>
    </row>
    <row r="4" spans="1:19" ht="15" customHeight="1" x14ac:dyDescent="0.2">
      <c r="A4" s="37" t="s">
        <v>435</v>
      </c>
      <c r="B4" s="36" t="s">
        <v>43</v>
      </c>
      <c r="C4" s="35">
        <v>-20.387678000000001</v>
      </c>
      <c r="D4" s="34">
        <v>-40.333936000000001</v>
      </c>
      <c r="E4" s="64">
        <f>'FE-Área Exposta'!J3</f>
        <v>15482</v>
      </c>
      <c r="F4" s="64" t="s">
        <v>441</v>
      </c>
      <c r="G4" s="83">
        <v>50</v>
      </c>
      <c r="H4" s="65">
        <v>1</v>
      </c>
      <c r="I4" s="66" t="s">
        <v>12</v>
      </c>
      <c r="J4" s="84">
        <f ca="1">E4*H4*('FE-Área Exposta'!L8)*(1-G4/100)</f>
        <v>193.56689524466711</v>
      </c>
      <c r="K4" s="84">
        <f ca="1">E4*H4*('FE-Área Exposta'!L7)*(1-G4/100)</f>
        <v>16.130574603722259</v>
      </c>
      <c r="L4" s="84">
        <f ca="1">J4/8760</f>
        <v>2.209667753934556E-2</v>
      </c>
      <c r="M4" s="84">
        <f t="shared" ca="1" si="0"/>
        <v>96.783447622333554</v>
      </c>
      <c r="N4" s="84">
        <f t="shared" ca="1" si="0"/>
        <v>8.0652873018611295</v>
      </c>
      <c r="O4" s="84">
        <f t="shared" ca="1" si="0"/>
        <v>1.104833876967278E-2</v>
      </c>
      <c r="P4" s="84">
        <f t="shared" ca="1" si="1"/>
        <v>14.517517143350032</v>
      </c>
      <c r="Q4" s="84">
        <f t="shared" ca="1" si="1"/>
        <v>1.2097930952791693</v>
      </c>
      <c r="R4" s="85">
        <f t="shared" ca="1" si="1"/>
        <v>1.6572508154509169E-3</v>
      </c>
      <c r="S4" s="31"/>
    </row>
    <row r="5" spans="1:19" ht="15" customHeight="1" x14ac:dyDescent="0.2">
      <c r="A5" s="96" t="s">
        <v>11</v>
      </c>
      <c r="B5" s="97"/>
      <c r="C5" s="97"/>
      <c r="D5" s="97"/>
      <c r="E5" s="97"/>
      <c r="F5" s="97"/>
      <c r="G5" s="97"/>
      <c r="H5" s="97"/>
      <c r="I5" s="97"/>
      <c r="J5" s="33">
        <f ca="1">SUM(J3:J4)</f>
        <v>1630.8059603778413</v>
      </c>
      <c r="K5" s="33">
        <f t="shared" ref="K5:R5" ca="1" si="2">SUM(K3:K4)</f>
        <v>43.769787394744839</v>
      </c>
      <c r="L5" s="33">
        <f t="shared" ca="1" si="2"/>
        <v>0.18616506397007318</v>
      </c>
      <c r="M5" s="33">
        <f t="shared" ca="1" si="2"/>
        <v>815.40298018892065</v>
      </c>
      <c r="N5" s="33">
        <f t="shared" ca="1" si="2"/>
        <v>21.884893697372419</v>
      </c>
      <c r="O5" s="33">
        <f ca="1">SUM(O3:O4)</f>
        <v>9.308253198503659E-2</v>
      </c>
      <c r="P5" s="33">
        <f ca="1">SUM(P3:P4)</f>
        <v>122.31044702833809</v>
      </c>
      <c r="Q5" s="33">
        <f ca="1">SUM(Q3:Q4)</f>
        <v>3.2827340546058625</v>
      </c>
      <c r="R5" s="33">
        <f t="shared" ca="1" si="2"/>
        <v>1.3962379797755489E-2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8" t="s">
        <v>9</v>
      </c>
      <c r="B8" s="88"/>
      <c r="C8" s="88"/>
      <c r="D8" s="30"/>
      <c r="E8" s="31"/>
      <c r="F8" s="31"/>
      <c r="G8" s="31"/>
      <c r="H8" s="31"/>
      <c r="I8" s="31"/>
      <c r="J8" s="80"/>
      <c r="K8" s="80"/>
      <c r="L8" s="80"/>
      <c r="M8" s="80"/>
      <c r="N8" s="80"/>
      <c r="O8" s="80"/>
      <c r="P8" s="80"/>
      <c r="Q8" s="80"/>
      <c r="R8" s="80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7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password="B056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2019-06-06T20:47:14Z</dcterms:modified>
</cp:coreProperties>
</file>