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PEIÚ\"/>
    </mc:Choice>
  </mc:AlternateContent>
  <bookViews>
    <workbookView xWindow="0" yWindow="0" windowWidth="24000" windowHeight="9135" tabRatio="764" firstSheet="1" activeTab="6"/>
  </bookViews>
  <sheets>
    <sheet name="Parâmetros" sheetId="2" state="hidden" r:id="rId1"/>
    <sheet name="Transferência" sheetId="18" r:id="rId2"/>
    <sheet name="Equipamentos" sheetId="21" r:id="rId3"/>
    <sheet name="Vias-Pav" sheetId="19" r:id="rId4"/>
    <sheet name="Vias-Escap" sheetId="23" r:id="rId5"/>
    <sheet name="Vias-Desg" sheetId="24" r:id="rId6"/>
    <sheet name="Navios" sheetId="25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1" l="1"/>
  <c r="D41" i="21"/>
  <c r="D40" i="21"/>
  <c r="D39" i="21"/>
  <c r="D49" i="21"/>
  <c r="D48" i="21"/>
  <c r="D47" i="21"/>
  <c r="D46" i="21"/>
  <c r="D35" i="21"/>
  <c r="D34" i="21"/>
  <c r="D33" i="21"/>
  <c r="D32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D49" i="25" l="1"/>
  <c r="D48" i="25"/>
  <c r="D47" i="25"/>
  <c r="D46" i="25"/>
  <c r="D42" i="25"/>
  <c r="D41" i="25"/>
  <c r="D40" i="25"/>
  <c r="D39" i="25"/>
  <c r="D35" i="25"/>
  <c r="D34" i="25"/>
  <c r="D33" i="25"/>
  <c r="D32" i="25"/>
  <c r="D28" i="25"/>
  <c r="D27" i="25"/>
  <c r="D26" i="25"/>
  <c r="D25" i="25"/>
  <c r="D21" i="25"/>
  <c r="D20" i="25"/>
  <c r="D19" i="25"/>
  <c r="D18" i="25"/>
  <c r="D14" i="25"/>
  <c r="D13" i="25"/>
  <c r="D12" i="25"/>
  <c r="D11" i="25"/>
  <c r="B49" i="25"/>
  <c r="B48" i="25"/>
  <c r="B47" i="25"/>
  <c r="B46" i="25"/>
  <c r="B42" i="25"/>
  <c r="B41" i="25"/>
  <c r="B40" i="25"/>
  <c r="B39" i="25"/>
  <c r="B35" i="25"/>
  <c r="B34" i="25"/>
  <c r="B33" i="25"/>
  <c r="B32" i="25"/>
  <c r="B28" i="25"/>
  <c r="B27" i="25"/>
  <c r="B26" i="25"/>
  <c r="B25" i="25"/>
  <c r="B21" i="25"/>
  <c r="B20" i="25"/>
  <c r="B19" i="25"/>
  <c r="B18" i="25"/>
  <c r="B14" i="25"/>
  <c r="B13" i="25"/>
  <c r="B12" i="25"/>
  <c r="B11" i="25"/>
  <c r="D7" i="25"/>
  <c r="D6" i="25"/>
  <c r="D5" i="25"/>
  <c r="D4" i="25"/>
  <c r="B7" i="25"/>
  <c r="B6" i="25"/>
  <c r="B5" i="25"/>
  <c r="B4" i="25"/>
  <c r="D21" i="24"/>
  <c r="D20" i="24"/>
  <c r="D19" i="24"/>
  <c r="D18" i="24"/>
  <c r="D14" i="24"/>
  <c r="D13" i="24"/>
  <c r="D12" i="24"/>
  <c r="D11" i="24"/>
  <c r="B21" i="24"/>
  <c r="B20" i="24"/>
  <c r="B19" i="24"/>
  <c r="B18" i="24"/>
  <c r="B14" i="24"/>
  <c r="B13" i="24"/>
  <c r="B12" i="24"/>
  <c r="B11" i="24"/>
  <c r="D7" i="24"/>
  <c r="D6" i="24"/>
  <c r="D5" i="24"/>
  <c r="D4" i="24"/>
  <c r="B7" i="24"/>
  <c r="B6" i="24"/>
  <c r="B5" i="24"/>
  <c r="B4" i="24"/>
  <c r="D49" i="23"/>
  <c r="D48" i="23"/>
  <c r="D47" i="23"/>
  <c r="D46" i="23"/>
  <c r="D42" i="23"/>
  <c r="D41" i="23"/>
  <c r="D40" i="23"/>
  <c r="D39" i="23"/>
  <c r="D35" i="23"/>
  <c r="D34" i="23"/>
  <c r="D33" i="23"/>
  <c r="D32" i="23"/>
  <c r="B49" i="23"/>
  <c r="B48" i="23"/>
  <c r="B47" i="23"/>
  <c r="B46" i="23"/>
  <c r="B42" i="23"/>
  <c r="B41" i="23"/>
  <c r="B40" i="23"/>
  <c r="B39" i="23"/>
  <c r="B35" i="23"/>
  <c r="B34" i="23"/>
  <c r="B33" i="23"/>
  <c r="B32" i="23"/>
  <c r="D28" i="23"/>
  <c r="D27" i="23"/>
  <c r="D26" i="23"/>
  <c r="D25" i="23"/>
  <c r="D21" i="23"/>
  <c r="D20" i="23"/>
  <c r="D19" i="23"/>
  <c r="D18" i="23"/>
  <c r="B28" i="23"/>
  <c r="B27" i="23"/>
  <c r="B26" i="23"/>
  <c r="B25" i="23"/>
  <c r="B21" i="23"/>
  <c r="B20" i="23"/>
  <c r="B19" i="23"/>
  <c r="B18" i="23"/>
  <c r="D14" i="23"/>
  <c r="D13" i="23"/>
  <c r="D12" i="23"/>
  <c r="D11" i="23"/>
  <c r="B14" i="23"/>
  <c r="B13" i="23"/>
  <c r="B12" i="23"/>
  <c r="B11" i="23"/>
  <c r="D7" i="23"/>
  <c r="D6" i="23"/>
  <c r="D5" i="23"/>
  <c r="D4" i="23"/>
  <c r="B7" i="23"/>
  <c r="B6" i="23"/>
  <c r="B5" i="23"/>
  <c r="B4" i="23"/>
  <c r="D21" i="19"/>
  <c r="D20" i="19"/>
  <c r="D19" i="19"/>
  <c r="D18" i="19"/>
  <c r="B21" i="19"/>
  <c r="B20" i="19"/>
  <c r="B19" i="19"/>
  <c r="B18" i="19"/>
  <c r="D14" i="19"/>
  <c r="D13" i="19"/>
  <c r="D12" i="19"/>
  <c r="D11" i="19"/>
  <c r="B14" i="19"/>
  <c r="B13" i="19"/>
  <c r="B12" i="19"/>
  <c r="B11" i="19"/>
  <c r="D7" i="19"/>
  <c r="D6" i="19"/>
  <c r="D5" i="19"/>
  <c r="D4" i="19"/>
  <c r="B7" i="19"/>
  <c r="B6" i="19"/>
  <c r="B5" i="19"/>
  <c r="B4" i="19"/>
  <c r="D28" i="21"/>
  <c r="D27" i="21"/>
  <c r="D26" i="21"/>
  <c r="D25" i="21"/>
  <c r="B28" i="21"/>
  <c r="B27" i="21"/>
  <c r="B26" i="21"/>
  <c r="B25" i="21"/>
  <c r="D21" i="21"/>
  <c r="D20" i="21"/>
  <c r="D19" i="21"/>
  <c r="D18" i="21"/>
  <c r="B21" i="21"/>
  <c r="B20" i="21"/>
  <c r="B19" i="21"/>
  <c r="B18" i="21"/>
  <c r="D14" i="21"/>
  <c r="D13" i="21"/>
  <c r="D12" i="21"/>
  <c r="D11" i="21"/>
  <c r="B14" i="21"/>
  <c r="B13" i="21"/>
  <c r="B12" i="21"/>
  <c r="B11" i="21"/>
  <c r="D7" i="21"/>
  <c r="D6" i="21"/>
  <c r="D5" i="21"/>
  <c r="D4" i="21"/>
  <c r="B7" i="21"/>
  <c r="B6" i="21"/>
  <c r="B5" i="21"/>
  <c r="B4" i="21"/>
  <c r="D21" i="18"/>
  <c r="D20" i="18"/>
  <c r="D19" i="18"/>
  <c r="D18" i="18"/>
  <c r="B21" i="18"/>
  <c r="B20" i="18"/>
  <c r="B19" i="18"/>
  <c r="B18" i="18"/>
  <c r="F50" i="25" l="1"/>
  <c r="F43" i="25"/>
  <c r="F36" i="25"/>
  <c r="F29" i="25"/>
  <c r="F22" i="25"/>
  <c r="F15" i="25"/>
  <c r="F8" i="25"/>
  <c r="F8" i="23" l="1"/>
  <c r="F15" i="23"/>
  <c r="F29" i="23"/>
  <c r="F43" i="23"/>
  <c r="F50" i="23"/>
  <c r="F36" i="23"/>
  <c r="F22" i="23"/>
  <c r="F22" i="21" l="1"/>
  <c r="F29" i="21"/>
  <c r="F36" i="21"/>
  <c r="F43" i="21"/>
  <c r="F50" i="21"/>
  <c r="F8" i="19"/>
  <c r="F15" i="19"/>
  <c r="F22" i="19"/>
  <c r="F8" i="24"/>
  <c r="F15" i="24"/>
  <c r="F22" i="24"/>
  <c r="F22" i="18"/>
  <c r="F8" i="21"/>
  <c r="F15" i="21"/>
  <c r="D14" i="18" l="1"/>
  <c r="B14" i="18"/>
  <c r="D13" i="18"/>
  <c r="B13" i="18"/>
  <c r="D12" i="18"/>
  <c r="B12" i="18"/>
  <c r="D11" i="18"/>
  <c r="B11" i="18"/>
  <c r="D7" i="18"/>
  <c r="B7" i="18"/>
  <c r="D6" i="18"/>
  <c r="B6" i="18"/>
  <c r="D5" i="18"/>
  <c r="B5" i="18"/>
  <c r="D4" i="18"/>
  <c r="B4" i="18"/>
  <c r="F15" i="18" l="1"/>
  <c r="F8" i="18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<sst xmlns="http://schemas.openxmlformats.org/spreadsheetml/2006/main" count="732" uniqueCount="99">
  <si>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</si>
  <si>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</si>
  <si>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</si>
  <si>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</si>
  <si>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</si>
  <si>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</si>
  <si>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</si>
  <si>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</si>
  <si>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</si>
  <si>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</si>
  <si>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</si>
  <si>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</si>
  <si>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</si>
  <si>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</si>
  <si>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</si>
  <si>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</si>
  <si>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</si>
  <si>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</si>
  <si>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</si>
  <si>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</si>
  <si>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</si>
  <si>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</si>
  <si>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</si>
  <si>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</si>
  <si>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</si>
  <si>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</si>
  <si>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</si>
  <si>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</si>
  <si>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</si>
  <si>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</si>
  <si>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</si>
  <si>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</si>
  <si>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</si>
  <si>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</si>
  <si>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</si>
  <si>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</si>
  <si>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</si>
  <si>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</si>
  <si>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</si>
  <si>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</si>
  <si>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</si>
  <si>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</si>
  <si>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</si>
  <si>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</si>
  <si>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</si>
  <si>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</si>
  <si>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</si>
  <si>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</si>
  <si>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</si>
  <si>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</si>
  <si>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</si>
  <si>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</si>
  <si>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</si>
  <si>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</si>
  <si>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</si>
  <si>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</si>
  <si>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</si>
  <si>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</si>
  <si>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</si>
  <si>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</si>
  <si>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</si>
  <si>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</si>
  <si>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</si>
  <si>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</si>
  <si>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</si>
  <si>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</si>
  <si>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</si>
  <si>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</si>
  <si>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</si>
  <si>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</si>
  <si>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</si>
  <si>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</si>
  <si>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</si>
  <si>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</si>
  <si>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</si>
  <si>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</si>
  <si>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</si>
  <si>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</si>
  <si>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</si>
  <si>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</si>
  <si>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</si>
  <si>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</si>
  <si>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</si>
  <si>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</si>
  <si>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</si>
  <si>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</si>
  <si>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</si>
  <si>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</si>
  <si>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</si>
  <si>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</si>
  <si>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</si>
  <si>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</si>
  <si>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</si>
  <si>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Máquinas e Equipamentos</t>
  </si>
  <si>
    <t>Vias Pavimentadas - Ressuspensão</t>
  </si>
  <si>
    <t>Vias - Escapamento</t>
  </si>
  <si>
    <t>Vias - Desgaste de Pista, Freios e Pneus</t>
  </si>
  <si>
    <t>Navios</t>
  </si>
  <si>
    <t>Transferência Fertilizantes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</si>
</sst>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 x14ac:dyDescent="0.25">
      <c r="A2" s="39" t="s">
        <v>73</v>
      </c>
      <c r="B2" s="39"/>
      <c r="C2" s="4"/>
      <c r="D2" s="39" t="s">
        <v>74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0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1" t="s">
        <v>50</v>
      </c>
      <c r="B11" s="41"/>
      <c r="C11" s="41"/>
      <c r="D11" s="41"/>
      <c r="E11" s="41"/>
    </row>
    <row r="12" spans="1:11" ht="15" customHeight="1" x14ac:dyDescent="0.25">
      <c r="A12" s="39" t="s">
        <v>79</v>
      </c>
      <c r="B12" s="39"/>
      <c r="D12" s="39" t="s">
        <v>80</v>
      </c>
      <c r="E12" s="39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91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1" t="s">
        <v>42</v>
      </c>
      <c r="B22" s="41"/>
      <c r="C22" s="41"/>
      <c r="D22" s="41"/>
      <c r="E22" s="41"/>
    </row>
    <row r="23" spans="1:5" ht="15" customHeight="1" x14ac:dyDescent="0.25">
      <c r="A23" s="39" t="s">
        <v>82</v>
      </c>
      <c r="B23" s="39"/>
      <c r="D23" s="39" t="s">
        <v>83</v>
      </c>
      <c r="E23" s="39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92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1" t="s">
        <v>49</v>
      </c>
      <c r="B31" s="41"/>
      <c r="C31" s="41"/>
      <c r="D31" s="41"/>
      <c r="E31" s="41"/>
    </row>
    <row r="32" spans="1:5" ht="15" customHeight="1" x14ac:dyDescent="0.25">
      <c r="A32" s="39" t="s">
        <v>86</v>
      </c>
      <c r="B32" s="39"/>
      <c r="C32" s="24"/>
      <c r="D32" s="39" t="s">
        <v>87</v>
      </c>
      <c r="E32" s="39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98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0.1</v>
      </c>
      <c r="E6" s="28" t="s">
        <v>46</v>
      </c>
      <c r="F6" s="47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30">
        <f>((B4*D4)+(B5*D5)+(B6*D6)+(B7*D7))/4</f>
        <v>0.3075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0.1</v>
      </c>
      <c r="E13" s="28" t="s">
        <v>46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30">
        <f>((B11*D11)+(B12*D12)+(B13*D13)+(B14*D14))/4</f>
        <v>0.3075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0.1</v>
      </c>
      <c r="E20" s="28" t="s">
        <v>46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ht="15" customHeight="1" x14ac:dyDescent="0.25">
      <c r="A22" s="20"/>
      <c r="C22" s="21"/>
      <c r="D22" s="21"/>
      <c r="E22" s="21"/>
      <c r="F22" s="30">
        <f>((B18*D18)+(B19*D19)+(B20*D20)+(B21*D21))/4</f>
        <v>0.3075</v>
      </c>
      <c r="I22" s="19"/>
    </row>
    <row r="25" spans="1:9" ht="15" customHeight="1" x14ac:dyDescent="0.25">
      <c r="E25" s="22"/>
    </row>
    <row r="33" spans="5:5" ht="15" customHeight="1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E56" sqref="E56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93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0.1</v>
      </c>
      <c r="E6" s="28" t="s">
        <v>46</v>
      </c>
      <c r="F6" s="47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56"/>
      <c r="F8" s="30">
        <f>((B4*D4)+(B5*D5)+(B6*D6)+(B7*D7))/4</f>
        <v>0.27749999999999997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0.1</v>
      </c>
      <c r="E13" s="28" t="s">
        <v>46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ht="15" customHeight="1" x14ac:dyDescent="0.25">
      <c r="A15" s="42"/>
      <c r="B15" s="42"/>
      <c r="C15" s="42"/>
      <c r="D15" s="42"/>
      <c r="E15" s="56"/>
      <c r="F15" s="30">
        <f>((B11*D11)+(B12*D12)+(B13*D13)+(B14*D14))/4</f>
        <v>0.2475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7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0.1</v>
      </c>
      <c r="E20" s="28" t="s">
        <v>46</v>
      </c>
      <c r="F20" s="47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6" ht="15" customHeight="1" x14ac:dyDescent="0.25">
      <c r="A22" s="42"/>
      <c r="B22" s="42"/>
      <c r="C22" s="42"/>
      <c r="D22" s="42"/>
      <c r="E22" s="56"/>
      <c r="F22" s="30">
        <f>((B18*D18)+(B19*D19)+(B20*D20)+(B21*D21))/4</f>
        <v>0.2475</v>
      </c>
    </row>
    <row r="23" spans="1:6" ht="15" customHeight="1" x14ac:dyDescent="0.25">
      <c r="A23" s="13" t="s">
        <v>8</v>
      </c>
      <c r="B23" s="14" t="s">
        <v>13</v>
      </c>
      <c r="C23" s="43"/>
      <c r="D23" s="44"/>
      <c r="E23" s="45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6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7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7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0.1</v>
      </c>
      <c r="E27" s="28" t="s">
        <v>46</v>
      </c>
      <c r="F27" s="47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8"/>
    </row>
    <row r="29" spans="1:6" ht="15" customHeight="1" x14ac:dyDescent="0.25">
      <c r="A29" s="42"/>
      <c r="B29" s="42"/>
      <c r="C29" s="42"/>
      <c r="D29" s="42"/>
      <c r="E29" s="56"/>
      <c r="F29" s="30">
        <f>((B25*D25)+(B26*D26)+(B27*D27)+(B28*D28))/4</f>
        <v>0.2475</v>
      </c>
    </row>
    <row r="30" spans="1:6" ht="15" customHeight="1" x14ac:dyDescent="0.25">
      <c r="A30" s="13" t="s">
        <v>8</v>
      </c>
      <c r="B30" s="14" t="s">
        <v>14</v>
      </c>
      <c r="C30" s="43"/>
      <c r="D30" s="44"/>
      <c r="E30" s="45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6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7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7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7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8"/>
    </row>
    <row r="36" spans="1:6" ht="15" customHeight="1" x14ac:dyDescent="0.25">
      <c r="A36" s="54"/>
      <c r="B36" s="54"/>
      <c r="C36" s="54"/>
      <c r="D36" s="54"/>
      <c r="E36" s="55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3"/>
      <c r="D37" s="44"/>
      <c r="E37" s="45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7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7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7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8"/>
    </row>
    <row r="43" spans="1:6" ht="15" customHeight="1" x14ac:dyDescent="0.25">
      <c r="A43" s="54"/>
      <c r="B43" s="54"/>
      <c r="C43" s="54"/>
      <c r="D43" s="54"/>
      <c r="E43" s="55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3"/>
      <c r="D44" s="44"/>
      <c r="E44" s="45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7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7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7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8"/>
      <c r="I49" s="19"/>
    </row>
    <row r="50" spans="1:9" ht="15" customHeight="1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ht="15" customHeight="1" x14ac:dyDescent="0.25">
      <c r="E53" s="22"/>
    </row>
    <row r="61" spans="1:9" ht="15" customHeight="1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46 E11 E25 E32 E39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7 E19 E5 E12 E26 E33 E40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8 E20 E6 E13 E27 E34 E41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9 E21 E7 E14 E28 E35 E42">
      <formula1>Atividade_Temporal</formula1>
    </dataValidation>
    <dataValidation type="list" allowBlank="1" showInputMessage="1" showErrorMessage="1" sqref="C4 C11 C18 C46 C32 C25 C39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C29" sqref="C2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94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0.9</v>
      </c>
      <c r="E5" s="28" t="s">
        <v>38</v>
      </c>
      <c r="F5" s="47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0.5</v>
      </c>
      <c r="E6" s="28" t="s">
        <v>47</v>
      </c>
      <c r="F6" s="47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30">
        <f>((B4*D4)+(B5*D5)+(B6*D6)+(B7*D7))/4</f>
        <v>0.34750000000000003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0.5</v>
      </c>
      <c r="E13" s="28" t="s">
        <v>47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30">
        <f>((B11*D11)+(B12*D12)+(B13*D13)+(B14*D14))/4</f>
        <v>0.34750000000000003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0.4</v>
      </c>
      <c r="C18" s="28" t="s">
        <v>70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0.5</v>
      </c>
      <c r="E20" s="28" t="s">
        <v>47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ht="15" customHeight="1" x14ac:dyDescent="0.25">
      <c r="A22" s="20"/>
      <c r="C22" s="21"/>
      <c r="D22" s="21"/>
      <c r="E22" s="21"/>
      <c r="F22" s="30">
        <f>((B18*D18)+(B19*D19)+(B20*D20)+(B21*D21))/4</f>
        <v>0.33250000000000002</v>
      </c>
      <c r="I22" s="19"/>
    </row>
    <row r="25" spans="1:9" ht="15" customHeight="1" x14ac:dyDescent="0.25">
      <c r="E25" s="22"/>
    </row>
    <row r="33" spans="5:5" ht="15" customHeight="1" x14ac:dyDescent="0.25">
      <c r="E33" s="23"/>
    </row>
  </sheetData>
  <sheetProtection password="B056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B1" sqref="B1:E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95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s="32" customFormat="1" ht="1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47"/>
      <c r="AC5" s="32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0.5</v>
      </c>
      <c r="E6" s="28" t="s">
        <v>47</v>
      </c>
      <c r="F6" s="47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0.8</v>
      </c>
      <c r="E7" s="28" t="s">
        <v>58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56"/>
      <c r="F8" s="30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7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7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0.5</v>
      </c>
      <c r="E13" s="28" t="s">
        <v>47</v>
      </c>
      <c r="F13" s="47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0.8</v>
      </c>
      <c r="E14" s="28" t="s">
        <v>58</v>
      </c>
      <c r="F14" s="48"/>
    </row>
    <row r="15" spans="1:29" s="32" customFormat="1" ht="15" customHeight="1" x14ac:dyDescent="0.25">
      <c r="A15" s="42"/>
      <c r="B15" s="42"/>
      <c r="C15" s="42"/>
      <c r="D15" s="42"/>
      <c r="E15" s="56"/>
      <c r="F15" s="33">
        <f>((B11*D11)+(B12*D12)+(B13*D13)+(B14*D14))/4</f>
        <v>0.34250000000000003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0.5</v>
      </c>
      <c r="E20" s="28" t="s">
        <v>47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0.8</v>
      </c>
      <c r="E21" s="28" t="s">
        <v>58</v>
      </c>
      <c r="F21" s="59"/>
    </row>
    <row r="22" spans="1:6" s="32" customFormat="1" ht="15" customHeight="1" x14ac:dyDescent="0.25">
      <c r="A22" s="42"/>
      <c r="B22" s="42"/>
      <c r="C22" s="42"/>
      <c r="D22" s="42"/>
      <c r="E22" s="56"/>
      <c r="F22" s="33">
        <f>((B18*D18)+(B19*D19)+(B20*D20)+(B21*D21))/4</f>
        <v>0.34250000000000003</v>
      </c>
    </row>
    <row r="23" spans="1:6" s="32" customFormat="1" ht="15" customHeight="1" x14ac:dyDescent="0.25">
      <c r="A23" s="13" t="s">
        <v>8</v>
      </c>
      <c r="B23" s="14" t="s">
        <v>13</v>
      </c>
      <c r="C23" s="43"/>
      <c r="D23" s="44"/>
      <c r="E23" s="45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0.9</v>
      </c>
      <c r="E26" s="28" t="s">
        <v>38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0.5</v>
      </c>
      <c r="E27" s="28" t="s">
        <v>47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0.8</v>
      </c>
      <c r="E28" s="28" t="s">
        <v>58</v>
      </c>
      <c r="F28" s="59"/>
    </row>
    <row r="29" spans="1:6" s="32" customFormat="1" ht="15" customHeight="1" x14ac:dyDescent="0.25">
      <c r="A29" s="42"/>
      <c r="B29" s="42"/>
      <c r="C29" s="42"/>
      <c r="D29" s="42"/>
      <c r="E29" s="56"/>
      <c r="F29" s="33">
        <f>((B25*D25)+(B26*D26)+(B27*D27)+(B28*D28))/4</f>
        <v>0.36499999999999999</v>
      </c>
    </row>
    <row r="30" spans="1:6" s="32" customFormat="1" ht="15" customHeight="1" x14ac:dyDescent="0.25">
      <c r="A30" s="13" t="s">
        <v>8</v>
      </c>
      <c r="B30" s="14" t="s">
        <v>14</v>
      </c>
      <c r="C30" s="43"/>
      <c r="D30" s="44"/>
      <c r="E30" s="45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0.5</v>
      </c>
      <c r="E34" s="28" t="s">
        <v>47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0.8</v>
      </c>
      <c r="E35" s="28" t="s">
        <v>58</v>
      </c>
      <c r="F35" s="59"/>
    </row>
    <row r="36" spans="1:6" s="32" customFormat="1" ht="15" customHeight="1" x14ac:dyDescent="0.25">
      <c r="A36" s="42"/>
      <c r="B36" s="42"/>
      <c r="C36" s="42"/>
      <c r="D36" s="42"/>
      <c r="E36" s="56"/>
      <c r="F36" s="33">
        <f>((B32*D32)+(B33*D33)+(B34*D34)+(B35*D35))/4</f>
        <v>0.36499999999999999</v>
      </c>
    </row>
    <row r="37" spans="1:6" s="32" customFormat="1" ht="15" customHeight="1" x14ac:dyDescent="0.25">
      <c r="A37" s="13" t="s">
        <v>8</v>
      </c>
      <c r="B37" s="14" t="s">
        <v>10</v>
      </c>
      <c r="C37" s="43"/>
      <c r="D37" s="44"/>
      <c r="E37" s="45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0.9</v>
      </c>
      <c r="E40" s="28" t="s">
        <v>38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0.5</v>
      </c>
      <c r="E41" s="28" t="s">
        <v>47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0.8</v>
      </c>
      <c r="E42" s="28" t="s">
        <v>58</v>
      </c>
      <c r="F42" s="59"/>
    </row>
    <row r="43" spans="1:6" s="32" customFormat="1" ht="15" customHeight="1" x14ac:dyDescent="0.25">
      <c r="A43" s="42"/>
      <c r="B43" s="42"/>
      <c r="C43" s="42"/>
      <c r="D43" s="42"/>
      <c r="E43" s="56"/>
      <c r="F43" s="33">
        <f>((B39*D39)+(B40*D40)+(B41*D41)+(B42*D42))/4</f>
        <v>0.36499999999999999</v>
      </c>
    </row>
    <row r="44" spans="1:6" s="32" customFormat="1" ht="15" customHeight="1" x14ac:dyDescent="0.25">
      <c r="A44" s="13" t="s">
        <v>8</v>
      </c>
      <c r="B44" s="14" t="s">
        <v>15</v>
      </c>
      <c r="C44" s="43"/>
      <c r="D44" s="44"/>
      <c r="E44" s="45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0.9</v>
      </c>
      <c r="E47" s="28" t="s">
        <v>38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0.5</v>
      </c>
      <c r="E48" s="28" t="s">
        <v>47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0.8</v>
      </c>
      <c r="E49" s="28" t="s">
        <v>58</v>
      </c>
      <c r="F49" s="59"/>
      <c r="I49" s="38"/>
    </row>
    <row r="50" spans="1:9" s="32" customFormat="1" ht="15" customHeight="1" x14ac:dyDescent="0.25">
      <c r="A50" s="36"/>
      <c r="C50" s="37"/>
      <c r="D50" s="37"/>
      <c r="E50" s="37"/>
      <c r="F50" s="33">
        <f>((B46*D46)+(B47*D47)+(B48*D48)+(B49*D49))/4</f>
        <v>0.34250000000000003</v>
      </c>
      <c r="I50" s="38"/>
    </row>
    <row r="53" spans="1:9" ht="15" customHeight="1" x14ac:dyDescent="0.25">
      <c r="E53" s="22"/>
    </row>
    <row r="61" spans="1:9" ht="15" customHeight="1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25 E18 E32 E11 E39 E46">
      <formula1>Atividade_Medição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33 E5 E12 E40 E19 E26 E47">
      <formula1>Atividade_Especif_Fonte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20 E13 E6 E27 E41 E34 E48">
      <formula1>Atividade_Espacial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1 E28 E7 E35 E14 E42 E49">
      <formula1>Atividade_Temporal</formula1>
    </dataValidation>
    <dataValidation type="list" allowBlank="1" showInputMessage="1" showErrorMessage="1" sqref="C4 C18 C32 C39 C11 C25 C46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30" sqref="C30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96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s="32" customFormat="1" ht="1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47"/>
      <c r="AC5" s="32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0.5</v>
      </c>
      <c r="E6" s="28" t="s">
        <v>47</v>
      </c>
      <c r="F6" s="47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0.8</v>
      </c>
      <c r="E7" s="28" t="s">
        <v>58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56"/>
      <c r="F8" s="30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7"/>
    </row>
    <row r="12" spans="1:29" s="32" customFormat="1" ht="15" customHeight="1" x14ac:dyDescent="0.25">
      <c r="A12" s="26" t="s">
        <v>4</v>
      </c>
      <c r="B12" s="27">
        <f>VLOOKUP(C12,Parâmetros!$A$13:$B$20,2,FALSE)/10</f>
        <v>0.7</v>
      </c>
      <c r="C12" s="28" t="s">
        <v>33</v>
      </c>
      <c r="D12" s="27">
        <f>VLOOKUP(E12,Parâmetros!$D$13:$E$18,2,FALSE)/10</f>
        <v>0.9</v>
      </c>
      <c r="E12" s="28" t="s">
        <v>38</v>
      </c>
      <c r="F12" s="47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0.5</v>
      </c>
      <c r="E13" s="28" t="s">
        <v>47</v>
      </c>
      <c r="F13" s="47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0.8</v>
      </c>
      <c r="E14" s="28" t="s">
        <v>58</v>
      </c>
      <c r="F14" s="48"/>
    </row>
    <row r="15" spans="1:29" s="32" customFormat="1" ht="15" customHeight="1" x14ac:dyDescent="0.25">
      <c r="A15" s="42"/>
      <c r="B15" s="42"/>
      <c r="C15" s="42"/>
      <c r="D15" s="42"/>
      <c r="E15" s="56"/>
      <c r="F15" s="33">
        <f>((B11*D11)+(B12*D12)+(B13*D13)+(B14*D14))/4</f>
        <v>0.36499999999999999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8"/>
    </row>
    <row r="19" spans="1:9" s="32" customFormat="1" ht="15" customHeight="1" x14ac:dyDescent="0.25">
      <c r="A19" s="26" t="s">
        <v>4</v>
      </c>
      <c r="B19" s="27">
        <f>VLOOKUP(C19,Parâmetros!$A$13:$B$20,2,FALSE)/10</f>
        <v>0.7</v>
      </c>
      <c r="C19" s="28" t="s">
        <v>33</v>
      </c>
      <c r="D19" s="27">
        <f>VLOOKUP(E19,Parâmetros!$D$13:$E$18,2,FALSE)/10</f>
        <v>0.9</v>
      </c>
      <c r="E19" s="28" t="s">
        <v>38</v>
      </c>
      <c r="F19" s="58"/>
    </row>
    <row r="20" spans="1:9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0.5</v>
      </c>
      <c r="E20" s="28" t="s">
        <v>47</v>
      </c>
      <c r="F20" s="58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0.8</v>
      </c>
      <c r="E21" s="28" t="s">
        <v>58</v>
      </c>
      <c r="F21" s="59"/>
    </row>
    <row r="22" spans="1:9" s="32" customFormat="1" ht="15" customHeight="1" x14ac:dyDescent="0.25">
      <c r="A22" s="36"/>
      <c r="C22" s="37"/>
      <c r="D22" s="37"/>
      <c r="E22" s="37"/>
      <c r="F22" s="33">
        <f>((B18*D18)+(B19*D19)+(B20*D20)+(B21*D21))/4</f>
        <v>0.36499999999999999</v>
      </c>
      <c r="I22" s="38"/>
    </row>
    <row r="25" spans="1:9" ht="15" customHeight="1" x14ac:dyDescent="0.25">
      <c r="E25" s="22"/>
    </row>
    <row r="33" spans="5:5" ht="15" customHeight="1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8 C11">
      <formula1>Fator_Medição</formula1>
    </dataValidation>
    <dataValidation type="list" allowBlank="1" showInputMessage="1" showErrorMessage="1" sqref="E7 E21 E14">
      <formula1>Atividade_Temporal</formula1>
    </dataValidation>
    <dataValidation type="list" allowBlank="1" showInputMessage="1" showErrorMessage="1" sqref="C7 C21 C14">
      <formula1>Fator_Temporal</formula1>
    </dataValidation>
    <dataValidation type="list" allowBlank="1" showInputMessage="1" showErrorMessage="1" sqref="E20 E6 E13">
      <formula1>Atividade_Espacial</formula1>
    </dataValidation>
    <dataValidation type="list" allowBlank="1" showInputMessage="1" showErrorMessage="1" sqref="C6 C20 C13">
      <formula1>Fator_Espacial</formula1>
    </dataValidation>
    <dataValidation type="list" allowBlank="1" showInputMessage="1" showErrorMessage="1" sqref="E5 E19 E12">
      <formula1>Atividade_Especif_Fonte</formula1>
    </dataValidation>
    <dataValidation type="list" allowBlank="1" showInputMessage="1" showErrorMessage="1" sqref="C5 C19 C12">
      <formula1>Fator_Especif_Fonte</formula1>
    </dataValidation>
    <dataValidation type="list" allowBlank="1" showInputMessage="1" showErrorMessage="1" sqref="E4 E18 E11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C25" sqref="C25"/>
    </sheetView>
  </sheetViews>
  <sheetFormatPr defaultColWidth="9.140625" defaultRowHeight="15" customHeight="1" x14ac:dyDescent="0.25"/>
  <cols>
    <col min="1" max="1" width="21.140625" style="1" customWidth="1"/>
    <col min="2" max="2" width="5.5703125" style="1" bestFit="1" customWidth="1"/>
    <col min="3" max="3" width="87.85546875" style="1" bestFit="1" customWidth="1"/>
    <col min="4" max="4" width="8.28515625" style="1" bestFit="1" customWidth="1"/>
    <col min="5" max="5" width="87.2851562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97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0.3</v>
      </c>
      <c r="E4" s="28" t="s">
        <v>28</v>
      </c>
      <c r="F4" s="47"/>
      <c r="AC4" s="1" t="s">
        <v>24</v>
      </c>
    </row>
    <row r="5" spans="1:29" s="32" customFormat="1" ht="15" customHeight="1" x14ac:dyDescent="0.25">
      <c r="A5" s="26" t="s">
        <v>4</v>
      </c>
      <c r="B5" s="27">
        <f>VLOOKUP(C5,Parâmetros!$A$13:$B$20,2,FALSE)/10</f>
        <v>0.9</v>
      </c>
      <c r="C5" s="28" t="s">
        <v>31</v>
      </c>
      <c r="D5" s="27">
        <f>VLOOKUP(E5,Parâmetros!$D$13:$E$18,2,FALSE)/10</f>
        <v>0.9</v>
      </c>
      <c r="E5" s="28" t="s">
        <v>38</v>
      </c>
      <c r="F5" s="47"/>
      <c r="AC5" s="32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0.1</v>
      </c>
      <c r="E6" s="28" t="s">
        <v>46</v>
      </c>
      <c r="F6" s="47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56"/>
      <c r="F8" s="30">
        <f>((B4*D4)+(B5*D5)+(B6*D6)+(B7*D7))/4</f>
        <v>0.36750000000000005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0.3</v>
      </c>
      <c r="E11" s="28" t="s">
        <v>28</v>
      </c>
      <c r="F11" s="47"/>
    </row>
    <row r="12" spans="1:29" s="32" customFormat="1" ht="15" customHeight="1" x14ac:dyDescent="0.25">
      <c r="A12" s="26" t="s">
        <v>4</v>
      </c>
      <c r="B12" s="27">
        <f>VLOOKUP(C12,Parâmetros!$A$13:$B$20,2,FALSE)/10</f>
        <v>0.8</v>
      </c>
      <c r="C12" s="28" t="s">
        <v>32</v>
      </c>
      <c r="D12" s="27">
        <f>VLOOKUP(E12,Parâmetros!$D$13:$E$18,2,FALSE)/10</f>
        <v>0.9</v>
      </c>
      <c r="E12" s="28" t="s">
        <v>38</v>
      </c>
      <c r="F12" s="47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0.1</v>
      </c>
      <c r="E13" s="28" t="s">
        <v>46</v>
      </c>
      <c r="F13" s="47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s="32" customFormat="1" ht="15" customHeight="1" x14ac:dyDescent="0.25">
      <c r="A15" s="42"/>
      <c r="B15" s="42"/>
      <c r="C15" s="42"/>
      <c r="D15" s="42"/>
      <c r="E15" s="56"/>
      <c r="F15" s="33">
        <f>((B11*D11)+(B12*D12)+(B13*D13)+(B14*D14))/4</f>
        <v>0.34500000000000003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0.3</v>
      </c>
      <c r="E18" s="28" t="s">
        <v>28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0.8</v>
      </c>
      <c r="C19" s="28" t="s">
        <v>32</v>
      </c>
      <c r="D19" s="27">
        <f>VLOOKUP(E19,Parâmetros!$D$13:$E$18,2,FALSE)/10</f>
        <v>0.9</v>
      </c>
      <c r="E19" s="28" t="s">
        <v>38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0.1</v>
      </c>
      <c r="E20" s="28" t="s">
        <v>46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9"/>
    </row>
    <row r="22" spans="1:6" s="32" customFormat="1" ht="15" customHeight="1" x14ac:dyDescent="0.25">
      <c r="A22" s="42"/>
      <c r="B22" s="42"/>
      <c r="C22" s="42"/>
      <c r="D22" s="42"/>
      <c r="E22" s="56"/>
      <c r="F22" s="33">
        <f>((B18*D18)+(B19*D19)+(B20*D20)+(B21*D21))/4</f>
        <v>0.34500000000000003</v>
      </c>
    </row>
    <row r="23" spans="1:6" s="32" customFormat="1" ht="15" customHeight="1" x14ac:dyDescent="0.25">
      <c r="A23" s="13" t="s">
        <v>8</v>
      </c>
      <c r="B23" s="14" t="s">
        <v>13</v>
      </c>
      <c r="C23" s="43"/>
      <c r="D23" s="44"/>
      <c r="E23" s="45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0.5</v>
      </c>
      <c r="C25" s="28" t="s">
        <v>78</v>
      </c>
      <c r="D25" s="27">
        <f>VLOOKUP(E25,Parâmetros!$D$3:$E$7,2,FALSE)/10</f>
        <v>0.3</v>
      </c>
      <c r="E25" s="28" t="s">
        <v>28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0.9</v>
      </c>
      <c r="C26" s="28" t="s">
        <v>31</v>
      </c>
      <c r="D26" s="27">
        <f>VLOOKUP(E26,Parâmetros!$D$13:$E$18,2,FALSE)/10</f>
        <v>0.9</v>
      </c>
      <c r="E26" s="28" t="s">
        <v>38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0.1</v>
      </c>
      <c r="E27" s="28" t="s">
        <v>46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9"/>
    </row>
    <row r="29" spans="1:6" s="32" customFormat="1" ht="15" customHeight="1" x14ac:dyDescent="0.25">
      <c r="A29" s="42"/>
      <c r="B29" s="42"/>
      <c r="C29" s="42"/>
      <c r="D29" s="42"/>
      <c r="E29" s="56"/>
      <c r="F29" s="33">
        <f>((B25*D25)+(B26*D26)+(B27*D27)+(B28*D28))/4</f>
        <v>0.36750000000000005</v>
      </c>
    </row>
    <row r="30" spans="1:6" s="32" customFormat="1" ht="15" customHeight="1" x14ac:dyDescent="0.25">
      <c r="A30" s="13" t="s">
        <v>8</v>
      </c>
      <c r="B30" s="14" t="s">
        <v>14</v>
      </c>
      <c r="C30" s="43"/>
      <c r="D30" s="44"/>
      <c r="E30" s="45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0.5</v>
      </c>
      <c r="C32" s="28" t="s">
        <v>78</v>
      </c>
      <c r="D32" s="27">
        <f>VLOOKUP(E32,Parâmetros!$D$3:$E$7,2,FALSE)/10</f>
        <v>0.3</v>
      </c>
      <c r="E32" s="28" t="s">
        <v>28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0.9</v>
      </c>
      <c r="C33" s="28" t="s">
        <v>31</v>
      </c>
      <c r="D33" s="27">
        <f>VLOOKUP(E33,Parâmetros!$D$13:$E$18,2,FALSE)/10</f>
        <v>0.9</v>
      </c>
      <c r="E33" s="28" t="s">
        <v>38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0.1</v>
      </c>
      <c r="E34" s="28" t="s">
        <v>46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9"/>
    </row>
    <row r="36" spans="1:6" s="32" customFormat="1" ht="15" customHeight="1" x14ac:dyDescent="0.25">
      <c r="A36" s="42"/>
      <c r="B36" s="42"/>
      <c r="C36" s="42"/>
      <c r="D36" s="42"/>
      <c r="E36" s="56"/>
      <c r="F36" s="33">
        <f>((B32*D32)+(B33*D33)+(B34*D34)+(B35*D35))/4</f>
        <v>0.36750000000000005</v>
      </c>
    </row>
    <row r="37" spans="1:6" s="32" customFormat="1" ht="15" customHeight="1" x14ac:dyDescent="0.25">
      <c r="A37" s="13" t="s">
        <v>8</v>
      </c>
      <c r="B37" s="14" t="s">
        <v>10</v>
      </c>
      <c r="C37" s="43"/>
      <c r="D37" s="44"/>
      <c r="E37" s="45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0.5</v>
      </c>
      <c r="C39" s="28" t="s">
        <v>78</v>
      </c>
      <c r="D39" s="27">
        <f>VLOOKUP(E39,Parâmetros!$D$3:$E$7,2,FALSE)/10</f>
        <v>0.3</v>
      </c>
      <c r="E39" s="28" t="s">
        <v>28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0.9</v>
      </c>
      <c r="C40" s="28" t="s">
        <v>31</v>
      </c>
      <c r="D40" s="27">
        <f>VLOOKUP(E40,Parâmetros!$D$13:$E$18,2,FALSE)/10</f>
        <v>0.9</v>
      </c>
      <c r="E40" s="28" t="s">
        <v>38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0.1</v>
      </c>
      <c r="E41" s="28" t="s">
        <v>46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9"/>
    </row>
    <row r="43" spans="1:6" s="32" customFormat="1" ht="15" customHeight="1" x14ac:dyDescent="0.25">
      <c r="A43" s="42"/>
      <c r="B43" s="42"/>
      <c r="C43" s="42"/>
      <c r="D43" s="42"/>
      <c r="E43" s="56"/>
      <c r="F43" s="33">
        <f>((B39*D39)+(B40*D40)+(B41*D41)+(B42*D42))/4</f>
        <v>0.36750000000000005</v>
      </c>
    </row>
    <row r="44" spans="1:6" s="32" customFormat="1" ht="15" customHeight="1" x14ac:dyDescent="0.25">
      <c r="A44" s="13" t="s">
        <v>8</v>
      </c>
      <c r="B44" s="14" t="s">
        <v>15</v>
      </c>
      <c r="C44" s="43"/>
      <c r="D44" s="44"/>
      <c r="E44" s="45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0.5</v>
      </c>
      <c r="C46" s="28" t="s">
        <v>78</v>
      </c>
      <c r="D46" s="27">
        <f>VLOOKUP(E46,Parâmetros!$D$3:$E$7,2,FALSE)/10</f>
        <v>0.3</v>
      </c>
      <c r="E46" s="28" t="s">
        <v>28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0.9</v>
      </c>
      <c r="E47" s="28" t="s">
        <v>38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0.1</v>
      </c>
      <c r="E48" s="28" t="s">
        <v>46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9"/>
      <c r="I49" s="38"/>
    </row>
    <row r="50" spans="1:9" s="32" customFormat="1" ht="15" customHeight="1" x14ac:dyDescent="0.25">
      <c r="A50" s="36"/>
      <c r="C50" s="37"/>
      <c r="D50" s="37"/>
      <c r="E50" s="37"/>
      <c r="F50" s="33">
        <f>((B46*D46)+(B47*D47)+(B48*D48)+(B49*D49))/4</f>
        <v>0.30000000000000004</v>
      </c>
      <c r="I50" s="38"/>
    </row>
    <row r="53" spans="1:9" ht="15" customHeight="1" x14ac:dyDescent="0.25">
      <c r="E53" s="22"/>
    </row>
    <row r="61" spans="1:9" ht="15" customHeight="1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25 E18 E39 E11 E32 E46">
      <formula1>Atividade_Medição</formula1>
    </dataValidation>
    <dataValidation type="list" allowBlank="1" showInputMessage="1" showErrorMessage="1" sqref="C19 C26 C5 C40 C12 C33 C47">
      <formula1>Fator_Especif_Fonte</formula1>
    </dataValidation>
    <dataValidation type="list" allowBlank="1" showInputMessage="1" showErrorMessage="1" sqref="E40 E5 E12 E33 E19 E26 E47">
      <formula1>Atividade_Especif_Fonte</formula1>
    </dataValidation>
    <dataValidation type="list" allowBlank="1" showInputMessage="1" showErrorMessage="1" sqref="C20 C27 C6 C41 C13 C34 C48">
      <formula1>Fator_Espacial</formula1>
    </dataValidation>
    <dataValidation type="list" allowBlank="1" showInputMessage="1" showErrorMessage="1" sqref="E20 E13 E6 E27 E34 E41 E48">
      <formula1>Atividade_Espacial</formula1>
    </dataValidation>
    <dataValidation type="list" allowBlank="1" showInputMessage="1" showErrorMessage="1" sqref="C21 C28 C7 C42 C14 C35 C49">
      <formula1>Fator_Temporal</formula1>
    </dataValidation>
    <dataValidation type="list" allowBlank="1" showInputMessage="1" showErrorMessage="1" sqref="E21 E28 E7 E42 E14 E35 E49">
      <formula1>Atividade_Temporal</formula1>
    </dataValidation>
    <dataValidation type="list" allowBlank="1" showInputMessage="1" showErrorMessage="1" sqref="C4 C11 C25 C39 C32 C18 C46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Transferência</vt:lpstr>
      <vt:lpstr>Equipamentos</vt:lpstr>
      <vt:lpstr>Vias-Pav</vt:lpstr>
      <vt:lpstr>Vias-Escap</vt:lpstr>
      <vt:lpstr>Vias-Desg</vt:lpstr>
      <vt:lpstr>Navios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2019-06-06T20:39:26Z</dcterms:modified>
</cp:coreProperties>
</file>