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obrita\"/>
    </mc:Choice>
  </mc:AlternateContent>
  <bookViews>
    <workbookView xWindow="0" yWindow="0" windowWidth="24000" windowHeight="9135" tabRatio="820" firstSheet="1" activeTab="11"/>
  </bookViews>
  <sheets>
    <sheet name="Parâmetros" sheetId="2" state="hidden" r:id="rId1"/>
    <sheet name="Perfuração" sheetId="18" r:id="rId2"/>
    <sheet name="Detonação" sheetId="19" r:id="rId3"/>
    <sheet name="Britagem" sheetId="20" r:id="rId4"/>
    <sheet name="Peneiramento" sheetId="21" r:id="rId5"/>
    <sheet name="Maq e Equip" sheetId="4" r:id="rId6"/>
    <sheet name="Transferências" sheetId="11" r:id="rId7"/>
    <sheet name="Vias-N Pav" sheetId="13" r:id="rId8"/>
    <sheet name="Vias-Pav" sheetId="22" r:id="rId9"/>
    <sheet name="Vias-Desg." sheetId="23" r:id="rId10"/>
    <sheet name="Vias-Escap" sheetId="15" r:id="rId11"/>
    <sheet name="Pilhas" sheetId="14" r:id="rId1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B25" i="19" l="1"/>
  <c r="D21" i="22" l="1"/>
  <c r="D20" i="22"/>
  <c r="D19" i="22"/>
  <c r="D18" i="22"/>
  <c r="D14" i="22"/>
  <c r="D13" i="22"/>
  <c r="D12" i="22"/>
  <c r="D11" i="22"/>
  <c r="D7" i="22"/>
  <c r="D6" i="22"/>
  <c r="D5" i="22"/>
  <c r="D4" i="22"/>
  <c r="B21" i="22"/>
  <c r="B20" i="22"/>
  <c r="B19" i="22"/>
  <c r="B18" i="22"/>
  <c r="B14" i="22"/>
  <c r="B13" i="22"/>
  <c r="B12" i="22"/>
  <c r="B11" i="22"/>
  <c r="B6" i="22"/>
  <c r="B5" i="22"/>
  <c r="B4" i="22"/>
  <c r="B7" i="22"/>
  <c r="D21" i="23" l="1"/>
  <c r="B21" i="23"/>
  <c r="D20" i="23"/>
  <c r="B20" i="23"/>
  <c r="D19" i="23"/>
  <c r="B19" i="23"/>
  <c r="D18" i="23"/>
  <c r="B18" i="23"/>
  <c r="D14" i="23"/>
  <c r="B14" i="23"/>
  <c r="D13" i="23"/>
  <c r="B13" i="23"/>
  <c r="D12" i="23"/>
  <c r="B12" i="23"/>
  <c r="D11" i="23"/>
  <c r="B11" i="23"/>
  <c r="D7" i="23"/>
  <c r="B7" i="23"/>
  <c r="D6" i="23"/>
  <c r="B6" i="23"/>
  <c r="D5" i="23"/>
  <c r="B5" i="23"/>
  <c r="D4" i="23"/>
  <c r="B4" i="23"/>
  <c r="F8" i="22" l="1"/>
  <c r="F15" i="22"/>
  <c r="F22" i="22"/>
  <c r="F22" i="23"/>
  <c r="F15" i="23"/>
  <c r="F8" i="23"/>
  <c r="D28" i="19" l="1"/>
  <c r="B28" i="19"/>
  <c r="D27" i="19"/>
  <c r="B27" i="19"/>
  <c r="D26" i="19"/>
  <c r="B26" i="19"/>
  <c r="D25" i="19"/>
  <c r="F29" i="19" l="1"/>
  <c r="D21" i="21"/>
  <c r="B21" i="21"/>
  <c r="D20" i="21"/>
  <c r="B20" i="21"/>
  <c r="D19" i="21"/>
  <c r="B19" i="21"/>
  <c r="D18" i="21"/>
  <c r="B18" i="21"/>
  <c r="F22" i="21" s="1"/>
  <c r="D14" i="21"/>
  <c r="B14" i="21"/>
  <c r="D13" i="21"/>
  <c r="B13" i="21"/>
  <c r="D12" i="21"/>
  <c r="B12" i="21"/>
  <c r="D11" i="21"/>
  <c r="B11" i="21"/>
  <c r="F15" i="21" s="1"/>
  <c r="D7" i="21"/>
  <c r="B7" i="21"/>
  <c r="D6" i="21"/>
  <c r="B6" i="21"/>
  <c r="D5" i="21"/>
  <c r="B5" i="21"/>
  <c r="D4" i="21"/>
  <c r="B4" i="21"/>
  <c r="F8" i="21" s="1"/>
  <c r="B18" i="20"/>
  <c r="D21" i="20" l="1"/>
  <c r="B21" i="20"/>
  <c r="D20" i="20"/>
  <c r="B20" i="20"/>
  <c r="D19" i="20"/>
  <c r="B19" i="20"/>
  <c r="D18" i="20"/>
  <c r="F22" i="20"/>
  <c r="D14" i="20"/>
  <c r="B14" i="20"/>
  <c r="D13" i="20"/>
  <c r="B13" i="20"/>
  <c r="D12" i="20"/>
  <c r="B12" i="20"/>
  <c r="D11" i="20"/>
  <c r="B11" i="20"/>
  <c r="F15" i="20" s="1"/>
  <c r="D7" i="20"/>
  <c r="B7" i="20"/>
  <c r="D6" i="20"/>
  <c r="B6" i="20"/>
  <c r="D5" i="20"/>
  <c r="B5" i="20"/>
  <c r="D4" i="20"/>
  <c r="B4" i="20"/>
  <c r="B18" i="19"/>
  <c r="B11" i="19"/>
  <c r="B4" i="19"/>
  <c r="F8" i="20" l="1"/>
  <c r="D21" i="19"/>
  <c r="B21" i="19"/>
  <c r="D20" i="19"/>
  <c r="B20" i="19"/>
  <c r="D19" i="19"/>
  <c r="B19" i="19"/>
  <c r="D18" i="19"/>
  <c r="F22" i="19" s="1"/>
  <c r="D14" i="19"/>
  <c r="B14" i="19"/>
  <c r="D13" i="19"/>
  <c r="B13" i="19"/>
  <c r="D12" i="19"/>
  <c r="B12" i="19"/>
  <c r="D11" i="19"/>
  <c r="D7" i="19"/>
  <c r="B7" i="19"/>
  <c r="D6" i="19"/>
  <c r="B6" i="19"/>
  <c r="D5" i="19"/>
  <c r="B5" i="19"/>
  <c r="D4" i="19"/>
  <c r="B18" i="18"/>
  <c r="B11" i="18"/>
  <c r="D21" i="18"/>
  <c r="B21" i="18"/>
  <c r="D20" i="18"/>
  <c r="B20" i="18"/>
  <c r="D19" i="18"/>
  <c r="B19" i="18"/>
  <c r="D18" i="18"/>
  <c r="D14" i="18"/>
  <c r="B14" i="18"/>
  <c r="D13" i="18"/>
  <c r="B13" i="18"/>
  <c r="D12" i="18"/>
  <c r="B12" i="18"/>
  <c r="D11" i="18"/>
  <c r="D7" i="18"/>
  <c r="B7" i="18"/>
  <c r="D6" i="18"/>
  <c r="B6" i="18"/>
  <c r="D5" i="18"/>
  <c r="B5" i="18"/>
  <c r="D4" i="18"/>
  <c r="B4" i="18"/>
  <c r="F15" i="19" l="1"/>
  <c r="F8" i="19"/>
  <c r="F22" i="18"/>
  <c r="F15" i="18"/>
  <c r="F8" i="18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B21" i="11" l="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<sst xmlns="http://schemas.openxmlformats.org/spreadsheetml/2006/main" count="1003" uniqueCount="103">
  <si>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</si>
  <si>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</si>
  <si>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</si>
  <si>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</si>
  <si>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</si>
  <si>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</si>
  <si>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</si>
  <si>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</si>
  <si>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</si>
  <si>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</si>
  <si>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</si>
  <si>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</si>
  <si>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</si>
  <si>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</si>
  <si>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</si>
  <si>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</si>
  <si>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</si>
  <si>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</si>
  <si>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</si>
  <si>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</si>
  <si>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</si>
  <si>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</si>
  <si>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</si>
  <si>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</si>
  <si>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</si>
  <si>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</si>
  <si>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</si>
  <si>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</si>
  <si>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</si>
  <si>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</si>
  <si>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</si>
  <si>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</si>
  <si>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</si>
  <si>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</si>
  <si>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</si>
  <si>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</si>
  <si>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</si>
  <si>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</si>
  <si>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</si>
  <si>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</si>
  <si>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</si>
  <si>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</si>
  <si>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</si>
  <si>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</si>
  <si>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</si>
  <si>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</si>
  <si>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</si>
  <si>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</si>
  <si>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</si>
  <si>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</si>
  <si>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</si>
  <si>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</si>
  <si>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</si>
  <si>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</si>
  <si>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</si>
  <si>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</si>
  <si>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</si>
  <si>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</si>
  <si>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</si>
  <si>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</si>
  <si>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</si>
  <si>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</si>
  <si>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</si>
  <si>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</si>
  <si>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</si>
  <si>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</si>
  <si>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</si>
  <si>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</si>
  <si>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</si>
  <si>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</si>
  <si>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</si>
  <si>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</si>
  <si>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</si>
  <si>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</si>
  <si>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</si>
  <si>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</si>
  <si>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</si>
  <si>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</si>
  <si>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</si>
  <si>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</si>
  <si>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</si>
  <si>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</si>
  <si>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</si>
  <si>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</si>
  <si>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</si>
  <si>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</si>
  <si>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</si>
  <si>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</si>
  <si>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</si>
  <si>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</si>
  <si>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</si>
  <si>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</si>
  <si>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</si>
  <si>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</si>
  <si>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</si>
  <si>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</si>
  <si>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Perfuração</t>
  </si>
  <si>
    <t>Detonação</t>
  </si>
  <si>
    <t>Peneiramento</t>
  </si>
  <si>
    <t>Pilhas e Áreas Expostas</t>
  </si>
  <si>
    <t>Britador Primário e Britadores Cone</t>
  </si>
  <si>
    <t>Pá Carregadeira e Escavadeira</t>
  </si>
  <si>
    <t>Vias Pavimentadas  - Ressuspensão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</si>
</sst>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1" sqref="D21"/>
    </sheetView>
  </sheetViews>
  <sheetFormatPr defaultRowHeight="15" x14ac:dyDescent="0.25"/>
  <cols>
    <col min="1" max="1" width="17.5703125" customWidth="1"/>
    <col min="3" max="3" width="85.28515625" customWidth="1"/>
    <col min="5" max="5" width="83.5703125" customWidth="1"/>
  </cols>
  <sheetData>
    <row r="1" spans="1:6" x14ac:dyDescent="0.25">
      <c r="A1" s="5" t="s">
        <v>7</v>
      </c>
      <c r="B1" s="49" t="s">
        <v>95</v>
      </c>
      <c r="C1" s="50"/>
      <c r="D1" s="50"/>
      <c r="E1" s="50"/>
      <c r="F1" s="6"/>
    </row>
    <row r="2" spans="1:6" x14ac:dyDescent="0.25">
      <c r="A2" s="8" t="s">
        <v>8</v>
      </c>
      <c r="B2" s="9" t="s">
        <v>9</v>
      </c>
      <c r="C2" s="51"/>
      <c r="D2" s="52"/>
      <c r="E2" s="53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</row>
    <row r="4" spans="1:6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</row>
    <row r="5" spans="1:6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93</v>
      </c>
      <c r="F5" s="47"/>
    </row>
    <row r="6" spans="1:6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7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</row>
    <row r="8" spans="1:6" x14ac:dyDescent="0.25">
      <c r="A8" s="42"/>
      <c r="B8" s="42"/>
      <c r="C8" s="42"/>
      <c r="D8" s="42"/>
      <c r="E8" s="54"/>
      <c r="F8" s="30">
        <f>((B4*D4)+(B5*D5)+(B6*D6)+(B7*D7))/4</f>
        <v>0.34750000000000003</v>
      </c>
    </row>
    <row r="9" spans="1:6" x14ac:dyDescent="0.25">
      <c r="A9" s="13" t="s">
        <v>8</v>
      </c>
      <c r="B9" s="14" t="s">
        <v>11</v>
      </c>
      <c r="C9" s="43"/>
      <c r="D9" s="44"/>
      <c r="E9" s="45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6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6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0.3</v>
      </c>
      <c r="E12" s="28" t="s">
        <v>93</v>
      </c>
      <c r="F12" s="47"/>
    </row>
    <row r="13" spans="1:6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7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6" x14ac:dyDescent="0.25">
      <c r="A15" s="42"/>
      <c r="B15" s="42"/>
      <c r="C15" s="42"/>
      <c r="D15" s="42"/>
      <c r="E15" s="54"/>
      <c r="F15" s="33">
        <f>((B11*D11)+(B12*D12)+(B13*D13)+(B14*D14))/4</f>
        <v>0.34750000000000003</v>
      </c>
    </row>
    <row r="16" spans="1:6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5" t="s">
        <v>90</v>
      </c>
    </row>
    <row r="18" spans="1:6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6"/>
    </row>
    <row r="19" spans="1:6" x14ac:dyDescent="0.25">
      <c r="A19" s="26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0.3</v>
      </c>
      <c r="E19" s="28" t="s">
        <v>93</v>
      </c>
      <c r="F19" s="56"/>
    </row>
    <row r="20" spans="1:6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6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7"/>
    </row>
    <row r="22" spans="1:6" x14ac:dyDescent="0.25">
      <c r="A22" s="42"/>
      <c r="B22" s="42"/>
      <c r="C22" s="42"/>
      <c r="D22" s="42"/>
      <c r="E22" s="54"/>
      <c r="F22" s="33">
        <f>((B18*D18)+(B19*D19)+(B20*D20)+(B21*D21))/4</f>
        <v>0.34750000000000003</v>
      </c>
    </row>
  </sheetData>
  <sheetProtection password="B056" sheet="1" objects="1" scenarios="1"/>
  <mergeCells count="10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8 E11">
      <formula1>Atividade_Medição</formula1>
    </dataValidation>
    <dataValidation type="list" allowBlank="1" showInputMessage="1" showErrorMessage="1" sqref="C5 C19 C12">
      <formula1>Fator_Especif_Fonte</formula1>
    </dataValidation>
    <dataValidation type="list" allowBlank="1" showInputMessage="1" showErrorMessage="1" sqref="E5 E19 E12">
      <formula1>Atividade_Especif_Fonte</formula1>
    </dataValidation>
    <dataValidation type="list" allowBlank="1" showInputMessage="1" showErrorMessage="1" sqref="C6 C20 C13">
      <formula1>Fator_Espacial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7 C21 C14">
      <formula1>Fator_Temporal</formula1>
    </dataValidation>
    <dataValidation type="list" allowBlank="1" showInputMessage="1" showErrorMessage="1" sqref="E7 E21 E14">
      <formula1>Atividade_Temporal</formula1>
    </dataValidation>
    <dataValidation type="list" allowBlank="1" showInputMessage="1" showErrorMessage="1" sqref="C4 C18 C11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22" workbookViewId="0">
      <selection activeCell="D49" sqref="D4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93</v>
      </c>
      <c r="F5" s="47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4"/>
      <c r="F8" s="30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s="32" customFormat="1" ht="11.25" customHeight="1" x14ac:dyDescent="0.25">
      <c r="A15" s="42"/>
      <c r="B15" s="42"/>
      <c r="C15" s="42"/>
      <c r="D15" s="42"/>
      <c r="E15" s="54"/>
      <c r="F15" s="33">
        <f>((B11*D11)+(B12*D12)+(B13*D13)+(B14*D14))/4</f>
        <v>0.33999999999999997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5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6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56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6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7"/>
    </row>
    <row r="22" spans="1:6" s="32" customFormat="1" ht="12.2" customHeight="1" x14ac:dyDescent="0.25">
      <c r="A22" s="42"/>
      <c r="B22" s="42"/>
      <c r="C22" s="42"/>
      <c r="D22" s="42"/>
      <c r="E22" s="54"/>
      <c r="F22" s="33">
        <f>((B18*D18)+(B19*D19)+(B20*D20)+(B21*D21))/4</f>
        <v>0.33999999999999997</v>
      </c>
    </row>
    <row r="23" spans="1:6" s="32" customFormat="1" ht="15" customHeight="1" x14ac:dyDescent="0.25">
      <c r="A23" s="13" t="s">
        <v>8</v>
      </c>
      <c r="B23" s="14" t="s">
        <v>13</v>
      </c>
      <c r="C23" s="43"/>
      <c r="D23" s="44"/>
      <c r="E23" s="45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5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6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0.3</v>
      </c>
      <c r="E26" s="28" t="s">
        <v>93</v>
      </c>
      <c r="F26" s="56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56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7"/>
    </row>
    <row r="29" spans="1:6" s="32" customFormat="1" ht="12.2" customHeight="1" x14ac:dyDescent="0.25">
      <c r="A29" s="42"/>
      <c r="B29" s="42"/>
      <c r="C29" s="42"/>
      <c r="D29" s="42"/>
      <c r="E29" s="54"/>
      <c r="F29" s="33">
        <f>((B25*D25)+(B26*D26)+(B27*D27)+(B28*D28))/4</f>
        <v>0.34750000000000003</v>
      </c>
    </row>
    <row r="30" spans="1:6" s="32" customFormat="1" ht="15" customHeight="1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5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6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0.3</v>
      </c>
      <c r="E33" s="28" t="s">
        <v>93</v>
      </c>
      <c r="F33" s="56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56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7"/>
    </row>
    <row r="36" spans="1:6" s="32" customFormat="1" ht="12.2" customHeight="1" x14ac:dyDescent="0.25">
      <c r="A36" s="42"/>
      <c r="B36" s="42"/>
      <c r="C36" s="42"/>
      <c r="D36" s="42"/>
      <c r="E36" s="54"/>
      <c r="F36" s="33">
        <f>((B32*D32)+(B33*D33)+(B34*D34)+(B35*D35))/4</f>
        <v>0.34750000000000003</v>
      </c>
    </row>
    <row r="37" spans="1:6" s="32" customFormat="1" ht="15" customHeight="1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5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6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0.3</v>
      </c>
      <c r="E40" s="28" t="s">
        <v>93</v>
      </c>
      <c r="F40" s="56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56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7"/>
    </row>
    <row r="43" spans="1:6" s="32" customFormat="1" ht="11.25" customHeight="1" x14ac:dyDescent="0.25">
      <c r="A43" s="42"/>
      <c r="B43" s="42"/>
      <c r="C43" s="42"/>
      <c r="D43" s="42"/>
      <c r="E43" s="54"/>
      <c r="F43" s="33">
        <f>((B39*D39)+(B40*D40)+(B41*D41)+(B42*D42))/4</f>
        <v>0.34750000000000003</v>
      </c>
    </row>
    <row r="44" spans="1:6" s="32" customFormat="1" ht="15" customHeight="1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5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6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93</v>
      </c>
      <c r="F47" s="56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56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7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0.33999999999999997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D22" sqref="D2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99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5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6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93</v>
      </c>
      <c r="F5" s="56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0.3</v>
      </c>
      <c r="E6" s="28" t="s">
        <v>48</v>
      </c>
      <c r="F6" s="56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7"/>
      <c r="AC7" s="32" t="s">
        <v>23</v>
      </c>
    </row>
    <row r="8" spans="1:29" s="32" customFormat="1" x14ac:dyDescent="0.25">
      <c r="A8" s="42"/>
      <c r="B8" s="42"/>
      <c r="C8" s="42"/>
      <c r="D8" s="42"/>
      <c r="E8" s="42"/>
      <c r="F8" s="33">
        <f>((B4*D4)+(B5*D5)+(B6*D6)+(B7*D7))/4</f>
        <v>7.0000000000000007E-2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51"/>
      <c r="D9" s="52"/>
      <c r="E9" s="52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5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6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93</v>
      </c>
      <c r="F12" s="56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0.3</v>
      </c>
      <c r="E13" s="28" t="s">
        <v>48</v>
      </c>
      <c r="F13" s="56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7"/>
    </row>
    <row r="15" spans="1:29" s="32" customFormat="1" x14ac:dyDescent="0.25">
      <c r="A15" s="42"/>
      <c r="B15" s="42"/>
      <c r="C15" s="42"/>
      <c r="D15" s="42"/>
      <c r="E15" s="42"/>
      <c r="F15" s="33">
        <f>((B11*D11)+(B12*D12)+(B13*D13)+(B14*D14))/4</f>
        <v>7.0000000000000007E-2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5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6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93</v>
      </c>
      <c r="F19" s="56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0.3</v>
      </c>
      <c r="E20" s="28" t="s">
        <v>48</v>
      </c>
      <c r="F20" s="56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7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7.0000000000000007E-2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0.4</v>
      </c>
      <c r="C4" s="28" t="s">
        <v>69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0.29749999999999999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0.28249999999999997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B26" sqref="B2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97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0.4</v>
      </c>
      <c r="C4" s="28" t="s">
        <v>69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0.29749999999999999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70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ht="15" customHeight="1" x14ac:dyDescent="0.25">
      <c r="A22" s="20"/>
      <c r="C22" s="21"/>
      <c r="D22" s="21"/>
      <c r="E22" s="21"/>
      <c r="F22" s="30">
        <f>((B18*D18)+(B19*D19)+(B20*D20)+(B21*D21))/4</f>
        <v>0.29749999999999999</v>
      </c>
      <c r="I22" s="19"/>
    </row>
    <row r="23" spans="1:9" ht="15" customHeight="1" x14ac:dyDescent="0.25">
      <c r="A23" s="13" t="s">
        <v>8</v>
      </c>
      <c r="B23" s="14" t="s">
        <v>10</v>
      </c>
      <c r="C23" s="43"/>
      <c r="D23" s="44"/>
      <c r="E23" s="45"/>
      <c r="F23" s="34"/>
    </row>
    <row r="24" spans="1:9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5" t="s">
        <v>90</v>
      </c>
    </row>
    <row r="25" spans="1:9" ht="15" customHeight="1" x14ac:dyDescent="0.25">
      <c r="A25" s="26" t="s">
        <v>3</v>
      </c>
      <c r="B25" s="27">
        <f>VLOOKUP(C25,Parâmetros!$G$5:$K$9,3,FALSE)/10</f>
        <v>0.5</v>
      </c>
      <c r="C25" s="28" t="s">
        <v>70</v>
      </c>
      <c r="D25" s="27">
        <f>VLOOKUP(E25,Parâmetros!$D$3:$E$7,2,FALSE)/10</f>
        <v>0.6</v>
      </c>
      <c r="E25" s="28" t="s">
        <v>76</v>
      </c>
      <c r="F25" s="56"/>
    </row>
    <row r="26" spans="1:9" ht="15" customHeight="1" x14ac:dyDescent="0.25">
      <c r="A26" s="26" t="s">
        <v>4</v>
      </c>
      <c r="B26" s="27">
        <f>VLOOKUP(C26,Parâmetros!$A$13:$B$20,2,FALSE)/10</f>
        <v>0.5</v>
      </c>
      <c r="C26" s="28" t="s">
        <v>34</v>
      </c>
      <c r="D26" s="27">
        <f>VLOOKUP(E26,Parâmetros!$D$13:$E$18,2,FALSE)/10</f>
        <v>0.7</v>
      </c>
      <c r="E26" s="28" t="s">
        <v>39</v>
      </c>
      <c r="F26" s="56"/>
    </row>
    <row r="27" spans="1:9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56"/>
    </row>
    <row r="28" spans="1:9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7"/>
    </row>
    <row r="29" spans="1:9" x14ac:dyDescent="0.25">
      <c r="A29" s="42"/>
      <c r="B29" s="42"/>
      <c r="C29" s="42"/>
      <c r="D29" s="42"/>
      <c r="E29" s="54"/>
      <c r="F29" s="33">
        <f>((B25*D25)+(B26*D26)+(B27*D27)+(B28*D28))/4</f>
        <v>0.3125</v>
      </c>
    </row>
  </sheetData>
  <sheetProtection password="B056" sheet="1" objects="1" scenarios="1"/>
  <mergeCells count="12">
    <mergeCell ref="A29:E29"/>
    <mergeCell ref="C23:E23"/>
    <mergeCell ref="F24:F28"/>
    <mergeCell ref="A15:E15"/>
    <mergeCell ref="C16:E16"/>
    <mergeCell ref="F17:F21"/>
    <mergeCell ref="F10:F14"/>
    <mergeCell ref="B1:E1"/>
    <mergeCell ref="C2:E2"/>
    <mergeCell ref="F3:F7"/>
    <mergeCell ref="A8:E8"/>
    <mergeCell ref="C9:E9"/>
  </mergeCells>
  <dataValidations count="9">
    <dataValidation type="list" allowBlank="1" showErrorMessage="1" sqref="B2 B9 B16 B23">
      <formula1>$AC$3:$AC$9</formula1>
    </dataValidation>
    <dataValidation type="list" allowBlank="1" showInputMessage="1" showErrorMessage="1" sqref="E4 E11 E18 E25">
      <formula1>Atividade_Medição</formula1>
    </dataValidation>
    <dataValidation type="list" allowBlank="1" showInputMessage="1" showErrorMessage="1" sqref="C12 C5 C19 C26">
      <formula1>Fator_Especif_Fonte</formula1>
    </dataValidation>
    <dataValidation type="list" allowBlank="1" showInputMessage="1" showErrorMessage="1" sqref="E12 E5 E19 E26">
      <formula1>Atividade_Especif_Fonte</formula1>
    </dataValidation>
    <dataValidation type="list" allowBlank="1" showInputMessage="1" showErrorMessage="1" sqref="C13 C6 C20 C27">
      <formula1>Fator_Espacial</formula1>
    </dataValidation>
    <dataValidation type="list" allowBlank="1" showInputMessage="1" showErrorMessage="1" sqref="E13 E6 E20 E27">
      <formula1>Atividade_Espacial</formula1>
    </dataValidation>
    <dataValidation type="list" allowBlank="1" showInputMessage="1" showErrorMessage="1" sqref="C14 C7 C21 C28">
      <formula1>Fator_Temporal</formula1>
    </dataValidation>
    <dataValidation type="list" allowBlank="1" showInputMessage="1" showErrorMessage="1" sqref="E14 E7 E21 E28">
      <formula1>Atividade_Temporal</formula1>
    </dataValidation>
    <dataValidation type="list" allowBlank="1" showInputMessage="1" showErrorMessage="1" sqref="C4 C11 C18 C25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100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 C11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98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">
      <formula1>AP42_Factor_Rating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D49" sqref="D4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101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4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ht="11.25" customHeight="1" x14ac:dyDescent="0.25">
      <c r="A15" s="42"/>
      <c r="B15" s="42"/>
      <c r="C15" s="42"/>
      <c r="D15" s="42"/>
      <c r="E15" s="54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7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6" ht="12.2" customHeight="1" x14ac:dyDescent="0.25">
      <c r="A22" s="42"/>
      <c r="B22" s="42"/>
      <c r="C22" s="42"/>
      <c r="D22" s="42"/>
      <c r="E22" s="54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3"/>
      <c r="D23" s="44"/>
      <c r="E23" s="45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6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7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7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7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8"/>
    </row>
    <row r="29" spans="1:6" ht="12.2" customHeight="1" x14ac:dyDescent="0.25">
      <c r="A29" s="42"/>
      <c r="B29" s="42"/>
      <c r="C29" s="42"/>
      <c r="D29" s="42"/>
      <c r="E29" s="54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3"/>
      <c r="D30" s="44"/>
      <c r="E30" s="45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6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7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7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7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8"/>
    </row>
    <row r="36" spans="1:6" ht="12.2" customHeight="1" x14ac:dyDescent="0.25">
      <c r="A36" s="58"/>
      <c r="B36" s="58"/>
      <c r="C36" s="58"/>
      <c r="D36" s="58"/>
      <c r="E36" s="59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3"/>
      <c r="D37" s="44"/>
      <c r="E37" s="4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7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7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7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8"/>
    </row>
    <row r="43" spans="1:6" ht="11.25" customHeight="1" x14ac:dyDescent="0.25">
      <c r="A43" s="58"/>
      <c r="B43" s="58"/>
      <c r="C43" s="58"/>
      <c r="D43" s="58"/>
      <c r="E43" s="59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3"/>
      <c r="D44" s="44"/>
      <c r="E44" s="4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7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7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7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8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3" sqref="D2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91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92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1" sqref="D21"/>
    </sheetView>
  </sheetViews>
  <sheetFormatPr defaultRowHeight="15" x14ac:dyDescent="0.25"/>
  <cols>
    <col min="1" max="1" width="17.28515625" customWidth="1"/>
    <col min="2" max="2" width="9" customWidth="1"/>
    <col min="3" max="3" width="85.28515625" customWidth="1"/>
    <col min="4" max="4" width="9" customWidth="1"/>
    <col min="5" max="5" width="82.28515625" customWidth="1"/>
    <col min="6" max="6" width="8.85546875" customWidth="1"/>
  </cols>
  <sheetData>
    <row r="1" spans="1:6" x14ac:dyDescent="0.25">
      <c r="A1" s="5" t="s">
        <v>7</v>
      </c>
      <c r="B1" s="49" t="s">
        <v>102</v>
      </c>
      <c r="C1" s="50"/>
      <c r="D1" s="50"/>
      <c r="E1" s="50"/>
      <c r="F1" s="6"/>
    </row>
    <row r="2" spans="1:6" x14ac:dyDescent="0.25">
      <c r="A2" s="8" t="s">
        <v>8</v>
      </c>
      <c r="B2" s="9" t="s">
        <v>9</v>
      </c>
      <c r="C2" s="51"/>
      <c r="D2" s="52"/>
      <c r="E2" s="53"/>
      <c r="F2" s="10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</row>
    <row r="4" spans="1:6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7"/>
    </row>
    <row r="5" spans="1:6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47"/>
    </row>
    <row r="6" spans="1:6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</row>
    <row r="8" spans="1:6" x14ac:dyDescent="0.25">
      <c r="A8" s="42"/>
      <c r="B8" s="42"/>
      <c r="C8" s="42"/>
      <c r="D8" s="42"/>
      <c r="E8" s="42"/>
      <c r="F8" s="30">
        <f>((B4*D4)+(B5*D5)+(B6*D6)+(B7*D7))/4</f>
        <v>0.27</v>
      </c>
    </row>
    <row r="9" spans="1:6" x14ac:dyDescent="0.25">
      <c r="A9" s="13" t="s">
        <v>8</v>
      </c>
      <c r="B9" s="14" t="s">
        <v>11</v>
      </c>
      <c r="C9" s="51"/>
      <c r="D9" s="52"/>
      <c r="E9" s="52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6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7"/>
    </row>
    <row r="12" spans="1:6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7"/>
    </row>
    <row r="13" spans="1:6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6" x14ac:dyDescent="0.25">
      <c r="A15" s="42"/>
      <c r="B15" s="42"/>
      <c r="C15" s="42"/>
      <c r="D15" s="42"/>
      <c r="E15" s="42"/>
      <c r="F15" s="30">
        <f>((B11*D11)+(B12*D12)+(B13*D13)+(B14*D14))/4</f>
        <v>0.27</v>
      </c>
    </row>
    <row r="16" spans="1:6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6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47"/>
    </row>
    <row r="19" spans="1:6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47"/>
    </row>
    <row r="20" spans="1:6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6" x14ac:dyDescent="0.25">
      <c r="A22" s="20"/>
      <c r="B22" s="1"/>
      <c r="C22" s="21"/>
      <c r="D22" s="21"/>
      <c r="E22" s="21"/>
      <c r="F22" s="30">
        <f>((B18*D18)+(B19*D19)+(B20*D20)+(B21*D21))/4</f>
        <v>0.255</v>
      </c>
    </row>
    <row r="23" spans="1:6" x14ac:dyDescent="0.25">
      <c r="A23" s="1"/>
      <c r="B23" s="1"/>
      <c r="C23" s="1"/>
      <c r="D23" s="1"/>
      <c r="E23" s="1"/>
      <c r="F23" s="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9</vt:i4>
      </vt:variant>
    </vt:vector>
  </HeadingPairs>
  <TitlesOfParts>
    <vt:vector size="21" baseType="lpstr">
      <vt:lpstr>Parâmetros</vt:lpstr>
      <vt:lpstr>Perfuração</vt:lpstr>
      <vt:lpstr>Detonação</vt:lpstr>
      <vt:lpstr>Britagem</vt:lpstr>
      <vt:lpstr>Peneiramento</vt:lpstr>
      <vt:lpstr>Maq e Equip</vt:lpstr>
      <vt:lpstr>Transferências</vt:lpstr>
      <vt:lpstr>Vias-N Pav</vt:lpstr>
      <vt:lpstr>Vias-Pav</vt:lpstr>
      <vt:lpstr>Vias-Desg.</vt:lpstr>
      <vt:lpstr>Vias-Escap</vt:lpstr>
      <vt:lpstr>Pilhas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2019-06-06T20:05:52Z</dcterms:modified>
</cp:coreProperties>
</file>