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VV\"/>
    </mc:Choice>
  </mc:AlternateContent>
  <bookViews>
    <workbookView xWindow="0" yWindow="0" windowWidth="24000" windowHeight="9135" firstSheet="1" activeTab="4"/>
  </bookViews>
  <sheets>
    <sheet name="Parâmetros" sheetId="2" state="hidden" r:id="rId1"/>
    <sheet name="Maq e Equip" sheetId="4" r:id="rId2"/>
    <sheet name="Vias-Pav" sheetId="12" r:id="rId3"/>
    <sheet name="Vias-outras" sheetId="15" r:id="rId4"/>
    <sheet name="Navios" sheetId="18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8" l="1"/>
  <c r="D41" i="18"/>
  <c r="D40" i="18"/>
  <c r="D39" i="18"/>
  <c r="D49" i="18"/>
  <c r="D48" i="18"/>
  <c r="D47" i="18"/>
  <c r="D46" i="18"/>
  <c r="D35" i="18"/>
  <c r="D34" i="18"/>
  <c r="D33" i="18"/>
  <c r="D32" i="18"/>
  <c r="D28" i="18"/>
  <c r="D27" i="18"/>
  <c r="D26" i="18"/>
  <c r="D25" i="18"/>
  <c r="D21" i="18"/>
  <c r="D20" i="18"/>
  <c r="D19" i="18"/>
  <c r="D18" i="18"/>
  <c r="D14" i="18"/>
  <c r="D13" i="18"/>
  <c r="D12" i="18"/>
  <c r="D11" i="18"/>
  <c r="B49" i="18"/>
  <c r="B48" i="18"/>
  <c r="B47" i="18"/>
  <c r="B46" i="18"/>
  <c r="F50" i="18" s="1"/>
  <c r="B42" i="18"/>
  <c r="B41" i="18"/>
  <c r="B40" i="18"/>
  <c r="B39" i="18"/>
  <c r="B35" i="18"/>
  <c r="B34" i="18"/>
  <c r="B33" i="18"/>
  <c r="B32" i="18"/>
  <c r="F36" i="18" s="1"/>
  <c r="B28" i="18"/>
  <c r="B27" i="18"/>
  <c r="B26" i="18"/>
  <c r="B25" i="18"/>
  <c r="F29" i="18" s="1"/>
  <c r="B21" i="18"/>
  <c r="B20" i="18"/>
  <c r="B19" i="18"/>
  <c r="B18" i="18"/>
  <c r="B14" i="18"/>
  <c r="B13" i="18"/>
  <c r="B12" i="18"/>
  <c r="B11" i="18"/>
  <c r="F15" i="18" s="1"/>
  <c r="D7" i="18"/>
  <c r="B7" i="18"/>
  <c r="D6" i="18"/>
  <c r="B6" i="18"/>
  <c r="D5" i="18"/>
  <c r="B5" i="18"/>
  <c r="D4" i="18"/>
  <c r="B4" i="18"/>
  <c r="F43" i="18" l="1"/>
  <c r="F22" i="18"/>
  <c r="F8" i="18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2" l="1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22" i="12" l="1"/>
  <c r="F15" i="12"/>
  <c r="F8" i="12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charset val="1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<sst xmlns="http://schemas.openxmlformats.org/spreadsheetml/2006/main" count="594" uniqueCount="97">
  <si>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</si>
  <si>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</si>
  <si>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</si>
  <si>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</si>
  <si>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</si>
  <si>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</si>
  <si>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</si>
  <si>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</si>
  <si>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</si>
  <si>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</si>
  <si>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</si>
  <si>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</si>
  <si>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</si>
  <si>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</si>
  <si>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</si>
  <si>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</si>
  <si>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</si>
  <si>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</si>
  <si>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</si>
  <si>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</si>
  <si>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</si>
  <si>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</si>
  <si>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</si>
  <si>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</si>
  <si>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</si>
  <si>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</si>
  <si>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</si>
  <si>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</si>
  <si>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</si>
  <si>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</si>
  <si>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</si>
  <si>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</si>
  <si>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</si>
  <si>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</si>
  <si>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</si>
  <si>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</si>
  <si>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</si>
  <si>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</si>
  <si>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</si>
  <si>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</si>
  <si>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</si>
  <si>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</si>
  <si>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</si>
  <si>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</si>
  <si>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</si>
  <si>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</si>
  <si>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</si>
  <si>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</si>
  <si>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</si>
  <si>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</si>
  <si>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</si>
  <si>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</si>
  <si>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</si>
  <si>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</si>
  <si>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</si>
  <si>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</si>
  <si>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</si>
  <si>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</si>
  <si>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</si>
  <si>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</si>
  <si>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</si>
  <si>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</si>
  <si>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</si>
  <si>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</si>
  <si>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</si>
  <si>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</si>
  <si>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</si>
  <si>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</si>
  <si>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</si>
  <si>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</si>
  <si>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</si>
  <si>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</si>
  <si>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</si>
  <si>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</si>
  <si>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</si>
  <si>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</si>
  <si>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</si>
  <si>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</si>
  <si>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</si>
  <si>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</si>
  <si>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</si>
  <si>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</si>
  <si>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</si>
  <si>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</si>
  <si>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</si>
  <si>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</si>
  <si>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</si>
  <si>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</si>
  <si>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</si>
  <si>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</si>
  <si>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</si>
  <si>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Pavimentadas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</si>
  <si>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</si>
  <si>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</si>
  <si>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(Escapamento, evaporativa, desgaste da pista, pneus e freio)</t>
  </si>
  <si>
    <t>Navios</t>
  </si>
  <si>
    <t>Máquinas e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</si>
</sst>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G5" sqref="G5:G9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" sqref="C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96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8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8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4"/>
      <c r="D23" s="45"/>
      <c r="E23" s="46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7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8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8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8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9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4"/>
      <c r="D30" s="45"/>
      <c r="E30" s="46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7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8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8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8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9"/>
    </row>
    <row r="36" spans="1:6" ht="12.2" customHeight="1" x14ac:dyDescent="0.25">
      <c r="A36" s="42"/>
      <c r="B36" s="42"/>
      <c r="C36" s="42"/>
      <c r="D36" s="42"/>
      <c r="E36" s="43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4"/>
      <c r="D37" s="45"/>
      <c r="E37" s="46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7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8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8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8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9"/>
    </row>
    <row r="43" spans="1:6" ht="11.25" customHeight="1" x14ac:dyDescent="0.25">
      <c r="A43" s="42"/>
      <c r="B43" s="42"/>
      <c r="C43" s="42"/>
      <c r="D43" s="42"/>
      <c r="E43" s="43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4"/>
      <c r="D44" s="45"/>
      <c r="E44" s="46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7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8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8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8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9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91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48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9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4"/>
      <c r="D9" s="55"/>
      <c r="E9" s="5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8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8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8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9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44"/>
      <c r="D16" s="45"/>
      <c r="E16" s="46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7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8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8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8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9"/>
    </row>
    <row r="22" spans="1:9" x14ac:dyDescent="0.25">
      <c r="A22" s="20"/>
      <c r="C22" s="21"/>
      <c r="D22" s="21"/>
      <c r="E22" s="21"/>
      <c r="F22" s="30">
        <f>((B18*D18)+(B19*D19)+(B20*D20)+(B21*D21))/4</f>
        <v>0.34499999999999997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16" sqref="C16:E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94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8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8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8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8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9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0.34250000000000003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0.34250000000000003</v>
      </c>
    </row>
    <row r="23" spans="1:6" s="32" customFormat="1" ht="15" customHeight="1" x14ac:dyDescent="0.25">
      <c r="A23" s="13" t="s">
        <v>8</v>
      </c>
      <c r="B23" s="14" t="s">
        <v>13</v>
      </c>
      <c r="C23" s="44"/>
      <c r="D23" s="45"/>
      <c r="E23" s="46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0.36499999999999999</v>
      </c>
    </row>
    <row r="30" spans="1:6" s="32" customFormat="1" ht="15" customHeight="1" x14ac:dyDescent="0.25">
      <c r="A30" s="13" t="s">
        <v>8</v>
      </c>
      <c r="B30" s="14" t="s">
        <v>14</v>
      </c>
      <c r="C30" s="44"/>
      <c r="D30" s="45"/>
      <c r="E30" s="46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0.36499999999999999</v>
      </c>
    </row>
    <row r="37" spans="1:6" s="32" customFormat="1" ht="15" customHeight="1" x14ac:dyDescent="0.25">
      <c r="A37" s="13" t="s">
        <v>8</v>
      </c>
      <c r="B37" s="14" t="s">
        <v>10</v>
      </c>
      <c r="C37" s="44"/>
      <c r="D37" s="45"/>
      <c r="E37" s="46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0.36499999999999999</v>
      </c>
    </row>
    <row r="44" spans="1:6" s="32" customFormat="1" ht="15" customHeight="1" x14ac:dyDescent="0.25">
      <c r="A44" s="13" t="s">
        <v>8</v>
      </c>
      <c r="B44" s="14" t="s">
        <v>15</v>
      </c>
      <c r="C44" s="44"/>
      <c r="D44" s="45"/>
      <c r="E44" s="46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0.34250000000000003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C16" sqref="C16:E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2" t="s">
        <v>95</v>
      </c>
      <c r="C1" s="53"/>
      <c r="D1" s="53"/>
      <c r="E1" s="53"/>
      <c r="F1" s="6"/>
      <c r="G1" s="7"/>
    </row>
    <row r="2" spans="1:29" ht="15.95" customHeight="1" x14ac:dyDescent="0.25">
      <c r="A2" s="8" t="s">
        <v>8</v>
      </c>
      <c r="B2" s="9" t="s">
        <v>9</v>
      </c>
      <c r="C2" s="54"/>
      <c r="D2" s="55"/>
      <c r="E2" s="5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7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0.5</v>
      </c>
      <c r="C4" s="28" t="s">
        <v>19</v>
      </c>
      <c r="D4" s="27">
        <f>VLOOKUP(E4,Parâmetros!$D$3:$E$7,2,FALSE)/10</f>
        <v>0.3</v>
      </c>
      <c r="E4" s="28" t="s">
        <v>28</v>
      </c>
      <c r="F4" s="48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8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0.7</v>
      </c>
      <c r="E6" s="28" t="s">
        <v>54</v>
      </c>
      <c r="F6" s="48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0.7</v>
      </c>
      <c r="E7" s="28" t="s">
        <v>64</v>
      </c>
      <c r="F7" s="49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6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7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0.7</v>
      </c>
      <c r="C11" s="28" t="s">
        <v>18</v>
      </c>
      <c r="D11" s="27">
        <f>VLOOKUP(E11,Parâmetros!$D$3:$E$7,2,FALSE)/10</f>
        <v>0.3</v>
      </c>
      <c r="E11" s="28" t="s">
        <v>28</v>
      </c>
      <c r="F11" s="48"/>
    </row>
    <row r="12" spans="1:29" s="32" customFormat="1" ht="15" customHeight="1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0.9</v>
      </c>
      <c r="E12" s="28" t="s">
        <v>38</v>
      </c>
      <c r="F12" s="48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0.7</v>
      </c>
      <c r="E13" s="28" t="s">
        <v>54</v>
      </c>
      <c r="F13" s="4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0.7</v>
      </c>
      <c r="E14" s="28" t="s">
        <v>64</v>
      </c>
      <c r="F14" s="49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0.38500000000000001</v>
      </c>
    </row>
    <row r="16" spans="1:29" s="32" customFormat="1" ht="15" customHeight="1" x14ac:dyDescent="0.25">
      <c r="A16" s="16" t="s">
        <v>8</v>
      </c>
      <c r="B16" s="17" t="s">
        <v>12</v>
      </c>
      <c r="C16" s="44"/>
      <c r="D16" s="45"/>
      <c r="E16" s="46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0.7</v>
      </c>
      <c r="C18" s="28" t="s">
        <v>18</v>
      </c>
      <c r="D18" s="27">
        <f>VLOOKUP(E18,Parâmetros!$D$3:$E$7,2,FALSE)/10</f>
        <v>0.3</v>
      </c>
      <c r="E18" s="28" t="s">
        <v>28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0.9</v>
      </c>
      <c r="E19" s="28" t="s">
        <v>38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0.7</v>
      </c>
      <c r="E20" s="28" t="s">
        <v>54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0.7</v>
      </c>
      <c r="E21" s="28" t="s">
        <v>64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0.38500000000000001</v>
      </c>
    </row>
    <row r="23" spans="1:6" s="32" customFormat="1" ht="15" customHeight="1" x14ac:dyDescent="0.25">
      <c r="A23" s="13" t="s">
        <v>8</v>
      </c>
      <c r="B23" s="14" t="s">
        <v>13</v>
      </c>
      <c r="C23" s="44"/>
      <c r="D23" s="45"/>
      <c r="E23" s="46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0.7</v>
      </c>
      <c r="C25" s="28" t="s">
        <v>18</v>
      </c>
      <c r="D25" s="27">
        <f>VLOOKUP(E25,Parâmetros!$D$3:$E$7,2,FALSE)/10</f>
        <v>0.3</v>
      </c>
      <c r="E25" s="28" t="s">
        <v>28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0.7</v>
      </c>
      <c r="E27" s="28" t="s">
        <v>54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0.7</v>
      </c>
      <c r="E28" s="28" t="s">
        <v>64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0.38500000000000001</v>
      </c>
    </row>
    <row r="30" spans="1:6" s="32" customFormat="1" ht="15" customHeight="1" x14ac:dyDescent="0.25">
      <c r="A30" s="13" t="s">
        <v>8</v>
      </c>
      <c r="B30" s="14" t="s">
        <v>14</v>
      </c>
      <c r="C30" s="44"/>
      <c r="D30" s="45"/>
      <c r="E30" s="46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0.7</v>
      </c>
      <c r="C32" s="28" t="s">
        <v>18</v>
      </c>
      <c r="D32" s="27">
        <f>VLOOKUP(E32,Parâmetros!$D$3:$E$7,2,FALSE)/10</f>
        <v>0.3</v>
      </c>
      <c r="E32" s="28" t="s">
        <v>28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0.7</v>
      </c>
      <c r="E34" s="28" t="s">
        <v>54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0.7</v>
      </c>
      <c r="E35" s="28" t="s">
        <v>64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0.38500000000000001</v>
      </c>
    </row>
    <row r="37" spans="1:6" s="32" customFormat="1" ht="15" customHeight="1" x14ac:dyDescent="0.25">
      <c r="A37" s="13" t="s">
        <v>8</v>
      </c>
      <c r="B37" s="14" t="s">
        <v>10</v>
      </c>
      <c r="C37" s="44"/>
      <c r="D37" s="45"/>
      <c r="E37" s="46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0.7</v>
      </c>
      <c r="C39" s="28" t="s">
        <v>18</v>
      </c>
      <c r="D39" s="27">
        <f>VLOOKUP(E39,Parâmetros!$D$3:$E$7,2,FALSE)/10</f>
        <v>0.3</v>
      </c>
      <c r="E39" s="28" t="s">
        <v>28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0.5</v>
      </c>
      <c r="C40" s="28" t="s">
        <v>34</v>
      </c>
      <c r="D40" s="27">
        <f>VLOOKUP(E40,Parâmetros!$D$13:$E$18,2,FALSE)/10</f>
        <v>0.9</v>
      </c>
      <c r="E40" s="28" t="s">
        <v>38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0.3</v>
      </c>
      <c r="C41" s="28" t="s">
        <v>45</v>
      </c>
      <c r="D41" s="27">
        <f>VLOOKUP(E41,Parâmetros!$D$24:$E$29,2,FALSE)/10</f>
        <v>0.7</v>
      </c>
      <c r="E41" s="28" t="s">
        <v>54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0.3</v>
      </c>
      <c r="C42" s="28" t="s">
        <v>55</v>
      </c>
      <c r="D42" s="27">
        <f>VLOOKUP(E42,Parâmetros!$D$33:$E$39,2,FALSE)/10</f>
        <v>0.7</v>
      </c>
      <c r="E42" s="28" t="s">
        <v>64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0.27</v>
      </c>
    </row>
    <row r="44" spans="1:6" s="32" customFormat="1" ht="15" customHeight="1" x14ac:dyDescent="0.25">
      <c r="A44" s="13" t="s">
        <v>8</v>
      </c>
      <c r="B44" s="14" t="s">
        <v>15</v>
      </c>
      <c r="C44" s="44"/>
      <c r="D44" s="45"/>
      <c r="E44" s="46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0.7</v>
      </c>
      <c r="C46" s="28" t="s">
        <v>18</v>
      </c>
      <c r="D46" s="27">
        <f>VLOOKUP(E46,Parâmetros!$D$3:$E$7,2,FALSE)/10</f>
        <v>0.3</v>
      </c>
      <c r="E46" s="28" t="s">
        <v>28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0.7</v>
      </c>
      <c r="C47" s="28" t="s">
        <v>33</v>
      </c>
      <c r="D47" s="27">
        <f>VLOOKUP(E47,Parâmetros!$D$13:$E$18,2,FALSE)/10</f>
        <v>0.9</v>
      </c>
      <c r="E47" s="28" t="s">
        <v>38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0.7</v>
      </c>
      <c r="E48" s="28" t="s">
        <v>54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0.7</v>
      </c>
      <c r="E49" s="28" t="s">
        <v>64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0.38500000000000001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8 E46 E11 E32 E39">
      <formula1>Atividade_Medição</formula1>
    </dataValidation>
    <dataValidation type="list" allowBlank="1" showInputMessage="1" showErrorMessage="1" sqref="C19 C26 C5 C47 C12 C33 C40">
      <formula1>Fator_Especif_Fonte</formula1>
    </dataValidation>
    <dataValidation type="list" allowBlank="1" showInputMessage="1" showErrorMessage="1" sqref="E47 E5 E12 E33 E19 E26 E40">
      <formula1>Atividade_Especif_Fonte</formula1>
    </dataValidation>
    <dataValidation type="list" allowBlank="1" showInputMessage="1" showErrorMessage="1" sqref="C20 C27 C6 C48 C13 C34 C41">
      <formula1>Fator_Espacial</formula1>
    </dataValidation>
    <dataValidation type="list" allowBlank="1" showInputMessage="1" showErrorMessage="1" sqref="E20 E13 E6 E27 E34 E48 E41">
      <formula1>Atividade_Espacial</formula1>
    </dataValidation>
    <dataValidation type="list" allowBlank="1" showInputMessage="1" showErrorMessage="1" sqref="C21 C28 C7 C49 C14 C35 C42">
      <formula1>Fator_Temporal</formula1>
    </dataValidation>
    <dataValidation type="list" allowBlank="1" showInputMessage="1" showErrorMessage="1" sqref="E21 E28 E7 E49 E14 E35 E42">
      <formula1>Atividade_Temporal</formula1>
    </dataValidation>
    <dataValidation type="list" allowBlank="1" showInputMessage="1" showErrorMessage="1" sqref="C4 C11 C25 C46 C32 C18 C39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Vias-Pav</vt:lpstr>
      <vt:lpstr>Vias-outras</vt:lpstr>
      <vt:lpstr>Navios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2019-06-06T19:46:04Z</dcterms:modified>
</cp:coreProperties>
</file>