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evisa\"/>
    </mc:Choice>
  </mc:AlternateContent>
  <bookViews>
    <workbookView xWindow="0" yWindow="0" windowWidth="24000" windowHeight="9135" firstSheet="1" activeTab="3"/>
  </bookViews>
  <sheets>
    <sheet name="Parâmetros" sheetId="2" state="hidden" r:id="rId1"/>
    <sheet name="Ch_Gerador 2_3_17_18" sheetId="1" r:id="rId2"/>
    <sheet name="Outras_Ch_Geradores" sheetId="3" r:id="rId3"/>
    <sheet name="Tanques" sheetId="4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B35" i="3"/>
  <c r="D34" i="3"/>
  <c r="B34" i="3"/>
  <c r="D33" i="3"/>
  <c r="B33" i="3"/>
  <c r="D32" i="3"/>
  <c r="B32" i="3"/>
  <c r="D28" i="3"/>
  <c r="B28" i="3"/>
  <c r="D27" i="3"/>
  <c r="B27" i="3"/>
  <c r="D26" i="3"/>
  <c r="B26" i="3"/>
  <c r="D25" i="3"/>
  <c r="B25" i="3"/>
  <c r="D21" i="3"/>
  <c r="B21" i="3"/>
  <c r="D20" i="3"/>
  <c r="B20" i="3"/>
  <c r="D19" i="3"/>
  <c r="B19" i="3"/>
  <c r="D18" i="3"/>
  <c r="B18" i="3"/>
  <c r="D14" i="3"/>
  <c r="B14" i="3"/>
  <c r="D13" i="3"/>
  <c r="B13" i="3"/>
  <c r="D12" i="3"/>
  <c r="B12" i="3"/>
  <c r="D11" i="3"/>
  <c r="B11" i="3"/>
  <c r="D49" i="3"/>
  <c r="B49" i="3"/>
  <c r="D48" i="3"/>
  <c r="B48" i="3"/>
  <c r="D47" i="3"/>
  <c r="B47" i="3"/>
  <c r="D46" i="3"/>
  <c r="B46" i="3"/>
  <c r="D42" i="3"/>
  <c r="B42" i="3"/>
  <c r="D41" i="3"/>
  <c r="B41" i="3"/>
  <c r="D40" i="3"/>
  <c r="B40" i="3"/>
  <c r="D39" i="3"/>
  <c r="B39" i="3"/>
  <c r="D7" i="3"/>
  <c r="B7" i="3"/>
  <c r="D6" i="3"/>
  <c r="B6" i="3"/>
  <c r="D5" i="3"/>
  <c r="B5" i="3"/>
  <c r="D4" i="3"/>
  <c r="B4" i="3"/>
  <c r="D21" i="1"/>
  <c r="B21" i="1"/>
  <c r="D20" i="1"/>
  <c r="B20" i="1"/>
  <c r="D19" i="1"/>
  <c r="B19" i="1"/>
  <c r="D18" i="1"/>
  <c r="B18" i="1"/>
  <c r="D14" i="1"/>
  <c r="B14" i="1"/>
  <c r="D13" i="1"/>
  <c r="B13" i="1"/>
  <c r="D12" i="1"/>
  <c r="B12" i="1"/>
  <c r="D11" i="1"/>
  <c r="B11" i="1"/>
  <c r="D46" i="1" l="1"/>
  <c r="B46" i="1"/>
  <c r="D42" i="1" l="1"/>
  <c r="D41" i="1"/>
  <c r="D40" i="1"/>
  <c r="D39" i="1"/>
  <c r="B42" i="1"/>
  <c r="B41" i="1"/>
  <c r="B40" i="1"/>
  <c r="B39" i="1"/>
  <c r="D7" i="4" l="1"/>
  <c r="D6" i="4"/>
  <c r="D5" i="4"/>
  <c r="D4" i="4"/>
  <c r="B7" i="4"/>
  <c r="B6" i="4"/>
  <c r="B5" i="4"/>
  <c r="B4" i="4"/>
  <c r="F8" i="4" l="1"/>
  <c r="D49" i="1" l="1"/>
  <c r="D48" i="1"/>
  <c r="D47" i="1"/>
  <c r="B49" i="1"/>
  <c r="B48" i="1"/>
  <c r="B47" i="1"/>
  <c r="F43" i="1" l="1"/>
  <c r="F15" i="1"/>
  <c r="D35" i="1" l="1"/>
  <c r="B35" i="1"/>
  <c r="D34" i="1"/>
  <c r="B34" i="1"/>
  <c r="D33" i="1"/>
  <c r="B33" i="1"/>
  <c r="D32" i="1"/>
  <c r="B32" i="1"/>
  <c r="D28" i="1"/>
  <c r="B28" i="1"/>
  <c r="D27" i="1"/>
  <c r="B27" i="1"/>
  <c r="D26" i="1"/>
  <c r="B26" i="1"/>
  <c r="D25" i="1"/>
  <c r="B25" i="1"/>
  <c r="B4" i="1"/>
  <c r="D7" i="1" l="1"/>
  <c r="D6" i="1"/>
  <c r="D5" i="1"/>
  <c r="D4" i="1"/>
  <c r="B7" i="1"/>
  <c r="B6" i="1"/>
  <c r="B5" i="1"/>
  <c r="F50" i="3" l="1"/>
  <c r="F43" i="3"/>
  <c r="F29" i="3"/>
  <c r="F22" i="3"/>
  <c r="F15" i="3"/>
  <c r="F8" i="3"/>
  <c r="F36" i="1"/>
  <c r="F36" i="3" l="1"/>
  <c r="F22" i="1" l="1"/>
  <c r="F29" i="1" l="1"/>
  <c r="F8" i="1"/>
  <c r="F50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</commentList>
</comments>
</file>

<file path=xl/sharedStrings.xml><?xml version="1.0" encoding="utf-8"?>
<sst xmlns="http://schemas.openxmlformats.org/spreadsheetml/2006/main" count="428" uniqueCount="96">
  <si>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</si>
  <si>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</si>
  <si>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</si>
  <si>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</si>
  <si>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</si>
  <si>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</si>
  <si>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</si>
  <si>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</si>
  <si>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</si>
  <si>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</si>
  <si>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</si>
  <si>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</si>
  <si>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</si>
  <si>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</si>
  <si>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</si>
  <si>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</si>
  <si>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</si>
  <si>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</si>
  <si>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</si>
  <si>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</si>
  <si>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</si>
  <si>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</si>
  <si>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</si>
  <si>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</si>
  <si>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</si>
  <si>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</si>
  <si>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</si>
  <si>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</si>
  <si>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</si>
  <si>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</si>
  <si>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</si>
  <si>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</si>
  <si>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</si>
  <si>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</si>
  <si>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</si>
  <si>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</si>
  <si>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</si>
  <si>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</si>
  <si>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</si>
  <si>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</si>
  <si>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</si>
  <si>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</si>
  <si>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</si>
  <si>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</si>
  <si>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</si>
  <si>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</si>
  <si>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</si>
  <si>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</si>
  <si>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</si>
  <si>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</si>
  <si>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</si>
  <si>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</si>
  <si>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</si>
  <si>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</si>
  <si>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</si>
  <si>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</si>
  <si>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</si>
  <si>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</si>
  <si>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</si>
  <si>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</si>
  <si>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</si>
  <si>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</si>
  <si>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</si>
  <si>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</si>
  <si>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</si>
  <si>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</si>
  <si>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</si>
  <si>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</si>
  <si>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</si>
  <si>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</si>
  <si>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</si>
  <si>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</si>
  <si>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</si>
  <si>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</si>
  <si>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</si>
  <si>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</si>
  <si>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</si>
  <si>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</si>
  <si>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</si>
  <si>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</si>
  <si>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</si>
  <si>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</si>
  <si>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</si>
  <si>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</si>
  <si>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</si>
  <si>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</si>
  <si>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</si>
  <si>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</si>
  <si>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</si>
  <si>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</si>
  <si>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</si>
  <si>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</si>
  <si>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</si>
  <si>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Chaminés dos Geradores (2, 3, 17 e 18)</t>
  </si>
  <si>
    <t>Demais Chaminés dos Geradores</t>
  </si>
  <si>
    <t>Todos os Tanques exceto o Tanque - TQ-02-1001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</si>
</sst>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B4" sqref="B4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5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4" t="s">
        <v>88</v>
      </c>
      <c r="B32" s="34"/>
      <c r="C32" s="26"/>
      <c r="D32" s="34" t="s">
        <v>89</v>
      </c>
      <c r="E32" s="34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31" zoomScaleNormal="100" workbookViewId="0">
      <selection activeCell="A18" sqref="A18:XFD2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93</v>
      </c>
      <c r="C1" s="38"/>
      <c r="D1" s="38"/>
      <c r="E1" s="38"/>
      <c r="F1" s="6"/>
      <c r="G1" s="7"/>
    </row>
    <row r="2" spans="1:29" ht="15" customHeight="1" x14ac:dyDescent="0.25">
      <c r="A2" s="8" t="s">
        <v>8</v>
      </c>
      <c r="B2" s="9" t="s">
        <v>9</v>
      </c>
      <c r="C2" s="39"/>
      <c r="D2" s="40"/>
      <c r="E2" s="41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9" t="s">
        <v>92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0.7</v>
      </c>
      <c r="C4" s="33" t="s">
        <v>18</v>
      </c>
      <c r="D4" s="29">
        <f>VLOOKUP(E4,Parâmetros!$D$3:$E$7,2,FALSE)/10</f>
        <v>0.9</v>
      </c>
      <c r="E4" s="30" t="s">
        <v>26</v>
      </c>
      <c r="F4" s="50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1</v>
      </c>
      <c r="C5" s="30" t="s">
        <v>81</v>
      </c>
      <c r="D5" s="29">
        <f>VLOOKUP(E5,Parâmetros!$D$13:$E$18,2,FALSE)/10</f>
        <v>1</v>
      </c>
      <c r="E5" s="30" t="s">
        <v>37</v>
      </c>
      <c r="F5" s="50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50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51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32">
        <f>((B4*D4)+(B5*D5)+(B6*D6)+(B7*D7))/4</f>
        <v>0.90749999999999997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39"/>
      <c r="D9" s="40"/>
      <c r="E9" s="40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9" t="s">
        <v>92</v>
      </c>
    </row>
    <row r="11" spans="1:29" ht="21" customHeight="1" x14ac:dyDescent="0.25">
      <c r="A11" s="28" t="s">
        <v>3</v>
      </c>
      <c r="B11" s="29">
        <f>VLOOKUP(C11,Parâmetros!$A$3:$B$9,2,FALSE)/10</f>
        <v>0.5</v>
      </c>
      <c r="C11" s="33" t="s">
        <v>78</v>
      </c>
      <c r="D11" s="29">
        <f>VLOOKUP(E11,Parâmetros!$D$3:$E$7,2,FALSE)/10</f>
        <v>0.6</v>
      </c>
      <c r="E11" s="30" t="s">
        <v>76</v>
      </c>
      <c r="F11" s="50"/>
      <c r="AC11" s="1" t="s">
        <v>24</v>
      </c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0"/>
      <c r="AC12" s="1" t="s">
        <v>61</v>
      </c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0"/>
      <c r="AC13" s="1" t="s">
        <v>10</v>
      </c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1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32">
        <f>((B11*D11)+(B12*D12)+(B13*D13)+(B14*D14))/4</f>
        <v>0.32999999999999996</v>
      </c>
    </row>
    <row r="16" spans="1:29" ht="15" customHeight="1" x14ac:dyDescent="0.25">
      <c r="A16" s="17" t="s">
        <v>8</v>
      </c>
      <c r="B16" s="18" t="s">
        <v>12</v>
      </c>
      <c r="C16" s="43"/>
      <c r="D16" s="44"/>
      <c r="E16" s="45"/>
      <c r="F16" s="19"/>
    </row>
    <row r="17" spans="1:2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9" t="s">
        <v>92</v>
      </c>
    </row>
    <row r="18" spans="1:29" ht="20.25" customHeight="1" x14ac:dyDescent="0.25">
      <c r="A18" s="28" t="s">
        <v>3</v>
      </c>
      <c r="B18" s="29">
        <f>VLOOKUP(C18,Parâmetros!$A$3:$B$9,2,FALSE)/10</f>
        <v>0.5</v>
      </c>
      <c r="C18" s="33" t="s">
        <v>78</v>
      </c>
      <c r="D18" s="29">
        <f>VLOOKUP(E18,Parâmetros!$D$3:$E$7,2,FALSE)/10</f>
        <v>0.6</v>
      </c>
      <c r="E18" s="30" t="s">
        <v>76</v>
      </c>
      <c r="F18" s="50"/>
      <c r="AC18" s="1" t="s">
        <v>24</v>
      </c>
    </row>
    <row r="19" spans="1:2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0"/>
      <c r="AC19" s="1" t="s">
        <v>61</v>
      </c>
    </row>
    <row r="20" spans="1:2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0"/>
      <c r="AC20" s="1" t="s">
        <v>10</v>
      </c>
    </row>
    <row r="21" spans="1:2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1"/>
      <c r="AC21" s="1" t="s">
        <v>23</v>
      </c>
    </row>
    <row r="22" spans="1:29" ht="15" customHeight="1" x14ac:dyDescent="0.25">
      <c r="A22" s="42"/>
      <c r="B22" s="42"/>
      <c r="C22" s="42"/>
      <c r="D22" s="42"/>
      <c r="E22" s="46"/>
      <c r="F22" s="32">
        <f>((B18*D18)+(B19*D19)+(B20*D20)+(B21*D21))/4</f>
        <v>0.32999999999999996</v>
      </c>
    </row>
    <row r="23" spans="1:29" ht="15" customHeight="1" x14ac:dyDescent="0.25">
      <c r="A23" s="14" t="s">
        <v>8</v>
      </c>
      <c r="B23" s="15" t="s">
        <v>13</v>
      </c>
      <c r="C23" s="39"/>
      <c r="D23" s="40"/>
      <c r="E23" s="40"/>
      <c r="F23" s="16"/>
    </row>
    <row r="24" spans="1:29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9" t="s">
        <v>92</v>
      </c>
    </row>
    <row r="25" spans="1:29" ht="15" customHeight="1" x14ac:dyDescent="0.25">
      <c r="A25" s="28" t="s">
        <v>3</v>
      </c>
      <c r="B25" s="29">
        <f>VLOOKUP(C25,Parâmetros!$A$3:$B$9,2,FALSE)/10</f>
        <v>0.7</v>
      </c>
      <c r="C25" s="33" t="s">
        <v>18</v>
      </c>
      <c r="D25" s="29">
        <f>VLOOKUP(E25,Parâmetros!$D$3:$E$7,2,FALSE)/10</f>
        <v>0.9</v>
      </c>
      <c r="E25" s="30" t="s">
        <v>26</v>
      </c>
      <c r="F25" s="50"/>
    </row>
    <row r="26" spans="1:29" ht="15" customHeight="1" x14ac:dyDescent="0.25">
      <c r="A26" s="28" t="s">
        <v>4</v>
      </c>
      <c r="B26" s="29">
        <f>VLOOKUP(C26,Parâmetros!$A$13:$B$20,2,FALSE)/10</f>
        <v>1</v>
      </c>
      <c r="C26" s="30" t="s">
        <v>81</v>
      </c>
      <c r="D26" s="29">
        <f>VLOOKUP(E26,Parâmetros!$D$13:$E$18,2,FALSE)/10</f>
        <v>1</v>
      </c>
      <c r="E26" s="30" t="s">
        <v>37</v>
      </c>
      <c r="F26" s="50"/>
    </row>
    <row r="27" spans="1:29" ht="15" customHeight="1" x14ac:dyDescent="0.25">
      <c r="A27" s="12" t="s">
        <v>63</v>
      </c>
      <c r="B27" s="29">
        <f>VLOOKUP(C27,Parâmetros!$A$24:$B$29,2,FALSE)/10</f>
        <v>1</v>
      </c>
      <c r="C27" s="30" t="s">
        <v>85</v>
      </c>
      <c r="D27" s="29">
        <f>VLOOKUP(E27,Parâmetros!$D$24:$E$29,2,FALSE)/10</f>
        <v>1</v>
      </c>
      <c r="E27" s="30" t="s">
        <v>66</v>
      </c>
      <c r="F27" s="50"/>
    </row>
    <row r="28" spans="1:29" ht="15" customHeight="1" x14ac:dyDescent="0.25">
      <c r="A28" s="12" t="s">
        <v>5</v>
      </c>
      <c r="B28" s="29">
        <f>VLOOKUP(C28,Parâmetros!$A$33:$B$39,2,FALSE)/10</f>
        <v>1</v>
      </c>
      <c r="C28" s="30" t="s">
        <v>51</v>
      </c>
      <c r="D28" s="29">
        <f>VLOOKUP(E28,Parâmetros!$D$33:$E$39,2,FALSE)/10</f>
        <v>1</v>
      </c>
      <c r="E28" s="30" t="s">
        <v>56</v>
      </c>
      <c r="F28" s="51"/>
    </row>
    <row r="29" spans="1:29" ht="15" customHeight="1" x14ac:dyDescent="0.25">
      <c r="A29" s="47"/>
      <c r="B29" s="47"/>
      <c r="C29" s="47"/>
      <c r="D29" s="47"/>
      <c r="E29" s="48"/>
      <c r="F29" s="32">
        <f>((B25*D25)+(B26*D26)+(B27*D27)+(B28*D28))/4</f>
        <v>0.90749999999999997</v>
      </c>
    </row>
    <row r="30" spans="1:29" ht="15" customHeight="1" x14ac:dyDescent="0.25">
      <c r="A30" s="14" t="s">
        <v>8</v>
      </c>
      <c r="B30" s="15" t="s">
        <v>14</v>
      </c>
      <c r="C30" s="39"/>
      <c r="D30" s="40"/>
      <c r="E30" s="40"/>
      <c r="F30" s="19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9" t="s">
        <v>92</v>
      </c>
    </row>
    <row r="32" spans="1:29" ht="15" customHeight="1" x14ac:dyDescent="0.25">
      <c r="A32" s="12" t="s">
        <v>3</v>
      </c>
      <c r="B32" s="29">
        <f>VLOOKUP(C32,Parâmetros!$A$3:$B$9,2,FALSE)/10</f>
        <v>0.7</v>
      </c>
      <c r="C32" s="33" t="s">
        <v>18</v>
      </c>
      <c r="D32" s="29">
        <f>VLOOKUP(E32,Parâmetros!$D$3:$E$7,2,FALSE)/10</f>
        <v>0.9</v>
      </c>
      <c r="E32" s="30" t="s">
        <v>26</v>
      </c>
      <c r="F32" s="50"/>
    </row>
    <row r="33" spans="1:6" ht="15" customHeight="1" x14ac:dyDescent="0.25">
      <c r="A33" s="12" t="s">
        <v>4</v>
      </c>
      <c r="B33" s="29">
        <f>VLOOKUP(C33,Parâmetros!$A$13:$B$20,2,FALSE)/10</f>
        <v>1</v>
      </c>
      <c r="C33" s="30" t="s">
        <v>81</v>
      </c>
      <c r="D33" s="29">
        <f>VLOOKUP(E33,Parâmetros!$D$13:$E$18,2,FALSE)/10</f>
        <v>1</v>
      </c>
      <c r="E33" s="30" t="s">
        <v>37</v>
      </c>
      <c r="F33" s="50"/>
    </row>
    <row r="34" spans="1:6" ht="15" customHeight="1" x14ac:dyDescent="0.25">
      <c r="A34" s="12" t="s">
        <v>63</v>
      </c>
      <c r="B34" s="29">
        <f>VLOOKUP(C34,Parâmetros!$A$24:$B$29,2,FALSE)/10</f>
        <v>1</v>
      </c>
      <c r="C34" s="30" t="s">
        <v>85</v>
      </c>
      <c r="D34" s="29">
        <f>VLOOKUP(E34,Parâmetros!$D$24:$E$29,2,FALSE)/10</f>
        <v>1</v>
      </c>
      <c r="E34" s="30" t="s">
        <v>66</v>
      </c>
      <c r="F34" s="50"/>
    </row>
    <row r="35" spans="1:6" ht="15" customHeight="1" x14ac:dyDescent="0.25">
      <c r="A35" s="12" t="s">
        <v>5</v>
      </c>
      <c r="B35" s="29">
        <f>VLOOKUP(C35,Parâmetros!$A$33:$B$39,2,FALSE)/10</f>
        <v>1</v>
      </c>
      <c r="C35" s="30" t="s">
        <v>51</v>
      </c>
      <c r="D35" s="29">
        <f>VLOOKUP(E35,Parâmetros!$D$33:$E$39,2,FALSE)/10</f>
        <v>1</v>
      </c>
      <c r="E35" s="30" t="s">
        <v>56</v>
      </c>
      <c r="F35" s="51"/>
    </row>
    <row r="36" spans="1:6" ht="15" customHeight="1" x14ac:dyDescent="0.25">
      <c r="A36" s="47"/>
      <c r="B36" s="47"/>
      <c r="C36" s="47"/>
      <c r="D36" s="47"/>
      <c r="E36" s="48"/>
      <c r="F36" s="32">
        <f>((B32*D32)+(B33*D33)+(B34*D34)+(B35*D35))/4</f>
        <v>0.90749999999999997</v>
      </c>
    </row>
    <row r="37" spans="1:6" ht="15" customHeight="1" x14ac:dyDescent="0.25">
      <c r="A37" s="14" t="s">
        <v>8</v>
      </c>
      <c r="B37" s="15" t="s">
        <v>10</v>
      </c>
      <c r="C37" s="39"/>
      <c r="D37" s="40"/>
      <c r="E37" s="40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9" t="s">
        <v>92</v>
      </c>
    </row>
    <row r="39" spans="1:6" ht="15" customHeight="1" x14ac:dyDescent="0.25">
      <c r="A39" s="12" t="s">
        <v>3</v>
      </c>
      <c r="B39" s="13">
        <f>VLOOKUP(C39,Parâmetros!$G$5:$K$9,3,FALSE)/10</f>
        <v>0.5</v>
      </c>
      <c r="C39" s="25" t="s">
        <v>69</v>
      </c>
      <c r="D39" s="29">
        <f>VLOOKUP(E39,Parâmetros!$D$3:$E$7,2,FALSE)/10</f>
        <v>0.6</v>
      </c>
      <c r="E39" s="25" t="s">
        <v>76</v>
      </c>
      <c r="F39" s="50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50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50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51"/>
    </row>
    <row r="43" spans="1:6" ht="15" customHeight="1" x14ac:dyDescent="0.25">
      <c r="A43" s="47"/>
      <c r="B43" s="47"/>
      <c r="C43" s="47"/>
      <c r="D43" s="47"/>
      <c r="E43" s="48"/>
      <c r="F43" s="32">
        <f>((B39*D39)+(B40*D40)+(B41*D41)+(B42*D42))/4</f>
        <v>0.32999999999999996</v>
      </c>
    </row>
    <row r="44" spans="1:6" ht="15" customHeight="1" x14ac:dyDescent="0.25">
      <c r="A44" s="14" t="s">
        <v>8</v>
      </c>
      <c r="B44" s="15" t="s">
        <v>15</v>
      </c>
      <c r="C44" s="39"/>
      <c r="D44" s="40"/>
      <c r="E44" s="40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9" t="s">
        <v>92</v>
      </c>
    </row>
    <row r="46" spans="1:6" ht="15" customHeight="1" x14ac:dyDescent="0.25">
      <c r="A46" s="12" t="s">
        <v>3</v>
      </c>
      <c r="B46" s="13">
        <f>VLOOKUP(C46,Parâmetros!$G$5:$K$9,3,FALSE)/10</f>
        <v>0.4</v>
      </c>
      <c r="C46" s="25" t="s">
        <v>71</v>
      </c>
      <c r="D46" s="29">
        <f>VLOOKUP(E46,Parâmetros!$D$3:$E$7,2,FALSE)/10</f>
        <v>0.6</v>
      </c>
      <c r="E46" s="25" t="s">
        <v>76</v>
      </c>
      <c r="F46" s="50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0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0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1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46 E11 E32 E25 E39 E18">
      <formula1>Atividade_Medição</formula1>
    </dataValidation>
    <dataValidation type="list" allowBlank="1" showInputMessage="1" showErrorMessage="1" sqref="C47 C12 C5 C33 C26 C40 C19">
      <formula1>Fator_Especif_Fonte</formula1>
    </dataValidation>
    <dataValidation type="list" allowBlank="1" showInputMessage="1" showErrorMessage="1" sqref="E47 E12 E5 E33 E26 E40 E19">
      <formula1>Atividade_Especif_Fonte</formula1>
    </dataValidation>
    <dataValidation type="list" allowBlank="1" showInputMessage="1" showErrorMessage="1" sqref="C48 C13 C6 C34 C27 C41 C20">
      <formula1>Fator_Espacial</formula1>
    </dataValidation>
    <dataValidation type="list" allowBlank="1" showInputMessage="1" showErrorMessage="1" sqref="E48 E13 E6 E34 E27 E41 E20">
      <formula1>Atividade_Espacial</formula1>
    </dataValidation>
    <dataValidation type="list" allowBlank="1" showInputMessage="1" showErrorMessage="1" sqref="C49 C14 C7 C35 C28 C42 C21">
      <formula1>Fator_Temporal</formula1>
    </dataValidation>
    <dataValidation type="list" allowBlank="1" showInputMessage="1" showErrorMessage="1" sqref="E49 E14 E7 E35 E28 E42 E21">
      <formula1>Atividade_Temporal</formula1>
    </dataValidation>
    <dataValidation type="list" allowBlank="1" showInputMessage="1" showErrorMessage="1" sqref="C46 C39">
      <formula1>AP42_Factor_Rating</formula1>
    </dataValidation>
    <dataValidation type="list" allowBlank="1" showInputMessage="1" showErrorMessage="1" sqref="C25 C4 C32 C11 C18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28" workbookViewId="0">
      <selection activeCell="C52" sqref="C5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94</v>
      </c>
      <c r="C1" s="38"/>
      <c r="D1" s="38"/>
      <c r="E1" s="38"/>
      <c r="F1" s="6"/>
      <c r="G1" s="7"/>
    </row>
    <row r="2" spans="1:29" ht="15" customHeight="1" x14ac:dyDescent="0.25">
      <c r="A2" s="8" t="s">
        <v>8</v>
      </c>
      <c r="B2" s="9" t="s">
        <v>9</v>
      </c>
      <c r="C2" s="39"/>
      <c r="D2" s="40"/>
      <c r="E2" s="41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9" t="s">
        <v>92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0.1</v>
      </c>
      <c r="C4" s="33" t="s">
        <v>60</v>
      </c>
      <c r="D4" s="29">
        <f>VLOOKUP(E4,Parâmetros!$D$3:$E$7,2,FALSE)/10</f>
        <v>0.6</v>
      </c>
      <c r="E4" s="30" t="s">
        <v>76</v>
      </c>
      <c r="F4" s="50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0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0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1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32">
        <f>((B4*D4)+(B5*D5)+(B6*D6)+(B7*D7))/4</f>
        <v>0.27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39"/>
      <c r="D9" s="40"/>
      <c r="E9" s="40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9" t="s">
        <v>92</v>
      </c>
    </row>
    <row r="11" spans="1:29" ht="21" customHeight="1" x14ac:dyDescent="0.25">
      <c r="A11" s="28" t="s">
        <v>3</v>
      </c>
      <c r="B11" s="29">
        <f>VLOOKUP(C11,Parâmetros!$A$3:$B$9,2,FALSE)/10</f>
        <v>0.5</v>
      </c>
      <c r="C11" s="33" t="s">
        <v>78</v>
      </c>
      <c r="D11" s="29">
        <f>VLOOKUP(E11,Parâmetros!$D$3:$E$7,2,FALSE)/10</f>
        <v>0.6</v>
      </c>
      <c r="E11" s="30" t="s">
        <v>76</v>
      </c>
      <c r="F11" s="50"/>
      <c r="AC11" s="1" t="s">
        <v>24</v>
      </c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0"/>
      <c r="AC12" s="1" t="s">
        <v>61</v>
      </c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0"/>
      <c r="AC13" s="1" t="s">
        <v>10</v>
      </c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1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32">
        <f>((B11*D11)+(B12*D12)+(B13*D13)+(B14*D14))/4</f>
        <v>0.32999999999999996</v>
      </c>
    </row>
    <row r="16" spans="1:29" ht="15" customHeight="1" x14ac:dyDescent="0.25">
      <c r="A16" s="17" t="s">
        <v>8</v>
      </c>
      <c r="B16" s="18" t="s">
        <v>12</v>
      </c>
      <c r="C16" s="43"/>
      <c r="D16" s="44"/>
      <c r="E16" s="45"/>
      <c r="F16" s="19"/>
    </row>
    <row r="17" spans="1:2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9" t="s">
        <v>92</v>
      </c>
    </row>
    <row r="18" spans="1:29" ht="20.25" customHeight="1" x14ac:dyDescent="0.25">
      <c r="A18" s="28" t="s">
        <v>3</v>
      </c>
      <c r="B18" s="29">
        <f>VLOOKUP(C18,Parâmetros!$A$3:$B$9,2,FALSE)/10</f>
        <v>0.5</v>
      </c>
      <c r="C18" s="33" t="s">
        <v>78</v>
      </c>
      <c r="D18" s="29">
        <f>VLOOKUP(E18,Parâmetros!$D$3:$E$7,2,FALSE)/10</f>
        <v>0.6</v>
      </c>
      <c r="E18" s="30" t="s">
        <v>76</v>
      </c>
      <c r="F18" s="50"/>
      <c r="AC18" s="1" t="s">
        <v>24</v>
      </c>
    </row>
    <row r="19" spans="1:2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0"/>
      <c r="AC19" s="1" t="s">
        <v>61</v>
      </c>
    </row>
    <row r="20" spans="1:2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0"/>
      <c r="AC20" s="1" t="s">
        <v>10</v>
      </c>
    </row>
    <row r="21" spans="1:2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1"/>
      <c r="AC21" s="1" t="s">
        <v>23</v>
      </c>
    </row>
    <row r="22" spans="1:29" ht="15" customHeight="1" x14ac:dyDescent="0.25">
      <c r="A22" s="42"/>
      <c r="B22" s="42"/>
      <c r="C22" s="42"/>
      <c r="D22" s="42"/>
      <c r="E22" s="46"/>
      <c r="F22" s="32">
        <f>((B18*D18)+(B19*D19)+(B20*D20)+(B21*D21))/4</f>
        <v>0.32999999999999996</v>
      </c>
    </row>
    <row r="23" spans="1:29" ht="15" customHeight="1" x14ac:dyDescent="0.25">
      <c r="A23" s="14" t="s">
        <v>8</v>
      </c>
      <c r="B23" s="15" t="s">
        <v>13</v>
      </c>
      <c r="C23" s="39"/>
      <c r="D23" s="40"/>
      <c r="E23" s="40"/>
      <c r="F23" s="16"/>
    </row>
    <row r="24" spans="1:29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9" t="s">
        <v>92</v>
      </c>
    </row>
    <row r="25" spans="1:29" ht="20.25" customHeight="1" x14ac:dyDescent="0.25">
      <c r="A25" s="28" t="s">
        <v>3</v>
      </c>
      <c r="B25" s="29">
        <f>VLOOKUP(C25,Parâmetros!$A$3:$B$9,2,FALSE)/10</f>
        <v>0.5</v>
      </c>
      <c r="C25" s="33" t="s">
        <v>78</v>
      </c>
      <c r="D25" s="29">
        <f>VLOOKUP(E25,Parâmetros!$D$3:$E$7,2,FALSE)/10</f>
        <v>0.6</v>
      </c>
      <c r="E25" s="30" t="s">
        <v>76</v>
      </c>
      <c r="F25" s="50"/>
      <c r="AC25" s="1" t="s">
        <v>24</v>
      </c>
    </row>
    <row r="26" spans="1:29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50"/>
      <c r="AC26" s="1" t="s">
        <v>61</v>
      </c>
    </row>
    <row r="27" spans="1:29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50"/>
      <c r="AC27" s="1" t="s">
        <v>10</v>
      </c>
    </row>
    <row r="28" spans="1:29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51"/>
      <c r="AC28" s="1" t="s">
        <v>23</v>
      </c>
    </row>
    <row r="29" spans="1:29" ht="15" customHeight="1" x14ac:dyDescent="0.25">
      <c r="A29" s="47"/>
      <c r="B29" s="47"/>
      <c r="C29" s="47"/>
      <c r="D29" s="47"/>
      <c r="E29" s="48"/>
      <c r="F29" s="32">
        <f>((B25*D25)+(B26*D26)+(B27*D27)+(B28*D28))/4</f>
        <v>0.32999999999999996</v>
      </c>
    </row>
    <row r="30" spans="1:29" ht="15" customHeight="1" x14ac:dyDescent="0.25">
      <c r="A30" s="14" t="s">
        <v>8</v>
      </c>
      <c r="B30" s="15" t="s">
        <v>14</v>
      </c>
      <c r="C30" s="39"/>
      <c r="D30" s="40"/>
      <c r="E30" s="40"/>
      <c r="F30" s="19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9" t="s">
        <v>92</v>
      </c>
    </row>
    <row r="32" spans="1:29" ht="20.25" customHeight="1" x14ac:dyDescent="0.25">
      <c r="A32" s="28" t="s">
        <v>3</v>
      </c>
      <c r="B32" s="29">
        <f>VLOOKUP(C32,Parâmetros!$A$3:$B$9,2,FALSE)/10</f>
        <v>0.5</v>
      </c>
      <c r="C32" s="33" t="s">
        <v>78</v>
      </c>
      <c r="D32" s="29">
        <f>VLOOKUP(E32,Parâmetros!$D$3:$E$7,2,FALSE)/10</f>
        <v>0.6</v>
      </c>
      <c r="E32" s="30" t="s">
        <v>76</v>
      </c>
      <c r="F32" s="50"/>
      <c r="AC32" s="1" t="s">
        <v>24</v>
      </c>
    </row>
    <row r="33" spans="1:29" ht="15" customHeight="1" x14ac:dyDescent="0.25">
      <c r="A33" s="28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50"/>
      <c r="AC33" s="1" t="s">
        <v>61</v>
      </c>
    </row>
    <row r="34" spans="1:29" ht="15" customHeight="1" x14ac:dyDescent="0.25">
      <c r="A34" s="28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50"/>
      <c r="AC34" s="1" t="s">
        <v>10</v>
      </c>
    </row>
    <row r="35" spans="1:29" ht="15" customHeight="1" x14ac:dyDescent="0.25">
      <c r="A35" s="28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51"/>
      <c r="AC35" s="1" t="s">
        <v>23</v>
      </c>
    </row>
    <row r="36" spans="1:29" ht="15" customHeight="1" x14ac:dyDescent="0.25">
      <c r="A36" s="47"/>
      <c r="B36" s="47"/>
      <c r="C36" s="47"/>
      <c r="D36" s="47"/>
      <c r="E36" s="48"/>
      <c r="F36" s="32">
        <f>((B32*D32)+(B33*D33)+(B34*D34)+(B35*D35))/4</f>
        <v>0.32999999999999996</v>
      </c>
    </row>
    <row r="37" spans="1:29" ht="15" customHeight="1" x14ac:dyDescent="0.25">
      <c r="A37" s="14" t="s">
        <v>8</v>
      </c>
      <c r="B37" s="15" t="s">
        <v>10</v>
      </c>
      <c r="C37" s="39"/>
      <c r="D37" s="40"/>
      <c r="E37" s="40"/>
      <c r="F37" s="19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9" t="s">
        <v>92</v>
      </c>
    </row>
    <row r="39" spans="1:29" ht="15" customHeight="1" x14ac:dyDescent="0.25">
      <c r="A39" s="12" t="s">
        <v>3</v>
      </c>
      <c r="B39" s="13">
        <f>VLOOKUP(C39,Parâmetros!$G$5:$K$9,3,FALSE)/10</f>
        <v>0.5</v>
      </c>
      <c r="C39" s="25" t="s">
        <v>69</v>
      </c>
      <c r="D39" s="29">
        <f>VLOOKUP(E39,Parâmetros!$D$3:$E$7,2,FALSE)/10</f>
        <v>0.6</v>
      </c>
      <c r="E39" s="25" t="s">
        <v>76</v>
      </c>
      <c r="F39" s="50"/>
    </row>
    <row r="40" spans="1:29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50"/>
    </row>
    <row r="41" spans="1:29" ht="15" customHeight="1" x14ac:dyDescent="0.25">
      <c r="A41" s="12" t="s">
        <v>63</v>
      </c>
      <c r="B41" s="29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50"/>
    </row>
    <row r="42" spans="1:29" ht="15" customHeight="1" x14ac:dyDescent="0.25">
      <c r="A42" s="12" t="s">
        <v>5</v>
      </c>
      <c r="B42" s="29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51"/>
    </row>
    <row r="43" spans="1:29" ht="15" customHeight="1" x14ac:dyDescent="0.25">
      <c r="A43" s="47"/>
      <c r="B43" s="47"/>
      <c r="C43" s="47"/>
      <c r="D43" s="47"/>
      <c r="E43" s="48"/>
      <c r="F43" s="32">
        <f>((B39*D39)+(B40*D40)+(B41*D41)+(B42*D42))/4</f>
        <v>0.32999999999999996</v>
      </c>
    </row>
    <row r="44" spans="1:29" ht="15" customHeight="1" x14ac:dyDescent="0.25">
      <c r="A44" s="14" t="s">
        <v>8</v>
      </c>
      <c r="B44" s="15" t="s">
        <v>15</v>
      </c>
      <c r="C44" s="39"/>
      <c r="D44" s="40"/>
      <c r="E44" s="40"/>
      <c r="F44" s="19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9" t="s">
        <v>92</v>
      </c>
    </row>
    <row r="46" spans="1:29" ht="15" customHeight="1" x14ac:dyDescent="0.25">
      <c r="A46" s="12" t="s">
        <v>3</v>
      </c>
      <c r="B46" s="13">
        <f>VLOOKUP(C46,Parâmetros!$G$5:$K$9,3,FALSE)/10</f>
        <v>0.4</v>
      </c>
      <c r="C46" s="25" t="s">
        <v>71</v>
      </c>
      <c r="D46" s="29">
        <f>VLOOKUP(E46,Parâmetros!$D$3:$E$7,2,FALSE)/10</f>
        <v>0.6</v>
      </c>
      <c r="E46" s="25" t="s">
        <v>76</v>
      </c>
      <c r="F46" s="50"/>
    </row>
    <row r="47" spans="1:29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0"/>
    </row>
    <row r="48" spans="1:29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0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1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InputMessage="1" showErrorMessage="1" sqref="C39 C46">
      <formula1>AP42_Factor_Rating</formula1>
    </dataValidation>
    <dataValidation type="list" allowBlank="1" showInputMessage="1" showErrorMessage="1" sqref="E28 E7 E42 E49 E14 E21 E35">
      <formula1>Atividade_Temporal</formula1>
    </dataValidation>
    <dataValidation type="list" allowBlank="1" showInputMessage="1" showErrorMessage="1" sqref="C28 C7 C42 C49 C14 C21 C35">
      <formula1>Fator_Temporal</formula1>
    </dataValidation>
    <dataValidation type="list" allowBlank="1" showInputMessage="1" showErrorMessage="1" sqref="E27 E6 E41 E48 E13 E20 E34">
      <formula1>Atividade_Espacial</formula1>
    </dataValidation>
    <dataValidation type="list" allowBlank="1" showInputMessage="1" showErrorMessage="1" sqref="C27 C6 C41 C48 C13 C20 C34">
      <formula1>Fator_Espacial</formula1>
    </dataValidation>
    <dataValidation type="list" allowBlank="1" showInputMessage="1" showErrorMessage="1" sqref="E26 E5 E40 E47 E12 E19 E33">
      <formula1>Atividade_Especif_Fonte</formula1>
    </dataValidation>
    <dataValidation type="list" allowBlank="1" showInputMessage="1" showErrorMessage="1" sqref="C26 C5 C40 C47 C12 C19 C33">
      <formula1>Fator_Especif_Fonte</formula1>
    </dataValidation>
    <dataValidation type="list" allowBlank="1" showInputMessage="1" showErrorMessage="1" sqref="E39 E4 E25 E46 E11 E18 E32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4 C18 C11 C25 C32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selection activeCell="C14" sqref="C1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95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15</v>
      </c>
      <c r="C2" s="39"/>
      <c r="D2" s="40"/>
      <c r="E2" s="41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9" t="s">
        <v>92</v>
      </c>
      <c r="AC3" s="1" t="s">
        <v>9</v>
      </c>
    </row>
    <row r="4" spans="1:29" ht="19.5" customHeight="1" x14ac:dyDescent="0.25">
      <c r="A4" s="28" t="s">
        <v>3</v>
      </c>
      <c r="B4" s="29">
        <f>VLOOKUP(C4,Parâmetros!$A$3:$B$9,2,FALSE)/10</f>
        <v>0.5</v>
      </c>
      <c r="C4" s="33" t="s">
        <v>78</v>
      </c>
      <c r="D4" s="29">
        <f>VLOOKUP(E4,Parâmetros!$D$3:$E$7,2,FALSE)/10</f>
        <v>0.6</v>
      </c>
      <c r="E4" s="30" t="s">
        <v>76</v>
      </c>
      <c r="F4" s="50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0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0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51"/>
      <c r="AC7" s="1" t="s">
        <v>23</v>
      </c>
    </row>
    <row r="8" spans="1:29" ht="15" customHeight="1" x14ac:dyDescent="0.25">
      <c r="F8" s="11">
        <f>((B4*D4)+(B5*D5)+(B6*D6)+(B7*D7))/4</f>
        <v>0.45499999999999996</v>
      </c>
      <c r="AC8" s="1" t="s">
        <v>62</v>
      </c>
    </row>
    <row r="9" spans="1:29" ht="15" customHeight="1" x14ac:dyDescent="0.25">
      <c r="E9" s="23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24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$AC$3:$AC$8</formula1>
    </dataValidation>
    <dataValidation type="list" allowBlank="1" showInputMessage="1" showErrorMessage="1" sqref="C4">
      <formula1>Fator_Medição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Ch_Gerador 2_3_17_18</vt:lpstr>
      <vt:lpstr>Outras_Ch_Geradores</vt:lpstr>
      <vt:lpstr>Tanques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2019-06-06T19:58:15Z</dcterms:modified>
</cp:coreProperties>
</file>