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e\Chaminés\"/>
    </mc:Choice>
  </mc:AlternateContent>
  <bookViews>
    <workbookView xWindow="0" yWindow="0" windowWidth="24000" windowHeight="9135" tabRatio="719" firstSheet="1" activeTab="7"/>
  </bookViews>
  <sheets>
    <sheet name="Parâmetros" sheetId="2" state="hidden" r:id="rId1"/>
    <sheet name="Usina 3" sheetId="1" r:id="rId2"/>
    <sheet name="Usina 4" sheetId="10" r:id="rId3"/>
    <sheet name="Usina 5" sheetId="11" r:id="rId4"/>
    <sheet name="Usina 6" sheetId="12" r:id="rId5"/>
    <sheet name="Usina 7" sheetId="13" r:id="rId6"/>
    <sheet name="Usina 8" sheetId="15" r:id="rId7"/>
    <sheet name="Plan8" sheetId="16" r:id="rId8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5" l="1"/>
  <c r="B46" i="15"/>
  <c r="B46" i="13"/>
  <c r="B46" i="12"/>
  <c r="B97" i="12"/>
  <c r="B97" i="11"/>
  <c r="B46" i="11"/>
  <c r="D58" i="15" l="1"/>
  <c r="D123" i="15" l="1"/>
  <c r="B123" i="15"/>
  <c r="D122" i="15"/>
  <c r="B122" i="15"/>
  <c r="D121" i="15"/>
  <c r="B121" i="15"/>
  <c r="D120" i="15"/>
  <c r="B120" i="15"/>
  <c r="F124" i="15" s="1"/>
  <c r="D116" i="15"/>
  <c r="B116" i="15"/>
  <c r="D115" i="15"/>
  <c r="B115" i="15"/>
  <c r="D114" i="15"/>
  <c r="B114" i="15"/>
  <c r="D113" i="15"/>
  <c r="B113" i="15"/>
  <c r="F117" i="15" s="1"/>
  <c r="D109" i="15"/>
  <c r="B109" i="15"/>
  <c r="D108" i="15"/>
  <c r="B108" i="15"/>
  <c r="D107" i="15"/>
  <c r="B107" i="15"/>
  <c r="D106" i="15"/>
  <c r="B106" i="15"/>
  <c r="F110" i="15" s="1"/>
  <c r="D100" i="15"/>
  <c r="B100" i="15"/>
  <c r="D99" i="15"/>
  <c r="B99" i="15"/>
  <c r="D98" i="15"/>
  <c r="B98" i="15"/>
  <c r="D97" i="15"/>
  <c r="F101" i="15"/>
  <c r="D93" i="15"/>
  <c r="B93" i="15"/>
  <c r="D92" i="15"/>
  <c r="B92" i="15"/>
  <c r="D91" i="15"/>
  <c r="B91" i="15"/>
  <c r="D90" i="15"/>
  <c r="B90" i="15"/>
  <c r="D86" i="15"/>
  <c r="B86" i="15"/>
  <c r="D85" i="15"/>
  <c r="B85" i="15"/>
  <c r="D84" i="15"/>
  <c r="B84" i="15"/>
  <c r="D83" i="15"/>
  <c r="B83" i="15"/>
  <c r="D79" i="15"/>
  <c r="B79" i="15"/>
  <c r="D78" i="15"/>
  <c r="B78" i="15"/>
  <c r="D77" i="15"/>
  <c r="B77" i="15"/>
  <c r="D76" i="15"/>
  <c r="B76" i="15"/>
  <c r="F80" i="15" s="1"/>
  <c r="D72" i="15"/>
  <c r="B72" i="15"/>
  <c r="D71" i="15"/>
  <c r="B71" i="15"/>
  <c r="D70" i="15"/>
  <c r="B70" i="15"/>
  <c r="D69" i="15"/>
  <c r="B69" i="15"/>
  <c r="F73" i="15" s="1"/>
  <c r="D65" i="15"/>
  <c r="B65" i="15"/>
  <c r="D64" i="15"/>
  <c r="B64" i="15"/>
  <c r="D63" i="15"/>
  <c r="B63" i="15"/>
  <c r="D62" i="15"/>
  <c r="B62" i="15"/>
  <c r="F66" i="15" s="1"/>
  <c r="B58" i="15"/>
  <c r="D57" i="15"/>
  <c r="B57" i="15"/>
  <c r="D56" i="15"/>
  <c r="B56" i="15"/>
  <c r="D55" i="15"/>
  <c r="B55" i="15"/>
  <c r="D49" i="15"/>
  <c r="B49" i="15"/>
  <c r="D48" i="15"/>
  <c r="B48" i="15"/>
  <c r="D47" i="15"/>
  <c r="B47" i="15"/>
  <c r="D46" i="15"/>
  <c r="F50" i="15"/>
  <c r="D42" i="15"/>
  <c r="B42" i="15"/>
  <c r="D41" i="15"/>
  <c r="B41" i="15"/>
  <c r="D40" i="15"/>
  <c r="B40" i="15"/>
  <c r="D39" i="15"/>
  <c r="B39" i="15"/>
  <c r="D35" i="15"/>
  <c r="B35" i="15"/>
  <c r="D34" i="15"/>
  <c r="B34" i="15"/>
  <c r="D33" i="15"/>
  <c r="B33" i="15"/>
  <c r="D32" i="15"/>
  <c r="B32" i="15"/>
  <c r="D28" i="15"/>
  <c r="B28" i="15"/>
  <c r="D27" i="15"/>
  <c r="B27" i="15"/>
  <c r="D26" i="15"/>
  <c r="B26" i="15"/>
  <c r="D25" i="15"/>
  <c r="B25" i="15"/>
  <c r="D21" i="15"/>
  <c r="B21" i="15"/>
  <c r="D20" i="15"/>
  <c r="B20" i="15"/>
  <c r="D19" i="15"/>
  <c r="B19" i="15"/>
  <c r="D18" i="15"/>
  <c r="B18" i="15"/>
  <c r="F22" i="15" s="1"/>
  <c r="D14" i="15"/>
  <c r="B14" i="15"/>
  <c r="D13" i="15"/>
  <c r="B13" i="15"/>
  <c r="D12" i="15"/>
  <c r="B12" i="15"/>
  <c r="D11" i="15"/>
  <c r="B11" i="15"/>
  <c r="D7" i="15"/>
  <c r="B7" i="15"/>
  <c r="D6" i="15"/>
  <c r="B6" i="15"/>
  <c r="D5" i="15"/>
  <c r="B5" i="15"/>
  <c r="D4" i="15"/>
  <c r="B4" i="15"/>
  <c r="D71" i="13"/>
  <c r="B71" i="13"/>
  <c r="D70" i="13"/>
  <c r="B70" i="13"/>
  <c r="D69" i="13"/>
  <c r="B69" i="13"/>
  <c r="D68" i="13"/>
  <c r="B68" i="13"/>
  <c r="F72" i="13" s="1"/>
  <c r="D64" i="13"/>
  <c r="B64" i="13"/>
  <c r="D63" i="13"/>
  <c r="B63" i="13"/>
  <c r="D62" i="13"/>
  <c r="B62" i="13"/>
  <c r="D61" i="13"/>
  <c r="B61" i="13"/>
  <c r="F65" i="13" s="1"/>
  <c r="D57" i="13"/>
  <c r="B57" i="13"/>
  <c r="D56" i="13"/>
  <c r="B56" i="13"/>
  <c r="D55" i="13"/>
  <c r="B55" i="13"/>
  <c r="D54" i="13"/>
  <c r="B54" i="13"/>
  <c r="F58" i="13" s="1"/>
  <c r="D49" i="13"/>
  <c r="B49" i="13"/>
  <c r="D48" i="13"/>
  <c r="B48" i="13"/>
  <c r="D47" i="13"/>
  <c r="B47" i="13"/>
  <c r="D46" i="13"/>
  <c r="F50" i="13"/>
  <c r="D42" i="13"/>
  <c r="B42" i="13"/>
  <c r="D41" i="13"/>
  <c r="B41" i="13"/>
  <c r="D40" i="13"/>
  <c r="B40" i="13"/>
  <c r="D39" i="13"/>
  <c r="B39" i="13"/>
  <c r="F43" i="13" s="1"/>
  <c r="D35" i="13"/>
  <c r="B35" i="13"/>
  <c r="D34" i="13"/>
  <c r="B34" i="13"/>
  <c r="D33" i="13"/>
  <c r="B33" i="13"/>
  <c r="D32" i="13"/>
  <c r="B32" i="13"/>
  <c r="F36" i="13" s="1"/>
  <c r="D28" i="13"/>
  <c r="B28" i="13"/>
  <c r="D27" i="13"/>
  <c r="B27" i="13"/>
  <c r="D26" i="13"/>
  <c r="B26" i="13"/>
  <c r="D25" i="13"/>
  <c r="B25" i="13"/>
  <c r="F29" i="13" s="1"/>
  <c r="D21" i="13"/>
  <c r="B21" i="13"/>
  <c r="D20" i="13"/>
  <c r="B20" i="13"/>
  <c r="D19" i="13"/>
  <c r="B19" i="13"/>
  <c r="D18" i="13"/>
  <c r="B18" i="13"/>
  <c r="F22" i="13" s="1"/>
  <c r="D14" i="13"/>
  <c r="B14" i="13"/>
  <c r="D13" i="13"/>
  <c r="B13" i="13"/>
  <c r="D12" i="13"/>
  <c r="B12" i="13"/>
  <c r="D11" i="13"/>
  <c r="B11" i="13"/>
  <c r="F15" i="13" s="1"/>
  <c r="D7" i="13"/>
  <c r="B7" i="13"/>
  <c r="D6" i="13"/>
  <c r="B6" i="13"/>
  <c r="D5" i="13"/>
  <c r="B5" i="13"/>
  <c r="D4" i="13"/>
  <c r="B4" i="13"/>
  <c r="F8" i="13" s="1"/>
  <c r="F59" i="15" l="1"/>
  <c r="F36" i="15"/>
  <c r="F29" i="15"/>
  <c r="F87" i="15"/>
  <c r="F94" i="15"/>
  <c r="F43" i="15"/>
  <c r="F15" i="15"/>
  <c r="F8" i="15"/>
  <c r="D123" i="12"/>
  <c r="B123" i="12"/>
  <c r="D122" i="12"/>
  <c r="B122" i="12"/>
  <c r="D121" i="12"/>
  <c r="B121" i="12"/>
  <c r="D120" i="12"/>
  <c r="B120" i="12"/>
  <c r="F124" i="12" s="1"/>
  <c r="D116" i="12"/>
  <c r="B116" i="12"/>
  <c r="D115" i="12"/>
  <c r="B115" i="12"/>
  <c r="D114" i="12"/>
  <c r="B114" i="12"/>
  <c r="D113" i="12"/>
  <c r="B113" i="12"/>
  <c r="F117" i="12" s="1"/>
  <c r="D109" i="12"/>
  <c r="B109" i="12"/>
  <c r="D108" i="12"/>
  <c r="B108" i="12"/>
  <c r="D107" i="12"/>
  <c r="B107" i="12"/>
  <c r="D106" i="12"/>
  <c r="B106" i="12"/>
  <c r="D100" i="12"/>
  <c r="B100" i="12"/>
  <c r="D99" i="12"/>
  <c r="B99" i="12"/>
  <c r="D98" i="12"/>
  <c r="B98" i="12"/>
  <c r="D97" i="12"/>
  <c r="F101" i="12"/>
  <c r="D93" i="12"/>
  <c r="B93" i="12"/>
  <c r="D92" i="12"/>
  <c r="B92" i="12"/>
  <c r="D91" i="12"/>
  <c r="B91" i="12"/>
  <c r="D90" i="12"/>
  <c r="B90" i="12"/>
  <c r="F94" i="12" s="1"/>
  <c r="D86" i="12"/>
  <c r="B86" i="12"/>
  <c r="D85" i="12"/>
  <c r="B85" i="12"/>
  <c r="D84" i="12"/>
  <c r="B84" i="12"/>
  <c r="D83" i="12"/>
  <c r="B83" i="12"/>
  <c r="F87" i="12" s="1"/>
  <c r="D79" i="12"/>
  <c r="B79" i="12"/>
  <c r="D78" i="12"/>
  <c r="B78" i="12"/>
  <c r="D77" i="12"/>
  <c r="B77" i="12"/>
  <c r="D76" i="12"/>
  <c r="B76" i="12"/>
  <c r="F80" i="12" s="1"/>
  <c r="D72" i="12"/>
  <c r="B72" i="12"/>
  <c r="D71" i="12"/>
  <c r="B71" i="12"/>
  <c r="D70" i="12"/>
  <c r="B70" i="12"/>
  <c r="D69" i="12"/>
  <c r="B69" i="12"/>
  <c r="F73" i="12" s="1"/>
  <c r="D65" i="12"/>
  <c r="B65" i="12"/>
  <c r="D64" i="12"/>
  <c r="B64" i="12"/>
  <c r="D63" i="12"/>
  <c r="B63" i="12"/>
  <c r="D62" i="12"/>
  <c r="B62" i="12"/>
  <c r="F66" i="12" s="1"/>
  <c r="D58" i="12"/>
  <c r="B58" i="12"/>
  <c r="D57" i="12"/>
  <c r="B57" i="12"/>
  <c r="D56" i="12"/>
  <c r="B56" i="12"/>
  <c r="D55" i="12"/>
  <c r="B55" i="12"/>
  <c r="F59" i="12" s="1"/>
  <c r="D49" i="12"/>
  <c r="B49" i="12"/>
  <c r="D48" i="12"/>
  <c r="B48" i="12"/>
  <c r="D47" i="12"/>
  <c r="B47" i="12"/>
  <c r="D46" i="12"/>
  <c r="F50" i="12"/>
  <c r="D42" i="12"/>
  <c r="B42" i="12"/>
  <c r="D41" i="12"/>
  <c r="B41" i="12"/>
  <c r="D40" i="12"/>
  <c r="B40" i="12"/>
  <c r="D39" i="12"/>
  <c r="B39" i="12"/>
  <c r="F43" i="12" s="1"/>
  <c r="D35" i="12"/>
  <c r="B35" i="12"/>
  <c r="D34" i="12"/>
  <c r="B34" i="12"/>
  <c r="D33" i="12"/>
  <c r="B33" i="12"/>
  <c r="D32" i="12"/>
  <c r="B32" i="12"/>
  <c r="F36" i="12" s="1"/>
  <c r="D28" i="12"/>
  <c r="B28" i="12"/>
  <c r="D27" i="12"/>
  <c r="B27" i="12"/>
  <c r="D26" i="12"/>
  <c r="B26" i="12"/>
  <c r="D25" i="12"/>
  <c r="B25" i="12"/>
  <c r="F29" i="12" s="1"/>
  <c r="D21" i="12"/>
  <c r="B21" i="12"/>
  <c r="D20" i="12"/>
  <c r="B20" i="12"/>
  <c r="D19" i="12"/>
  <c r="B19" i="12"/>
  <c r="D18" i="12"/>
  <c r="B18" i="12"/>
  <c r="F22" i="12" s="1"/>
  <c r="D14" i="12"/>
  <c r="B14" i="12"/>
  <c r="D13" i="12"/>
  <c r="B13" i="12"/>
  <c r="D12" i="12"/>
  <c r="B12" i="12"/>
  <c r="D11" i="12"/>
  <c r="B11" i="12"/>
  <c r="F15" i="12" s="1"/>
  <c r="D7" i="12"/>
  <c r="B7" i="12"/>
  <c r="D6" i="12"/>
  <c r="B6" i="12"/>
  <c r="D5" i="12"/>
  <c r="B5" i="12"/>
  <c r="D4" i="12"/>
  <c r="B4" i="12"/>
  <c r="F8" i="12" s="1"/>
  <c r="F110" i="12" l="1"/>
  <c r="D123" i="11"/>
  <c r="B123" i="11"/>
  <c r="D122" i="11"/>
  <c r="B122" i="11"/>
  <c r="D121" i="11"/>
  <c r="B121" i="11"/>
  <c r="D120" i="11"/>
  <c r="B120" i="11"/>
  <c r="F124" i="11" s="1"/>
  <c r="D116" i="11"/>
  <c r="B116" i="11"/>
  <c r="D115" i="11"/>
  <c r="B115" i="11"/>
  <c r="D114" i="11"/>
  <c r="B114" i="11"/>
  <c r="D113" i="11"/>
  <c r="B113" i="11"/>
  <c r="F117" i="11" s="1"/>
  <c r="D109" i="11"/>
  <c r="B109" i="11"/>
  <c r="D108" i="11"/>
  <c r="B108" i="11"/>
  <c r="D107" i="11"/>
  <c r="B107" i="11"/>
  <c r="D106" i="11"/>
  <c r="B106" i="11"/>
  <c r="D100" i="11"/>
  <c r="B100" i="11"/>
  <c r="D99" i="11"/>
  <c r="B99" i="11"/>
  <c r="D98" i="11"/>
  <c r="B98" i="11"/>
  <c r="D97" i="11"/>
  <c r="F101" i="11"/>
  <c r="D93" i="11"/>
  <c r="B93" i="11"/>
  <c r="D92" i="11"/>
  <c r="B92" i="11"/>
  <c r="D91" i="11"/>
  <c r="B91" i="11"/>
  <c r="D90" i="11"/>
  <c r="B90" i="11"/>
  <c r="F94" i="11" s="1"/>
  <c r="D86" i="11"/>
  <c r="B86" i="11"/>
  <c r="D85" i="11"/>
  <c r="B85" i="11"/>
  <c r="D84" i="11"/>
  <c r="B84" i="11"/>
  <c r="D83" i="11"/>
  <c r="B83" i="11"/>
  <c r="F87" i="11" s="1"/>
  <c r="D79" i="11"/>
  <c r="B79" i="11"/>
  <c r="D78" i="11"/>
  <c r="B78" i="11"/>
  <c r="D77" i="11"/>
  <c r="B77" i="11"/>
  <c r="D76" i="11"/>
  <c r="B76" i="11"/>
  <c r="F80" i="11" s="1"/>
  <c r="D72" i="11"/>
  <c r="B72" i="11"/>
  <c r="D71" i="11"/>
  <c r="B71" i="11"/>
  <c r="D70" i="11"/>
  <c r="B70" i="11"/>
  <c r="D69" i="11"/>
  <c r="B69" i="11"/>
  <c r="F73" i="11" s="1"/>
  <c r="D65" i="11"/>
  <c r="B65" i="11"/>
  <c r="D64" i="11"/>
  <c r="B64" i="11"/>
  <c r="D63" i="11"/>
  <c r="B63" i="11"/>
  <c r="D62" i="11"/>
  <c r="B62" i="11"/>
  <c r="F66" i="11" s="1"/>
  <c r="D58" i="11"/>
  <c r="B58" i="11"/>
  <c r="D57" i="11"/>
  <c r="B57" i="11"/>
  <c r="D56" i="11"/>
  <c r="B56" i="11"/>
  <c r="D55" i="11"/>
  <c r="B55" i="11"/>
  <c r="F59" i="11" s="1"/>
  <c r="D49" i="11"/>
  <c r="B49" i="11"/>
  <c r="D48" i="11"/>
  <c r="B48" i="11"/>
  <c r="D47" i="11"/>
  <c r="B47" i="11"/>
  <c r="D46" i="11"/>
  <c r="F50" i="11"/>
  <c r="D42" i="11"/>
  <c r="B42" i="11"/>
  <c r="D41" i="11"/>
  <c r="B41" i="11"/>
  <c r="D40" i="11"/>
  <c r="B40" i="11"/>
  <c r="D39" i="11"/>
  <c r="B39" i="11"/>
  <c r="F43" i="11" s="1"/>
  <c r="D35" i="11"/>
  <c r="B35" i="11"/>
  <c r="D34" i="11"/>
  <c r="B34" i="11"/>
  <c r="D33" i="11"/>
  <c r="B33" i="11"/>
  <c r="D32" i="11"/>
  <c r="B32" i="11"/>
  <c r="F36" i="11" s="1"/>
  <c r="D28" i="11"/>
  <c r="B28" i="11"/>
  <c r="D27" i="11"/>
  <c r="B27" i="11"/>
  <c r="D26" i="11"/>
  <c r="B26" i="11"/>
  <c r="D25" i="11"/>
  <c r="B25" i="11"/>
  <c r="F29" i="11" s="1"/>
  <c r="D21" i="11"/>
  <c r="B21" i="11"/>
  <c r="D20" i="11"/>
  <c r="B20" i="11"/>
  <c r="D19" i="11"/>
  <c r="B19" i="11"/>
  <c r="D18" i="11"/>
  <c r="B18" i="11"/>
  <c r="F22" i="11" s="1"/>
  <c r="D14" i="11"/>
  <c r="B14" i="11"/>
  <c r="D13" i="11"/>
  <c r="B13" i="11"/>
  <c r="D12" i="11"/>
  <c r="B12" i="11"/>
  <c r="D11" i="11"/>
  <c r="B11" i="11"/>
  <c r="F15" i="11" s="1"/>
  <c r="D7" i="11"/>
  <c r="B7" i="11"/>
  <c r="D6" i="11"/>
  <c r="B6" i="11"/>
  <c r="D5" i="11"/>
  <c r="B5" i="11"/>
  <c r="D4" i="11"/>
  <c r="B4" i="11"/>
  <c r="F8" i="11" s="1"/>
  <c r="F110" i="11" l="1"/>
  <c r="D123" i="10"/>
  <c r="B123" i="10"/>
  <c r="D122" i="10"/>
  <c r="B122" i="10"/>
  <c r="D121" i="10"/>
  <c r="B121" i="10"/>
  <c r="D120" i="10"/>
  <c r="B120" i="10"/>
  <c r="F124" i="10" s="1"/>
  <c r="D116" i="10"/>
  <c r="B116" i="10"/>
  <c r="D115" i="10"/>
  <c r="B115" i="10"/>
  <c r="D114" i="10"/>
  <c r="B114" i="10"/>
  <c r="D113" i="10"/>
  <c r="B113" i="10"/>
  <c r="F117" i="10" s="1"/>
  <c r="D109" i="10"/>
  <c r="B109" i="10"/>
  <c r="D108" i="10"/>
  <c r="B108" i="10"/>
  <c r="D107" i="10"/>
  <c r="B107" i="10"/>
  <c r="D106" i="10"/>
  <c r="B106" i="10"/>
  <c r="F110" i="10" s="1"/>
  <c r="D100" i="10"/>
  <c r="B100" i="10"/>
  <c r="D99" i="10"/>
  <c r="B99" i="10"/>
  <c r="D98" i="10"/>
  <c r="B98" i="10"/>
  <c r="D97" i="10"/>
  <c r="B97" i="10"/>
  <c r="F101" i="10" s="1"/>
  <c r="D93" i="10"/>
  <c r="B93" i="10"/>
  <c r="D92" i="10"/>
  <c r="B92" i="10"/>
  <c r="D91" i="10"/>
  <c r="B91" i="10"/>
  <c r="D90" i="10"/>
  <c r="B90" i="10"/>
  <c r="F94" i="10" s="1"/>
  <c r="D86" i="10"/>
  <c r="B86" i="10"/>
  <c r="D85" i="10"/>
  <c r="B85" i="10"/>
  <c r="D84" i="10"/>
  <c r="B84" i="10"/>
  <c r="D83" i="10"/>
  <c r="B83" i="10"/>
  <c r="F87" i="10" s="1"/>
  <c r="D79" i="10"/>
  <c r="B79" i="10"/>
  <c r="D78" i="10"/>
  <c r="B78" i="10"/>
  <c r="D77" i="10"/>
  <c r="B77" i="10"/>
  <c r="D76" i="10"/>
  <c r="B76" i="10"/>
  <c r="F80" i="10" s="1"/>
  <c r="D72" i="10"/>
  <c r="B72" i="10"/>
  <c r="D71" i="10"/>
  <c r="B71" i="10"/>
  <c r="D70" i="10"/>
  <c r="B70" i="10"/>
  <c r="D69" i="10"/>
  <c r="B69" i="10"/>
  <c r="F73" i="10" s="1"/>
  <c r="D65" i="10"/>
  <c r="B65" i="10"/>
  <c r="D64" i="10"/>
  <c r="B64" i="10"/>
  <c r="D63" i="10"/>
  <c r="B63" i="10"/>
  <c r="D62" i="10"/>
  <c r="B62" i="10"/>
  <c r="F66" i="10" s="1"/>
  <c r="D58" i="10"/>
  <c r="B58" i="10"/>
  <c r="D57" i="10"/>
  <c r="B57" i="10"/>
  <c r="D56" i="10"/>
  <c r="B56" i="10"/>
  <c r="D55" i="10"/>
  <c r="B55" i="10"/>
  <c r="F59" i="10" s="1"/>
  <c r="D49" i="10"/>
  <c r="B49" i="10"/>
  <c r="D48" i="10"/>
  <c r="B48" i="10"/>
  <c r="D47" i="10"/>
  <c r="B47" i="10"/>
  <c r="D46" i="10"/>
  <c r="B46" i="10"/>
  <c r="F50" i="10" s="1"/>
  <c r="D42" i="10"/>
  <c r="B42" i="10"/>
  <c r="D41" i="10"/>
  <c r="B41" i="10"/>
  <c r="D40" i="10"/>
  <c r="B40" i="10"/>
  <c r="D39" i="10"/>
  <c r="B39" i="10"/>
  <c r="F43" i="10" s="1"/>
  <c r="D35" i="10"/>
  <c r="B35" i="10"/>
  <c r="D34" i="10"/>
  <c r="B34" i="10"/>
  <c r="D33" i="10"/>
  <c r="B33" i="10"/>
  <c r="D32" i="10"/>
  <c r="B32" i="10"/>
  <c r="F36" i="10" s="1"/>
  <c r="D28" i="10"/>
  <c r="B28" i="10"/>
  <c r="D27" i="10"/>
  <c r="B27" i="10"/>
  <c r="D26" i="10"/>
  <c r="B26" i="10"/>
  <c r="D25" i="10"/>
  <c r="B25" i="10"/>
  <c r="F29" i="10" s="1"/>
  <c r="D21" i="10"/>
  <c r="B21" i="10"/>
  <c r="D20" i="10"/>
  <c r="B20" i="10"/>
  <c r="D19" i="10"/>
  <c r="B19" i="10"/>
  <c r="D18" i="10"/>
  <c r="B18" i="10"/>
  <c r="F22" i="10" s="1"/>
  <c r="D14" i="10"/>
  <c r="B14" i="10"/>
  <c r="D13" i="10"/>
  <c r="B13" i="10"/>
  <c r="D12" i="10"/>
  <c r="B12" i="10"/>
  <c r="D11" i="10"/>
  <c r="B11" i="10"/>
  <c r="F15" i="10" s="1"/>
  <c r="D7" i="10"/>
  <c r="B7" i="10"/>
  <c r="D6" i="10"/>
  <c r="B6" i="10"/>
  <c r="D5" i="10"/>
  <c r="B5" i="10"/>
  <c r="D4" i="10"/>
  <c r="B4" i="10"/>
  <c r="F8" i="10" s="1"/>
  <c r="D123" i="1"/>
  <c r="B123" i="1"/>
  <c r="D122" i="1"/>
  <c r="B122" i="1"/>
  <c r="D121" i="1"/>
  <c r="B121" i="1"/>
  <c r="D120" i="1"/>
  <c r="B120" i="1"/>
  <c r="F124" i="1" s="1"/>
  <c r="D116" i="1"/>
  <c r="B116" i="1"/>
  <c r="D115" i="1"/>
  <c r="B115" i="1"/>
  <c r="D114" i="1"/>
  <c r="B114" i="1"/>
  <c r="D113" i="1"/>
  <c r="B113" i="1"/>
  <c r="F117" i="1" s="1"/>
  <c r="D109" i="1"/>
  <c r="B109" i="1"/>
  <c r="D108" i="1"/>
  <c r="B108" i="1"/>
  <c r="D107" i="1"/>
  <c r="B107" i="1"/>
  <c r="D106" i="1"/>
  <c r="B106" i="1"/>
  <c r="D100" i="1"/>
  <c r="B100" i="1"/>
  <c r="D99" i="1"/>
  <c r="B99" i="1"/>
  <c r="D98" i="1"/>
  <c r="B98" i="1"/>
  <c r="D97" i="1"/>
  <c r="B97" i="1"/>
  <c r="F101" i="1" s="1"/>
  <c r="D93" i="1"/>
  <c r="B93" i="1"/>
  <c r="D92" i="1"/>
  <c r="B92" i="1"/>
  <c r="D91" i="1"/>
  <c r="B91" i="1"/>
  <c r="D90" i="1"/>
  <c r="B90" i="1"/>
  <c r="F94" i="1" s="1"/>
  <c r="D86" i="1"/>
  <c r="B86" i="1"/>
  <c r="D85" i="1"/>
  <c r="B85" i="1"/>
  <c r="D84" i="1"/>
  <c r="B84" i="1"/>
  <c r="D83" i="1"/>
  <c r="B83" i="1"/>
  <c r="F87" i="1" s="1"/>
  <c r="D79" i="1"/>
  <c r="B79" i="1"/>
  <c r="D78" i="1"/>
  <c r="B78" i="1"/>
  <c r="D77" i="1"/>
  <c r="B77" i="1"/>
  <c r="D76" i="1"/>
  <c r="B76" i="1"/>
  <c r="F80" i="1" s="1"/>
  <c r="D72" i="1"/>
  <c r="B72" i="1"/>
  <c r="D71" i="1"/>
  <c r="B71" i="1"/>
  <c r="D70" i="1"/>
  <c r="B70" i="1"/>
  <c r="D69" i="1"/>
  <c r="B69" i="1"/>
  <c r="F73" i="1" s="1"/>
  <c r="D65" i="1"/>
  <c r="B65" i="1"/>
  <c r="D64" i="1"/>
  <c r="B64" i="1"/>
  <c r="D63" i="1"/>
  <c r="B63" i="1"/>
  <c r="D62" i="1"/>
  <c r="B62" i="1"/>
  <c r="F66" i="1" s="1"/>
  <c r="D58" i="1"/>
  <c r="B58" i="1"/>
  <c r="D57" i="1"/>
  <c r="B57" i="1"/>
  <c r="D56" i="1"/>
  <c r="B56" i="1"/>
  <c r="D55" i="1"/>
  <c r="B55" i="1"/>
  <c r="F59" i="1" s="1"/>
  <c r="D42" i="1"/>
  <c r="D41" i="1"/>
  <c r="D40" i="1"/>
  <c r="D39" i="1"/>
  <c r="B42" i="1"/>
  <c r="B41" i="1"/>
  <c r="B40" i="1"/>
  <c r="B39" i="1"/>
  <c r="D21" i="1"/>
  <c r="D20" i="1"/>
  <c r="D19" i="1"/>
  <c r="D18" i="1"/>
  <c r="F110" i="1" l="1"/>
  <c r="B21" i="1"/>
  <c r="B20" i="1"/>
  <c r="B19" i="1"/>
  <c r="B18" i="1"/>
  <c r="B11" i="1"/>
  <c r="D35" i="1"/>
  <c r="B35" i="1"/>
  <c r="D34" i="1"/>
  <c r="B34" i="1"/>
  <c r="D33" i="1"/>
  <c r="B33" i="1"/>
  <c r="D32" i="1"/>
  <c r="B32" i="1"/>
  <c r="D28" i="1"/>
  <c r="B28" i="1"/>
  <c r="D27" i="1"/>
  <c r="B27" i="1"/>
  <c r="D26" i="1"/>
  <c r="B26" i="1"/>
  <c r="D25" i="1"/>
  <c r="B25" i="1"/>
  <c r="B4" i="1"/>
  <c r="D49" i="1" l="1"/>
  <c r="D48" i="1"/>
  <c r="D47" i="1"/>
  <c r="D46" i="1"/>
  <c r="D14" i="1"/>
  <c r="D13" i="1"/>
  <c r="D12" i="1"/>
  <c r="D11" i="1"/>
  <c r="D7" i="1"/>
  <c r="D6" i="1"/>
  <c r="D5" i="1"/>
  <c r="D4" i="1"/>
  <c r="B49" i="1"/>
  <c r="B48" i="1"/>
  <c r="B47" i="1"/>
  <c r="B46" i="1"/>
  <c r="B14" i="1"/>
  <c r="B13" i="1"/>
  <c r="B12" i="1"/>
  <c r="B7" i="1"/>
  <c r="B6" i="1"/>
  <c r="B5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2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2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2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2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  <comment ref="C12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 no:
Summary of particle size data for taconite ore grate/kiln indurating furnaces https://www3.epa.gov/ttn/chief/ap42/ch11/bgdocs/b11s23.pdf</t>
        </r>
      </text>
    </comment>
  </commentList>
</comments>
</file>

<file path=xl/sharedStrings.xml><?xml version="1.0" encoding="utf-8"?>
<sst xmlns="http://schemas.openxmlformats.org/spreadsheetml/2006/main" count="2054" uniqueCount="110">
  <si>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</si>
  <si>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</si>
  <si>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</si>
  <si>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</si>
  <si>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</si>
  <si>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</si>
  <si>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</si>
  <si>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</si>
  <si>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</si>
  <si>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</si>
  <si>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</si>
  <si>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</si>
  <si>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</si>
  <si>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</si>
  <si>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</si>
  <si>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</si>
  <si>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</si>
  <si>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</si>
  <si>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</si>
  <si>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</si>
  <si>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</si>
  <si>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</si>
  <si>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</si>
  <si>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</si>
  <si>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</si>
  <si>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</si>
  <si>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</si>
  <si>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</si>
  <si>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</si>
  <si>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</si>
  <si>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</si>
  <si>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</si>
  <si>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</si>
  <si>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</si>
  <si>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</si>
  <si>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</si>
  <si>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</si>
  <si>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</si>
  <si>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</si>
  <si>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</si>
  <si>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</si>
  <si>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</si>
  <si>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</si>
  <si>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</si>
  <si>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</si>
  <si>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</si>
  <si>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</si>
  <si>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</si>
  <si>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</si>
  <si>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</si>
  <si>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</si>
  <si>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</si>
  <si>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</si>
  <si>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</si>
  <si>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</si>
  <si>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</si>
  <si>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</si>
  <si>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</si>
  <si>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</si>
  <si>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</si>
  <si>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</si>
  <si>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</si>
  <si>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</si>
  <si>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</si>
  <si>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</si>
  <si>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</si>
  <si>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</si>
  <si>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</si>
  <si>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</si>
  <si>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</si>
  <si>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</si>
  <si>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</si>
  <si>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</si>
  <si>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</si>
  <si>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</si>
  <si>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</si>
  <si>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</si>
  <si>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</si>
  <si>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</si>
  <si>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</si>
  <si>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</si>
  <si>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</si>
  <si>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</si>
  <si>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</si>
  <si>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</si>
  <si>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</si>
  <si>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</si>
  <si>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</si>
  <si>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</si>
  <si>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</si>
  <si>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</si>
  <si>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</si>
  <si>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</si>
  <si>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Usina 3 - Chaminé Principal</t>
  </si>
  <si>
    <t>Usina 3 - Chaminé Secundária</t>
  </si>
  <si>
    <t>Usina 3 - Despoeiramento</t>
  </si>
  <si>
    <t>Usina 4- Chaminé Principal</t>
  </si>
  <si>
    <t>Usina 4 - Chaminé Secundária</t>
  </si>
  <si>
    <t>Usina 5 - Chaminé Secundária</t>
  </si>
  <si>
    <t>Usina 5 - Despoeiramento</t>
  </si>
  <si>
    <t>Usina 5 - Chaminé Principal</t>
  </si>
  <si>
    <t>Usina 4 - Despoeiramento</t>
  </si>
  <si>
    <t>Usina 6 - Chaminé Principal</t>
  </si>
  <si>
    <t>Usina 6 - Chaminé Secundária</t>
  </si>
  <si>
    <t>Usina 6 - Despoeiramento</t>
  </si>
  <si>
    <t>Usina 7 - Chaminé Principal</t>
  </si>
  <si>
    <t>Usina 7 - Despoeiramento</t>
  </si>
  <si>
    <t>Usina 8 - Chaminé Secundária</t>
  </si>
  <si>
    <t>Usina 8 - Chaminé Principal</t>
  </si>
  <si>
    <t>Usina 8 - Despoeiramento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</si>
</sst>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B5" sqref="B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1" t="s">
        <v>30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" customHeight="1" x14ac:dyDescent="0.25">
      <c r="A2" s="32" t="s">
        <v>73</v>
      </c>
      <c r="B2" s="32"/>
      <c r="C2" s="4"/>
      <c r="D2" s="32" t="s">
        <v>74</v>
      </c>
      <c r="E2" s="32"/>
      <c r="G2" s="32" t="s">
        <v>25</v>
      </c>
      <c r="H2" s="32"/>
      <c r="I2" s="32"/>
      <c r="J2" s="32"/>
      <c r="K2" s="32"/>
    </row>
    <row r="3" spans="1:11" ht="15" customHeight="1" x14ac:dyDescent="0.25">
      <c r="A3" s="1" t="s">
        <v>16</v>
      </c>
      <c r="B3" s="24">
        <v>10</v>
      </c>
      <c r="D3" s="1" t="s">
        <v>27</v>
      </c>
      <c r="E3" s="24">
        <v>10</v>
      </c>
      <c r="G3" s="33" t="s">
        <v>21</v>
      </c>
      <c r="H3" s="33" t="s">
        <v>22</v>
      </c>
      <c r="I3" s="33"/>
      <c r="J3" s="33"/>
      <c r="K3" s="33"/>
    </row>
    <row r="4" spans="1:11" ht="15" customHeight="1" x14ac:dyDescent="0.25">
      <c r="A4" s="1" t="s">
        <v>17</v>
      </c>
      <c r="B4" s="24">
        <v>9</v>
      </c>
      <c r="D4" s="1" t="s">
        <v>26</v>
      </c>
      <c r="E4" s="24">
        <v>9</v>
      </c>
      <c r="G4" s="33"/>
      <c r="H4" s="24" t="s">
        <v>23</v>
      </c>
      <c r="I4" s="24" t="s">
        <v>10</v>
      </c>
      <c r="J4" s="24" t="s">
        <v>15</v>
      </c>
      <c r="K4" s="24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4">
        <v>6</v>
      </c>
      <c r="G5" s="24" t="s">
        <v>67</v>
      </c>
      <c r="H5" s="24">
        <v>6</v>
      </c>
      <c r="I5" s="24">
        <v>6</v>
      </c>
      <c r="J5" s="24">
        <v>5</v>
      </c>
      <c r="K5" s="24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4">
        <v>3</v>
      </c>
      <c r="G6" s="24" t="s">
        <v>68</v>
      </c>
      <c r="H6" s="24">
        <v>6</v>
      </c>
      <c r="I6" s="24">
        <v>6</v>
      </c>
      <c r="J6" s="24">
        <v>5</v>
      </c>
      <c r="K6" s="24">
        <v>5</v>
      </c>
    </row>
    <row r="7" spans="1:11" ht="22.5" x14ac:dyDescent="0.25">
      <c r="A7" s="2" t="s">
        <v>78</v>
      </c>
      <c r="B7" s="24">
        <v>5</v>
      </c>
      <c r="D7" s="1" t="s">
        <v>29</v>
      </c>
      <c r="E7" s="24">
        <v>1</v>
      </c>
      <c r="G7" s="24" t="s">
        <v>69</v>
      </c>
      <c r="H7" s="24">
        <v>5</v>
      </c>
      <c r="I7" s="24">
        <v>5</v>
      </c>
      <c r="J7" s="24">
        <v>4</v>
      </c>
      <c r="K7" s="24">
        <v>4</v>
      </c>
    </row>
    <row r="8" spans="1:11" ht="15" customHeight="1" x14ac:dyDescent="0.25">
      <c r="A8" s="1" t="s">
        <v>20</v>
      </c>
      <c r="B8" s="24">
        <v>3</v>
      </c>
      <c r="G8" s="24" t="s">
        <v>70</v>
      </c>
      <c r="H8" s="24">
        <v>5</v>
      </c>
      <c r="I8" s="24">
        <v>5</v>
      </c>
      <c r="J8" s="24">
        <v>4</v>
      </c>
      <c r="K8" s="24">
        <v>4</v>
      </c>
    </row>
    <row r="9" spans="1:11" ht="15" customHeight="1" x14ac:dyDescent="0.25">
      <c r="A9" s="1" t="s">
        <v>60</v>
      </c>
      <c r="B9" s="24">
        <v>1</v>
      </c>
      <c r="G9" s="24" t="s">
        <v>71</v>
      </c>
      <c r="H9" s="24">
        <v>4</v>
      </c>
      <c r="I9" s="24">
        <v>4</v>
      </c>
      <c r="J9" s="24">
        <v>3</v>
      </c>
      <c r="K9" s="24">
        <v>3</v>
      </c>
    </row>
    <row r="11" spans="1:11" ht="15" customHeight="1" x14ac:dyDescent="0.25">
      <c r="A11" s="31" t="s">
        <v>50</v>
      </c>
      <c r="B11" s="31"/>
      <c r="C11" s="31"/>
      <c r="D11" s="31"/>
      <c r="E11" s="31"/>
    </row>
    <row r="12" spans="1:11" ht="15" customHeight="1" x14ac:dyDescent="0.25">
      <c r="A12" s="32" t="s">
        <v>79</v>
      </c>
      <c r="B12" s="32"/>
      <c r="D12" s="32" t="s">
        <v>80</v>
      </c>
      <c r="E12" s="32"/>
    </row>
    <row r="13" spans="1:11" ht="15" customHeight="1" x14ac:dyDescent="0.25">
      <c r="A13" s="1" t="s">
        <v>81</v>
      </c>
      <c r="B13" s="24">
        <v>10</v>
      </c>
      <c r="D13" s="1" t="s">
        <v>37</v>
      </c>
      <c r="E13" s="24">
        <v>10</v>
      </c>
    </row>
    <row r="14" spans="1:11" ht="15" customHeight="1" x14ac:dyDescent="0.25">
      <c r="A14" s="1" t="s">
        <v>31</v>
      </c>
      <c r="B14" s="24">
        <v>9</v>
      </c>
      <c r="D14" s="1" t="s">
        <v>38</v>
      </c>
      <c r="E14" s="24">
        <v>9</v>
      </c>
    </row>
    <row r="15" spans="1:11" ht="15" customHeight="1" x14ac:dyDescent="0.25">
      <c r="A15" s="1" t="s">
        <v>32</v>
      </c>
      <c r="B15" s="24">
        <v>8</v>
      </c>
      <c r="D15" s="1" t="s">
        <v>39</v>
      </c>
      <c r="E15" s="24">
        <v>7</v>
      </c>
    </row>
    <row r="16" spans="1:11" ht="15" customHeight="1" x14ac:dyDescent="0.25">
      <c r="A16" s="1" t="s">
        <v>33</v>
      </c>
      <c r="B16" s="24">
        <v>7</v>
      </c>
      <c r="D16" s="1" t="s">
        <v>40</v>
      </c>
      <c r="E16" s="24">
        <v>5</v>
      </c>
    </row>
    <row r="17" spans="1:5" ht="15" customHeight="1" x14ac:dyDescent="0.25">
      <c r="A17" s="1" t="s">
        <v>72</v>
      </c>
      <c r="B17" s="24">
        <v>6</v>
      </c>
      <c r="D17" s="1" t="s">
        <v>82</v>
      </c>
      <c r="E17" s="24">
        <v>3</v>
      </c>
    </row>
    <row r="18" spans="1:5" ht="15" customHeight="1" x14ac:dyDescent="0.25">
      <c r="A18" s="1" t="s">
        <v>34</v>
      </c>
      <c r="B18" s="24">
        <v>5</v>
      </c>
      <c r="D18" s="1" t="s">
        <v>41</v>
      </c>
      <c r="E18" s="24">
        <v>1</v>
      </c>
    </row>
    <row r="19" spans="1:5" ht="15" customHeight="1" x14ac:dyDescent="0.25">
      <c r="A19" s="1" t="s">
        <v>35</v>
      </c>
      <c r="B19" s="24">
        <v>3</v>
      </c>
      <c r="E19" s="24"/>
    </row>
    <row r="20" spans="1:5" ht="15" customHeight="1" x14ac:dyDescent="0.25">
      <c r="A20" s="1" t="s">
        <v>36</v>
      </c>
      <c r="B20" s="24">
        <v>1</v>
      </c>
      <c r="E20" s="24"/>
    </row>
    <row r="21" spans="1:5" ht="15" customHeight="1" x14ac:dyDescent="0.25">
      <c r="E21" s="24"/>
    </row>
    <row r="22" spans="1:5" ht="15" customHeight="1" x14ac:dyDescent="0.25">
      <c r="A22" s="31" t="s">
        <v>42</v>
      </c>
      <c r="B22" s="31"/>
      <c r="C22" s="31"/>
      <c r="D22" s="31"/>
      <c r="E22" s="31"/>
    </row>
    <row r="23" spans="1:5" ht="15" customHeight="1" x14ac:dyDescent="0.25">
      <c r="A23" s="32" t="s">
        <v>83</v>
      </c>
      <c r="B23" s="32"/>
      <c r="D23" s="32" t="s">
        <v>84</v>
      </c>
      <c r="E23" s="32"/>
    </row>
    <row r="24" spans="1:5" ht="15" customHeight="1" x14ac:dyDescent="0.25">
      <c r="A24" s="1" t="s">
        <v>85</v>
      </c>
      <c r="B24" s="24">
        <v>10</v>
      </c>
      <c r="D24" s="1" t="s">
        <v>66</v>
      </c>
      <c r="E24" s="24">
        <v>10</v>
      </c>
    </row>
    <row r="25" spans="1:5" ht="22.5" x14ac:dyDescent="0.25">
      <c r="A25" s="2" t="s">
        <v>86</v>
      </c>
      <c r="B25" s="24">
        <v>9</v>
      </c>
      <c r="D25" s="2" t="s">
        <v>87</v>
      </c>
      <c r="E25" s="24">
        <v>9</v>
      </c>
    </row>
    <row r="26" spans="1:5" ht="15" customHeight="1" x14ac:dyDescent="0.25">
      <c r="A26" s="1" t="s">
        <v>53</v>
      </c>
      <c r="B26" s="24">
        <v>7</v>
      </c>
      <c r="D26" s="1" t="s">
        <v>54</v>
      </c>
      <c r="E26" s="24">
        <v>7</v>
      </c>
    </row>
    <row r="27" spans="1:5" ht="15" customHeight="1" x14ac:dyDescent="0.25">
      <c r="A27" s="1" t="s">
        <v>44</v>
      </c>
      <c r="B27" s="24">
        <v>5</v>
      </c>
      <c r="D27" s="1" t="s">
        <v>47</v>
      </c>
      <c r="E27" s="24">
        <v>5</v>
      </c>
    </row>
    <row r="28" spans="1:5" ht="15" customHeight="1" x14ac:dyDescent="0.25">
      <c r="A28" s="1" t="s">
        <v>45</v>
      </c>
      <c r="B28" s="24">
        <v>3</v>
      </c>
      <c r="D28" s="1" t="s">
        <v>48</v>
      </c>
      <c r="E28" s="24">
        <v>3</v>
      </c>
    </row>
    <row r="29" spans="1:5" ht="15" customHeight="1" x14ac:dyDescent="0.25">
      <c r="A29" s="2" t="s">
        <v>43</v>
      </c>
      <c r="B29" s="24">
        <v>1</v>
      </c>
      <c r="D29" s="1" t="s">
        <v>46</v>
      </c>
      <c r="E29" s="24">
        <v>1</v>
      </c>
    </row>
    <row r="30" spans="1:5" ht="15" customHeight="1" x14ac:dyDescent="0.25">
      <c r="B30" s="24"/>
      <c r="E30" s="24"/>
    </row>
    <row r="31" spans="1:5" ht="15" customHeight="1" x14ac:dyDescent="0.25">
      <c r="A31" s="31" t="s">
        <v>49</v>
      </c>
      <c r="B31" s="31"/>
      <c r="C31" s="31"/>
      <c r="D31" s="31"/>
      <c r="E31" s="31"/>
    </row>
    <row r="32" spans="1:5" ht="15" customHeight="1" x14ac:dyDescent="0.25">
      <c r="A32" s="32" t="s">
        <v>88</v>
      </c>
      <c r="B32" s="32"/>
      <c r="C32" s="23"/>
      <c r="D32" s="32" t="s">
        <v>89</v>
      </c>
      <c r="E32" s="32"/>
    </row>
    <row r="33" spans="1:5" ht="15" customHeight="1" x14ac:dyDescent="0.25">
      <c r="A33" s="1" t="s">
        <v>51</v>
      </c>
      <c r="B33" s="24">
        <v>10</v>
      </c>
      <c r="D33" s="1" t="s">
        <v>56</v>
      </c>
      <c r="E33" s="24">
        <v>10</v>
      </c>
    </row>
    <row r="34" spans="1:5" ht="22.5" x14ac:dyDescent="0.25">
      <c r="A34" s="1" t="s">
        <v>52</v>
      </c>
      <c r="B34" s="24">
        <v>9</v>
      </c>
      <c r="D34" s="2" t="s">
        <v>57</v>
      </c>
      <c r="E34" s="24">
        <v>9</v>
      </c>
    </row>
    <row r="35" spans="1:5" ht="22.5" x14ac:dyDescent="0.25">
      <c r="A35" s="1" t="s">
        <v>90</v>
      </c>
      <c r="B35" s="24">
        <v>8</v>
      </c>
      <c r="D35" s="2" t="s">
        <v>58</v>
      </c>
      <c r="E35" s="24">
        <v>8</v>
      </c>
    </row>
    <row r="36" spans="1:5" ht="15" customHeight="1" x14ac:dyDescent="0.25">
      <c r="A36" s="1" t="s">
        <v>64</v>
      </c>
      <c r="B36" s="24">
        <v>7</v>
      </c>
      <c r="D36" s="1" t="s">
        <v>64</v>
      </c>
      <c r="E36" s="24">
        <v>7</v>
      </c>
    </row>
    <row r="37" spans="1:5" ht="15" customHeight="1" x14ac:dyDescent="0.25">
      <c r="A37" s="1" t="s">
        <v>65</v>
      </c>
      <c r="B37" s="24">
        <v>5</v>
      </c>
      <c r="D37" s="1" t="s">
        <v>65</v>
      </c>
      <c r="E37" s="24">
        <v>5</v>
      </c>
    </row>
    <row r="38" spans="1:5" ht="15" customHeight="1" x14ac:dyDescent="0.25">
      <c r="A38" s="1" t="s">
        <v>55</v>
      </c>
      <c r="B38" s="24">
        <v>3</v>
      </c>
      <c r="D38" s="1" t="s">
        <v>55</v>
      </c>
      <c r="E38" s="24">
        <v>3</v>
      </c>
    </row>
    <row r="39" spans="1:5" ht="15" customHeight="1" x14ac:dyDescent="0.25">
      <c r="A39" s="1" t="s">
        <v>91</v>
      </c>
      <c r="B39" s="24">
        <v>1</v>
      </c>
      <c r="D39" s="1" t="s">
        <v>59</v>
      </c>
      <c r="E39" s="24">
        <v>1</v>
      </c>
    </row>
    <row r="40" spans="1:5" ht="15" customHeight="1" x14ac:dyDescent="0.25">
      <c r="B40" s="24"/>
      <c r="E40" s="24"/>
    </row>
    <row r="41" spans="1:5" ht="15" customHeight="1" x14ac:dyDescent="0.25">
      <c r="B41" s="24"/>
      <c r="E41" s="24"/>
    </row>
    <row r="42" spans="1:5" ht="15" customHeight="1" x14ac:dyDescent="0.25">
      <c r="B42" s="24"/>
    </row>
    <row r="43" spans="1:5" ht="15" customHeight="1" x14ac:dyDescent="0.25">
      <c r="B43" s="24"/>
    </row>
    <row r="44" spans="1:5" ht="15" customHeight="1" x14ac:dyDescent="0.25">
      <c r="B44" s="24"/>
    </row>
    <row r="45" spans="1:5" ht="15" customHeight="1" x14ac:dyDescent="0.25">
      <c r="B45" s="24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4"/>
  <sheetViews>
    <sheetView topLeftCell="A100" workbookViewId="0">
      <selection activeCell="B120" sqref="B120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6" t="s">
        <v>93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0.9</v>
      </c>
      <c r="C4" s="30" t="s">
        <v>17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1</v>
      </c>
      <c r="C7" s="27" t="s">
        <v>51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0.9</v>
      </c>
      <c r="C25" s="30" t="s">
        <v>17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1</v>
      </c>
      <c r="C28" s="27" t="s">
        <v>51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0.97499999999999998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1</v>
      </c>
      <c r="C32" s="30" t="s">
        <v>16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1</v>
      </c>
      <c r="C35" s="27" t="s">
        <v>51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1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1</v>
      </c>
      <c r="C39" s="30" t="s">
        <v>16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1</v>
      </c>
      <c r="C40" s="27" t="s">
        <v>81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1</v>
      </c>
      <c r="C41" s="27" t="s">
        <v>85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1</v>
      </c>
      <c r="C42" s="27" t="s">
        <v>51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1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VLOOKUP(C46,Parâmetros!$G$5:$K$9,5,FALSE)/10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2" spans="1:9" ht="22.5" customHeight="1" x14ac:dyDescent="0.25">
      <c r="A52" s="5" t="s">
        <v>7</v>
      </c>
      <c r="B52" s="46" t="s">
        <v>94</v>
      </c>
      <c r="C52" s="47"/>
      <c r="D52" s="47"/>
      <c r="E52" s="47"/>
    </row>
    <row r="53" spans="1:9" ht="15" customHeight="1" x14ac:dyDescent="0.25">
      <c r="A53" s="8" t="s">
        <v>8</v>
      </c>
      <c r="B53" s="9" t="s">
        <v>9</v>
      </c>
      <c r="C53" s="42"/>
      <c r="D53" s="43"/>
      <c r="E53" s="48"/>
      <c r="F53" s="10"/>
    </row>
    <row r="54" spans="1:9" ht="1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34" t="s">
        <v>92</v>
      </c>
    </row>
    <row r="55" spans="1:9" ht="15" customHeight="1" x14ac:dyDescent="0.25">
      <c r="A55" s="25" t="s">
        <v>3</v>
      </c>
      <c r="B55" s="26">
        <f>VLOOKUP(C55,Parâmetros!$A$3:$B$9,2,FALSE)/10</f>
        <v>1</v>
      </c>
      <c r="C55" s="30" t="s">
        <v>16</v>
      </c>
      <c r="D55" s="26">
        <f>VLOOKUP(E55,Parâmetros!$D$3:$E$7,2,FALSE)/10</f>
        <v>1</v>
      </c>
      <c r="E55" s="27" t="s">
        <v>27</v>
      </c>
      <c r="F55" s="35"/>
    </row>
    <row r="56" spans="1:9" ht="15" customHeight="1" x14ac:dyDescent="0.25">
      <c r="A56" s="25" t="s">
        <v>4</v>
      </c>
      <c r="B56" s="26">
        <f>VLOOKUP(C56,Parâmetros!$A$13:$B$20,2,FALSE)/10</f>
        <v>1</v>
      </c>
      <c r="C56" s="27" t="s">
        <v>81</v>
      </c>
      <c r="D56" s="26">
        <f>VLOOKUP(E56,Parâmetros!$D$13:$E$18,2,FALSE)/10</f>
        <v>1</v>
      </c>
      <c r="E56" s="27" t="s">
        <v>37</v>
      </c>
      <c r="F56" s="35"/>
    </row>
    <row r="57" spans="1:9" ht="15" customHeight="1" x14ac:dyDescent="0.25">
      <c r="A57" s="25" t="s">
        <v>63</v>
      </c>
      <c r="B57" s="26">
        <f>VLOOKUP(C57,Parâmetros!$A$24:$B$29,2,FALSE)/10</f>
        <v>1</v>
      </c>
      <c r="C57" s="27" t="s">
        <v>85</v>
      </c>
      <c r="D57" s="26">
        <f>VLOOKUP(E57,Parâmetros!$D$24:$E$29,2,FALSE)/10</f>
        <v>1</v>
      </c>
      <c r="E57" s="27" t="s">
        <v>66</v>
      </c>
      <c r="F57" s="35"/>
    </row>
    <row r="58" spans="1:9" ht="15" customHeight="1" x14ac:dyDescent="0.25">
      <c r="A58" s="25" t="s">
        <v>5</v>
      </c>
      <c r="B58" s="26">
        <f>VLOOKUP(C58,Parâmetros!$A$33:$B$39,2,FALSE)/10</f>
        <v>1</v>
      </c>
      <c r="C58" s="27" t="s">
        <v>51</v>
      </c>
      <c r="D58" s="26">
        <f>VLOOKUP(E58,Parâmetros!$D$33:$E$39,2,FALSE)/10</f>
        <v>1</v>
      </c>
      <c r="E58" s="27" t="s">
        <v>56</v>
      </c>
      <c r="F58" s="36"/>
    </row>
    <row r="59" spans="1:9" ht="15" customHeight="1" x14ac:dyDescent="0.25">
      <c r="A59" s="40"/>
      <c r="B59" s="40"/>
      <c r="C59" s="40"/>
      <c r="D59" s="40"/>
      <c r="E59" s="40"/>
      <c r="F59" s="29">
        <f>((B55*D55)+(B56*D56)+(B57*D57)+(B58*D58))/4</f>
        <v>1</v>
      </c>
    </row>
    <row r="60" spans="1:9" ht="15" customHeight="1" x14ac:dyDescent="0.25">
      <c r="A60" s="13" t="s">
        <v>8</v>
      </c>
      <c r="B60" s="14" t="s">
        <v>11</v>
      </c>
      <c r="C60" s="42"/>
      <c r="D60" s="43"/>
      <c r="E60" s="43"/>
      <c r="F60" s="15"/>
    </row>
    <row r="61" spans="1:9" ht="15" customHeight="1" x14ac:dyDescent="0.25">
      <c r="A61" s="28" t="s">
        <v>0</v>
      </c>
      <c r="B61" s="28" t="s">
        <v>1</v>
      </c>
      <c r="C61" s="28" t="s">
        <v>6</v>
      </c>
      <c r="D61" s="28" t="s">
        <v>2</v>
      </c>
      <c r="E61" s="28" t="s">
        <v>6</v>
      </c>
      <c r="F61" s="34" t="s">
        <v>92</v>
      </c>
    </row>
    <row r="62" spans="1:9" ht="15" customHeight="1" x14ac:dyDescent="0.25">
      <c r="A62" s="25" t="s">
        <v>3</v>
      </c>
      <c r="B62" s="26">
        <f>VLOOKUP(C62,Parâmetros!$A$3:$B$9,2,FALSE)/10</f>
        <v>0.5</v>
      </c>
      <c r="C62" s="30" t="s">
        <v>78</v>
      </c>
      <c r="D62" s="26">
        <f>VLOOKUP(E62,Parâmetros!$D$3:$E$7,2,FALSE)/10</f>
        <v>1</v>
      </c>
      <c r="E62" s="27" t="s">
        <v>27</v>
      </c>
      <c r="F62" s="35"/>
    </row>
    <row r="63" spans="1:9" ht="15" customHeight="1" x14ac:dyDescent="0.25">
      <c r="A63" s="25" t="s">
        <v>4</v>
      </c>
      <c r="B63" s="26">
        <f>VLOOKUP(C63,Parâmetros!$A$13:$B$20,2,FALSE)/10</f>
        <v>0.6</v>
      </c>
      <c r="C63" s="27" t="s">
        <v>72</v>
      </c>
      <c r="D63" s="26">
        <f>VLOOKUP(E63,Parâmetros!$D$13:$E$18,2,FALSE)/10</f>
        <v>1</v>
      </c>
      <c r="E63" s="27" t="s">
        <v>37</v>
      </c>
      <c r="F63" s="35"/>
    </row>
    <row r="64" spans="1:9" ht="15" customHeight="1" x14ac:dyDescent="0.25">
      <c r="A64" s="25" t="s">
        <v>63</v>
      </c>
      <c r="B64" s="26">
        <f>VLOOKUP(C64,Parâmetros!$A$24:$B$29,2,FALSE)/10</f>
        <v>0.5</v>
      </c>
      <c r="C64" s="27" t="s">
        <v>44</v>
      </c>
      <c r="D64" s="26">
        <f>VLOOKUP(E64,Parâmetros!$D$24:$E$29,2,FALSE)/10</f>
        <v>1</v>
      </c>
      <c r="E64" s="27" t="s">
        <v>66</v>
      </c>
      <c r="F64" s="35"/>
    </row>
    <row r="65" spans="1:6" ht="15" customHeight="1" x14ac:dyDescent="0.25">
      <c r="A65" s="25" t="s">
        <v>5</v>
      </c>
      <c r="B65" s="26">
        <f>VLOOKUP(C65,Parâmetros!$A$33:$B$39,2,FALSE)/10</f>
        <v>0.5</v>
      </c>
      <c r="C65" s="27" t="s">
        <v>65</v>
      </c>
      <c r="D65" s="26">
        <f>VLOOKUP(E65,Parâmetros!$D$33:$E$39,2,FALSE)/10</f>
        <v>1</v>
      </c>
      <c r="E65" s="27" t="s">
        <v>56</v>
      </c>
      <c r="F65" s="36"/>
    </row>
    <row r="66" spans="1:6" ht="15" customHeight="1" x14ac:dyDescent="0.25">
      <c r="A66" s="40"/>
      <c r="B66" s="40"/>
      <c r="C66" s="40"/>
      <c r="D66" s="40"/>
      <c r="E66" s="40"/>
      <c r="F66" s="29">
        <f>((B62*D62)+(B63*D63)+(B64*D64)+(B65*D65))/4</f>
        <v>0.52500000000000002</v>
      </c>
    </row>
    <row r="67" spans="1:6" ht="15" customHeight="1" x14ac:dyDescent="0.25">
      <c r="A67" s="16" t="s">
        <v>8</v>
      </c>
      <c r="B67" s="17" t="s">
        <v>12</v>
      </c>
      <c r="C67" s="37"/>
      <c r="D67" s="38"/>
      <c r="E67" s="39"/>
      <c r="F67" s="18"/>
    </row>
    <row r="68" spans="1:6" ht="15" customHeight="1" x14ac:dyDescent="0.25">
      <c r="A68" s="28" t="s">
        <v>0</v>
      </c>
      <c r="B68" s="28" t="s">
        <v>1</v>
      </c>
      <c r="C68" s="28" t="s">
        <v>6</v>
      </c>
      <c r="D68" s="28" t="s">
        <v>2</v>
      </c>
      <c r="E68" s="28" t="s">
        <v>6</v>
      </c>
      <c r="F68" s="34" t="s">
        <v>92</v>
      </c>
    </row>
    <row r="69" spans="1:6" ht="15" customHeight="1" x14ac:dyDescent="0.25">
      <c r="A69" s="25" t="s">
        <v>3</v>
      </c>
      <c r="B69" s="26">
        <f>VLOOKUP(C69,Parâmetros!$A$3:$B$9,2,FALSE)/10</f>
        <v>0.5</v>
      </c>
      <c r="C69" s="30" t="s">
        <v>78</v>
      </c>
      <c r="D69" s="26">
        <f>VLOOKUP(E69,Parâmetros!$D$3:$E$7,2,FALSE)/10</f>
        <v>1</v>
      </c>
      <c r="E69" s="27" t="s">
        <v>27</v>
      </c>
      <c r="F69" s="35"/>
    </row>
    <row r="70" spans="1:6" ht="15" customHeight="1" x14ac:dyDescent="0.25">
      <c r="A70" s="25" t="s">
        <v>4</v>
      </c>
      <c r="B70" s="26">
        <f>VLOOKUP(C70,Parâmetros!$A$13:$B$20,2,FALSE)/10</f>
        <v>0.6</v>
      </c>
      <c r="C70" s="27" t="s">
        <v>72</v>
      </c>
      <c r="D70" s="26">
        <f>VLOOKUP(E70,Parâmetros!$D$13:$E$18,2,FALSE)/10</f>
        <v>1</v>
      </c>
      <c r="E70" s="27" t="s">
        <v>37</v>
      </c>
      <c r="F70" s="35"/>
    </row>
    <row r="71" spans="1:6" ht="15" customHeight="1" x14ac:dyDescent="0.25">
      <c r="A71" s="25" t="s">
        <v>63</v>
      </c>
      <c r="B71" s="26">
        <f>VLOOKUP(C71,Parâmetros!$A$24:$B$29,2,FALSE)/10</f>
        <v>0.5</v>
      </c>
      <c r="C71" s="27" t="s">
        <v>44</v>
      </c>
      <c r="D71" s="26">
        <f>VLOOKUP(E71,Parâmetros!$D$24:$E$29,2,FALSE)/10</f>
        <v>1</v>
      </c>
      <c r="E71" s="27" t="s">
        <v>66</v>
      </c>
      <c r="F71" s="35"/>
    </row>
    <row r="72" spans="1:6" ht="15" customHeight="1" x14ac:dyDescent="0.25">
      <c r="A72" s="25" t="s">
        <v>5</v>
      </c>
      <c r="B72" s="26">
        <f>VLOOKUP(C72,Parâmetros!$A$33:$B$39,2,FALSE)/10</f>
        <v>0.5</v>
      </c>
      <c r="C72" s="27" t="s">
        <v>65</v>
      </c>
      <c r="D72" s="26">
        <f>VLOOKUP(E72,Parâmetros!$D$33:$E$39,2,FALSE)/10</f>
        <v>1</v>
      </c>
      <c r="E72" s="27" t="s">
        <v>56</v>
      </c>
      <c r="F72" s="36"/>
    </row>
    <row r="73" spans="1:6" ht="15" customHeight="1" x14ac:dyDescent="0.25">
      <c r="A73" s="40"/>
      <c r="B73" s="40"/>
      <c r="C73" s="40"/>
      <c r="D73" s="40"/>
      <c r="E73" s="41"/>
      <c r="F73" s="29">
        <f>((B69*D69)+(B70*D70)+(B71*D71)+(B72*D72))/4</f>
        <v>0.52500000000000002</v>
      </c>
    </row>
    <row r="74" spans="1:6" ht="15" customHeight="1" x14ac:dyDescent="0.25">
      <c r="A74" s="13" t="s">
        <v>8</v>
      </c>
      <c r="B74" s="14" t="s">
        <v>13</v>
      </c>
      <c r="C74" s="42"/>
      <c r="D74" s="43"/>
      <c r="E74" s="43"/>
      <c r="F74" s="15"/>
    </row>
    <row r="75" spans="1:6" ht="15" customHeight="1" x14ac:dyDescent="0.25">
      <c r="A75" s="28" t="s">
        <v>0</v>
      </c>
      <c r="B75" s="28" t="s">
        <v>1</v>
      </c>
      <c r="C75" s="28" t="s">
        <v>6</v>
      </c>
      <c r="D75" s="28" t="s">
        <v>2</v>
      </c>
      <c r="E75" s="28" t="s">
        <v>6</v>
      </c>
      <c r="F75" s="34" t="s">
        <v>92</v>
      </c>
    </row>
    <row r="76" spans="1:6" ht="15" customHeight="1" x14ac:dyDescent="0.25">
      <c r="A76" s="25" t="s">
        <v>3</v>
      </c>
      <c r="B76" s="26">
        <f>VLOOKUP(C76,Parâmetros!$A$3:$B$9,2,FALSE)/10</f>
        <v>0.9</v>
      </c>
      <c r="C76" s="30" t="s">
        <v>17</v>
      </c>
      <c r="D76" s="26">
        <f>VLOOKUP(E76,Parâmetros!$D$3:$E$7,2,FALSE)/10</f>
        <v>1</v>
      </c>
      <c r="E76" s="27" t="s">
        <v>27</v>
      </c>
      <c r="F76" s="35"/>
    </row>
    <row r="77" spans="1:6" ht="15" customHeight="1" x14ac:dyDescent="0.25">
      <c r="A77" s="25" t="s">
        <v>4</v>
      </c>
      <c r="B77" s="26">
        <f>VLOOKUP(C77,Parâmetros!$A$13:$B$20,2,FALSE)/10</f>
        <v>1</v>
      </c>
      <c r="C77" s="27" t="s">
        <v>81</v>
      </c>
      <c r="D77" s="26">
        <f>VLOOKUP(E77,Parâmetros!$D$13:$E$18,2,FALSE)/10</f>
        <v>1</v>
      </c>
      <c r="E77" s="27" t="s">
        <v>37</v>
      </c>
      <c r="F77" s="35"/>
    </row>
    <row r="78" spans="1:6" ht="15" customHeight="1" x14ac:dyDescent="0.25">
      <c r="A78" s="12" t="s">
        <v>63</v>
      </c>
      <c r="B78" s="26">
        <f>VLOOKUP(C78,Parâmetros!$A$24:$B$29,2,FALSE)/10</f>
        <v>1</v>
      </c>
      <c r="C78" s="27" t="s">
        <v>85</v>
      </c>
      <c r="D78" s="26">
        <f>VLOOKUP(E78,Parâmetros!$D$24:$E$29,2,FALSE)/10</f>
        <v>1</v>
      </c>
      <c r="E78" s="27" t="s">
        <v>66</v>
      </c>
      <c r="F78" s="35"/>
    </row>
    <row r="79" spans="1:6" ht="15" customHeight="1" x14ac:dyDescent="0.25">
      <c r="A79" s="12" t="s">
        <v>5</v>
      </c>
      <c r="B79" s="26">
        <f>VLOOKUP(C79,Parâmetros!$A$33:$B$39,2,FALSE)/10</f>
        <v>1</v>
      </c>
      <c r="C79" s="27" t="s">
        <v>51</v>
      </c>
      <c r="D79" s="26">
        <f>VLOOKUP(E79,Parâmetros!$D$33:$E$39,2,FALSE)/10</f>
        <v>1</v>
      </c>
      <c r="E79" s="27" t="s">
        <v>56</v>
      </c>
      <c r="F79" s="36"/>
    </row>
    <row r="80" spans="1:6" ht="15" customHeight="1" x14ac:dyDescent="0.25">
      <c r="A80" s="44"/>
      <c r="B80" s="44"/>
      <c r="C80" s="44"/>
      <c r="D80" s="44"/>
      <c r="E80" s="45"/>
      <c r="F80" s="29">
        <f>((B76*D76)+(B77*D77)+(B78*D78)+(B79*D79))/4</f>
        <v>0.97499999999999998</v>
      </c>
    </row>
    <row r="81" spans="1:6" ht="15" customHeight="1" x14ac:dyDescent="0.25">
      <c r="A81" s="13" t="s">
        <v>8</v>
      </c>
      <c r="B81" s="14" t="s">
        <v>14</v>
      </c>
      <c r="C81" s="42"/>
      <c r="D81" s="43"/>
      <c r="E81" s="43"/>
      <c r="F81" s="18"/>
    </row>
    <row r="82" spans="1:6" ht="15" customHeight="1" x14ac:dyDescent="0.25">
      <c r="A82" s="11" t="s">
        <v>0</v>
      </c>
      <c r="B82" s="11" t="s">
        <v>1</v>
      </c>
      <c r="C82" s="11" t="s">
        <v>6</v>
      </c>
      <c r="D82" s="11" t="s">
        <v>2</v>
      </c>
      <c r="E82" s="11" t="s">
        <v>6</v>
      </c>
      <c r="F82" s="34" t="s">
        <v>92</v>
      </c>
    </row>
    <row r="83" spans="1:6" ht="15" customHeight="1" x14ac:dyDescent="0.25">
      <c r="A83" s="12" t="s">
        <v>3</v>
      </c>
      <c r="B83" s="26">
        <f>VLOOKUP(C83,Parâmetros!$A$3:$B$9,2,FALSE)/10</f>
        <v>1</v>
      </c>
      <c r="C83" s="30" t="s">
        <v>16</v>
      </c>
      <c r="D83" s="26">
        <f>VLOOKUP(E83,Parâmetros!$D$3:$E$7,2,FALSE)/10</f>
        <v>1</v>
      </c>
      <c r="E83" s="27" t="s">
        <v>27</v>
      </c>
      <c r="F83" s="35"/>
    </row>
    <row r="84" spans="1:6" ht="15" customHeight="1" x14ac:dyDescent="0.25">
      <c r="A84" s="12" t="s">
        <v>4</v>
      </c>
      <c r="B84" s="26">
        <f>VLOOKUP(C84,Parâmetros!$A$13:$B$20,2,FALSE)/10</f>
        <v>1</v>
      </c>
      <c r="C84" s="27" t="s">
        <v>81</v>
      </c>
      <c r="D84" s="26">
        <f>VLOOKUP(E84,Parâmetros!$D$13:$E$18,2,FALSE)/10</f>
        <v>1</v>
      </c>
      <c r="E84" s="27" t="s">
        <v>37</v>
      </c>
      <c r="F84" s="35"/>
    </row>
    <row r="85" spans="1:6" ht="15" customHeight="1" x14ac:dyDescent="0.25">
      <c r="A85" s="12" t="s">
        <v>63</v>
      </c>
      <c r="B85" s="26">
        <f>VLOOKUP(C85,Parâmetros!$A$24:$B$29,2,FALSE)/10</f>
        <v>1</v>
      </c>
      <c r="C85" s="27" t="s">
        <v>85</v>
      </c>
      <c r="D85" s="26">
        <f>VLOOKUP(E85,Parâmetros!$D$24:$E$29,2,FALSE)/10</f>
        <v>1</v>
      </c>
      <c r="E85" s="27" t="s">
        <v>66</v>
      </c>
      <c r="F85" s="35"/>
    </row>
    <row r="86" spans="1:6" ht="15" customHeight="1" x14ac:dyDescent="0.25">
      <c r="A86" s="12" t="s">
        <v>5</v>
      </c>
      <c r="B86" s="26">
        <f>VLOOKUP(C86,Parâmetros!$A$33:$B$39,2,FALSE)/10</f>
        <v>1</v>
      </c>
      <c r="C86" s="27" t="s">
        <v>51</v>
      </c>
      <c r="D86" s="26">
        <f>VLOOKUP(E86,Parâmetros!$D$33:$E$39,2,FALSE)/10</f>
        <v>1</v>
      </c>
      <c r="E86" s="27" t="s">
        <v>56</v>
      </c>
      <c r="F86" s="36"/>
    </row>
    <row r="87" spans="1:6" ht="15" customHeight="1" x14ac:dyDescent="0.25">
      <c r="A87" s="44"/>
      <c r="B87" s="44"/>
      <c r="C87" s="44"/>
      <c r="D87" s="44"/>
      <c r="E87" s="45"/>
      <c r="F87" s="29">
        <f>((B83*D83)+(B84*D84)+(B85*D85)+(B86*D86))/4</f>
        <v>1</v>
      </c>
    </row>
    <row r="88" spans="1:6" ht="15" customHeight="1" x14ac:dyDescent="0.25">
      <c r="A88" s="13" t="s">
        <v>8</v>
      </c>
      <c r="B88" s="14" t="s">
        <v>10</v>
      </c>
      <c r="C88" s="42"/>
      <c r="D88" s="43"/>
      <c r="E88" s="43"/>
      <c r="F88" s="18"/>
    </row>
    <row r="89" spans="1:6" ht="15" customHeight="1" x14ac:dyDescent="0.25">
      <c r="A89" s="11" t="s">
        <v>0</v>
      </c>
      <c r="B89" s="11" t="s">
        <v>1</v>
      </c>
      <c r="C89" s="11" t="s">
        <v>6</v>
      </c>
      <c r="D89" s="11" t="s">
        <v>2</v>
      </c>
      <c r="E89" s="11" t="s">
        <v>6</v>
      </c>
      <c r="F89" s="34" t="s">
        <v>92</v>
      </c>
    </row>
    <row r="90" spans="1:6" ht="15" customHeight="1" x14ac:dyDescent="0.25">
      <c r="A90" s="12" t="s">
        <v>3</v>
      </c>
      <c r="B90" s="26">
        <f>VLOOKUP(C90,Parâmetros!$A$3:$B$9,2,FALSE)/10</f>
        <v>1</v>
      </c>
      <c r="C90" s="30" t="s">
        <v>16</v>
      </c>
      <c r="D90" s="26">
        <f>VLOOKUP(E90,Parâmetros!$D$3:$E$7,2,FALSE)/10</f>
        <v>1</v>
      </c>
      <c r="E90" s="27" t="s">
        <v>27</v>
      </c>
      <c r="F90" s="35"/>
    </row>
    <row r="91" spans="1:6" ht="15" customHeight="1" x14ac:dyDescent="0.25">
      <c r="A91" s="12" t="s">
        <v>4</v>
      </c>
      <c r="B91" s="26">
        <f>VLOOKUP(C91,Parâmetros!$A$13:$B$20,2,FALSE)/10</f>
        <v>1</v>
      </c>
      <c r="C91" s="27" t="s">
        <v>81</v>
      </c>
      <c r="D91" s="26">
        <f>VLOOKUP(E91,Parâmetros!$D$13:$E$18,2,FALSE)/10</f>
        <v>1</v>
      </c>
      <c r="E91" s="27" t="s">
        <v>37</v>
      </c>
      <c r="F91" s="35"/>
    </row>
    <row r="92" spans="1:6" ht="15" customHeight="1" x14ac:dyDescent="0.25">
      <c r="A92" s="12" t="s">
        <v>63</v>
      </c>
      <c r="B92" s="26">
        <f>VLOOKUP(C92,Parâmetros!$A$24:$B$29,2,FALSE)/10</f>
        <v>1</v>
      </c>
      <c r="C92" s="27" t="s">
        <v>85</v>
      </c>
      <c r="D92" s="26">
        <f>VLOOKUP(E92,Parâmetros!$D$24:$E$29,2,FALSE)/10</f>
        <v>1</v>
      </c>
      <c r="E92" s="27" t="s">
        <v>66</v>
      </c>
      <c r="F92" s="35"/>
    </row>
    <row r="93" spans="1:6" ht="15" customHeight="1" x14ac:dyDescent="0.25">
      <c r="A93" s="12" t="s">
        <v>5</v>
      </c>
      <c r="B93" s="26">
        <f>VLOOKUP(C93,Parâmetros!$A$33:$B$39,2,FALSE)/10</f>
        <v>1</v>
      </c>
      <c r="C93" s="27" t="s">
        <v>51</v>
      </c>
      <c r="D93" s="26">
        <f>VLOOKUP(E93,Parâmetros!$D$33:$E$39,2,FALSE)/10</f>
        <v>1</v>
      </c>
      <c r="E93" s="27" t="s">
        <v>56</v>
      </c>
      <c r="F93" s="36"/>
    </row>
    <row r="94" spans="1:6" ht="15" customHeight="1" x14ac:dyDescent="0.25">
      <c r="A94" s="44"/>
      <c r="B94" s="44"/>
      <c r="C94" s="44"/>
      <c r="D94" s="44"/>
      <c r="E94" s="45"/>
      <c r="F94" s="29">
        <f>((B90*D90)+(B91*D91)+(B92*D92)+(B93*D93))/4</f>
        <v>1</v>
      </c>
    </row>
    <row r="95" spans="1:6" ht="15" customHeight="1" x14ac:dyDescent="0.25">
      <c r="A95" s="13" t="s">
        <v>8</v>
      </c>
      <c r="B95" s="14" t="s">
        <v>15</v>
      </c>
      <c r="C95" s="42"/>
      <c r="D95" s="43"/>
      <c r="E95" s="43"/>
      <c r="F95" s="18"/>
    </row>
    <row r="96" spans="1:6" ht="15" customHeight="1" x14ac:dyDescent="0.25">
      <c r="A96" s="11" t="s">
        <v>0</v>
      </c>
      <c r="B96" s="11" t="s">
        <v>1</v>
      </c>
      <c r="C96" s="11" t="s">
        <v>6</v>
      </c>
      <c r="D96" s="11" t="s">
        <v>2</v>
      </c>
      <c r="E96" s="11" t="s">
        <v>6</v>
      </c>
      <c r="F96" s="34" t="s">
        <v>92</v>
      </c>
    </row>
    <row r="97" spans="1:6" ht="15" customHeight="1" x14ac:dyDescent="0.25">
      <c r="A97" s="12" t="s">
        <v>3</v>
      </c>
      <c r="B97" s="26">
        <f>VLOOKUP(C97,Parâmetros!$G$5:$K$9,5,FALSE)/10</f>
        <v>0.3</v>
      </c>
      <c r="C97" s="22" t="s">
        <v>71</v>
      </c>
      <c r="D97" s="26">
        <f>VLOOKUP(E97,Parâmetros!$D$3:$E$7,2,FALSE)/10</f>
        <v>1</v>
      </c>
      <c r="E97" s="22" t="s">
        <v>27</v>
      </c>
      <c r="F97" s="35"/>
    </row>
    <row r="98" spans="1:6" ht="15" customHeight="1" x14ac:dyDescent="0.25">
      <c r="A98" s="12" t="s">
        <v>4</v>
      </c>
      <c r="B98" s="26">
        <f>VLOOKUP(C98,Parâmetros!$A$13:$B$20,2,FALSE)/10</f>
        <v>0.6</v>
      </c>
      <c r="C98" s="22" t="s">
        <v>72</v>
      </c>
      <c r="D98" s="26">
        <f>VLOOKUP(E98,Parâmetros!$D$13:$E$18,2,FALSE)/10</f>
        <v>1</v>
      </c>
      <c r="E98" s="22" t="s">
        <v>37</v>
      </c>
      <c r="F98" s="35"/>
    </row>
    <row r="99" spans="1:6" ht="15" customHeight="1" x14ac:dyDescent="0.25">
      <c r="A99" s="12" t="s">
        <v>63</v>
      </c>
      <c r="B99" s="26">
        <f>VLOOKUP(C99,Parâmetros!$A$24:$B$29,2,FALSE)/10</f>
        <v>0.1</v>
      </c>
      <c r="C99" s="22" t="s">
        <v>43</v>
      </c>
      <c r="D99" s="26">
        <f>VLOOKUP(E99,Parâmetros!$D$24:$E$29,2,FALSE)/10</f>
        <v>1</v>
      </c>
      <c r="E99" s="22" t="s">
        <v>66</v>
      </c>
      <c r="F99" s="35"/>
    </row>
    <row r="100" spans="1:6" ht="15" customHeight="1" x14ac:dyDescent="0.25">
      <c r="A100" s="12" t="s">
        <v>5</v>
      </c>
      <c r="B100" s="26">
        <f>VLOOKUP(C100,Parâmetros!$A$33:$B$39,2,FALSE)/10</f>
        <v>0.3</v>
      </c>
      <c r="C100" s="22" t="s">
        <v>55</v>
      </c>
      <c r="D100" s="26">
        <f>VLOOKUP(E100,Parâmetros!$D$33:$E$39,2,FALSE)/10</f>
        <v>1</v>
      </c>
      <c r="E100" s="22" t="s">
        <v>56</v>
      </c>
      <c r="F100" s="36"/>
    </row>
    <row r="101" spans="1:6" ht="15" customHeight="1" x14ac:dyDescent="0.25">
      <c r="A101" s="20"/>
      <c r="C101" s="21"/>
      <c r="D101" s="21"/>
      <c r="E101" s="21"/>
      <c r="F101" s="29">
        <f>((B97*D97)+(B98*D98)+(B99*D99)+(B100*D100))/4</f>
        <v>0.32499999999999996</v>
      </c>
    </row>
    <row r="103" spans="1:6" ht="22.5" customHeight="1" x14ac:dyDescent="0.25">
      <c r="A103" s="5" t="s">
        <v>7</v>
      </c>
      <c r="B103" s="46" t="s">
        <v>95</v>
      </c>
      <c r="C103" s="47"/>
      <c r="D103" s="47"/>
      <c r="E103" s="47"/>
    </row>
    <row r="104" spans="1:6" ht="15" customHeight="1" x14ac:dyDescent="0.25">
      <c r="A104" s="8" t="s">
        <v>8</v>
      </c>
      <c r="B104" s="9" t="s">
        <v>9</v>
      </c>
      <c r="C104" s="42"/>
      <c r="D104" s="43"/>
      <c r="E104" s="48"/>
      <c r="F104" s="10"/>
    </row>
    <row r="105" spans="1:6" ht="15" customHeight="1" x14ac:dyDescent="0.25">
      <c r="A105" s="11" t="s">
        <v>0</v>
      </c>
      <c r="B105" s="11" t="s">
        <v>1</v>
      </c>
      <c r="C105" s="11" t="s">
        <v>6</v>
      </c>
      <c r="D105" s="11" t="s">
        <v>2</v>
      </c>
      <c r="E105" s="11" t="s">
        <v>6</v>
      </c>
      <c r="F105" s="34" t="s">
        <v>92</v>
      </c>
    </row>
    <row r="106" spans="1:6" ht="15" customHeight="1" x14ac:dyDescent="0.25">
      <c r="A106" s="25" t="s">
        <v>3</v>
      </c>
      <c r="B106" s="26">
        <f>VLOOKUP(C106,Parâmetros!$A$3:$B$9,2,FALSE)/10</f>
        <v>0.7</v>
      </c>
      <c r="C106" s="30" t="s">
        <v>18</v>
      </c>
      <c r="D106" s="26">
        <f>VLOOKUP(E106,Parâmetros!$D$3:$E$7,2,FALSE)/10</f>
        <v>1</v>
      </c>
      <c r="E106" s="27" t="s">
        <v>27</v>
      </c>
      <c r="F106" s="35"/>
    </row>
    <row r="107" spans="1:6" ht="15" customHeight="1" x14ac:dyDescent="0.25">
      <c r="A107" s="25" t="s">
        <v>4</v>
      </c>
      <c r="B107" s="26">
        <f>VLOOKUP(C107,Parâmetros!$A$13:$B$20,2,FALSE)/10</f>
        <v>1</v>
      </c>
      <c r="C107" s="27" t="s">
        <v>81</v>
      </c>
      <c r="D107" s="26">
        <f>VLOOKUP(E107,Parâmetros!$D$13:$E$18,2,FALSE)/10</f>
        <v>1</v>
      </c>
      <c r="E107" s="27" t="s">
        <v>37</v>
      </c>
      <c r="F107" s="35"/>
    </row>
    <row r="108" spans="1:6" ht="15" customHeight="1" x14ac:dyDescent="0.25">
      <c r="A108" s="25" t="s">
        <v>63</v>
      </c>
      <c r="B108" s="26">
        <f>VLOOKUP(C108,Parâmetros!$A$24:$B$29,2,FALSE)/10</f>
        <v>1</v>
      </c>
      <c r="C108" s="27" t="s">
        <v>85</v>
      </c>
      <c r="D108" s="26">
        <f>VLOOKUP(E108,Parâmetros!$D$24:$E$29,2,FALSE)/10</f>
        <v>1</v>
      </c>
      <c r="E108" s="27" t="s">
        <v>66</v>
      </c>
      <c r="F108" s="35"/>
    </row>
    <row r="109" spans="1:6" ht="15" customHeight="1" x14ac:dyDescent="0.25">
      <c r="A109" s="25" t="s">
        <v>5</v>
      </c>
      <c r="B109" s="26">
        <f>VLOOKUP(C109,Parâmetros!$A$33:$B$39,2,FALSE)/10</f>
        <v>0.7</v>
      </c>
      <c r="C109" s="27" t="s">
        <v>64</v>
      </c>
      <c r="D109" s="26">
        <f>VLOOKUP(E109,Parâmetros!$D$33:$E$39,2,FALSE)/10</f>
        <v>1</v>
      </c>
      <c r="E109" s="27" t="s">
        <v>56</v>
      </c>
      <c r="F109" s="36"/>
    </row>
    <row r="110" spans="1:6" ht="15" customHeight="1" x14ac:dyDescent="0.25">
      <c r="A110" s="40"/>
      <c r="B110" s="40"/>
      <c r="C110" s="40"/>
      <c r="D110" s="40"/>
      <c r="E110" s="40"/>
      <c r="F110" s="29">
        <f>((B106*D106)+(B107*D107)+(B108*D108)+(B109*D109))/4</f>
        <v>0.85000000000000009</v>
      </c>
    </row>
    <row r="111" spans="1:6" ht="15" customHeight="1" x14ac:dyDescent="0.25">
      <c r="A111" s="13" t="s">
        <v>8</v>
      </c>
      <c r="B111" s="14" t="s">
        <v>11</v>
      </c>
      <c r="C111" s="42"/>
      <c r="D111" s="43"/>
      <c r="E111" s="43"/>
      <c r="F111" s="15"/>
    </row>
    <row r="112" spans="1:6" ht="15" customHeight="1" x14ac:dyDescent="0.25">
      <c r="A112" s="28" t="s">
        <v>0</v>
      </c>
      <c r="B112" s="28" t="s">
        <v>1</v>
      </c>
      <c r="C112" s="28" t="s">
        <v>6</v>
      </c>
      <c r="D112" s="28" t="s">
        <v>2</v>
      </c>
      <c r="E112" s="28" t="s">
        <v>6</v>
      </c>
      <c r="F112" s="34" t="s">
        <v>92</v>
      </c>
    </row>
    <row r="113" spans="1:6" ht="15" customHeight="1" x14ac:dyDescent="0.25">
      <c r="A113" s="25" t="s">
        <v>3</v>
      </c>
      <c r="B113" s="26">
        <f>VLOOKUP(C113,Parâmetros!$A$3:$B$9,2,FALSE)/10</f>
        <v>0.5</v>
      </c>
      <c r="C113" s="30" t="s">
        <v>78</v>
      </c>
      <c r="D113" s="26">
        <f>VLOOKUP(E113,Parâmetros!$D$3:$E$7,2,FALSE)/10</f>
        <v>1</v>
      </c>
      <c r="E113" s="27" t="s">
        <v>27</v>
      </c>
      <c r="F113" s="35"/>
    </row>
    <row r="114" spans="1:6" ht="15" customHeight="1" x14ac:dyDescent="0.25">
      <c r="A114" s="25" t="s">
        <v>4</v>
      </c>
      <c r="B114" s="26">
        <f>VLOOKUP(C114,Parâmetros!$A$13:$B$20,2,FALSE)/10</f>
        <v>0.6</v>
      </c>
      <c r="C114" s="27" t="s">
        <v>72</v>
      </c>
      <c r="D114" s="26">
        <f>VLOOKUP(E114,Parâmetros!$D$13:$E$18,2,FALSE)/10</f>
        <v>1</v>
      </c>
      <c r="E114" s="27" t="s">
        <v>37</v>
      </c>
      <c r="F114" s="35"/>
    </row>
    <row r="115" spans="1:6" ht="15" customHeight="1" x14ac:dyDescent="0.25">
      <c r="A115" s="25" t="s">
        <v>63</v>
      </c>
      <c r="B115" s="26">
        <f>VLOOKUP(C115,Parâmetros!$A$24:$B$29,2,FALSE)/10</f>
        <v>0.5</v>
      </c>
      <c r="C115" s="27" t="s">
        <v>44</v>
      </c>
      <c r="D115" s="26">
        <f>VLOOKUP(E115,Parâmetros!$D$24:$E$29,2,FALSE)/10</f>
        <v>1</v>
      </c>
      <c r="E115" s="27" t="s">
        <v>66</v>
      </c>
      <c r="F115" s="35"/>
    </row>
    <row r="116" spans="1:6" ht="15" customHeight="1" x14ac:dyDescent="0.25">
      <c r="A116" s="25" t="s">
        <v>5</v>
      </c>
      <c r="B116" s="26">
        <f>VLOOKUP(C116,Parâmetros!$A$33:$B$39,2,FALSE)/10</f>
        <v>0.5</v>
      </c>
      <c r="C116" s="27" t="s">
        <v>65</v>
      </c>
      <c r="D116" s="26">
        <f>VLOOKUP(E116,Parâmetros!$D$33:$E$39,2,FALSE)/10</f>
        <v>1</v>
      </c>
      <c r="E116" s="27" t="s">
        <v>56</v>
      </c>
      <c r="F116" s="36"/>
    </row>
    <row r="117" spans="1:6" ht="15" customHeight="1" x14ac:dyDescent="0.25">
      <c r="A117" s="40"/>
      <c r="B117" s="40"/>
      <c r="C117" s="40"/>
      <c r="D117" s="40"/>
      <c r="E117" s="40"/>
      <c r="F117" s="29">
        <f>((B113*D113)+(B114*D114)+(B115*D115)+(B116*D116))/4</f>
        <v>0.52500000000000002</v>
      </c>
    </row>
    <row r="118" spans="1:6" ht="15" customHeight="1" x14ac:dyDescent="0.25">
      <c r="A118" s="16" t="s">
        <v>8</v>
      </c>
      <c r="B118" s="17" t="s">
        <v>12</v>
      </c>
      <c r="C118" s="37"/>
      <c r="D118" s="38"/>
      <c r="E118" s="39"/>
      <c r="F118" s="18"/>
    </row>
    <row r="119" spans="1:6" ht="15" customHeight="1" x14ac:dyDescent="0.25">
      <c r="A119" s="28" t="s">
        <v>0</v>
      </c>
      <c r="B119" s="28" t="s">
        <v>1</v>
      </c>
      <c r="C119" s="28" t="s">
        <v>6</v>
      </c>
      <c r="D119" s="28" t="s">
        <v>2</v>
      </c>
      <c r="E119" s="28" t="s">
        <v>6</v>
      </c>
      <c r="F119" s="34" t="s">
        <v>92</v>
      </c>
    </row>
    <row r="120" spans="1:6" ht="15" customHeight="1" x14ac:dyDescent="0.25">
      <c r="A120" s="25" t="s">
        <v>3</v>
      </c>
      <c r="B120" s="26">
        <f>VLOOKUP(C120,Parâmetros!$A$3:$B$9,2,FALSE)/10</f>
        <v>0.5</v>
      </c>
      <c r="C120" s="30" t="s">
        <v>78</v>
      </c>
      <c r="D120" s="26">
        <f>VLOOKUP(E120,Parâmetros!$D$3:$E$7,2,FALSE)/10</f>
        <v>1</v>
      </c>
      <c r="E120" s="27" t="s">
        <v>27</v>
      </c>
      <c r="F120" s="35"/>
    </row>
    <row r="121" spans="1:6" ht="15" customHeight="1" x14ac:dyDescent="0.25">
      <c r="A121" s="25" t="s">
        <v>4</v>
      </c>
      <c r="B121" s="26">
        <f>VLOOKUP(C121,Parâmetros!$A$13:$B$20,2,FALSE)/10</f>
        <v>0.6</v>
      </c>
      <c r="C121" s="27" t="s">
        <v>72</v>
      </c>
      <c r="D121" s="26">
        <f>VLOOKUP(E121,Parâmetros!$D$13:$E$18,2,FALSE)/10</f>
        <v>1</v>
      </c>
      <c r="E121" s="27" t="s">
        <v>37</v>
      </c>
      <c r="F121" s="35"/>
    </row>
    <row r="122" spans="1:6" ht="15" customHeight="1" x14ac:dyDescent="0.25">
      <c r="A122" s="25" t="s">
        <v>63</v>
      </c>
      <c r="B122" s="26">
        <f>VLOOKUP(C122,Parâmetros!$A$24:$B$29,2,FALSE)/10</f>
        <v>0.5</v>
      </c>
      <c r="C122" s="27" t="s">
        <v>44</v>
      </c>
      <c r="D122" s="26">
        <f>VLOOKUP(E122,Parâmetros!$D$24:$E$29,2,FALSE)/10</f>
        <v>1</v>
      </c>
      <c r="E122" s="27" t="s">
        <v>66</v>
      </c>
      <c r="F122" s="35"/>
    </row>
    <row r="123" spans="1:6" ht="15" customHeight="1" x14ac:dyDescent="0.25">
      <c r="A123" s="25" t="s">
        <v>5</v>
      </c>
      <c r="B123" s="26">
        <f>VLOOKUP(C123,Parâmetros!$A$33:$B$39,2,FALSE)/10</f>
        <v>0.5</v>
      </c>
      <c r="C123" s="27" t="s">
        <v>65</v>
      </c>
      <c r="D123" s="26">
        <f>VLOOKUP(E123,Parâmetros!$D$33:$E$39,2,FALSE)/10</f>
        <v>1</v>
      </c>
      <c r="E123" s="27" t="s">
        <v>56</v>
      </c>
      <c r="F123" s="36"/>
    </row>
    <row r="124" spans="1:6" ht="15" customHeight="1" x14ac:dyDescent="0.25">
      <c r="A124" s="40"/>
      <c r="B124" s="40"/>
      <c r="C124" s="40"/>
      <c r="D124" s="40"/>
      <c r="E124" s="41"/>
      <c r="F124" s="29">
        <f>((B120*D120)+(B121*D121)+(B122*D122)+(B123*D123))/4</f>
        <v>0.52500000000000002</v>
      </c>
    </row>
  </sheetData>
  <sheetProtection password="B056" sheet="1" objects="1" scenarios="1"/>
  <dataConsolidate/>
  <mergeCells count="52">
    <mergeCell ref="A124:E124"/>
    <mergeCell ref="C111:E111"/>
    <mergeCell ref="F112:F116"/>
    <mergeCell ref="A117:E117"/>
    <mergeCell ref="C118:E118"/>
    <mergeCell ref="F119:F123"/>
    <mergeCell ref="F96:F100"/>
    <mergeCell ref="B103:E103"/>
    <mergeCell ref="C104:E104"/>
    <mergeCell ref="F105:F109"/>
    <mergeCell ref="A110:E110"/>
    <mergeCell ref="A87:E87"/>
    <mergeCell ref="C88:E88"/>
    <mergeCell ref="F89:F93"/>
    <mergeCell ref="A94:E94"/>
    <mergeCell ref="C95:E95"/>
    <mergeCell ref="C74:E74"/>
    <mergeCell ref="F75:F79"/>
    <mergeCell ref="A80:E80"/>
    <mergeCell ref="C81:E81"/>
    <mergeCell ref="F82:F86"/>
    <mergeCell ref="F61:F65"/>
    <mergeCell ref="A66:E66"/>
    <mergeCell ref="C67:E67"/>
    <mergeCell ref="F68:F72"/>
    <mergeCell ref="A73:E73"/>
    <mergeCell ref="B52:E52"/>
    <mergeCell ref="C53:E53"/>
    <mergeCell ref="F54:F58"/>
    <mergeCell ref="A59:E59"/>
    <mergeCell ref="C60:E60"/>
    <mergeCell ref="B1:E1"/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F38:F42"/>
    <mergeCell ref="F45:F49"/>
    <mergeCell ref="F3:F7"/>
    <mergeCell ref="F10:F14"/>
    <mergeCell ref="F17:F21"/>
    <mergeCell ref="F24:F28"/>
    <mergeCell ref="F31:F35"/>
  </mergeCells>
  <dataValidations count="10">
    <dataValidation type="list" allowBlank="1" showErrorMessage="1" sqref="B2 B9 B16 B23 B30 B37 B44 B53 B60 B67 B74 B81 B88 B95 B104 B111 B118">
      <formula1>$AC$3:$AC$9</formula1>
    </dataValidation>
    <dataValidation type="list" allowBlank="1" showInputMessage="1" showErrorMessage="1" sqref="E4 E39 E46 E32 E25 E11 E18 E55 E90 E97 E83 E76 E62 E69 E106 E113 E120">
      <formula1>Atividade_Medição</formula1>
    </dataValidation>
    <dataValidation type="list" allowBlank="1" showInputMessage="1" showErrorMessage="1" sqref="C47 C12 C5 C33 C26 C19 C40 C98 C63 C56 C84 C77 C70 C91 C114 C107 C121">
      <formula1>Fator_Especif_Fonte</formula1>
    </dataValidation>
    <dataValidation type="list" allowBlank="1" showInputMessage="1" showErrorMessage="1" sqref="E47 E40 E5 E33 E26 E12 E19 E98 E91 E56 E84 E77 E63 E70 E107 E114 E121">
      <formula1>Atividade_Especif_Fonte</formula1>
    </dataValidation>
    <dataValidation type="list" allowBlank="1" showInputMessage="1" showErrorMessage="1" sqref="C48 C13 C6 C34 C27 C20 C41 C99 C64 C57 C85 C78 C71 C92 C115 C108 C122">
      <formula1>Fator_Espacial</formula1>
    </dataValidation>
    <dataValidation type="list" allowBlank="1" showInputMessage="1" showErrorMessage="1" sqref="E48 E41 E6 E34 E27 E13 E20 E99 E92 E57 E85 E78 E64 E71 E108 E115 E122">
      <formula1>Atividade_Espacial</formula1>
    </dataValidation>
    <dataValidation type="list" allowBlank="1" showInputMessage="1" showErrorMessage="1" sqref="C49 C14 C7 C35 C28 C21 C42 C100 C65 C58 C86 C79 C72 C93 C116 C123 C109">
      <formula1>Fator_Temporal</formula1>
    </dataValidation>
    <dataValidation type="list" allowBlank="1" showInputMessage="1" showErrorMessage="1" sqref="E49 E42 E7 E35 E28 E14 E21 E100 E93 E58 E86 E79 E65 E72 E109 E116 E123">
      <formula1>Atividade_Temporal</formula1>
    </dataValidation>
    <dataValidation type="list" allowBlank="1" showInputMessage="1" showErrorMessage="1" sqref="C46 C97">
      <formula1>AP42_Factor_Rating</formula1>
    </dataValidation>
    <dataValidation type="list" allowBlank="1" showInputMessage="1" showErrorMessage="1" sqref="C18 C4 C32 C11 C25 C39 C69 C55 C83 C62 C76 C90 C120 C106 C113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4"/>
  <sheetViews>
    <sheetView topLeftCell="A100" workbookViewId="0">
      <selection activeCell="C109" sqref="C10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6" t="s">
        <v>96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0.9</v>
      </c>
      <c r="C4" s="30" t="s">
        <v>17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1</v>
      </c>
      <c r="C7" s="27" t="s">
        <v>51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0.9</v>
      </c>
      <c r="C25" s="30" t="s">
        <v>17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1</v>
      </c>
      <c r="C28" s="27" t="s">
        <v>51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0.97499999999999998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1</v>
      </c>
      <c r="C32" s="30" t="s">
        <v>16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1</v>
      </c>
      <c r="C35" s="27" t="s">
        <v>51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1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1</v>
      </c>
      <c r="C39" s="30" t="s">
        <v>16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1</v>
      </c>
      <c r="C40" s="27" t="s">
        <v>81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1</v>
      </c>
      <c r="C41" s="27" t="s">
        <v>85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1</v>
      </c>
      <c r="C42" s="27" t="s">
        <v>51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1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VLOOKUP(C46,Parâmetros!$G$5:$K$9,5,FALSE)/10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2" spans="1:9" ht="22.5" customHeight="1" x14ac:dyDescent="0.25">
      <c r="A52" s="5" t="s">
        <v>7</v>
      </c>
      <c r="B52" s="46" t="s">
        <v>97</v>
      </c>
      <c r="C52" s="47"/>
      <c r="D52" s="47"/>
      <c r="E52" s="47"/>
    </row>
    <row r="53" spans="1:9" ht="15" customHeight="1" x14ac:dyDescent="0.25">
      <c r="A53" s="8" t="s">
        <v>8</v>
      </c>
      <c r="B53" s="9" t="s">
        <v>9</v>
      </c>
      <c r="C53" s="42"/>
      <c r="D53" s="43"/>
      <c r="E53" s="48"/>
      <c r="F53" s="10"/>
    </row>
    <row r="54" spans="1:9" ht="1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34" t="s">
        <v>92</v>
      </c>
    </row>
    <row r="55" spans="1:9" ht="15" customHeight="1" x14ac:dyDescent="0.25">
      <c r="A55" s="25" t="s">
        <v>3</v>
      </c>
      <c r="B55" s="26">
        <f>VLOOKUP(C55,Parâmetros!$A$3:$B$9,2,FALSE)/10</f>
        <v>0.9</v>
      </c>
      <c r="C55" s="30" t="s">
        <v>17</v>
      </c>
      <c r="D55" s="26">
        <f>VLOOKUP(E55,Parâmetros!$D$3:$E$7,2,FALSE)/10</f>
        <v>1</v>
      </c>
      <c r="E55" s="27" t="s">
        <v>27</v>
      </c>
      <c r="F55" s="35"/>
    </row>
    <row r="56" spans="1:9" ht="15" customHeight="1" x14ac:dyDescent="0.25">
      <c r="A56" s="25" t="s">
        <v>4</v>
      </c>
      <c r="B56" s="26">
        <f>VLOOKUP(C56,Parâmetros!$A$13:$B$20,2,FALSE)/10</f>
        <v>1</v>
      </c>
      <c r="C56" s="27" t="s">
        <v>81</v>
      </c>
      <c r="D56" s="26">
        <f>VLOOKUP(E56,Parâmetros!$D$13:$E$18,2,FALSE)/10</f>
        <v>1</v>
      </c>
      <c r="E56" s="27" t="s">
        <v>37</v>
      </c>
      <c r="F56" s="35"/>
    </row>
    <row r="57" spans="1:9" ht="15" customHeight="1" x14ac:dyDescent="0.25">
      <c r="A57" s="25" t="s">
        <v>63</v>
      </c>
      <c r="B57" s="26">
        <f>VLOOKUP(C57,Parâmetros!$A$24:$B$29,2,FALSE)/10</f>
        <v>1</v>
      </c>
      <c r="C57" s="27" t="s">
        <v>85</v>
      </c>
      <c r="D57" s="26">
        <f>VLOOKUP(E57,Parâmetros!$D$24:$E$29,2,FALSE)/10</f>
        <v>1</v>
      </c>
      <c r="E57" s="27" t="s">
        <v>66</v>
      </c>
      <c r="F57" s="35"/>
    </row>
    <row r="58" spans="1:9" ht="15" customHeight="1" x14ac:dyDescent="0.25">
      <c r="A58" s="25" t="s">
        <v>5</v>
      </c>
      <c r="B58" s="26">
        <f>VLOOKUP(C58,Parâmetros!$A$33:$B$39,2,FALSE)/10</f>
        <v>1</v>
      </c>
      <c r="C58" s="27" t="s">
        <v>51</v>
      </c>
      <c r="D58" s="26">
        <f>VLOOKUP(E58,Parâmetros!$D$33:$E$39,2,FALSE)/10</f>
        <v>1</v>
      </c>
      <c r="E58" s="27" t="s">
        <v>56</v>
      </c>
      <c r="F58" s="36"/>
    </row>
    <row r="59" spans="1:9" ht="15" customHeight="1" x14ac:dyDescent="0.25">
      <c r="A59" s="40"/>
      <c r="B59" s="40"/>
      <c r="C59" s="40"/>
      <c r="D59" s="40"/>
      <c r="E59" s="40"/>
      <c r="F59" s="29">
        <f>((B55*D55)+(B56*D56)+(B57*D57)+(B58*D58))/4</f>
        <v>0.97499999999999998</v>
      </c>
    </row>
    <row r="60" spans="1:9" ht="15" customHeight="1" x14ac:dyDescent="0.25">
      <c r="A60" s="13" t="s">
        <v>8</v>
      </c>
      <c r="B60" s="14" t="s">
        <v>11</v>
      </c>
      <c r="C60" s="42"/>
      <c r="D60" s="43"/>
      <c r="E60" s="43"/>
      <c r="F60" s="15"/>
    </row>
    <row r="61" spans="1:9" ht="15" customHeight="1" x14ac:dyDescent="0.25">
      <c r="A61" s="28" t="s">
        <v>0</v>
      </c>
      <c r="B61" s="28" t="s">
        <v>1</v>
      </c>
      <c r="C61" s="28" t="s">
        <v>6</v>
      </c>
      <c r="D61" s="28" t="s">
        <v>2</v>
      </c>
      <c r="E61" s="28" t="s">
        <v>6</v>
      </c>
      <c r="F61" s="34" t="s">
        <v>92</v>
      </c>
    </row>
    <row r="62" spans="1:9" ht="15" customHeight="1" x14ac:dyDescent="0.25">
      <c r="A62" s="25" t="s">
        <v>3</v>
      </c>
      <c r="B62" s="26">
        <f>VLOOKUP(C62,Parâmetros!$A$3:$B$9,2,FALSE)/10</f>
        <v>0.5</v>
      </c>
      <c r="C62" s="30" t="s">
        <v>78</v>
      </c>
      <c r="D62" s="26">
        <f>VLOOKUP(E62,Parâmetros!$D$3:$E$7,2,FALSE)/10</f>
        <v>1</v>
      </c>
      <c r="E62" s="27" t="s">
        <v>27</v>
      </c>
      <c r="F62" s="35"/>
    </row>
    <row r="63" spans="1:9" ht="15" customHeight="1" x14ac:dyDescent="0.25">
      <c r="A63" s="25" t="s">
        <v>4</v>
      </c>
      <c r="B63" s="26">
        <f>VLOOKUP(C63,Parâmetros!$A$13:$B$20,2,FALSE)/10</f>
        <v>0.6</v>
      </c>
      <c r="C63" s="27" t="s">
        <v>72</v>
      </c>
      <c r="D63" s="26">
        <f>VLOOKUP(E63,Parâmetros!$D$13:$E$18,2,FALSE)/10</f>
        <v>1</v>
      </c>
      <c r="E63" s="27" t="s">
        <v>37</v>
      </c>
      <c r="F63" s="35"/>
    </row>
    <row r="64" spans="1:9" ht="15" customHeight="1" x14ac:dyDescent="0.25">
      <c r="A64" s="25" t="s">
        <v>63</v>
      </c>
      <c r="B64" s="26">
        <f>VLOOKUP(C64,Parâmetros!$A$24:$B$29,2,FALSE)/10</f>
        <v>0.5</v>
      </c>
      <c r="C64" s="27" t="s">
        <v>44</v>
      </c>
      <c r="D64" s="26">
        <f>VLOOKUP(E64,Parâmetros!$D$24:$E$29,2,FALSE)/10</f>
        <v>1</v>
      </c>
      <c r="E64" s="27" t="s">
        <v>66</v>
      </c>
      <c r="F64" s="35"/>
    </row>
    <row r="65" spans="1:6" ht="15" customHeight="1" x14ac:dyDescent="0.25">
      <c r="A65" s="25" t="s">
        <v>5</v>
      </c>
      <c r="B65" s="26">
        <f>VLOOKUP(C65,Parâmetros!$A$33:$B$39,2,FALSE)/10</f>
        <v>0.5</v>
      </c>
      <c r="C65" s="27" t="s">
        <v>65</v>
      </c>
      <c r="D65" s="26">
        <f>VLOOKUP(E65,Parâmetros!$D$33:$E$39,2,FALSE)/10</f>
        <v>1</v>
      </c>
      <c r="E65" s="27" t="s">
        <v>56</v>
      </c>
      <c r="F65" s="36"/>
    </row>
    <row r="66" spans="1:6" ht="15" customHeight="1" x14ac:dyDescent="0.25">
      <c r="A66" s="40"/>
      <c r="B66" s="40"/>
      <c r="C66" s="40"/>
      <c r="D66" s="40"/>
      <c r="E66" s="40"/>
      <c r="F66" s="29">
        <f>((B62*D62)+(B63*D63)+(B64*D64)+(B65*D65))/4</f>
        <v>0.52500000000000002</v>
      </c>
    </row>
    <row r="67" spans="1:6" ht="15" customHeight="1" x14ac:dyDescent="0.25">
      <c r="A67" s="16" t="s">
        <v>8</v>
      </c>
      <c r="B67" s="17" t="s">
        <v>12</v>
      </c>
      <c r="C67" s="37"/>
      <c r="D67" s="38"/>
      <c r="E67" s="39"/>
      <c r="F67" s="18"/>
    </row>
    <row r="68" spans="1:6" ht="15" customHeight="1" x14ac:dyDescent="0.25">
      <c r="A68" s="28" t="s">
        <v>0</v>
      </c>
      <c r="B68" s="28" t="s">
        <v>1</v>
      </c>
      <c r="C68" s="28" t="s">
        <v>6</v>
      </c>
      <c r="D68" s="28" t="s">
        <v>2</v>
      </c>
      <c r="E68" s="28" t="s">
        <v>6</v>
      </c>
      <c r="F68" s="34" t="s">
        <v>92</v>
      </c>
    </row>
    <row r="69" spans="1:6" ht="15" customHeight="1" x14ac:dyDescent="0.25">
      <c r="A69" s="25" t="s">
        <v>3</v>
      </c>
      <c r="B69" s="26">
        <f>VLOOKUP(C69,Parâmetros!$A$3:$B$9,2,FALSE)/10</f>
        <v>0.5</v>
      </c>
      <c r="C69" s="30" t="s">
        <v>78</v>
      </c>
      <c r="D69" s="26">
        <f>VLOOKUP(E69,Parâmetros!$D$3:$E$7,2,FALSE)/10</f>
        <v>1</v>
      </c>
      <c r="E69" s="27" t="s">
        <v>27</v>
      </c>
      <c r="F69" s="35"/>
    </row>
    <row r="70" spans="1:6" ht="15" customHeight="1" x14ac:dyDescent="0.25">
      <c r="A70" s="25" t="s">
        <v>4</v>
      </c>
      <c r="B70" s="26">
        <f>VLOOKUP(C70,Parâmetros!$A$13:$B$20,2,FALSE)/10</f>
        <v>0.6</v>
      </c>
      <c r="C70" s="27" t="s">
        <v>72</v>
      </c>
      <c r="D70" s="26">
        <f>VLOOKUP(E70,Parâmetros!$D$13:$E$18,2,FALSE)/10</f>
        <v>1</v>
      </c>
      <c r="E70" s="27" t="s">
        <v>37</v>
      </c>
      <c r="F70" s="35"/>
    </row>
    <row r="71" spans="1:6" ht="15" customHeight="1" x14ac:dyDescent="0.25">
      <c r="A71" s="25" t="s">
        <v>63</v>
      </c>
      <c r="B71" s="26">
        <f>VLOOKUP(C71,Parâmetros!$A$24:$B$29,2,FALSE)/10</f>
        <v>0.5</v>
      </c>
      <c r="C71" s="27" t="s">
        <v>44</v>
      </c>
      <c r="D71" s="26">
        <f>VLOOKUP(E71,Parâmetros!$D$24:$E$29,2,FALSE)/10</f>
        <v>1</v>
      </c>
      <c r="E71" s="27" t="s">
        <v>66</v>
      </c>
      <c r="F71" s="35"/>
    </row>
    <row r="72" spans="1:6" ht="15" customHeight="1" x14ac:dyDescent="0.25">
      <c r="A72" s="25" t="s">
        <v>5</v>
      </c>
      <c r="B72" s="26">
        <f>VLOOKUP(C72,Parâmetros!$A$33:$B$39,2,FALSE)/10</f>
        <v>0.5</v>
      </c>
      <c r="C72" s="27" t="s">
        <v>65</v>
      </c>
      <c r="D72" s="26">
        <f>VLOOKUP(E72,Parâmetros!$D$33:$E$39,2,FALSE)/10</f>
        <v>1</v>
      </c>
      <c r="E72" s="27" t="s">
        <v>56</v>
      </c>
      <c r="F72" s="36"/>
    </row>
    <row r="73" spans="1:6" ht="15" customHeight="1" x14ac:dyDescent="0.25">
      <c r="A73" s="40"/>
      <c r="B73" s="40"/>
      <c r="C73" s="40"/>
      <c r="D73" s="40"/>
      <c r="E73" s="41"/>
      <c r="F73" s="29">
        <f>((B69*D69)+(B70*D70)+(B71*D71)+(B72*D72))/4</f>
        <v>0.52500000000000002</v>
      </c>
    </row>
    <row r="74" spans="1:6" ht="15" customHeight="1" x14ac:dyDescent="0.25">
      <c r="A74" s="13" t="s">
        <v>8</v>
      </c>
      <c r="B74" s="14" t="s">
        <v>13</v>
      </c>
      <c r="C74" s="42"/>
      <c r="D74" s="43"/>
      <c r="E74" s="43"/>
      <c r="F74" s="15"/>
    </row>
    <row r="75" spans="1:6" ht="15" customHeight="1" x14ac:dyDescent="0.25">
      <c r="A75" s="28" t="s">
        <v>0</v>
      </c>
      <c r="B75" s="28" t="s">
        <v>1</v>
      </c>
      <c r="C75" s="28" t="s">
        <v>6</v>
      </c>
      <c r="D75" s="28" t="s">
        <v>2</v>
      </c>
      <c r="E75" s="28" t="s">
        <v>6</v>
      </c>
      <c r="F75" s="34" t="s">
        <v>92</v>
      </c>
    </row>
    <row r="76" spans="1:6" ht="15" customHeight="1" x14ac:dyDescent="0.25">
      <c r="A76" s="25" t="s">
        <v>3</v>
      </c>
      <c r="B76" s="26">
        <f>VLOOKUP(C76,Parâmetros!$A$3:$B$9,2,FALSE)/10</f>
        <v>0.9</v>
      </c>
      <c r="C76" s="30" t="s">
        <v>17</v>
      </c>
      <c r="D76" s="26">
        <f>VLOOKUP(E76,Parâmetros!$D$3:$E$7,2,FALSE)/10</f>
        <v>1</v>
      </c>
      <c r="E76" s="27" t="s">
        <v>27</v>
      </c>
      <c r="F76" s="35"/>
    </row>
    <row r="77" spans="1:6" ht="15" customHeight="1" x14ac:dyDescent="0.25">
      <c r="A77" s="25" t="s">
        <v>4</v>
      </c>
      <c r="B77" s="26">
        <f>VLOOKUP(C77,Parâmetros!$A$13:$B$20,2,FALSE)/10</f>
        <v>1</v>
      </c>
      <c r="C77" s="27" t="s">
        <v>81</v>
      </c>
      <c r="D77" s="26">
        <f>VLOOKUP(E77,Parâmetros!$D$13:$E$18,2,FALSE)/10</f>
        <v>1</v>
      </c>
      <c r="E77" s="27" t="s">
        <v>37</v>
      </c>
      <c r="F77" s="35"/>
    </row>
    <row r="78" spans="1:6" ht="15" customHeight="1" x14ac:dyDescent="0.25">
      <c r="A78" s="12" t="s">
        <v>63</v>
      </c>
      <c r="B78" s="26">
        <f>VLOOKUP(C78,Parâmetros!$A$24:$B$29,2,FALSE)/10</f>
        <v>1</v>
      </c>
      <c r="C78" s="27" t="s">
        <v>85</v>
      </c>
      <c r="D78" s="26">
        <f>VLOOKUP(E78,Parâmetros!$D$24:$E$29,2,FALSE)/10</f>
        <v>1</v>
      </c>
      <c r="E78" s="27" t="s">
        <v>66</v>
      </c>
      <c r="F78" s="35"/>
    </row>
    <row r="79" spans="1:6" ht="15" customHeight="1" x14ac:dyDescent="0.25">
      <c r="A79" s="12" t="s">
        <v>5</v>
      </c>
      <c r="B79" s="26">
        <f>VLOOKUP(C79,Parâmetros!$A$33:$B$39,2,FALSE)/10</f>
        <v>1</v>
      </c>
      <c r="C79" s="27" t="s">
        <v>51</v>
      </c>
      <c r="D79" s="26">
        <f>VLOOKUP(E79,Parâmetros!$D$33:$E$39,2,FALSE)/10</f>
        <v>1</v>
      </c>
      <c r="E79" s="27" t="s">
        <v>56</v>
      </c>
      <c r="F79" s="36"/>
    </row>
    <row r="80" spans="1:6" ht="15" customHeight="1" x14ac:dyDescent="0.25">
      <c r="A80" s="44"/>
      <c r="B80" s="44"/>
      <c r="C80" s="44"/>
      <c r="D80" s="44"/>
      <c r="E80" s="45"/>
      <c r="F80" s="29">
        <f>((B76*D76)+(B77*D77)+(B78*D78)+(B79*D79))/4</f>
        <v>0.97499999999999998</v>
      </c>
    </row>
    <row r="81" spans="1:6" ht="15" customHeight="1" x14ac:dyDescent="0.25">
      <c r="A81" s="13" t="s">
        <v>8</v>
      </c>
      <c r="B81" s="14" t="s">
        <v>14</v>
      </c>
      <c r="C81" s="42"/>
      <c r="D81" s="43"/>
      <c r="E81" s="43"/>
      <c r="F81" s="18"/>
    </row>
    <row r="82" spans="1:6" ht="15" customHeight="1" x14ac:dyDescent="0.25">
      <c r="A82" s="11" t="s">
        <v>0</v>
      </c>
      <c r="B82" s="11" t="s">
        <v>1</v>
      </c>
      <c r="C82" s="11" t="s">
        <v>6</v>
      </c>
      <c r="D82" s="11" t="s">
        <v>2</v>
      </c>
      <c r="E82" s="11" t="s">
        <v>6</v>
      </c>
      <c r="F82" s="34" t="s">
        <v>92</v>
      </c>
    </row>
    <row r="83" spans="1:6" ht="15" customHeight="1" x14ac:dyDescent="0.25">
      <c r="A83" s="12" t="s">
        <v>3</v>
      </c>
      <c r="B83" s="26">
        <f>VLOOKUP(C83,Parâmetros!$A$3:$B$9,2,FALSE)/10</f>
        <v>0.9</v>
      </c>
      <c r="C83" s="30" t="s">
        <v>17</v>
      </c>
      <c r="D83" s="26">
        <f>VLOOKUP(E83,Parâmetros!$D$3:$E$7,2,FALSE)/10</f>
        <v>1</v>
      </c>
      <c r="E83" s="27" t="s">
        <v>27</v>
      </c>
      <c r="F83" s="35"/>
    </row>
    <row r="84" spans="1:6" ht="15" customHeight="1" x14ac:dyDescent="0.25">
      <c r="A84" s="12" t="s">
        <v>4</v>
      </c>
      <c r="B84" s="26">
        <f>VLOOKUP(C84,Parâmetros!$A$13:$B$20,2,FALSE)/10</f>
        <v>1</v>
      </c>
      <c r="C84" s="27" t="s">
        <v>81</v>
      </c>
      <c r="D84" s="26">
        <f>VLOOKUP(E84,Parâmetros!$D$13:$E$18,2,FALSE)/10</f>
        <v>1</v>
      </c>
      <c r="E84" s="27" t="s">
        <v>37</v>
      </c>
      <c r="F84" s="35"/>
    </row>
    <row r="85" spans="1:6" ht="15" customHeight="1" x14ac:dyDescent="0.25">
      <c r="A85" s="12" t="s">
        <v>63</v>
      </c>
      <c r="B85" s="26">
        <f>VLOOKUP(C85,Parâmetros!$A$24:$B$29,2,FALSE)/10</f>
        <v>1</v>
      </c>
      <c r="C85" s="27" t="s">
        <v>85</v>
      </c>
      <c r="D85" s="26">
        <f>VLOOKUP(E85,Parâmetros!$D$24:$E$29,2,FALSE)/10</f>
        <v>1</v>
      </c>
      <c r="E85" s="27" t="s">
        <v>66</v>
      </c>
      <c r="F85" s="35"/>
    </row>
    <row r="86" spans="1:6" ht="15" customHeight="1" x14ac:dyDescent="0.25">
      <c r="A86" s="12" t="s">
        <v>5</v>
      </c>
      <c r="B86" s="26">
        <f>VLOOKUP(C86,Parâmetros!$A$33:$B$39,2,FALSE)/10</f>
        <v>1</v>
      </c>
      <c r="C86" s="27" t="s">
        <v>51</v>
      </c>
      <c r="D86" s="26">
        <f>VLOOKUP(E86,Parâmetros!$D$33:$E$39,2,FALSE)/10</f>
        <v>1</v>
      </c>
      <c r="E86" s="27" t="s">
        <v>56</v>
      </c>
      <c r="F86" s="36"/>
    </row>
    <row r="87" spans="1:6" ht="15" customHeight="1" x14ac:dyDescent="0.25">
      <c r="A87" s="44"/>
      <c r="B87" s="44"/>
      <c r="C87" s="44"/>
      <c r="D87" s="44"/>
      <c r="E87" s="45"/>
      <c r="F87" s="29">
        <f>((B83*D83)+(B84*D84)+(B85*D85)+(B86*D86))/4</f>
        <v>0.97499999999999998</v>
      </c>
    </row>
    <row r="88" spans="1:6" ht="15" customHeight="1" x14ac:dyDescent="0.25">
      <c r="A88" s="13" t="s">
        <v>8</v>
      </c>
      <c r="B88" s="14" t="s">
        <v>10</v>
      </c>
      <c r="C88" s="42"/>
      <c r="D88" s="43"/>
      <c r="E88" s="43"/>
      <c r="F88" s="18"/>
    </row>
    <row r="89" spans="1:6" ht="15" customHeight="1" x14ac:dyDescent="0.25">
      <c r="A89" s="11" t="s">
        <v>0</v>
      </c>
      <c r="B89" s="11" t="s">
        <v>1</v>
      </c>
      <c r="C89" s="11" t="s">
        <v>6</v>
      </c>
      <c r="D89" s="11" t="s">
        <v>2</v>
      </c>
      <c r="E89" s="11" t="s">
        <v>6</v>
      </c>
      <c r="F89" s="34" t="s">
        <v>92</v>
      </c>
    </row>
    <row r="90" spans="1:6" ht="15" customHeight="1" x14ac:dyDescent="0.25">
      <c r="A90" s="12" t="s">
        <v>3</v>
      </c>
      <c r="B90" s="26">
        <f>VLOOKUP(C90,Parâmetros!$A$3:$B$9,2,FALSE)/10</f>
        <v>0.9</v>
      </c>
      <c r="C90" s="30" t="s">
        <v>17</v>
      </c>
      <c r="D90" s="26">
        <f>VLOOKUP(E90,Parâmetros!$D$3:$E$7,2,FALSE)/10</f>
        <v>1</v>
      </c>
      <c r="E90" s="27" t="s">
        <v>27</v>
      </c>
      <c r="F90" s="35"/>
    </row>
    <row r="91" spans="1:6" ht="15" customHeight="1" x14ac:dyDescent="0.25">
      <c r="A91" s="12" t="s">
        <v>4</v>
      </c>
      <c r="B91" s="26">
        <f>VLOOKUP(C91,Parâmetros!$A$13:$B$20,2,FALSE)/10</f>
        <v>1</v>
      </c>
      <c r="C91" s="27" t="s">
        <v>81</v>
      </c>
      <c r="D91" s="26">
        <f>VLOOKUP(E91,Parâmetros!$D$13:$E$18,2,FALSE)/10</f>
        <v>1</v>
      </c>
      <c r="E91" s="27" t="s">
        <v>37</v>
      </c>
      <c r="F91" s="35"/>
    </row>
    <row r="92" spans="1:6" ht="15" customHeight="1" x14ac:dyDescent="0.25">
      <c r="A92" s="12" t="s">
        <v>63</v>
      </c>
      <c r="B92" s="26">
        <f>VLOOKUP(C92,Parâmetros!$A$24:$B$29,2,FALSE)/10</f>
        <v>1</v>
      </c>
      <c r="C92" s="27" t="s">
        <v>85</v>
      </c>
      <c r="D92" s="26">
        <f>VLOOKUP(E92,Parâmetros!$D$24:$E$29,2,FALSE)/10</f>
        <v>1</v>
      </c>
      <c r="E92" s="27" t="s">
        <v>66</v>
      </c>
      <c r="F92" s="35"/>
    </row>
    <row r="93" spans="1:6" ht="15" customHeight="1" x14ac:dyDescent="0.25">
      <c r="A93" s="12" t="s">
        <v>5</v>
      </c>
      <c r="B93" s="26">
        <f>VLOOKUP(C93,Parâmetros!$A$33:$B$39,2,FALSE)/10</f>
        <v>1</v>
      </c>
      <c r="C93" s="27" t="s">
        <v>51</v>
      </c>
      <c r="D93" s="26">
        <f>VLOOKUP(E93,Parâmetros!$D$33:$E$39,2,FALSE)/10</f>
        <v>1</v>
      </c>
      <c r="E93" s="27" t="s">
        <v>56</v>
      </c>
      <c r="F93" s="36"/>
    </row>
    <row r="94" spans="1:6" ht="15" customHeight="1" x14ac:dyDescent="0.25">
      <c r="A94" s="44"/>
      <c r="B94" s="44"/>
      <c r="C94" s="44"/>
      <c r="D94" s="44"/>
      <c r="E94" s="45"/>
      <c r="F94" s="29">
        <f>((B90*D90)+(B91*D91)+(B92*D92)+(B93*D93))/4</f>
        <v>0.97499999999999998</v>
      </c>
    </row>
    <row r="95" spans="1:6" ht="15" customHeight="1" x14ac:dyDescent="0.25">
      <c r="A95" s="13" t="s">
        <v>8</v>
      </c>
      <c r="B95" s="14" t="s">
        <v>15</v>
      </c>
      <c r="C95" s="42"/>
      <c r="D95" s="43"/>
      <c r="E95" s="43"/>
      <c r="F95" s="18"/>
    </row>
    <row r="96" spans="1:6" ht="15" customHeight="1" x14ac:dyDescent="0.25">
      <c r="A96" s="11" t="s">
        <v>0</v>
      </c>
      <c r="B96" s="11" t="s">
        <v>1</v>
      </c>
      <c r="C96" s="11" t="s">
        <v>6</v>
      </c>
      <c r="D96" s="11" t="s">
        <v>2</v>
      </c>
      <c r="E96" s="11" t="s">
        <v>6</v>
      </c>
      <c r="F96" s="34" t="s">
        <v>92</v>
      </c>
    </row>
    <row r="97" spans="1:6" ht="15" customHeight="1" x14ac:dyDescent="0.25">
      <c r="A97" s="12" t="s">
        <v>3</v>
      </c>
      <c r="B97" s="26">
        <f>VLOOKUP(C97,Parâmetros!$G$5:$K$9,5,FALSE)/10</f>
        <v>0.3</v>
      </c>
      <c r="C97" s="22" t="s">
        <v>71</v>
      </c>
      <c r="D97" s="26">
        <f>VLOOKUP(E97,Parâmetros!$D$3:$E$7,2,FALSE)/10</f>
        <v>1</v>
      </c>
      <c r="E97" s="22" t="s">
        <v>27</v>
      </c>
      <c r="F97" s="35"/>
    </row>
    <row r="98" spans="1:6" ht="15" customHeight="1" x14ac:dyDescent="0.25">
      <c r="A98" s="12" t="s">
        <v>4</v>
      </c>
      <c r="B98" s="26">
        <f>VLOOKUP(C98,Parâmetros!$A$13:$B$20,2,FALSE)/10</f>
        <v>0.6</v>
      </c>
      <c r="C98" s="22" t="s">
        <v>72</v>
      </c>
      <c r="D98" s="26">
        <f>VLOOKUP(E98,Parâmetros!$D$13:$E$18,2,FALSE)/10</f>
        <v>1</v>
      </c>
      <c r="E98" s="22" t="s">
        <v>37</v>
      </c>
      <c r="F98" s="35"/>
    </row>
    <row r="99" spans="1:6" ht="15" customHeight="1" x14ac:dyDescent="0.25">
      <c r="A99" s="12" t="s">
        <v>63</v>
      </c>
      <c r="B99" s="26">
        <f>VLOOKUP(C99,Parâmetros!$A$24:$B$29,2,FALSE)/10</f>
        <v>0.1</v>
      </c>
      <c r="C99" s="22" t="s">
        <v>43</v>
      </c>
      <c r="D99" s="26">
        <f>VLOOKUP(E99,Parâmetros!$D$24:$E$29,2,FALSE)/10</f>
        <v>1</v>
      </c>
      <c r="E99" s="22" t="s">
        <v>66</v>
      </c>
      <c r="F99" s="35"/>
    </row>
    <row r="100" spans="1:6" ht="15" customHeight="1" x14ac:dyDescent="0.25">
      <c r="A100" s="12" t="s">
        <v>5</v>
      </c>
      <c r="B100" s="26">
        <f>VLOOKUP(C100,Parâmetros!$A$33:$B$39,2,FALSE)/10</f>
        <v>0.3</v>
      </c>
      <c r="C100" s="22" t="s">
        <v>55</v>
      </c>
      <c r="D100" s="26">
        <f>VLOOKUP(E100,Parâmetros!$D$33:$E$39,2,FALSE)/10</f>
        <v>1</v>
      </c>
      <c r="E100" s="22" t="s">
        <v>56</v>
      </c>
      <c r="F100" s="36"/>
    </row>
    <row r="101" spans="1:6" ht="15" customHeight="1" x14ac:dyDescent="0.25">
      <c r="A101" s="20"/>
      <c r="C101" s="21"/>
      <c r="D101" s="21"/>
      <c r="E101" s="21"/>
      <c r="F101" s="29">
        <f>((B97*D97)+(B98*D98)+(B99*D99)+(B100*D100))/4</f>
        <v>0.32499999999999996</v>
      </c>
    </row>
    <row r="103" spans="1:6" ht="22.5" customHeight="1" x14ac:dyDescent="0.25">
      <c r="A103" s="5" t="s">
        <v>7</v>
      </c>
      <c r="B103" s="46" t="s">
        <v>101</v>
      </c>
      <c r="C103" s="47"/>
      <c r="D103" s="47"/>
      <c r="E103" s="47"/>
    </row>
    <row r="104" spans="1:6" ht="15" customHeight="1" x14ac:dyDescent="0.25">
      <c r="A104" s="8" t="s">
        <v>8</v>
      </c>
      <c r="B104" s="9" t="s">
        <v>9</v>
      </c>
      <c r="C104" s="42"/>
      <c r="D104" s="43"/>
      <c r="E104" s="48"/>
      <c r="F104" s="10"/>
    </row>
    <row r="105" spans="1:6" ht="15" customHeight="1" x14ac:dyDescent="0.25">
      <c r="A105" s="11" t="s">
        <v>0</v>
      </c>
      <c r="B105" s="11" t="s">
        <v>1</v>
      </c>
      <c r="C105" s="11" t="s">
        <v>6</v>
      </c>
      <c r="D105" s="11" t="s">
        <v>2</v>
      </c>
      <c r="E105" s="11" t="s">
        <v>6</v>
      </c>
      <c r="F105" s="34" t="s">
        <v>92</v>
      </c>
    </row>
    <row r="106" spans="1:6" ht="15" customHeight="1" x14ac:dyDescent="0.25">
      <c r="A106" s="25" t="s">
        <v>3</v>
      </c>
      <c r="B106" s="26">
        <f>VLOOKUP(C106,Parâmetros!$A$3:$B$9,2,FALSE)/10</f>
        <v>0.7</v>
      </c>
      <c r="C106" s="30" t="s">
        <v>18</v>
      </c>
      <c r="D106" s="26">
        <f>VLOOKUP(E106,Parâmetros!$D$3:$E$7,2,FALSE)/10</f>
        <v>1</v>
      </c>
      <c r="E106" s="27" t="s">
        <v>27</v>
      </c>
      <c r="F106" s="35"/>
    </row>
    <row r="107" spans="1:6" ht="15" customHeight="1" x14ac:dyDescent="0.25">
      <c r="A107" s="25" t="s">
        <v>4</v>
      </c>
      <c r="B107" s="26">
        <f>VLOOKUP(C107,Parâmetros!$A$13:$B$20,2,FALSE)/10</f>
        <v>1</v>
      </c>
      <c r="C107" s="27" t="s">
        <v>81</v>
      </c>
      <c r="D107" s="26">
        <f>VLOOKUP(E107,Parâmetros!$D$13:$E$18,2,FALSE)/10</f>
        <v>1</v>
      </c>
      <c r="E107" s="27" t="s">
        <v>37</v>
      </c>
      <c r="F107" s="35"/>
    </row>
    <row r="108" spans="1:6" ht="15" customHeight="1" x14ac:dyDescent="0.25">
      <c r="A108" s="25" t="s">
        <v>63</v>
      </c>
      <c r="B108" s="26">
        <f>VLOOKUP(C108,Parâmetros!$A$24:$B$29,2,FALSE)/10</f>
        <v>1</v>
      </c>
      <c r="C108" s="27" t="s">
        <v>85</v>
      </c>
      <c r="D108" s="26">
        <f>VLOOKUP(E108,Parâmetros!$D$24:$E$29,2,FALSE)/10</f>
        <v>1</v>
      </c>
      <c r="E108" s="27" t="s">
        <v>66</v>
      </c>
      <c r="F108" s="35"/>
    </row>
    <row r="109" spans="1:6" ht="15" customHeight="1" x14ac:dyDescent="0.25">
      <c r="A109" s="25" t="s">
        <v>5</v>
      </c>
      <c r="B109" s="26">
        <f>VLOOKUP(C109,Parâmetros!$A$33:$B$39,2,FALSE)/10</f>
        <v>0.7</v>
      </c>
      <c r="C109" s="27" t="s">
        <v>64</v>
      </c>
      <c r="D109" s="26">
        <f>VLOOKUP(E109,Parâmetros!$D$33:$E$39,2,FALSE)/10</f>
        <v>1</v>
      </c>
      <c r="E109" s="27" t="s">
        <v>56</v>
      </c>
      <c r="F109" s="36"/>
    </row>
    <row r="110" spans="1:6" ht="15" customHeight="1" x14ac:dyDescent="0.25">
      <c r="A110" s="40"/>
      <c r="B110" s="40"/>
      <c r="C110" s="40"/>
      <c r="D110" s="40"/>
      <c r="E110" s="40"/>
      <c r="F110" s="29">
        <f>((B106*D106)+(B107*D107)+(B108*D108)+(B109*D109))/4</f>
        <v>0.85000000000000009</v>
      </c>
    </row>
    <row r="111" spans="1:6" ht="15" customHeight="1" x14ac:dyDescent="0.25">
      <c r="A111" s="13" t="s">
        <v>8</v>
      </c>
      <c r="B111" s="14" t="s">
        <v>11</v>
      </c>
      <c r="C111" s="42"/>
      <c r="D111" s="43"/>
      <c r="E111" s="43"/>
      <c r="F111" s="15"/>
    </row>
    <row r="112" spans="1:6" ht="15" customHeight="1" x14ac:dyDescent="0.25">
      <c r="A112" s="28" t="s">
        <v>0</v>
      </c>
      <c r="B112" s="28" t="s">
        <v>1</v>
      </c>
      <c r="C112" s="28" t="s">
        <v>6</v>
      </c>
      <c r="D112" s="28" t="s">
        <v>2</v>
      </c>
      <c r="E112" s="28" t="s">
        <v>6</v>
      </c>
      <c r="F112" s="34" t="s">
        <v>92</v>
      </c>
    </row>
    <row r="113" spans="1:6" ht="15" customHeight="1" x14ac:dyDescent="0.25">
      <c r="A113" s="25" t="s">
        <v>3</v>
      </c>
      <c r="B113" s="26">
        <f>VLOOKUP(C113,Parâmetros!$A$3:$B$9,2,FALSE)/10</f>
        <v>0.5</v>
      </c>
      <c r="C113" s="30" t="s">
        <v>78</v>
      </c>
      <c r="D113" s="26">
        <f>VLOOKUP(E113,Parâmetros!$D$3:$E$7,2,FALSE)/10</f>
        <v>1</v>
      </c>
      <c r="E113" s="27" t="s">
        <v>27</v>
      </c>
      <c r="F113" s="35"/>
    </row>
    <row r="114" spans="1:6" ht="15" customHeight="1" x14ac:dyDescent="0.25">
      <c r="A114" s="25" t="s">
        <v>4</v>
      </c>
      <c r="B114" s="26">
        <f>VLOOKUP(C114,Parâmetros!$A$13:$B$20,2,FALSE)/10</f>
        <v>0.6</v>
      </c>
      <c r="C114" s="27" t="s">
        <v>72</v>
      </c>
      <c r="D114" s="26">
        <f>VLOOKUP(E114,Parâmetros!$D$13:$E$18,2,FALSE)/10</f>
        <v>1</v>
      </c>
      <c r="E114" s="27" t="s">
        <v>37</v>
      </c>
      <c r="F114" s="35"/>
    </row>
    <row r="115" spans="1:6" ht="15" customHeight="1" x14ac:dyDescent="0.25">
      <c r="A115" s="25" t="s">
        <v>63</v>
      </c>
      <c r="B115" s="26">
        <f>VLOOKUP(C115,Parâmetros!$A$24:$B$29,2,FALSE)/10</f>
        <v>0.5</v>
      </c>
      <c r="C115" s="27" t="s">
        <v>44</v>
      </c>
      <c r="D115" s="26">
        <f>VLOOKUP(E115,Parâmetros!$D$24:$E$29,2,FALSE)/10</f>
        <v>1</v>
      </c>
      <c r="E115" s="27" t="s">
        <v>66</v>
      </c>
      <c r="F115" s="35"/>
    </row>
    <row r="116" spans="1:6" ht="15" customHeight="1" x14ac:dyDescent="0.25">
      <c r="A116" s="25" t="s">
        <v>5</v>
      </c>
      <c r="B116" s="26">
        <f>VLOOKUP(C116,Parâmetros!$A$33:$B$39,2,FALSE)/10</f>
        <v>0.5</v>
      </c>
      <c r="C116" s="27" t="s">
        <v>65</v>
      </c>
      <c r="D116" s="26">
        <f>VLOOKUP(E116,Parâmetros!$D$33:$E$39,2,FALSE)/10</f>
        <v>1</v>
      </c>
      <c r="E116" s="27" t="s">
        <v>56</v>
      </c>
      <c r="F116" s="36"/>
    </row>
    <row r="117" spans="1:6" ht="15" customHeight="1" x14ac:dyDescent="0.25">
      <c r="A117" s="40"/>
      <c r="B117" s="40"/>
      <c r="C117" s="40"/>
      <c r="D117" s="40"/>
      <c r="E117" s="40"/>
      <c r="F117" s="29">
        <f>((B113*D113)+(B114*D114)+(B115*D115)+(B116*D116))/4</f>
        <v>0.52500000000000002</v>
      </c>
    </row>
    <row r="118" spans="1:6" ht="15" customHeight="1" x14ac:dyDescent="0.25">
      <c r="A118" s="16" t="s">
        <v>8</v>
      </c>
      <c r="B118" s="17" t="s">
        <v>12</v>
      </c>
      <c r="C118" s="37"/>
      <c r="D118" s="38"/>
      <c r="E118" s="39"/>
      <c r="F118" s="18"/>
    </row>
    <row r="119" spans="1:6" ht="15" customHeight="1" x14ac:dyDescent="0.25">
      <c r="A119" s="28" t="s">
        <v>0</v>
      </c>
      <c r="B119" s="28" t="s">
        <v>1</v>
      </c>
      <c r="C119" s="28" t="s">
        <v>6</v>
      </c>
      <c r="D119" s="28" t="s">
        <v>2</v>
      </c>
      <c r="E119" s="28" t="s">
        <v>6</v>
      </c>
      <c r="F119" s="34" t="s">
        <v>92</v>
      </c>
    </row>
    <row r="120" spans="1:6" ht="15" customHeight="1" x14ac:dyDescent="0.25">
      <c r="A120" s="25" t="s">
        <v>3</v>
      </c>
      <c r="B120" s="26">
        <f>VLOOKUP(C120,Parâmetros!$A$3:$B$9,2,FALSE)/10</f>
        <v>0.5</v>
      </c>
      <c r="C120" s="30" t="s">
        <v>78</v>
      </c>
      <c r="D120" s="26">
        <f>VLOOKUP(E120,Parâmetros!$D$3:$E$7,2,FALSE)/10</f>
        <v>1</v>
      </c>
      <c r="E120" s="27" t="s">
        <v>27</v>
      </c>
      <c r="F120" s="35"/>
    </row>
    <row r="121" spans="1:6" ht="15" customHeight="1" x14ac:dyDescent="0.25">
      <c r="A121" s="25" t="s">
        <v>4</v>
      </c>
      <c r="B121" s="26">
        <f>VLOOKUP(C121,Parâmetros!$A$13:$B$20,2,FALSE)/10</f>
        <v>0.6</v>
      </c>
      <c r="C121" s="27" t="s">
        <v>72</v>
      </c>
      <c r="D121" s="26">
        <f>VLOOKUP(E121,Parâmetros!$D$13:$E$18,2,FALSE)/10</f>
        <v>1</v>
      </c>
      <c r="E121" s="27" t="s">
        <v>37</v>
      </c>
      <c r="F121" s="35"/>
    </row>
    <row r="122" spans="1:6" ht="15" customHeight="1" x14ac:dyDescent="0.25">
      <c r="A122" s="25" t="s">
        <v>63</v>
      </c>
      <c r="B122" s="26">
        <f>VLOOKUP(C122,Parâmetros!$A$24:$B$29,2,FALSE)/10</f>
        <v>0.5</v>
      </c>
      <c r="C122" s="27" t="s">
        <v>44</v>
      </c>
      <c r="D122" s="26">
        <f>VLOOKUP(E122,Parâmetros!$D$24:$E$29,2,FALSE)/10</f>
        <v>1</v>
      </c>
      <c r="E122" s="27" t="s">
        <v>66</v>
      </c>
      <c r="F122" s="35"/>
    </row>
    <row r="123" spans="1:6" ht="15" customHeight="1" x14ac:dyDescent="0.25">
      <c r="A123" s="25" t="s">
        <v>5</v>
      </c>
      <c r="B123" s="26">
        <f>VLOOKUP(C123,Parâmetros!$A$33:$B$39,2,FALSE)/10</f>
        <v>0.5</v>
      </c>
      <c r="C123" s="27" t="s">
        <v>65</v>
      </c>
      <c r="D123" s="26">
        <f>VLOOKUP(E123,Parâmetros!$D$33:$E$39,2,FALSE)/10</f>
        <v>1</v>
      </c>
      <c r="E123" s="27" t="s">
        <v>56</v>
      </c>
      <c r="F123" s="36"/>
    </row>
    <row r="124" spans="1:6" ht="15" customHeight="1" x14ac:dyDescent="0.25">
      <c r="A124" s="40"/>
      <c r="B124" s="40"/>
      <c r="C124" s="40"/>
      <c r="D124" s="40"/>
      <c r="E124" s="41"/>
      <c r="F124" s="29">
        <f>((B120*D120)+(B121*D121)+(B122*D122)+(B123*D123))/4</f>
        <v>0.52500000000000002</v>
      </c>
    </row>
  </sheetData>
  <sheetProtection password="B056" sheet="1" objects="1" scenarios="1"/>
  <dataConsolidate/>
  <mergeCells count="52">
    <mergeCell ref="A117:E117"/>
    <mergeCell ref="C118:E118"/>
    <mergeCell ref="F119:F123"/>
    <mergeCell ref="A124:E124"/>
    <mergeCell ref="B103:E103"/>
    <mergeCell ref="C104:E104"/>
    <mergeCell ref="F105:F109"/>
    <mergeCell ref="A110:E110"/>
    <mergeCell ref="C111:E111"/>
    <mergeCell ref="F112:F116"/>
    <mergeCell ref="F96:F100"/>
    <mergeCell ref="A73:E73"/>
    <mergeCell ref="C74:E74"/>
    <mergeCell ref="F75:F79"/>
    <mergeCell ref="A80:E80"/>
    <mergeCell ref="C81:E81"/>
    <mergeCell ref="F82:F86"/>
    <mergeCell ref="A87:E87"/>
    <mergeCell ref="C88:E88"/>
    <mergeCell ref="F89:F93"/>
    <mergeCell ref="A94:E94"/>
    <mergeCell ref="C95:E95"/>
    <mergeCell ref="F68:F72"/>
    <mergeCell ref="A43:E43"/>
    <mergeCell ref="C44:E44"/>
    <mergeCell ref="F45:F49"/>
    <mergeCell ref="B52:E52"/>
    <mergeCell ref="C53:E53"/>
    <mergeCell ref="F54:F58"/>
    <mergeCell ref="A59:E59"/>
    <mergeCell ref="C60:E60"/>
    <mergeCell ref="F61:F65"/>
    <mergeCell ref="A66:E66"/>
    <mergeCell ref="C67:E67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F10:F14"/>
    <mergeCell ref="B1:E1"/>
    <mergeCell ref="C2:E2"/>
    <mergeCell ref="F3:F7"/>
    <mergeCell ref="A8:E8"/>
    <mergeCell ref="C9:E9"/>
  </mergeCells>
  <dataValidations count="10">
    <dataValidation type="list" allowBlank="1" showInputMessage="1" showErrorMessage="1" sqref="C18 C4 C32 C11 C25 C39 C69 C55 C83 C62 C76 C90 C120 C106 C113">
      <formula1>Fator_Medição</formula1>
    </dataValidation>
    <dataValidation type="list" allowBlank="1" showInputMessage="1" showErrorMessage="1" sqref="C46 C97">
      <formula1>AP42_Factor_Rating</formula1>
    </dataValidation>
    <dataValidation type="list" allowBlank="1" showInputMessage="1" showErrorMessage="1" sqref="E49 E42 E7 E35 E28 E14 E21 E100 E93 E58 E86 E79 E65 E72 E109 E116 E123">
      <formula1>Atividade_Temporal</formula1>
    </dataValidation>
    <dataValidation type="list" allowBlank="1" showInputMessage="1" showErrorMessage="1" sqref="C49 C14 C7 C35 C28 C21 C42 C100 C65 C58 C86 C79 C72 C93 C116 C123 C109">
      <formula1>Fator_Temporal</formula1>
    </dataValidation>
    <dataValidation type="list" allowBlank="1" showInputMessage="1" showErrorMessage="1" sqref="E48 E41 E6 E34 E27 E13 E20 E99 E92 E57 E85 E78 E64 E71 E108 E115 E122">
      <formula1>Atividade_Espacial</formula1>
    </dataValidation>
    <dataValidation type="list" allowBlank="1" showInputMessage="1" showErrorMessage="1" sqref="C48 C13 C6 C34 C27 C20 C41 C99 C64 C57 C85 C78 C71 C92 C115 C108 C122">
      <formula1>Fator_Espacial</formula1>
    </dataValidation>
    <dataValidation type="list" allowBlank="1" showInputMessage="1" showErrorMessage="1" sqref="E47 E40 E5 E33 E26 E12 E19 E98 E91 E56 E84 E77 E63 E70 E107 E114 E121">
      <formula1>Atividade_Especif_Fonte</formula1>
    </dataValidation>
    <dataValidation type="list" allowBlank="1" showInputMessage="1" showErrorMessage="1" sqref="C47 C12 C5 C33 C26 C19 C40 C98 C63 C56 C84 C77 C70 C91 C114 C107 C121">
      <formula1>Fator_Especif_Fonte</formula1>
    </dataValidation>
    <dataValidation type="list" allowBlank="1" showInputMessage="1" showErrorMessage="1" sqref="E4 E39 E46 E32 E25 E11 E18 E55 E90 E97 E83 E76 E62 E69 E106 E113 E120">
      <formula1>Atividade_Medição</formula1>
    </dataValidation>
    <dataValidation type="list" allowBlank="1" showErrorMessage="1" sqref="B2 B9 B16 B23 B30 B37 B44 B53 B60 B67 B74 B81 B88 B95 B104 B111 B118">
      <formula1>$AC$3:$AC$9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4"/>
  <sheetViews>
    <sheetView topLeftCell="A106" workbookViewId="0">
      <selection activeCell="B98" sqref="B9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6" t="s">
        <v>100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0.9</v>
      </c>
      <c r="C4" s="30" t="s">
        <v>17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1</v>
      </c>
      <c r="C7" s="27" t="s">
        <v>51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0.9</v>
      </c>
      <c r="C25" s="30" t="s">
        <v>17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1</v>
      </c>
      <c r="C28" s="27" t="s">
        <v>51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0.97499999999999998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0.9</v>
      </c>
      <c r="C32" s="30" t="s">
        <v>17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1</v>
      </c>
      <c r="C35" s="27" t="s">
        <v>51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0.97499999999999998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0.9</v>
      </c>
      <c r="C39" s="30" t="s">
        <v>17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1</v>
      </c>
      <c r="C40" s="27" t="s">
        <v>81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1</v>
      </c>
      <c r="C41" s="27" t="s">
        <v>85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1</v>
      </c>
      <c r="C42" s="27" t="s">
        <v>51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0.97499999999999998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VLOOKUP(C46,Parâmetros!$G$5:$K$9,4,FALSE)/10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2" spans="1:9" ht="22.5" customHeight="1" x14ac:dyDescent="0.25">
      <c r="A52" s="5" t="s">
        <v>7</v>
      </c>
      <c r="B52" s="46" t="s">
        <v>98</v>
      </c>
      <c r="C52" s="47"/>
      <c r="D52" s="47"/>
      <c r="E52" s="47"/>
    </row>
    <row r="53" spans="1:9" ht="15" customHeight="1" x14ac:dyDescent="0.25">
      <c r="A53" s="8" t="s">
        <v>8</v>
      </c>
      <c r="B53" s="9" t="s">
        <v>9</v>
      </c>
      <c r="C53" s="42"/>
      <c r="D53" s="43"/>
      <c r="E53" s="48"/>
      <c r="F53" s="10"/>
    </row>
    <row r="54" spans="1:9" ht="1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34" t="s">
        <v>92</v>
      </c>
    </row>
    <row r="55" spans="1:9" ht="15" customHeight="1" x14ac:dyDescent="0.25">
      <c r="A55" s="25" t="s">
        <v>3</v>
      </c>
      <c r="B55" s="26">
        <f>VLOOKUP(C55,Parâmetros!$A$3:$B$9,2,FALSE)/10</f>
        <v>0.9</v>
      </c>
      <c r="C55" s="30" t="s">
        <v>17</v>
      </c>
      <c r="D55" s="26">
        <f>VLOOKUP(E55,Parâmetros!$D$3:$E$7,2,FALSE)/10</f>
        <v>1</v>
      </c>
      <c r="E55" s="27" t="s">
        <v>27</v>
      </c>
      <c r="F55" s="35"/>
    </row>
    <row r="56" spans="1:9" ht="15" customHeight="1" x14ac:dyDescent="0.25">
      <c r="A56" s="25" t="s">
        <v>4</v>
      </c>
      <c r="B56" s="26">
        <f>VLOOKUP(C56,Parâmetros!$A$13:$B$20,2,FALSE)/10</f>
        <v>1</v>
      </c>
      <c r="C56" s="27" t="s">
        <v>81</v>
      </c>
      <c r="D56" s="26">
        <f>VLOOKUP(E56,Parâmetros!$D$13:$E$18,2,FALSE)/10</f>
        <v>1</v>
      </c>
      <c r="E56" s="27" t="s">
        <v>37</v>
      </c>
      <c r="F56" s="35"/>
    </row>
    <row r="57" spans="1:9" ht="15" customHeight="1" x14ac:dyDescent="0.25">
      <c r="A57" s="25" t="s">
        <v>63</v>
      </c>
      <c r="B57" s="26">
        <f>VLOOKUP(C57,Parâmetros!$A$24:$B$29,2,FALSE)/10</f>
        <v>1</v>
      </c>
      <c r="C57" s="27" t="s">
        <v>85</v>
      </c>
      <c r="D57" s="26">
        <f>VLOOKUP(E57,Parâmetros!$D$24:$E$29,2,FALSE)/10</f>
        <v>1</v>
      </c>
      <c r="E57" s="27" t="s">
        <v>66</v>
      </c>
      <c r="F57" s="35"/>
    </row>
    <row r="58" spans="1:9" ht="15" customHeight="1" x14ac:dyDescent="0.25">
      <c r="A58" s="25" t="s">
        <v>5</v>
      </c>
      <c r="B58" s="26">
        <f>VLOOKUP(C58,Parâmetros!$A$33:$B$39,2,FALSE)/10</f>
        <v>1</v>
      </c>
      <c r="C58" s="27" t="s">
        <v>51</v>
      </c>
      <c r="D58" s="26">
        <f>VLOOKUP(E58,Parâmetros!$D$33:$E$39,2,FALSE)/10</f>
        <v>1</v>
      </c>
      <c r="E58" s="27" t="s">
        <v>56</v>
      </c>
      <c r="F58" s="36"/>
    </row>
    <row r="59" spans="1:9" ht="15" customHeight="1" x14ac:dyDescent="0.25">
      <c r="A59" s="40"/>
      <c r="B59" s="40"/>
      <c r="C59" s="40"/>
      <c r="D59" s="40"/>
      <c r="E59" s="40"/>
      <c r="F59" s="29">
        <f>((B55*D55)+(B56*D56)+(B57*D57)+(B58*D58))/4</f>
        <v>0.97499999999999998</v>
      </c>
    </row>
    <row r="60" spans="1:9" ht="15" customHeight="1" x14ac:dyDescent="0.25">
      <c r="A60" s="13" t="s">
        <v>8</v>
      </c>
      <c r="B60" s="14" t="s">
        <v>11</v>
      </c>
      <c r="C60" s="42"/>
      <c r="D60" s="43"/>
      <c r="E60" s="43"/>
      <c r="F60" s="15"/>
    </row>
    <row r="61" spans="1:9" ht="15" customHeight="1" x14ac:dyDescent="0.25">
      <c r="A61" s="28" t="s">
        <v>0</v>
      </c>
      <c r="B61" s="28" t="s">
        <v>1</v>
      </c>
      <c r="C61" s="28" t="s">
        <v>6</v>
      </c>
      <c r="D61" s="28" t="s">
        <v>2</v>
      </c>
      <c r="E61" s="28" t="s">
        <v>6</v>
      </c>
      <c r="F61" s="34" t="s">
        <v>92</v>
      </c>
    </row>
    <row r="62" spans="1:9" ht="15" customHeight="1" x14ac:dyDescent="0.25">
      <c r="A62" s="25" t="s">
        <v>3</v>
      </c>
      <c r="B62" s="26">
        <f>VLOOKUP(C62,Parâmetros!$A$3:$B$9,2,FALSE)/10</f>
        <v>0.5</v>
      </c>
      <c r="C62" s="30" t="s">
        <v>78</v>
      </c>
      <c r="D62" s="26">
        <f>VLOOKUP(E62,Parâmetros!$D$3:$E$7,2,FALSE)/10</f>
        <v>1</v>
      </c>
      <c r="E62" s="27" t="s">
        <v>27</v>
      </c>
      <c r="F62" s="35"/>
    </row>
    <row r="63" spans="1:9" ht="15" customHeight="1" x14ac:dyDescent="0.25">
      <c r="A63" s="25" t="s">
        <v>4</v>
      </c>
      <c r="B63" s="26">
        <f>VLOOKUP(C63,Parâmetros!$A$13:$B$20,2,FALSE)/10</f>
        <v>0.6</v>
      </c>
      <c r="C63" s="27" t="s">
        <v>72</v>
      </c>
      <c r="D63" s="26">
        <f>VLOOKUP(E63,Parâmetros!$D$13:$E$18,2,FALSE)/10</f>
        <v>1</v>
      </c>
      <c r="E63" s="27" t="s">
        <v>37</v>
      </c>
      <c r="F63" s="35"/>
    </row>
    <row r="64" spans="1:9" ht="15" customHeight="1" x14ac:dyDescent="0.25">
      <c r="A64" s="25" t="s">
        <v>63</v>
      </c>
      <c r="B64" s="26">
        <f>VLOOKUP(C64,Parâmetros!$A$24:$B$29,2,FALSE)/10</f>
        <v>0.5</v>
      </c>
      <c r="C64" s="27" t="s">
        <v>44</v>
      </c>
      <c r="D64" s="26">
        <f>VLOOKUP(E64,Parâmetros!$D$24:$E$29,2,FALSE)/10</f>
        <v>1</v>
      </c>
      <c r="E64" s="27" t="s">
        <v>66</v>
      </c>
      <c r="F64" s="35"/>
    </row>
    <row r="65" spans="1:6" ht="15" customHeight="1" x14ac:dyDescent="0.25">
      <c r="A65" s="25" t="s">
        <v>5</v>
      </c>
      <c r="B65" s="26">
        <f>VLOOKUP(C65,Parâmetros!$A$33:$B$39,2,FALSE)/10</f>
        <v>0.5</v>
      </c>
      <c r="C65" s="27" t="s">
        <v>65</v>
      </c>
      <c r="D65" s="26">
        <f>VLOOKUP(E65,Parâmetros!$D$33:$E$39,2,FALSE)/10</f>
        <v>1</v>
      </c>
      <c r="E65" s="27" t="s">
        <v>56</v>
      </c>
      <c r="F65" s="36"/>
    </row>
    <row r="66" spans="1:6" ht="15" customHeight="1" x14ac:dyDescent="0.25">
      <c r="A66" s="40"/>
      <c r="B66" s="40"/>
      <c r="C66" s="40"/>
      <c r="D66" s="40"/>
      <c r="E66" s="40"/>
      <c r="F66" s="29">
        <f>((B62*D62)+(B63*D63)+(B64*D64)+(B65*D65))/4</f>
        <v>0.52500000000000002</v>
      </c>
    </row>
    <row r="67" spans="1:6" ht="15" customHeight="1" x14ac:dyDescent="0.25">
      <c r="A67" s="16" t="s">
        <v>8</v>
      </c>
      <c r="B67" s="17" t="s">
        <v>12</v>
      </c>
      <c r="C67" s="37"/>
      <c r="D67" s="38"/>
      <c r="E67" s="39"/>
      <c r="F67" s="18"/>
    </row>
    <row r="68" spans="1:6" ht="15" customHeight="1" x14ac:dyDescent="0.25">
      <c r="A68" s="28" t="s">
        <v>0</v>
      </c>
      <c r="B68" s="28" t="s">
        <v>1</v>
      </c>
      <c r="C68" s="28" t="s">
        <v>6</v>
      </c>
      <c r="D68" s="28" t="s">
        <v>2</v>
      </c>
      <c r="E68" s="28" t="s">
        <v>6</v>
      </c>
      <c r="F68" s="34" t="s">
        <v>92</v>
      </c>
    </row>
    <row r="69" spans="1:6" ht="15" customHeight="1" x14ac:dyDescent="0.25">
      <c r="A69" s="25" t="s">
        <v>3</v>
      </c>
      <c r="B69" s="26">
        <f>VLOOKUP(C69,Parâmetros!$A$3:$B$9,2,FALSE)/10</f>
        <v>0.5</v>
      </c>
      <c r="C69" s="30" t="s">
        <v>78</v>
      </c>
      <c r="D69" s="26">
        <f>VLOOKUP(E69,Parâmetros!$D$3:$E$7,2,FALSE)/10</f>
        <v>1</v>
      </c>
      <c r="E69" s="27" t="s">
        <v>27</v>
      </c>
      <c r="F69" s="35"/>
    </row>
    <row r="70" spans="1:6" ht="15" customHeight="1" x14ac:dyDescent="0.25">
      <c r="A70" s="25" t="s">
        <v>4</v>
      </c>
      <c r="B70" s="26">
        <f>VLOOKUP(C70,Parâmetros!$A$13:$B$20,2,FALSE)/10</f>
        <v>0.6</v>
      </c>
      <c r="C70" s="27" t="s">
        <v>72</v>
      </c>
      <c r="D70" s="26">
        <f>VLOOKUP(E70,Parâmetros!$D$13:$E$18,2,FALSE)/10</f>
        <v>1</v>
      </c>
      <c r="E70" s="27" t="s">
        <v>37</v>
      </c>
      <c r="F70" s="35"/>
    </row>
    <row r="71" spans="1:6" ht="15" customHeight="1" x14ac:dyDescent="0.25">
      <c r="A71" s="25" t="s">
        <v>63</v>
      </c>
      <c r="B71" s="26">
        <f>VLOOKUP(C71,Parâmetros!$A$24:$B$29,2,FALSE)/10</f>
        <v>0.5</v>
      </c>
      <c r="C71" s="27" t="s">
        <v>44</v>
      </c>
      <c r="D71" s="26">
        <f>VLOOKUP(E71,Parâmetros!$D$24:$E$29,2,FALSE)/10</f>
        <v>1</v>
      </c>
      <c r="E71" s="27" t="s">
        <v>66</v>
      </c>
      <c r="F71" s="35"/>
    </row>
    <row r="72" spans="1:6" ht="15" customHeight="1" x14ac:dyDescent="0.25">
      <c r="A72" s="25" t="s">
        <v>5</v>
      </c>
      <c r="B72" s="26">
        <f>VLOOKUP(C72,Parâmetros!$A$33:$B$39,2,FALSE)/10</f>
        <v>0.5</v>
      </c>
      <c r="C72" s="27" t="s">
        <v>65</v>
      </c>
      <c r="D72" s="26">
        <f>VLOOKUP(E72,Parâmetros!$D$33:$E$39,2,FALSE)/10</f>
        <v>1</v>
      </c>
      <c r="E72" s="27" t="s">
        <v>56</v>
      </c>
      <c r="F72" s="36"/>
    </row>
    <row r="73" spans="1:6" ht="15" customHeight="1" x14ac:dyDescent="0.25">
      <c r="A73" s="40"/>
      <c r="B73" s="40"/>
      <c r="C73" s="40"/>
      <c r="D73" s="40"/>
      <c r="E73" s="41"/>
      <c r="F73" s="29">
        <f>((B69*D69)+(B70*D70)+(B71*D71)+(B72*D72))/4</f>
        <v>0.52500000000000002</v>
      </c>
    </row>
    <row r="74" spans="1:6" ht="15" customHeight="1" x14ac:dyDescent="0.25">
      <c r="A74" s="13" t="s">
        <v>8</v>
      </c>
      <c r="B74" s="14" t="s">
        <v>13</v>
      </c>
      <c r="C74" s="42"/>
      <c r="D74" s="43"/>
      <c r="E74" s="43"/>
      <c r="F74" s="15"/>
    </row>
    <row r="75" spans="1:6" ht="15" customHeight="1" x14ac:dyDescent="0.25">
      <c r="A75" s="28" t="s">
        <v>0</v>
      </c>
      <c r="B75" s="28" t="s">
        <v>1</v>
      </c>
      <c r="C75" s="28" t="s">
        <v>6</v>
      </c>
      <c r="D75" s="28" t="s">
        <v>2</v>
      </c>
      <c r="E75" s="28" t="s">
        <v>6</v>
      </c>
      <c r="F75" s="34" t="s">
        <v>92</v>
      </c>
    </row>
    <row r="76" spans="1:6" ht="15" customHeight="1" x14ac:dyDescent="0.25">
      <c r="A76" s="25" t="s">
        <v>3</v>
      </c>
      <c r="B76" s="26">
        <f>VLOOKUP(C76,Parâmetros!$A$3:$B$9,2,FALSE)/10</f>
        <v>0.9</v>
      </c>
      <c r="C76" s="30" t="s">
        <v>17</v>
      </c>
      <c r="D76" s="26">
        <f>VLOOKUP(E76,Parâmetros!$D$3:$E$7,2,FALSE)/10</f>
        <v>1</v>
      </c>
      <c r="E76" s="27" t="s">
        <v>27</v>
      </c>
      <c r="F76" s="35"/>
    </row>
    <row r="77" spans="1:6" ht="15" customHeight="1" x14ac:dyDescent="0.25">
      <c r="A77" s="25" t="s">
        <v>4</v>
      </c>
      <c r="B77" s="26">
        <f>VLOOKUP(C77,Parâmetros!$A$13:$B$20,2,FALSE)/10</f>
        <v>1</v>
      </c>
      <c r="C77" s="27" t="s">
        <v>81</v>
      </c>
      <c r="D77" s="26">
        <f>VLOOKUP(E77,Parâmetros!$D$13:$E$18,2,FALSE)/10</f>
        <v>1</v>
      </c>
      <c r="E77" s="27" t="s">
        <v>37</v>
      </c>
      <c r="F77" s="35"/>
    </row>
    <row r="78" spans="1:6" ht="15" customHeight="1" x14ac:dyDescent="0.25">
      <c r="A78" s="12" t="s">
        <v>63</v>
      </c>
      <c r="B78" s="26">
        <f>VLOOKUP(C78,Parâmetros!$A$24:$B$29,2,FALSE)/10</f>
        <v>1</v>
      </c>
      <c r="C78" s="27" t="s">
        <v>85</v>
      </c>
      <c r="D78" s="26">
        <f>VLOOKUP(E78,Parâmetros!$D$24:$E$29,2,FALSE)/10</f>
        <v>1</v>
      </c>
      <c r="E78" s="27" t="s">
        <v>66</v>
      </c>
      <c r="F78" s="35"/>
    </row>
    <row r="79" spans="1:6" ht="15" customHeight="1" x14ac:dyDescent="0.25">
      <c r="A79" s="12" t="s">
        <v>5</v>
      </c>
      <c r="B79" s="26">
        <f>VLOOKUP(C79,Parâmetros!$A$33:$B$39,2,FALSE)/10</f>
        <v>1</v>
      </c>
      <c r="C79" s="27" t="s">
        <v>51</v>
      </c>
      <c r="D79" s="26">
        <f>VLOOKUP(E79,Parâmetros!$D$33:$E$39,2,FALSE)/10</f>
        <v>1</v>
      </c>
      <c r="E79" s="27" t="s">
        <v>56</v>
      </c>
      <c r="F79" s="36"/>
    </row>
    <row r="80" spans="1:6" ht="15" customHeight="1" x14ac:dyDescent="0.25">
      <c r="A80" s="44"/>
      <c r="B80" s="44"/>
      <c r="C80" s="44"/>
      <c r="D80" s="44"/>
      <c r="E80" s="45"/>
      <c r="F80" s="29">
        <f>((B76*D76)+(B77*D77)+(B78*D78)+(B79*D79))/4</f>
        <v>0.97499999999999998</v>
      </c>
    </row>
    <row r="81" spans="1:6" ht="15" customHeight="1" x14ac:dyDescent="0.25">
      <c r="A81" s="13" t="s">
        <v>8</v>
      </c>
      <c r="B81" s="14" t="s">
        <v>14</v>
      </c>
      <c r="C81" s="42"/>
      <c r="D81" s="43"/>
      <c r="E81" s="43"/>
      <c r="F81" s="18"/>
    </row>
    <row r="82" spans="1:6" ht="15" customHeight="1" x14ac:dyDescent="0.25">
      <c r="A82" s="11" t="s">
        <v>0</v>
      </c>
      <c r="B82" s="11" t="s">
        <v>1</v>
      </c>
      <c r="C82" s="11" t="s">
        <v>6</v>
      </c>
      <c r="D82" s="11" t="s">
        <v>2</v>
      </c>
      <c r="E82" s="11" t="s">
        <v>6</v>
      </c>
      <c r="F82" s="34" t="s">
        <v>92</v>
      </c>
    </row>
    <row r="83" spans="1:6" ht="15" customHeight="1" x14ac:dyDescent="0.25">
      <c r="A83" s="12" t="s">
        <v>3</v>
      </c>
      <c r="B83" s="26">
        <f>VLOOKUP(C83,Parâmetros!$A$3:$B$9,2,FALSE)/10</f>
        <v>0.9</v>
      </c>
      <c r="C83" s="30" t="s">
        <v>17</v>
      </c>
      <c r="D83" s="26">
        <f>VLOOKUP(E83,Parâmetros!$D$3:$E$7,2,FALSE)/10</f>
        <v>1</v>
      </c>
      <c r="E83" s="27" t="s">
        <v>27</v>
      </c>
      <c r="F83" s="35"/>
    </row>
    <row r="84" spans="1:6" ht="15" customHeight="1" x14ac:dyDescent="0.25">
      <c r="A84" s="12" t="s">
        <v>4</v>
      </c>
      <c r="B84" s="26">
        <f>VLOOKUP(C84,Parâmetros!$A$13:$B$20,2,FALSE)/10</f>
        <v>1</v>
      </c>
      <c r="C84" s="27" t="s">
        <v>81</v>
      </c>
      <c r="D84" s="26">
        <f>VLOOKUP(E84,Parâmetros!$D$13:$E$18,2,FALSE)/10</f>
        <v>1</v>
      </c>
      <c r="E84" s="27" t="s">
        <v>37</v>
      </c>
      <c r="F84" s="35"/>
    </row>
    <row r="85" spans="1:6" ht="15" customHeight="1" x14ac:dyDescent="0.25">
      <c r="A85" s="12" t="s">
        <v>63</v>
      </c>
      <c r="B85" s="26">
        <f>VLOOKUP(C85,Parâmetros!$A$24:$B$29,2,FALSE)/10</f>
        <v>1</v>
      </c>
      <c r="C85" s="27" t="s">
        <v>85</v>
      </c>
      <c r="D85" s="26">
        <f>VLOOKUP(E85,Parâmetros!$D$24:$E$29,2,FALSE)/10</f>
        <v>1</v>
      </c>
      <c r="E85" s="27" t="s">
        <v>66</v>
      </c>
      <c r="F85" s="35"/>
    </row>
    <row r="86" spans="1:6" ht="15" customHeight="1" x14ac:dyDescent="0.25">
      <c r="A86" s="12" t="s">
        <v>5</v>
      </c>
      <c r="B86" s="26">
        <f>VLOOKUP(C86,Parâmetros!$A$33:$B$39,2,FALSE)/10</f>
        <v>1</v>
      </c>
      <c r="C86" s="27" t="s">
        <v>51</v>
      </c>
      <c r="D86" s="26">
        <f>VLOOKUP(E86,Parâmetros!$D$33:$E$39,2,FALSE)/10</f>
        <v>1</v>
      </c>
      <c r="E86" s="27" t="s">
        <v>56</v>
      </c>
      <c r="F86" s="36"/>
    </row>
    <row r="87" spans="1:6" ht="15" customHeight="1" x14ac:dyDescent="0.25">
      <c r="A87" s="44"/>
      <c r="B87" s="44"/>
      <c r="C87" s="44"/>
      <c r="D87" s="44"/>
      <c r="E87" s="45"/>
      <c r="F87" s="29">
        <f>((B83*D83)+(B84*D84)+(B85*D85)+(B86*D86))/4</f>
        <v>0.97499999999999998</v>
      </c>
    </row>
    <row r="88" spans="1:6" ht="15" customHeight="1" x14ac:dyDescent="0.25">
      <c r="A88" s="13" t="s">
        <v>8</v>
      </c>
      <c r="B88" s="14" t="s">
        <v>10</v>
      </c>
      <c r="C88" s="42"/>
      <c r="D88" s="43"/>
      <c r="E88" s="43"/>
      <c r="F88" s="18"/>
    </row>
    <row r="89" spans="1:6" ht="15" customHeight="1" x14ac:dyDescent="0.25">
      <c r="A89" s="11" t="s">
        <v>0</v>
      </c>
      <c r="B89" s="11" t="s">
        <v>1</v>
      </c>
      <c r="C89" s="11" t="s">
        <v>6</v>
      </c>
      <c r="D89" s="11" t="s">
        <v>2</v>
      </c>
      <c r="E89" s="11" t="s">
        <v>6</v>
      </c>
      <c r="F89" s="34" t="s">
        <v>92</v>
      </c>
    </row>
    <row r="90" spans="1:6" ht="15" customHeight="1" x14ac:dyDescent="0.25">
      <c r="A90" s="12" t="s">
        <v>3</v>
      </c>
      <c r="B90" s="26">
        <f>VLOOKUP(C90,Parâmetros!$A$3:$B$9,2,FALSE)/10</f>
        <v>0.9</v>
      </c>
      <c r="C90" s="30" t="s">
        <v>17</v>
      </c>
      <c r="D90" s="26">
        <f>VLOOKUP(E90,Parâmetros!$D$3:$E$7,2,FALSE)/10</f>
        <v>1</v>
      </c>
      <c r="E90" s="27" t="s">
        <v>27</v>
      </c>
      <c r="F90" s="35"/>
    </row>
    <row r="91" spans="1:6" ht="15" customHeight="1" x14ac:dyDescent="0.25">
      <c r="A91" s="12" t="s">
        <v>4</v>
      </c>
      <c r="B91" s="26">
        <f>VLOOKUP(C91,Parâmetros!$A$13:$B$20,2,FALSE)/10</f>
        <v>1</v>
      </c>
      <c r="C91" s="27" t="s">
        <v>81</v>
      </c>
      <c r="D91" s="26">
        <f>VLOOKUP(E91,Parâmetros!$D$13:$E$18,2,FALSE)/10</f>
        <v>1</v>
      </c>
      <c r="E91" s="27" t="s">
        <v>37</v>
      </c>
      <c r="F91" s="35"/>
    </row>
    <row r="92" spans="1:6" ht="15" customHeight="1" x14ac:dyDescent="0.25">
      <c r="A92" s="12" t="s">
        <v>63</v>
      </c>
      <c r="B92" s="26">
        <f>VLOOKUP(C92,Parâmetros!$A$24:$B$29,2,FALSE)/10</f>
        <v>1</v>
      </c>
      <c r="C92" s="27" t="s">
        <v>85</v>
      </c>
      <c r="D92" s="26">
        <f>VLOOKUP(E92,Parâmetros!$D$24:$E$29,2,FALSE)/10</f>
        <v>1</v>
      </c>
      <c r="E92" s="27" t="s">
        <v>66</v>
      </c>
      <c r="F92" s="35"/>
    </row>
    <row r="93" spans="1:6" ht="15" customHeight="1" x14ac:dyDescent="0.25">
      <c r="A93" s="12" t="s">
        <v>5</v>
      </c>
      <c r="B93" s="26">
        <f>VLOOKUP(C93,Parâmetros!$A$33:$B$39,2,FALSE)/10</f>
        <v>1</v>
      </c>
      <c r="C93" s="27" t="s">
        <v>51</v>
      </c>
      <c r="D93" s="26">
        <f>VLOOKUP(E93,Parâmetros!$D$33:$E$39,2,FALSE)/10</f>
        <v>1</v>
      </c>
      <c r="E93" s="27" t="s">
        <v>56</v>
      </c>
      <c r="F93" s="36"/>
    </row>
    <row r="94" spans="1:6" ht="15" customHeight="1" x14ac:dyDescent="0.25">
      <c r="A94" s="44"/>
      <c r="B94" s="44"/>
      <c r="C94" s="44"/>
      <c r="D94" s="44"/>
      <c r="E94" s="45"/>
      <c r="F94" s="29">
        <f>((B90*D90)+(B91*D91)+(B92*D92)+(B93*D93))/4</f>
        <v>0.97499999999999998</v>
      </c>
    </row>
    <row r="95" spans="1:6" ht="15" customHeight="1" x14ac:dyDescent="0.25">
      <c r="A95" s="13" t="s">
        <v>8</v>
      </c>
      <c r="B95" s="14" t="s">
        <v>15</v>
      </c>
      <c r="C95" s="42"/>
      <c r="D95" s="43"/>
      <c r="E95" s="43"/>
      <c r="F95" s="18"/>
    </row>
    <row r="96" spans="1:6" ht="15" customHeight="1" x14ac:dyDescent="0.25">
      <c r="A96" s="11" t="s">
        <v>0</v>
      </c>
      <c r="B96" s="11" t="s">
        <v>1</v>
      </c>
      <c r="C96" s="11" t="s">
        <v>6</v>
      </c>
      <c r="D96" s="11" t="s">
        <v>2</v>
      </c>
      <c r="E96" s="11" t="s">
        <v>6</v>
      </c>
      <c r="F96" s="34" t="s">
        <v>92</v>
      </c>
    </row>
    <row r="97" spans="1:6" ht="15" customHeight="1" x14ac:dyDescent="0.25">
      <c r="A97" s="12" t="s">
        <v>3</v>
      </c>
      <c r="B97" s="26">
        <f>VLOOKUP(C97,Parâmetros!$G$5:$K$9,4,FALSE)/10</f>
        <v>0.3</v>
      </c>
      <c r="C97" s="22" t="s">
        <v>71</v>
      </c>
      <c r="D97" s="26">
        <f>VLOOKUP(E97,Parâmetros!$D$3:$E$7,2,FALSE)/10</f>
        <v>1</v>
      </c>
      <c r="E97" s="22" t="s">
        <v>27</v>
      </c>
      <c r="F97" s="35"/>
    </row>
    <row r="98" spans="1:6" ht="15" customHeight="1" x14ac:dyDescent="0.25">
      <c r="A98" s="12" t="s">
        <v>4</v>
      </c>
      <c r="B98" s="26">
        <f>VLOOKUP(C98,Parâmetros!$A$13:$B$20,2,FALSE)/10</f>
        <v>0.6</v>
      </c>
      <c r="C98" s="22" t="s">
        <v>72</v>
      </c>
      <c r="D98" s="26">
        <f>VLOOKUP(E98,Parâmetros!$D$13:$E$18,2,FALSE)/10</f>
        <v>1</v>
      </c>
      <c r="E98" s="22" t="s">
        <v>37</v>
      </c>
      <c r="F98" s="35"/>
    </row>
    <row r="99" spans="1:6" ht="15" customHeight="1" x14ac:dyDescent="0.25">
      <c r="A99" s="12" t="s">
        <v>63</v>
      </c>
      <c r="B99" s="26">
        <f>VLOOKUP(C99,Parâmetros!$A$24:$B$29,2,FALSE)/10</f>
        <v>0.1</v>
      </c>
      <c r="C99" s="22" t="s">
        <v>43</v>
      </c>
      <c r="D99" s="26">
        <f>VLOOKUP(E99,Parâmetros!$D$24:$E$29,2,FALSE)/10</f>
        <v>1</v>
      </c>
      <c r="E99" s="22" t="s">
        <v>66</v>
      </c>
      <c r="F99" s="35"/>
    </row>
    <row r="100" spans="1:6" ht="15" customHeight="1" x14ac:dyDescent="0.25">
      <c r="A100" s="12" t="s">
        <v>5</v>
      </c>
      <c r="B100" s="26">
        <f>VLOOKUP(C100,Parâmetros!$A$33:$B$39,2,FALSE)/10</f>
        <v>0.3</v>
      </c>
      <c r="C100" s="22" t="s">
        <v>55</v>
      </c>
      <c r="D100" s="26">
        <f>VLOOKUP(E100,Parâmetros!$D$33:$E$39,2,FALSE)/10</f>
        <v>1</v>
      </c>
      <c r="E100" s="22" t="s">
        <v>56</v>
      </c>
      <c r="F100" s="36"/>
    </row>
    <row r="101" spans="1:6" ht="15" customHeight="1" x14ac:dyDescent="0.25">
      <c r="A101" s="20"/>
      <c r="C101" s="21"/>
      <c r="D101" s="21"/>
      <c r="E101" s="21"/>
      <c r="F101" s="29">
        <f>((B97*D97)+(B98*D98)+(B99*D99)+(B100*D100))/4</f>
        <v>0.32499999999999996</v>
      </c>
    </row>
    <row r="103" spans="1:6" ht="22.5" customHeight="1" x14ac:dyDescent="0.25">
      <c r="A103" s="5" t="s">
        <v>7</v>
      </c>
      <c r="B103" s="46" t="s">
        <v>99</v>
      </c>
      <c r="C103" s="47"/>
      <c r="D103" s="47"/>
      <c r="E103" s="47"/>
    </row>
    <row r="104" spans="1:6" ht="15" customHeight="1" x14ac:dyDescent="0.25">
      <c r="A104" s="8" t="s">
        <v>8</v>
      </c>
      <c r="B104" s="9" t="s">
        <v>9</v>
      </c>
      <c r="C104" s="42"/>
      <c r="D104" s="43"/>
      <c r="E104" s="48"/>
      <c r="F104" s="10"/>
    </row>
    <row r="105" spans="1:6" ht="15" customHeight="1" x14ac:dyDescent="0.25">
      <c r="A105" s="11" t="s">
        <v>0</v>
      </c>
      <c r="B105" s="11" t="s">
        <v>1</v>
      </c>
      <c r="C105" s="11" t="s">
        <v>6</v>
      </c>
      <c r="D105" s="11" t="s">
        <v>2</v>
      </c>
      <c r="E105" s="11" t="s">
        <v>6</v>
      </c>
      <c r="F105" s="34" t="s">
        <v>92</v>
      </c>
    </row>
    <row r="106" spans="1:6" ht="15" customHeight="1" x14ac:dyDescent="0.25">
      <c r="A106" s="25" t="s">
        <v>3</v>
      </c>
      <c r="B106" s="26">
        <f>VLOOKUP(C106,Parâmetros!$A$3:$B$9,2,FALSE)/10</f>
        <v>0.7</v>
      </c>
      <c r="C106" s="30" t="s">
        <v>18</v>
      </c>
      <c r="D106" s="26">
        <f>VLOOKUP(E106,Parâmetros!$D$3:$E$7,2,FALSE)/10</f>
        <v>1</v>
      </c>
      <c r="E106" s="27" t="s">
        <v>27</v>
      </c>
      <c r="F106" s="35"/>
    </row>
    <row r="107" spans="1:6" ht="15" customHeight="1" x14ac:dyDescent="0.25">
      <c r="A107" s="25" t="s">
        <v>4</v>
      </c>
      <c r="B107" s="26">
        <f>VLOOKUP(C107,Parâmetros!$A$13:$B$20,2,FALSE)/10</f>
        <v>1</v>
      </c>
      <c r="C107" s="27" t="s">
        <v>81</v>
      </c>
      <c r="D107" s="26">
        <f>VLOOKUP(E107,Parâmetros!$D$13:$E$18,2,FALSE)/10</f>
        <v>1</v>
      </c>
      <c r="E107" s="27" t="s">
        <v>37</v>
      </c>
      <c r="F107" s="35"/>
    </row>
    <row r="108" spans="1:6" ht="15" customHeight="1" x14ac:dyDescent="0.25">
      <c r="A108" s="25" t="s">
        <v>63</v>
      </c>
      <c r="B108" s="26">
        <f>VLOOKUP(C108,Parâmetros!$A$24:$B$29,2,FALSE)/10</f>
        <v>1</v>
      </c>
      <c r="C108" s="27" t="s">
        <v>85</v>
      </c>
      <c r="D108" s="26">
        <f>VLOOKUP(E108,Parâmetros!$D$24:$E$29,2,FALSE)/10</f>
        <v>1</v>
      </c>
      <c r="E108" s="27" t="s">
        <v>66</v>
      </c>
      <c r="F108" s="35"/>
    </row>
    <row r="109" spans="1:6" ht="15" customHeight="1" x14ac:dyDescent="0.25">
      <c r="A109" s="25" t="s">
        <v>5</v>
      </c>
      <c r="B109" s="26">
        <f>VLOOKUP(C109,Parâmetros!$A$33:$B$39,2,FALSE)/10</f>
        <v>0.7</v>
      </c>
      <c r="C109" s="27" t="s">
        <v>64</v>
      </c>
      <c r="D109" s="26">
        <f>VLOOKUP(E109,Parâmetros!$D$33:$E$39,2,FALSE)/10</f>
        <v>1</v>
      </c>
      <c r="E109" s="27" t="s">
        <v>56</v>
      </c>
      <c r="F109" s="36"/>
    </row>
    <row r="110" spans="1:6" ht="15" customHeight="1" x14ac:dyDescent="0.25">
      <c r="A110" s="40"/>
      <c r="B110" s="40"/>
      <c r="C110" s="40"/>
      <c r="D110" s="40"/>
      <c r="E110" s="40"/>
      <c r="F110" s="29">
        <f>((B106*D106)+(B107*D107)+(B108*D108)+(B109*D109))/4</f>
        <v>0.85000000000000009</v>
      </c>
    </row>
    <row r="111" spans="1:6" ht="15" customHeight="1" x14ac:dyDescent="0.25">
      <c r="A111" s="13" t="s">
        <v>8</v>
      </c>
      <c r="B111" s="14" t="s">
        <v>11</v>
      </c>
      <c r="C111" s="42"/>
      <c r="D111" s="43"/>
      <c r="E111" s="43"/>
      <c r="F111" s="15"/>
    </row>
    <row r="112" spans="1:6" ht="15" customHeight="1" x14ac:dyDescent="0.25">
      <c r="A112" s="28" t="s">
        <v>0</v>
      </c>
      <c r="B112" s="28" t="s">
        <v>1</v>
      </c>
      <c r="C112" s="28" t="s">
        <v>6</v>
      </c>
      <c r="D112" s="28" t="s">
        <v>2</v>
      </c>
      <c r="E112" s="28" t="s">
        <v>6</v>
      </c>
      <c r="F112" s="34" t="s">
        <v>92</v>
      </c>
    </row>
    <row r="113" spans="1:6" ht="15" customHeight="1" x14ac:dyDescent="0.25">
      <c r="A113" s="25" t="s">
        <v>3</v>
      </c>
      <c r="B113" s="26">
        <f>VLOOKUP(C113,Parâmetros!$A$3:$B$9,2,FALSE)/10</f>
        <v>0.5</v>
      </c>
      <c r="C113" s="30" t="s">
        <v>78</v>
      </c>
      <c r="D113" s="26">
        <f>VLOOKUP(E113,Parâmetros!$D$3:$E$7,2,FALSE)/10</f>
        <v>1</v>
      </c>
      <c r="E113" s="27" t="s">
        <v>27</v>
      </c>
      <c r="F113" s="35"/>
    </row>
    <row r="114" spans="1:6" ht="15" customHeight="1" x14ac:dyDescent="0.25">
      <c r="A114" s="25" t="s">
        <v>4</v>
      </c>
      <c r="B114" s="26">
        <f>VLOOKUP(C114,Parâmetros!$A$13:$B$20,2,FALSE)/10</f>
        <v>0.6</v>
      </c>
      <c r="C114" s="27" t="s">
        <v>72</v>
      </c>
      <c r="D114" s="26">
        <f>VLOOKUP(E114,Parâmetros!$D$13:$E$18,2,FALSE)/10</f>
        <v>1</v>
      </c>
      <c r="E114" s="27" t="s">
        <v>37</v>
      </c>
      <c r="F114" s="35"/>
    </row>
    <row r="115" spans="1:6" ht="15" customHeight="1" x14ac:dyDescent="0.25">
      <c r="A115" s="25" t="s">
        <v>63</v>
      </c>
      <c r="B115" s="26">
        <f>VLOOKUP(C115,Parâmetros!$A$24:$B$29,2,FALSE)/10</f>
        <v>0.5</v>
      </c>
      <c r="C115" s="27" t="s">
        <v>44</v>
      </c>
      <c r="D115" s="26">
        <f>VLOOKUP(E115,Parâmetros!$D$24:$E$29,2,FALSE)/10</f>
        <v>1</v>
      </c>
      <c r="E115" s="27" t="s">
        <v>66</v>
      </c>
      <c r="F115" s="35"/>
    </row>
    <row r="116" spans="1:6" ht="15" customHeight="1" x14ac:dyDescent="0.25">
      <c r="A116" s="25" t="s">
        <v>5</v>
      </c>
      <c r="B116" s="26">
        <f>VLOOKUP(C116,Parâmetros!$A$33:$B$39,2,FALSE)/10</f>
        <v>0.5</v>
      </c>
      <c r="C116" s="27" t="s">
        <v>65</v>
      </c>
      <c r="D116" s="26">
        <f>VLOOKUP(E116,Parâmetros!$D$33:$E$39,2,FALSE)/10</f>
        <v>1</v>
      </c>
      <c r="E116" s="27" t="s">
        <v>56</v>
      </c>
      <c r="F116" s="36"/>
    </row>
    <row r="117" spans="1:6" ht="15" customHeight="1" x14ac:dyDescent="0.25">
      <c r="A117" s="40"/>
      <c r="B117" s="40"/>
      <c r="C117" s="40"/>
      <c r="D117" s="40"/>
      <c r="E117" s="40"/>
      <c r="F117" s="29">
        <f>((B113*D113)+(B114*D114)+(B115*D115)+(B116*D116))/4</f>
        <v>0.52500000000000002</v>
      </c>
    </row>
    <row r="118" spans="1:6" ht="15" customHeight="1" x14ac:dyDescent="0.25">
      <c r="A118" s="16" t="s">
        <v>8</v>
      </c>
      <c r="B118" s="17" t="s">
        <v>12</v>
      </c>
      <c r="C118" s="37"/>
      <c r="D118" s="38"/>
      <c r="E118" s="39"/>
      <c r="F118" s="18"/>
    </row>
    <row r="119" spans="1:6" ht="15" customHeight="1" x14ac:dyDescent="0.25">
      <c r="A119" s="28" t="s">
        <v>0</v>
      </c>
      <c r="B119" s="28" t="s">
        <v>1</v>
      </c>
      <c r="C119" s="28" t="s">
        <v>6</v>
      </c>
      <c r="D119" s="28" t="s">
        <v>2</v>
      </c>
      <c r="E119" s="28" t="s">
        <v>6</v>
      </c>
      <c r="F119" s="34" t="s">
        <v>92</v>
      </c>
    </row>
    <row r="120" spans="1:6" ht="15" customHeight="1" x14ac:dyDescent="0.25">
      <c r="A120" s="25" t="s">
        <v>3</v>
      </c>
      <c r="B120" s="26">
        <f>VLOOKUP(C120,Parâmetros!$A$3:$B$9,2,FALSE)/10</f>
        <v>0.5</v>
      </c>
      <c r="C120" s="30" t="s">
        <v>78</v>
      </c>
      <c r="D120" s="26">
        <f>VLOOKUP(E120,Parâmetros!$D$3:$E$7,2,FALSE)/10</f>
        <v>1</v>
      </c>
      <c r="E120" s="27" t="s">
        <v>27</v>
      </c>
      <c r="F120" s="35"/>
    </row>
    <row r="121" spans="1:6" ht="15" customHeight="1" x14ac:dyDescent="0.25">
      <c r="A121" s="25" t="s">
        <v>4</v>
      </c>
      <c r="B121" s="26">
        <f>VLOOKUP(C121,Parâmetros!$A$13:$B$20,2,FALSE)/10</f>
        <v>0.6</v>
      </c>
      <c r="C121" s="27" t="s">
        <v>72</v>
      </c>
      <c r="D121" s="26">
        <f>VLOOKUP(E121,Parâmetros!$D$13:$E$18,2,FALSE)/10</f>
        <v>1</v>
      </c>
      <c r="E121" s="27" t="s">
        <v>37</v>
      </c>
      <c r="F121" s="35"/>
    </row>
    <row r="122" spans="1:6" ht="15" customHeight="1" x14ac:dyDescent="0.25">
      <c r="A122" s="25" t="s">
        <v>63</v>
      </c>
      <c r="B122" s="26">
        <f>VLOOKUP(C122,Parâmetros!$A$24:$B$29,2,FALSE)/10</f>
        <v>0.5</v>
      </c>
      <c r="C122" s="27" t="s">
        <v>44</v>
      </c>
      <c r="D122" s="26">
        <f>VLOOKUP(E122,Parâmetros!$D$24:$E$29,2,FALSE)/10</f>
        <v>1</v>
      </c>
      <c r="E122" s="27" t="s">
        <v>66</v>
      </c>
      <c r="F122" s="35"/>
    </row>
    <row r="123" spans="1:6" ht="15" customHeight="1" x14ac:dyDescent="0.25">
      <c r="A123" s="25" t="s">
        <v>5</v>
      </c>
      <c r="B123" s="26">
        <f>VLOOKUP(C123,Parâmetros!$A$33:$B$39,2,FALSE)/10</f>
        <v>0.5</v>
      </c>
      <c r="C123" s="27" t="s">
        <v>65</v>
      </c>
      <c r="D123" s="26">
        <f>VLOOKUP(E123,Parâmetros!$D$33:$E$39,2,FALSE)/10</f>
        <v>1</v>
      </c>
      <c r="E123" s="27" t="s">
        <v>56</v>
      </c>
      <c r="F123" s="36"/>
    </row>
    <row r="124" spans="1:6" ht="15" customHeight="1" x14ac:dyDescent="0.25">
      <c r="A124" s="40"/>
      <c r="B124" s="40"/>
      <c r="C124" s="40"/>
      <c r="D124" s="40"/>
      <c r="E124" s="41"/>
      <c r="F124" s="29">
        <f>((B120*D120)+(B121*D121)+(B122*D122)+(B123*D123))/4</f>
        <v>0.52500000000000002</v>
      </c>
    </row>
  </sheetData>
  <sheetProtection password="B056" sheet="1" objects="1" scenarios="1"/>
  <dataConsolidate/>
  <mergeCells count="52">
    <mergeCell ref="A117:E117"/>
    <mergeCell ref="C118:E118"/>
    <mergeCell ref="F119:F123"/>
    <mergeCell ref="A124:E124"/>
    <mergeCell ref="B103:E103"/>
    <mergeCell ref="C104:E104"/>
    <mergeCell ref="F105:F109"/>
    <mergeCell ref="A110:E110"/>
    <mergeCell ref="C111:E111"/>
    <mergeCell ref="F112:F116"/>
    <mergeCell ref="F96:F100"/>
    <mergeCell ref="A73:E73"/>
    <mergeCell ref="C74:E74"/>
    <mergeCell ref="F75:F79"/>
    <mergeCell ref="A80:E80"/>
    <mergeCell ref="C81:E81"/>
    <mergeCell ref="F82:F86"/>
    <mergeCell ref="A87:E87"/>
    <mergeCell ref="C88:E88"/>
    <mergeCell ref="F89:F93"/>
    <mergeCell ref="A94:E94"/>
    <mergeCell ref="C95:E95"/>
    <mergeCell ref="F68:F72"/>
    <mergeCell ref="A43:E43"/>
    <mergeCell ref="C44:E44"/>
    <mergeCell ref="F45:F49"/>
    <mergeCell ref="B52:E52"/>
    <mergeCell ref="C53:E53"/>
    <mergeCell ref="F54:F58"/>
    <mergeCell ref="A59:E59"/>
    <mergeCell ref="C60:E60"/>
    <mergeCell ref="F61:F65"/>
    <mergeCell ref="A66:E66"/>
    <mergeCell ref="C67:E67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F10:F14"/>
    <mergeCell ref="B1:E1"/>
    <mergeCell ref="C2:E2"/>
    <mergeCell ref="F3:F7"/>
    <mergeCell ref="A8:E8"/>
    <mergeCell ref="C9:E9"/>
  </mergeCells>
  <dataValidations count="10">
    <dataValidation type="list" allowBlank="1" showInputMessage="1" showErrorMessage="1" sqref="C18 C4 C32 C11 C25 C39 C69 C55 C83 C62 C76 C90 C120 C106 C113">
      <formula1>Fator_Medição</formula1>
    </dataValidation>
    <dataValidation type="list" allowBlank="1" showInputMessage="1" showErrorMessage="1" sqref="C46 C97">
      <formula1>AP42_Factor_Rating</formula1>
    </dataValidation>
    <dataValidation type="list" allowBlank="1" showInputMessage="1" showErrorMessage="1" sqref="E49 E42 E7 E35 E28 E14 E21 E100 E93 E58 E86 E79 E65 E72 E109 E116 E123">
      <formula1>Atividade_Temporal</formula1>
    </dataValidation>
    <dataValidation type="list" allowBlank="1" showInputMessage="1" showErrorMessage="1" sqref="C49 C14 C7 C35 C28 C21 C42 C100 C65 C58 C86 C79 C72 C93 C116 C123 C109">
      <formula1>Fator_Temporal</formula1>
    </dataValidation>
    <dataValidation type="list" allowBlank="1" showInputMessage="1" showErrorMessage="1" sqref="E48 E41 E6 E34 E27 E13 E20 E99 E92 E57 E85 E78 E64 E71 E108 E115 E122">
      <formula1>Atividade_Espacial</formula1>
    </dataValidation>
    <dataValidation type="list" allowBlank="1" showInputMessage="1" showErrorMessage="1" sqref="C48 C13 C6 C34 C27 C20 C41 C99 C64 C57 C85 C78 C71 C92 C115 C108 C122">
      <formula1>Fator_Espacial</formula1>
    </dataValidation>
    <dataValidation type="list" allowBlank="1" showInputMessage="1" showErrorMessage="1" sqref="E47 E40 E5 E33 E26 E12 E19 E98 E91 E56 E84 E77 E63 E70 E107 E114 E121">
      <formula1>Atividade_Especif_Fonte</formula1>
    </dataValidation>
    <dataValidation type="list" allowBlank="1" showInputMessage="1" showErrorMessage="1" sqref="C47 C12 C5 C33 C26 C19 C40 C98 C63 C56 C84 C77 C70 C91 C114 C107 C121">
      <formula1>Fator_Especif_Fonte</formula1>
    </dataValidation>
    <dataValidation type="list" allowBlank="1" showInputMessage="1" showErrorMessage="1" sqref="E4 E39 E46 E32 E25 E11 E18 E55 E90 E97 E83 E76 E62 E69 E106 E113 E120">
      <formula1>Atividade_Medição</formula1>
    </dataValidation>
    <dataValidation type="list" allowBlank="1" showErrorMessage="1" sqref="B2 B9 B16 B23 B30 B37 B44 B53 B60 B67 B74 B81 B88 B95 B104 B111 B118">
      <formula1>$AC$3:$AC$9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4"/>
  <sheetViews>
    <sheetView workbookViewId="0">
      <selection activeCell="B47" sqref="B47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6" t="s">
        <v>102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0.9</v>
      </c>
      <c r="C4" s="30" t="s">
        <v>17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1</v>
      </c>
      <c r="C7" s="27" t="s">
        <v>51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0.9</v>
      </c>
      <c r="C25" s="30" t="s">
        <v>17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1</v>
      </c>
      <c r="C28" s="27" t="s">
        <v>51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0.97499999999999998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0.9</v>
      </c>
      <c r="C32" s="30" t="s">
        <v>17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1</v>
      </c>
      <c r="C35" s="27" t="s">
        <v>51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0.97499999999999998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0.9</v>
      </c>
      <c r="C39" s="30" t="s">
        <v>17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1</v>
      </c>
      <c r="C40" s="27" t="s">
        <v>81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1</v>
      </c>
      <c r="C41" s="27" t="s">
        <v>85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1</v>
      </c>
      <c r="C42" s="27" t="s">
        <v>51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0.97499999999999998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VLOOKUP(C46,Parâmetros!$G$5:$K$9,4,FALSE)/10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2" spans="1:9" ht="22.5" customHeight="1" x14ac:dyDescent="0.25">
      <c r="A52" s="5" t="s">
        <v>7</v>
      </c>
      <c r="B52" s="46" t="s">
        <v>103</v>
      </c>
      <c r="C52" s="47"/>
      <c r="D52" s="47"/>
      <c r="E52" s="47"/>
    </row>
    <row r="53" spans="1:9" ht="15" customHeight="1" x14ac:dyDescent="0.25">
      <c r="A53" s="8" t="s">
        <v>8</v>
      </c>
      <c r="B53" s="9" t="s">
        <v>9</v>
      </c>
      <c r="C53" s="42"/>
      <c r="D53" s="43"/>
      <c r="E53" s="48"/>
      <c r="F53" s="10"/>
    </row>
    <row r="54" spans="1:9" ht="1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34" t="s">
        <v>92</v>
      </c>
    </row>
    <row r="55" spans="1:9" ht="15" customHeight="1" x14ac:dyDescent="0.25">
      <c r="A55" s="25" t="s">
        <v>3</v>
      </c>
      <c r="B55" s="26">
        <f>VLOOKUP(C55,Parâmetros!$A$3:$B$9,2,FALSE)/10</f>
        <v>0.9</v>
      </c>
      <c r="C55" s="30" t="s">
        <v>17</v>
      </c>
      <c r="D55" s="26">
        <f>VLOOKUP(E55,Parâmetros!$D$3:$E$7,2,FALSE)/10</f>
        <v>1</v>
      </c>
      <c r="E55" s="27" t="s">
        <v>27</v>
      </c>
      <c r="F55" s="35"/>
    </row>
    <row r="56" spans="1:9" ht="15" customHeight="1" x14ac:dyDescent="0.25">
      <c r="A56" s="25" t="s">
        <v>4</v>
      </c>
      <c r="B56" s="26">
        <f>VLOOKUP(C56,Parâmetros!$A$13:$B$20,2,FALSE)/10</f>
        <v>1</v>
      </c>
      <c r="C56" s="27" t="s">
        <v>81</v>
      </c>
      <c r="D56" s="26">
        <f>VLOOKUP(E56,Parâmetros!$D$13:$E$18,2,FALSE)/10</f>
        <v>1</v>
      </c>
      <c r="E56" s="27" t="s">
        <v>37</v>
      </c>
      <c r="F56" s="35"/>
    </row>
    <row r="57" spans="1:9" ht="15" customHeight="1" x14ac:dyDescent="0.25">
      <c r="A57" s="25" t="s">
        <v>63</v>
      </c>
      <c r="B57" s="26">
        <f>VLOOKUP(C57,Parâmetros!$A$24:$B$29,2,FALSE)/10</f>
        <v>1</v>
      </c>
      <c r="C57" s="27" t="s">
        <v>85</v>
      </c>
      <c r="D57" s="26">
        <f>VLOOKUP(E57,Parâmetros!$D$24:$E$29,2,FALSE)/10</f>
        <v>1</v>
      </c>
      <c r="E57" s="27" t="s">
        <v>66</v>
      </c>
      <c r="F57" s="35"/>
    </row>
    <row r="58" spans="1:9" ht="15" customHeight="1" x14ac:dyDescent="0.25">
      <c r="A58" s="25" t="s">
        <v>5</v>
      </c>
      <c r="B58" s="26">
        <f>VLOOKUP(C58,Parâmetros!$A$33:$B$39,2,FALSE)/10</f>
        <v>1</v>
      </c>
      <c r="C58" s="27" t="s">
        <v>51</v>
      </c>
      <c r="D58" s="26">
        <f>VLOOKUP(E58,Parâmetros!$D$33:$E$39,2,FALSE)/10</f>
        <v>1</v>
      </c>
      <c r="E58" s="27" t="s">
        <v>56</v>
      </c>
      <c r="F58" s="36"/>
    </row>
    <row r="59" spans="1:9" ht="15" customHeight="1" x14ac:dyDescent="0.25">
      <c r="A59" s="40"/>
      <c r="B59" s="40"/>
      <c r="C59" s="40"/>
      <c r="D59" s="40"/>
      <c r="E59" s="40"/>
      <c r="F59" s="29">
        <f>((B55*D55)+(B56*D56)+(B57*D57)+(B58*D58))/4</f>
        <v>0.97499999999999998</v>
      </c>
    </row>
    <row r="60" spans="1:9" ht="15" customHeight="1" x14ac:dyDescent="0.25">
      <c r="A60" s="13" t="s">
        <v>8</v>
      </c>
      <c r="B60" s="14" t="s">
        <v>11</v>
      </c>
      <c r="C60" s="42"/>
      <c r="D60" s="43"/>
      <c r="E60" s="43"/>
      <c r="F60" s="15"/>
    </row>
    <row r="61" spans="1:9" ht="15" customHeight="1" x14ac:dyDescent="0.25">
      <c r="A61" s="28" t="s">
        <v>0</v>
      </c>
      <c r="B61" s="28" t="s">
        <v>1</v>
      </c>
      <c r="C61" s="28" t="s">
        <v>6</v>
      </c>
      <c r="D61" s="28" t="s">
        <v>2</v>
      </c>
      <c r="E61" s="28" t="s">
        <v>6</v>
      </c>
      <c r="F61" s="34" t="s">
        <v>92</v>
      </c>
    </row>
    <row r="62" spans="1:9" ht="15" customHeight="1" x14ac:dyDescent="0.25">
      <c r="A62" s="25" t="s">
        <v>3</v>
      </c>
      <c r="B62" s="26">
        <f>VLOOKUP(C62,Parâmetros!$A$3:$B$9,2,FALSE)/10</f>
        <v>0.5</v>
      </c>
      <c r="C62" s="30" t="s">
        <v>78</v>
      </c>
      <c r="D62" s="26">
        <f>VLOOKUP(E62,Parâmetros!$D$3:$E$7,2,FALSE)/10</f>
        <v>1</v>
      </c>
      <c r="E62" s="27" t="s">
        <v>27</v>
      </c>
      <c r="F62" s="35"/>
    </row>
    <row r="63" spans="1:9" ht="15" customHeight="1" x14ac:dyDescent="0.25">
      <c r="A63" s="25" t="s">
        <v>4</v>
      </c>
      <c r="B63" s="26">
        <f>VLOOKUP(C63,Parâmetros!$A$13:$B$20,2,FALSE)/10</f>
        <v>0.6</v>
      </c>
      <c r="C63" s="27" t="s">
        <v>72</v>
      </c>
      <c r="D63" s="26">
        <f>VLOOKUP(E63,Parâmetros!$D$13:$E$18,2,FALSE)/10</f>
        <v>1</v>
      </c>
      <c r="E63" s="27" t="s">
        <v>37</v>
      </c>
      <c r="F63" s="35"/>
    </row>
    <row r="64" spans="1:9" ht="15" customHeight="1" x14ac:dyDescent="0.25">
      <c r="A64" s="25" t="s">
        <v>63</v>
      </c>
      <c r="B64" s="26">
        <f>VLOOKUP(C64,Parâmetros!$A$24:$B$29,2,FALSE)/10</f>
        <v>0.5</v>
      </c>
      <c r="C64" s="27" t="s">
        <v>44</v>
      </c>
      <c r="D64" s="26">
        <f>VLOOKUP(E64,Parâmetros!$D$24:$E$29,2,FALSE)/10</f>
        <v>1</v>
      </c>
      <c r="E64" s="27" t="s">
        <v>66</v>
      </c>
      <c r="F64" s="35"/>
    </row>
    <row r="65" spans="1:6" ht="15" customHeight="1" x14ac:dyDescent="0.25">
      <c r="A65" s="25" t="s">
        <v>5</v>
      </c>
      <c r="B65" s="26">
        <f>VLOOKUP(C65,Parâmetros!$A$33:$B$39,2,FALSE)/10</f>
        <v>0.5</v>
      </c>
      <c r="C65" s="27" t="s">
        <v>65</v>
      </c>
      <c r="D65" s="26">
        <f>VLOOKUP(E65,Parâmetros!$D$33:$E$39,2,FALSE)/10</f>
        <v>1</v>
      </c>
      <c r="E65" s="27" t="s">
        <v>56</v>
      </c>
      <c r="F65" s="36"/>
    </row>
    <row r="66" spans="1:6" ht="15" customHeight="1" x14ac:dyDescent="0.25">
      <c r="A66" s="40"/>
      <c r="B66" s="40"/>
      <c r="C66" s="40"/>
      <c r="D66" s="40"/>
      <c r="E66" s="40"/>
      <c r="F66" s="29">
        <f>((B62*D62)+(B63*D63)+(B64*D64)+(B65*D65))/4</f>
        <v>0.52500000000000002</v>
      </c>
    </row>
    <row r="67" spans="1:6" ht="15" customHeight="1" x14ac:dyDescent="0.25">
      <c r="A67" s="16" t="s">
        <v>8</v>
      </c>
      <c r="B67" s="17" t="s">
        <v>12</v>
      </c>
      <c r="C67" s="37"/>
      <c r="D67" s="38"/>
      <c r="E67" s="39"/>
      <c r="F67" s="18"/>
    </row>
    <row r="68" spans="1:6" ht="15" customHeight="1" x14ac:dyDescent="0.25">
      <c r="A68" s="28" t="s">
        <v>0</v>
      </c>
      <c r="B68" s="28" t="s">
        <v>1</v>
      </c>
      <c r="C68" s="28" t="s">
        <v>6</v>
      </c>
      <c r="D68" s="28" t="s">
        <v>2</v>
      </c>
      <c r="E68" s="28" t="s">
        <v>6</v>
      </c>
      <c r="F68" s="34" t="s">
        <v>92</v>
      </c>
    </row>
    <row r="69" spans="1:6" ht="15" customHeight="1" x14ac:dyDescent="0.25">
      <c r="A69" s="25" t="s">
        <v>3</v>
      </c>
      <c r="B69" s="26">
        <f>VLOOKUP(C69,Parâmetros!$A$3:$B$9,2,FALSE)/10</f>
        <v>0.5</v>
      </c>
      <c r="C69" s="30" t="s">
        <v>78</v>
      </c>
      <c r="D69" s="26">
        <f>VLOOKUP(E69,Parâmetros!$D$3:$E$7,2,FALSE)/10</f>
        <v>1</v>
      </c>
      <c r="E69" s="27" t="s">
        <v>27</v>
      </c>
      <c r="F69" s="35"/>
    </row>
    <row r="70" spans="1:6" ht="15" customHeight="1" x14ac:dyDescent="0.25">
      <c r="A70" s="25" t="s">
        <v>4</v>
      </c>
      <c r="B70" s="26">
        <f>VLOOKUP(C70,Parâmetros!$A$13:$B$20,2,FALSE)/10</f>
        <v>0.6</v>
      </c>
      <c r="C70" s="27" t="s">
        <v>72</v>
      </c>
      <c r="D70" s="26">
        <f>VLOOKUP(E70,Parâmetros!$D$13:$E$18,2,FALSE)/10</f>
        <v>1</v>
      </c>
      <c r="E70" s="27" t="s">
        <v>37</v>
      </c>
      <c r="F70" s="35"/>
    </row>
    <row r="71" spans="1:6" ht="15" customHeight="1" x14ac:dyDescent="0.25">
      <c r="A71" s="25" t="s">
        <v>63</v>
      </c>
      <c r="B71" s="26">
        <f>VLOOKUP(C71,Parâmetros!$A$24:$B$29,2,FALSE)/10</f>
        <v>0.5</v>
      </c>
      <c r="C71" s="27" t="s">
        <v>44</v>
      </c>
      <c r="D71" s="26">
        <f>VLOOKUP(E71,Parâmetros!$D$24:$E$29,2,FALSE)/10</f>
        <v>1</v>
      </c>
      <c r="E71" s="27" t="s">
        <v>66</v>
      </c>
      <c r="F71" s="35"/>
    </row>
    <row r="72" spans="1:6" ht="15" customHeight="1" x14ac:dyDescent="0.25">
      <c r="A72" s="25" t="s">
        <v>5</v>
      </c>
      <c r="B72" s="26">
        <f>VLOOKUP(C72,Parâmetros!$A$33:$B$39,2,FALSE)/10</f>
        <v>0.5</v>
      </c>
      <c r="C72" s="27" t="s">
        <v>65</v>
      </c>
      <c r="D72" s="26">
        <f>VLOOKUP(E72,Parâmetros!$D$33:$E$39,2,FALSE)/10</f>
        <v>1</v>
      </c>
      <c r="E72" s="27" t="s">
        <v>56</v>
      </c>
      <c r="F72" s="36"/>
    </row>
    <row r="73" spans="1:6" ht="15" customHeight="1" x14ac:dyDescent="0.25">
      <c r="A73" s="40"/>
      <c r="B73" s="40"/>
      <c r="C73" s="40"/>
      <c r="D73" s="40"/>
      <c r="E73" s="41"/>
      <c r="F73" s="29">
        <f>((B69*D69)+(B70*D70)+(B71*D71)+(B72*D72))/4</f>
        <v>0.52500000000000002</v>
      </c>
    </row>
    <row r="74" spans="1:6" ht="15" customHeight="1" x14ac:dyDescent="0.25">
      <c r="A74" s="13" t="s">
        <v>8</v>
      </c>
      <c r="B74" s="14" t="s">
        <v>13</v>
      </c>
      <c r="C74" s="42"/>
      <c r="D74" s="43"/>
      <c r="E74" s="43"/>
      <c r="F74" s="15"/>
    </row>
    <row r="75" spans="1:6" ht="15" customHeight="1" x14ac:dyDescent="0.25">
      <c r="A75" s="28" t="s">
        <v>0</v>
      </c>
      <c r="B75" s="28" t="s">
        <v>1</v>
      </c>
      <c r="C75" s="28" t="s">
        <v>6</v>
      </c>
      <c r="D75" s="28" t="s">
        <v>2</v>
      </c>
      <c r="E75" s="28" t="s">
        <v>6</v>
      </c>
      <c r="F75" s="34" t="s">
        <v>92</v>
      </c>
    </row>
    <row r="76" spans="1:6" ht="15" customHeight="1" x14ac:dyDescent="0.25">
      <c r="A76" s="25" t="s">
        <v>3</v>
      </c>
      <c r="B76" s="26">
        <f>VLOOKUP(C76,Parâmetros!$A$3:$B$9,2,FALSE)/10</f>
        <v>0.9</v>
      </c>
      <c r="C76" s="30" t="s">
        <v>17</v>
      </c>
      <c r="D76" s="26">
        <f>VLOOKUP(E76,Parâmetros!$D$3:$E$7,2,FALSE)/10</f>
        <v>1</v>
      </c>
      <c r="E76" s="27" t="s">
        <v>27</v>
      </c>
      <c r="F76" s="35"/>
    </row>
    <row r="77" spans="1:6" ht="15" customHeight="1" x14ac:dyDescent="0.25">
      <c r="A77" s="25" t="s">
        <v>4</v>
      </c>
      <c r="B77" s="26">
        <f>VLOOKUP(C77,Parâmetros!$A$13:$B$20,2,FALSE)/10</f>
        <v>1</v>
      </c>
      <c r="C77" s="27" t="s">
        <v>81</v>
      </c>
      <c r="D77" s="26">
        <f>VLOOKUP(E77,Parâmetros!$D$13:$E$18,2,FALSE)/10</f>
        <v>1</v>
      </c>
      <c r="E77" s="27" t="s">
        <v>37</v>
      </c>
      <c r="F77" s="35"/>
    </row>
    <row r="78" spans="1:6" ht="15" customHeight="1" x14ac:dyDescent="0.25">
      <c r="A78" s="12" t="s">
        <v>63</v>
      </c>
      <c r="B78" s="26">
        <f>VLOOKUP(C78,Parâmetros!$A$24:$B$29,2,FALSE)/10</f>
        <v>1</v>
      </c>
      <c r="C78" s="27" t="s">
        <v>85</v>
      </c>
      <c r="D78" s="26">
        <f>VLOOKUP(E78,Parâmetros!$D$24:$E$29,2,FALSE)/10</f>
        <v>1</v>
      </c>
      <c r="E78" s="27" t="s">
        <v>66</v>
      </c>
      <c r="F78" s="35"/>
    </row>
    <row r="79" spans="1:6" ht="15" customHeight="1" x14ac:dyDescent="0.25">
      <c r="A79" s="12" t="s">
        <v>5</v>
      </c>
      <c r="B79" s="26">
        <f>VLOOKUP(C79,Parâmetros!$A$33:$B$39,2,FALSE)/10</f>
        <v>1</v>
      </c>
      <c r="C79" s="27" t="s">
        <v>51</v>
      </c>
      <c r="D79" s="26">
        <f>VLOOKUP(E79,Parâmetros!$D$33:$E$39,2,FALSE)/10</f>
        <v>1</v>
      </c>
      <c r="E79" s="27" t="s">
        <v>56</v>
      </c>
      <c r="F79" s="36"/>
    </row>
    <row r="80" spans="1:6" ht="15" customHeight="1" x14ac:dyDescent="0.25">
      <c r="A80" s="44"/>
      <c r="B80" s="44"/>
      <c r="C80" s="44"/>
      <c r="D80" s="44"/>
      <c r="E80" s="45"/>
      <c r="F80" s="29">
        <f>((B76*D76)+(B77*D77)+(B78*D78)+(B79*D79))/4</f>
        <v>0.97499999999999998</v>
      </c>
    </row>
    <row r="81" spans="1:6" ht="15" customHeight="1" x14ac:dyDescent="0.25">
      <c r="A81" s="13" t="s">
        <v>8</v>
      </c>
      <c r="B81" s="14" t="s">
        <v>14</v>
      </c>
      <c r="C81" s="42"/>
      <c r="D81" s="43"/>
      <c r="E81" s="43"/>
      <c r="F81" s="18"/>
    </row>
    <row r="82" spans="1:6" ht="15" customHeight="1" x14ac:dyDescent="0.25">
      <c r="A82" s="11" t="s">
        <v>0</v>
      </c>
      <c r="B82" s="11" t="s">
        <v>1</v>
      </c>
      <c r="C82" s="11" t="s">
        <v>6</v>
      </c>
      <c r="D82" s="11" t="s">
        <v>2</v>
      </c>
      <c r="E82" s="11" t="s">
        <v>6</v>
      </c>
      <c r="F82" s="34" t="s">
        <v>92</v>
      </c>
    </row>
    <row r="83" spans="1:6" ht="15" customHeight="1" x14ac:dyDescent="0.25">
      <c r="A83" s="12" t="s">
        <v>3</v>
      </c>
      <c r="B83" s="26">
        <f>VLOOKUP(C83,Parâmetros!$A$3:$B$9,2,FALSE)/10</f>
        <v>0.9</v>
      </c>
      <c r="C83" s="30" t="s">
        <v>17</v>
      </c>
      <c r="D83" s="26">
        <f>VLOOKUP(E83,Parâmetros!$D$3:$E$7,2,FALSE)/10</f>
        <v>1</v>
      </c>
      <c r="E83" s="27" t="s">
        <v>27</v>
      </c>
      <c r="F83" s="35"/>
    </row>
    <row r="84" spans="1:6" ht="15" customHeight="1" x14ac:dyDescent="0.25">
      <c r="A84" s="12" t="s">
        <v>4</v>
      </c>
      <c r="B84" s="26">
        <f>VLOOKUP(C84,Parâmetros!$A$13:$B$20,2,FALSE)/10</f>
        <v>1</v>
      </c>
      <c r="C84" s="27" t="s">
        <v>81</v>
      </c>
      <c r="D84" s="26">
        <f>VLOOKUP(E84,Parâmetros!$D$13:$E$18,2,FALSE)/10</f>
        <v>1</v>
      </c>
      <c r="E84" s="27" t="s">
        <v>37</v>
      </c>
      <c r="F84" s="35"/>
    </row>
    <row r="85" spans="1:6" ht="15" customHeight="1" x14ac:dyDescent="0.25">
      <c r="A85" s="12" t="s">
        <v>63</v>
      </c>
      <c r="B85" s="26">
        <f>VLOOKUP(C85,Parâmetros!$A$24:$B$29,2,FALSE)/10</f>
        <v>1</v>
      </c>
      <c r="C85" s="27" t="s">
        <v>85</v>
      </c>
      <c r="D85" s="26">
        <f>VLOOKUP(E85,Parâmetros!$D$24:$E$29,2,FALSE)/10</f>
        <v>1</v>
      </c>
      <c r="E85" s="27" t="s">
        <v>66</v>
      </c>
      <c r="F85" s="35"/>
    </row>
    <row r="86" spans="1:6" ht="15" customHeight="1" x14ac:dyDescent="0.25">
      <c r="A86" s="12" t="s">
        <v>5</v>
      </c>
      <c r="B86" s="26">
        <f>VLOOKUP(C86,Parâmetros!$A$33:$B$39,2,FALSE)/10</f>
        <v>1</v>
      </c>
      <c r="C86" s="27" t="s">
        <v>51</v>
      </c>
      <c r="D86" s="26">
        <f>VLOOKUP(E86,Parâmetros!$D$33:$E$39,2,FALSE)/10</f>
        <v>1</v>
      </c>
      <c r="E86" s="27" t="s">
        <v>56</v>
      </c>
      <c r="F86" s="36"/>
    </row>
    <row r="87" spans="1:6" ht="15" customHeight="1" x14ac:dyDescent="0.25">
      <c r="A87" s="44"/>
      <c r="B87" s="44"/>
      <c r="C87" s="44"/>
      <c r="D87" s="44"/>
      <c r="E87" s="45"/>
      <c r="F87" s="29">
        <f>((B83*D83)+(B84*D84)+(B85*D85)+(B86*D86))/4</f>
        <v>0.97499999999999998</v>
      </c>
    </row>
    <row r="88" spans="1:6" ht="15" customHeight="1" x14ac:dyDescent="0.25">
      <c r="A88" s="13" t="s">
        <v>8</v>
      </c>
      <c r="B88" s="14" t="s">
        <v>10</v>
      </c>
      <c r="C88" s="42"/>
      <c r="D88" s="43"/>
      <c r="E88" s="43"/>
      <c r="F88" s="18"/>
    </row>
    <row r="89" spans="1:6" ht="15" customHeight="1" x14ac:dyDescent="0.25">
      <c r="A89" s="11" t="s">
        <v>0</v>
      </c>
      <c r="B89" s="11" t="s">
        <v>1</v>
      </c>
      <c r="C89" s="11" t="s">
        <v>6</v>
      </c>
      <c r="D89" s="11" t="s">
        <v>2</v>
      </c>
      <c r="E89" s="11" t="s">
        <v>6</v>
      </c>
      <c r="F89" s="34" t="s">
        <v>92</v>
      </c>
    </row>
    <row r="90" spans="1:6" ht="15" customHeight="1" x14ac:dyDescent="0.25">
      <c r="A90" s="12" t="s">
        <v>3</v>
      </c>
      <c r="B90" s="26">
        <f>VLOOKUP(C90,Parâmetros!$A$3:$B$9,2,FALSE)/10</f>
        <v>0.9</v>
      </c>
      <c r="C90" s="30" t="s">
        <v>17</v>
      </c>
      <c r="D90" s="26">
        <f>VLOOKUP(E90,Parâmetros!$D$3:$E$7,2,FALSE)/10</f>
        <v>1</v>
      </c>
      <c r="E90" s="27" t="s">
        <v>27</v>
      </c>
      <c r="F90" s="35"/>
    </row>
    <row r="91" spans="1:6" ht="15" customHeight="1" x14ac:dyDescent="0.25">
      <c r="A91" s="12" t="s">
        <v>4</v>
      </c>
      <c r="B91" s="26">
        <f>VLOOKUP(C91,Parâmetros!$A$13:$B$20,2,FALSE)/10</f>
        <v>1</v>
      </c>
      <c r="C91" s="27" t="s">
        <v>81</v>
      </c>
      <c r="D91" s="26">
        <f>VLOOKUP(E91,Parâmetros!$D$13:$E$18,2,FALSE)/10</f>
        <v>1</v>
      </c>
      <c r="E91" s="27" t="s">
        <v>37</v>
      </c>
      <c r="F91" s="35"/>
    </row>
    <row r="92" spans="1:6" ht="15" customHeight="1" x14ac:dyDescent="0.25">
      <c r="A92" s="12" t="s">
        <v>63</v>
      </c>
      <c r="B92" s="26">
        <f>VLOOKUP(C92,Parâmetros!$A$24:$B$29,2,FALSE)/10</f>
        <v>1</v>
      </c>
      <c r="C92" s="27" t="s">
        <v>85</v>
      </c>
      <c r="D92" s="26">
        <f>VLOOKUP(E92,Parâmetros!$D$24:$E$29,2,FALSE)/10</f>
        <v>1</v>
      </c>
      <c r="E92" s="27" t="s">
        <v>66</v>
      </c>
      <c r="F92" s="35"/>
    </row>
    <row r="93" spans="1:6" ht="15" customHeight="1" x14ac:dyDescent="0.25">
      <c r="A93" s="12" t="s">
        <v>5</v>
      </c>
      <c r="B93" s="26">
        <f>VLOOKUP(C93,Parâmetros!$A$33:$B$39,2,FALSE)/10</f>
        <v>1</v>
      </c>
      <c r="C93" s="27" t="s">
        <v>51</v>
      </c>
      <c r="D93" s="26">
        <f>VLOOKUP(E93,Parâmetros!$D$33:$E$39,2,FALSE)/10</f>
        <v>1</v>
      </c>
      <c r="E93" s="27" t="s">
        <v>56</v>
      </c>
      <c r="F93" s="36"/>
    </row>
    <row r="94" spans="1:6" ht="15" customHeight="1" x14ac:dyDescent="0.25">
      <c r="A94" s="44"/>
      <c r="B94" s="44"/>
      <c r="C94" s="44"/>
      <c r="D94" s="44"/>
      <c r="E94" s="45"/>
      <c r="F94" s="29">
        <f>((B90*D90)+(B91*D91)+(B92*D92)+(B93*D93))/4</f>
        <v>0.97499999999999998</v>
      </c>
    </row>
    <row r="95" spans="1:6" ht="15" customHeight="1" x14ac:dyDescent="0.25">
      <c r="A95" s="13" t="s">
        <v>8</v>
      </c>
      <c r="B95" s="14" t="s">
        <v>15</v>
      </c>
      <c r="C95" s="42"/>
      <c r="D95" s="43"/>
      <c r="E95" s="43"/>
      <c r="F95" s="18"/>
    </row>
    <row r="96" spans="1:6" ht="15" customHeight="1" x14ac:dyDescent="0.25">
      <c r="A96" s="11" t="s">
        <v>0</v>
      </c>
      <c r="B96" s="11" t="s">
        <v>1</v>
      </c>
      <c r="C96" s="11" t="s">
        <v>6</v>
      </c>
      <c r="D96" s="11" t="s">
        <v>2</v>
      </c>
      <c r="E96" s="11" t="s">
        <v>6</v>
      </c>
      <c r="F96" s="34" t="s">
        <v>92</v>
      </c>
    </row>
    <row r="97" spans="1:6" ht="15" customHeight="1" x14ac:dyDescent="0.25">
      <c r="A97" s="12" t="s">
        <v>3</v>
      </c>
      <c r="B97" s="26">
        <f>VLOOKUP(C97,Parâmetros!$G$5:$K$9,4,FALSE)/10</f>
        <v>0.3</v>
      </c>
      <c r="C97" s="22" t="s">
        <v>71</v>
      </c>
      <c r="D97" s="26">
        <f>VLOOKUP(E97,Parâmetros!$D$3:$E$7,2,FALSE)/10</f>
        <v>1</v>
      </c>
      <c r="E97" s="22" t="s">
        <v>27</v>
      </c>
      <c r="F97" s="35"/>
    </row>
    <row r="98" spans="1:6" ht="15" customHeight="1" x14ac:dyDescent="0.25">
      <c r="A98" s="12" t="s">
        <v>4</v>
      </c>
      <c r="B98" s="26">
        <f>VLOOKUP(C98,Parâmetros!$A$13:$B$20,2,FALSE)/10</f>
        <v>0.6</v>
      </c>
      <c r="C98" s="22" t="s">
        <v>72</v>
      </c>
      <c r="D98" s="26">
        <f>VLOOKUP(E98,Parâmetros!$D$13:$E$18,2,FALSE)/10</f>
        <v>1</v>
      </c>
      <c r="E98" s="22" t="s">
        <v>37</v>
      </c>
      <c r="F98" s="35"/>
    </row>
    <row r="99" spans="1:6" ht="15" customHeight="1" x14ac:dyDescent="0.25">
      <c r="A99" s="12" t="s">
        <v>63</v>
      </c>
      <c r="B99" s="26">
        <f>VLOOKUP(C99,Parâmetros!$A$24:$B$29,2,FALSE)/10</f>
        <v>0.1</v>
      </c>
      <c r="C99" s="22" t="s">
        <v>43</v>
      </c>
      <c r="D99" s="26">
        <f>VLOOKUP(E99,Parâmetros!$D$24:$E$29,2,FALSE)/10</f>
        <v>1</v>
      </c>
      <c r="E99" s="22" t="s">
        <v>66</v>
      </c>
      <c r="F99" s="35"/>
    </row>
    <row r="100" spans="1:6" ht="15" customHeight="1" x14ac:dyDescent="0.25">
      <c r="A100" s="12" t="s">
        <v>5</v>
      </c>
      <c r="B100" s="26">
        <f>VLOOKUP(C100,Parâmetros!$A$33:$B$39,2,FALSE)/10</f>
        <v>0.3</v>
      </c>
      <c r="C100" s="22" t="s">
        <v>55</v>
      </c>
      <c r="D100" s="26">
        <f>VLOOKUP(E100,Parâmetros!$D$33:$E$39,2,FALSE)/10</f>
        <v>1</v>
      </c>
      <c r="E100" s="22" t="s">
        <v>56</v>
      </c>
      <c r="F100" s="36"/>
    </row>
    <row r="101" spans="1:6" ht="15" customHeight="1" x14ac:dyDescent="0.25">
      <c r="A101" s="20"/>
      <c r="C101" s="21"/>
      <c r="D101" s="21"/>
      <c r="E101" s="21"/>
      <c r="F101" s="29">
        <f>((B97*D97)+(B98*D98)+(B99*D99)+(B100*D100))/4</f>
        <v>0.32499999999999996</v>
      </c>
    </row>
    <row r="103" spans="1:6" ht="22.5" customHeight="1" x14ac:dyDescent="0.25">
      <c r="A103" s="5" t="s">
        <v>7</v>
      </c>
      <c r="B103" s="46" t="s">
        <v>104</v>
      </c>
      <c r="C103" s="47"/>
      <c r="D103" s="47"/>
      <c r="E103" s="47"/>
    </row>
    <row r="104" spans="1:6" ht="15" customHeight="1" x14ac:dyDescent="0.25">
      <c r="A104" s="8" t="s">
        <v>8</v>
      </c>
      <c r="B104" s="9" t="s">
        <v>9</v>
      </c>
      <c r="C104" s="42"/>
      <c r="D104" s="43"/>
      <c r="E104" s="48"/>
      <c r="F104" s="10"/>
    </row>
    <row r="105" spans="1:6" ht="15" customHeight="1" x14ac:dyDescent="0.25">
      <c r="A105" s="11" t="s">
        <v>0</v>
      </c>
      <c r="B105" s="11" t="s">
        <v>1</v>
      </c>
      <c r="C105" s="11" t="s">
        <v>6</v>
      </c>
      <c r="D105" s="11" t="s">
        <v>2</v>
      </c>
      <c r="E105" s="11" t="s">
        <v>6</v>
      </c>
      <c r="F105" s="34" t="s">
        <v>92</v>
      </c>
    </row>
    <row r="106" spans="1:6" ht="15" customHeight="1" x14ac:dyDescent="0.25">
      <c r="A106" s="25" t="s">
        <v>3</v>
      </c>
      <c r="B106" s="26">
        <f>VLOOKUP(C106,Parâmetros!$A$3:$B$9,2,FALSE)/10</f>
        <v>0.7</v>
      </c>
      <c r="C106" s="30" t="s">
        <v>18</v>
      </c>
      <c r="D106" s="26">
        <f>VLOOKUP(E106,Parâmetros!$D$3:$E$7,2,FALSE)/10</f>
        <v>1</v>
      </c>
      <c r="E106" s="27" t="s">
        <v>27</v>
      </c>
      <c r="F106" s="35"/>
    </row>
    <row r="107" spans="1:6" ht="15" customHeight="1" x14ac:dyDescent="0.25">
      <c r="A107" s="25" t="s">
        <v>4</v>
      </c>
      <c r="B107" s="26">
        <f>VLOOKUP(C107,Parâmetros!$A$13:$B$20,2,FALSE)/10</f>
        <v>1</v>
      </c>
      <c r="C107" s="27" t="s">
        <v>81</v>
      </c>
      <c r="D107" s="26">
        <f>VLOOKUP(E107,Parâmetros!$D$13:$E$18,2,FALSE)/10</f>
        <v>1</v>
      </c>
      <c r="E107" s="27" t="s">
        <v>37</v>
      </c>
      <c r="F107" s="35"/>
    </row>
    <row r="108" spans="1:6" ht="15" customHeight="1" x14ac:dyDescent="0.25">
      <c r="A108" s="25" t="s">
        <v>63</v>
      </c>
      <c r="B108" s="26">
        <f>VLOOKUP(C108,Parâmetros!$A$24:$B$29,2,FALSE)/10</f>
        <v>1</v>
      </c>
      <c r="C108" s="27" t="s">
        <v>85</v>
      </c>
      <c r="D108" s="26">
        <f>VLOOKUP(E108,Parâmetros!$D$24:$E$29,2,FALSE)/10</f>
        <v>1</v>
      </c>
      <c r="E108" s="27" t="s">
        <v>66</v>
      </c>
      <c r="F108" s="35"/>
    </row>
    <row r="109" spans="1:6" ht="15" customHeight="1" x14ac:dyDescent="0.25">
      <c r="A109" s="25" t="s">
        <v>5</v>
      </c>
      <c r="B109" s="26">
        <f>VLOOKUP(C109,Parâmetros!$A$33:$B$39,2,FALSE)/10</f>
        <v>0.7</v>
      </c>
      <c r="C109" s="27" t="s">
        <v>64</v>
      </c>
      <c r="D109" s="26">
        <f>VLOOKUP(E109,Parâmetros!$D$33:$E$39,2,FALSE)/10</f>
        <v>1</v>
      </c>
      <c r="E109" s="27" t="s">
        <v>56</v>
      </c>
      <c r="F109" s="36"/>
    </row>
    <row r="110" spans="1:6" ht="15" customHeight="1" x14ac:dyDescent="0.25">
      <c r="A110" s="40"/>
      <c r="B110" s="40"/>
      <c r="C110" s="40"/>
      <c r="D110" s="40"/>
      <c r="E110" s="40"/>
      <c r="F110" s="29">
        <f>((B106*D106)+(B107*D107)+(B108*D108)+(B109*D109))/4</f>
        <v>0.85000000000000009</v>
      </c>
    </row>
    <row r="111" spans="1:6" ht="15" customHeight="1" x14ac:dyDescent="0.25">
      <c r="A111" s="13" t="s">
        <v>8</v>
      </c>
      <c r="B111" s="14" t="s">
        <v>11</v>
      </c>
      <c r="C111" s="42"/>
      <c r="D111" s="43"/>
      <c r="E111" s="43"/>
      <c r="F111" s="15"/>
    </row>
    <row r="112" spans="1:6" ht="15" customHeight="1" x14ac:dyDescent="0.25">
      <c r="A112" s="28" t="s">
        <v>0</v>
      </c>
      <c r="B112" s="28" t="s">
        <v>1</v>
      </c>
      <c r="C112" s="28" t="s">
        <v>6</v>
      </c>
      <c r="D112" s="28" t="s">
        <v>2</v>
      </c>
      <c r="E112" s="28" t="s">
        <v>6</v>
      </c>
      <c r="F112" s="34" t="s">
        <v>92</v>
      </c>
    </row>
    <row r="113" spans="1:6" ht="15" customHeight="1" x14ac:dyDescent="0.25">
      <c r="A113" s="25" t="s">
        <v>3</v>
      </c>
      <c r="B113" s="26">
        <f>VLOOKUP(C113,Parâmetros!$A$3:$B$9,2,FALSE)/10</f>
        <v>0.5</v>
      </c>
      <c r="C113" s="30" t="s">
        <v>78</v>
      </c>
      <c r="D113" s="26">
        <f>VLOOKUP(E113,Parâmetros!$D$3:$E$7,2,FALSE)/10</f>
        <v>1</v>
      </c>
      <c r="E113" s="27" t="s">
        <v>27</v>
      </c>
      <c r="F113" s="35"/>
    </row>
    <row r="114" spans="1:6" ht="15" customHeight="1" x14ac:dyDescent="0.25">
      <c r="A114" s="25" t="s">
        <v>4</v>
      </c>
      <c r="B114" s="26">
        <f>VLOOKUP(C114,Parâmetros!$A$13:$B$20,2,FALSE)/10</f>
        <v>0.6</v>
      </c>
      <c r="C114" s="27" t="s">
        <v>72</v>
      </c>
      <c r="D114" s="26">
        <f>VLOOKUP(E114,Parâmetros!$D$13:$E$18,2,FALSE)/10</f>
        <v>1</v>
      </c>
      <c r="E114" s="27" t="s">
        <v>37</v>
      </c>
      <c r="F114" s="35"/>
    </row>
    <row r="115" spans="1:6" ht="15" customHeight="1" x14ac:dyDescent="0.25">
      <c r="A115" s="25" t="s">
        <v>63</v>
      </c>
      <c r="B115" s="26">
        <f>VLOOKUP(C115,Parâmetros!$A$24:$B$29,2,FALSE)/10</f>
        <v>0.5</v>
      </c>
      <c r="C115" s="27" t="s">
        <v>44</v>
      </c>
      <c r="D115" s="26">
        <f>VLOOKUP(E115,Parâmetros!$D$24:$E$29,2,FALSE)/10</f>
        <v>1</v>
      </c>
      <c r="E115" s="27" t="s">
        <v>66</v>
      </c>
      <c r="F115" s="35"/>
    </row>
    <row r="116" spans="1:6" ht="15" customHeight="1" x14ac:dyDescent="0.25">
      <c r="A116" s="25" t="s">
        <v>5</v>
      </c>
      <c r="B116" s="26">
        <f>VLOOKUP(C116,Parâmetros!$A$33:$B$39,2,FALSE)/10</f>
        <v>0.5</v>
      </c>
      <c r="C116" s="27" t="s">
        <v>65</v>
      </c>
      <c r="D116" s="26">
        <f>VLOOKUP(E116,Parâmetros!$D$33:$E$39,2,FALSE)/10</f>
        <v>1</v>
      </c>
      <c r="E116" s="27" t="s">
        <v>56</v>
      </c>
      <c r="F116" s="36"/>
    </row>
    <row r="117" spans="1:6" ht="15" customHeight="1" x14ac:dyDescent="0.25">
      <c r="A117" s="40"/>
      <c r="B117" s="40"/>
      <c r="C117" s="40"/>
      <c r="D117" s="40"/>
      <c r="E117" s="40"/>
      <c r="F117" s="29">
        <f>((B113*D113)+(B114*D114)+(B115*D115)+(B116*D116))/4</f>
        <v>0.52500000000000002</v>
      </c>
    </row>
    <row r="118" spans="1:6" ht="15" customHeight="1" x14ac:dyDescent="0.25">
      <c r="A118" s="16" t="s">
        <v>8</v>
      </c>
      <c r="B118" s="17" t="s">
        <v>12</v>
      </c>
      <c r="C118" s="37"/>
      <c r="D118" s="38"/>
      <c r="E118" s="39"/>
      <c r="F118" s="18"/>
    </row>
    <row r="119" spans="1:6" ht="15" customHeight="1" x14ac:dyDescent="0.25">
      <c r="A119" s="28" t="s">
        <v>0</v>
      </c>
      <c r="B119" s="28" t="s">
        <v>1</v>
      </c>
      <c r="C119" s="28" t="s">
        <v>6</v>
      </c>
      <c r="D119" s="28" t="s">
        <v>2</v>
      </c>
      <c r="E119" s="28" t="s">
        <v>6</v>
      </c>
      <c r="F119" s="34" t="s">
        <v>92</v>
      </c>
    </row>
    <row r="120" spans="1:6" ht="15" customHeight="1" x14ac:dyDescent="0.25">
      <c r="A120" s="25" t="s">
        <v>3</v>
      </c>
      <c r="B120" s="26">
        <f>VLOOKUP(C120,Parâmetros!$A$3:$B$9,2,FALSE)/10</f>
        <v>0.5</v>
      </c>
      <c r="C120" s="30" t="s">
        <v>78</v>
      </c>
      <c r="D120" s="26">
        <f>VLOOKUP(E120,Parâmetros!$D$3:$E$7,2,FALSE)/10</f>
        <v>1</v>
      </c>
      <c r="E120" s="27" t="s">
        <v>27</v>
      </c>
      <c r="F120" s="35"/>
    </row>
    <row r="121" spans="1:6" ht="15" customHeight="1" x14ac:dyDescent="0.25">
      <c r="A121" s="25" t="s">
        <v>4</v>
      </c>
      <c r="B121" s="26">
        <f>VLOOKUP(C121,Parâmetros!$A$13:$B$20,2,FALSE)/10</f>
        <v>0.6</v>
      </c>
      <c r="C121" s="27" t="s">
        <v>72</v>
      </c>
      <c r="D121" s="26">
        <f>VLOOKUP(E121,Parâmetros!$D$13:$E$18,2,FALSE)/10</f>
        <v>1</v>
      </c>
      <c r="E121" s="27" t="s">
        <v>37</v>
      </c>
      <c r="F121" s="35"/>
    </row>
    <row r="122" spans="1:6" ht="15" customHeight="1" x14ac:dyDescent="0.25">
      <c r="A122" s="25" t="s">
        <v>63</v>
      </c>
      <c r="B122" s="26">
        <f>VLOOKUP(C122,Parâmetros!$A$24:$B$29,2,FALSE)/10</f>
        <v>0.5</v>
      </c>
      <c r="C122" s="27" t="s">
        <v>44</v>
      </c>
      <c r="D122" s="26">
        <f>VLOOKUP(E122,Parâmetros!$D$24:$E$29,2,FALSE)/10</f>
        <v>1</v>
      </c>
      <c r="E122" s="27" t="s">
        <v>66</v>
      </c>
      <c r="F122" s="35"/>
    </row>
    <row r="123" spans="1:6" ht="15" customHeight="1" x14ac:dyDescent="0.25">
      <c r="A123" s="25" t="s">
        <v>5</v>
      </c>
      <c r="B123" s="26">
        <f>VLOOKUP(C123,Parâmetros!$A$33:$B$39,2,FALSE)/10</f>
        <v>0.5</v>
      </c>
      <c r="C123" s="27" t="s">
        <v>65</v>
      </c>
      <c r="D123" s="26">
        <f>VLOOKUP(E123,Parâmetros!$D$33:$E$39,2,FALSE)/10</f>
        <v>1</v>
      </c>
      <c r="E123" s="27" t="s">
        <v>56</v>
      </c>
      <c r="F123" s="36"/>
    </row>
    <row r="124" spans="1:6" ht="15" customHeight="1" x14ac:dyDescent="0.25">
      <c r="A124" s="40"/>
      <c r="B124" s="40"/>
      <c r="C124" s="40"/>
      <c r="D124" s="40"/>
      <c r="E124" s="41"/>
      <c r="F124" s="29">
        <f>((B120*D120)+(B121*D121)+(B122*D122)+(B123*D123))/4</f>
        <v>0.52500000000000002</v>
      </c>
    </row>
  </sheetData>
  <sheetProtection password="B056" sheet="1" objects="1" scenarios="1"/>
  <dataConsolidate/>
  <mergeCells count="52">
    <mergeCell ref="A117:E117"/>
    <mergeCell ref="C118:E118"/>
    <mergeCell ref="F119:F123"/>
    <mergeCell ref="A124:E124"/>
    <mergeCell ref="B103:E103"/>
    <mergeCell ref="C104:E104"/>
    <mergeCell ref="F105:F109"/>
    <mergeCell ref="A110:E110"/>
    <mergeCell ref="C111:E111"/>
    <mergeCell ref="F112:F116"/>
    <mergeCell ref="F96:F100"/>
    <mergeCell ref="A73:E73"/>
    <mergeCell ref="C74:E74"/>
    <mergeCell ref="F75:F79"/>
    <mergeCell ref="A80:E80"/>
    <mergeCell ref="C81:E81"/>
    <mergeCell ref="F82:F86"/>
    <mergeCell ref="A87:E87"/>
    <mergeCell ref="C88:E88"/>
    <mergeCell ref="F89:F93"/>
    <mergeCell ref="A94:E94"/>
    <mergeCell ref="C95:E95"/>
    <mergeCell ref="F68:F72"/>
    <mergeCell ref="A43:E43"/>
    <mergeCell ref="C44:E44"/>
    <mergeCell ref="F45:F49"/>
    <mergeCell ref="B52:E52"/>
    <mergeCell ref="C53:E53"/>
    <mergeCell ref="F54:F58"/>
    <mergeCell ref="A59:E59"/>
    <mergeCell ref="C60:E60"/>
    <mergeCell ref="F61:F65"/>
    <mergeCell ref="A66:E66"/>
    <mergeCell ref="C67:E67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F10:F14"/>
    <mergeCell ref="B1:E1"/>
    <mergeCell ref="C2:E2"/>
    <mergeCell ref="F3:F7"/>
    <mergeCell ref="A8:E8"/>
    <mergeCell ref="C9:E9"/>
  </mergeCells>
  <dataValidations count="10">
    <dataValidation type="list" allowBlank="1" showErrorMessage="1" sqref="B2 B9 B16 B23 B30 B37 B44 B53 B60 B67 B74 B81 B88 B95 B104 B111 B118">
      <formula1>$AC$3:$AC$9</formula1>
    </dataValidation>
    <dataValidation type="list" allowBlank="1" showInputMessage="1" showErrorMessage="1" sqref="E4 E39 E46 E32 E25 E11 E18 E55 E90 E97 E83 E76 E62 E69 E106 E113 E120">
      <formula1>Atividade_Medição</formula1>
    </dataValidation>
    <dataValidation type="list" allowBlank="1" showInputMessage="1" showErrorMessage="1" sqref="C47 C12 C5 C33 C26 C19 C40 C98 C63 C56 C84 C77 C70 C91 C114 C107 C121">
      <formula1>Fator_Especif_Fonte</formula1>
    </dataValidation>
    <dataValidation type="list" allowBlank="1" showInputMessage="1" showErrorMessage="1" sqref="E47 E40 E5 E33 E26 E12 E19 E98 E91 E56 E84 E77 E63 E70 E107 E114 E121">
      <formula1>Atividade_Especif_Fonte</formula1>
    </dataValidation>
    <dataValidation type="list" allowBlank="1" showInputMessage="1" showErrorMessage="1" sqref="C48 C13 C6 C34 C27 C20 C41 C99 C64 C57 C85 C78 C71 C92 C115 C108 C122">
      <formula1>Fator_Espacial</formula1>
    </dataValidation>
    <dataValidation type="list" allowBlank="1" showInputMessage="1" showErrorMessage="1" sqref="E48 E41 E6 E34 E27 E13 E20 E99 E92 E57 E85 E78 E64 E71 E108 E115 E122">
      <formula1>Atividade_Espacial</formula1>
    </dataValidation>
    <dataValidation type="list" allowBlank="1" showInputMessage="1" showErrorMessage="1" sqref="C49 C14 C7 C35 C28 C21 C42 C100 C65 C58 C86 C79 C72 C93 C116 C123 C109">
      <formula1>Fator_Temporal</formula1>
    </dataValidation>
    <dataValidation type="list" allowBlank="1" showInputMessage="1" showErrorMessage="1" sqref="E49 E42 E7 E35 E28 E14 E21 E100 E93 E58 E86 E79 E65 E72 E109 E116 E123">
      <formula1>Atividade_Temporal</formula1>
    </dataValidation>
    <dataValidation type="list" allowBlank="1" showInputMessage="1" showErrorMessage="1" sqref="C46 C97">
      <formula1>AP42_Factor_Rating</formula1>
    </dataValidation>
    <dataValidation type="list" allowBlank="1" showInputMessage="1" showErrorMessage="1" sqref="C18 C4 C32 C11 C25 C39 C69 C55 C83 C62 C76 C90 C120 C106 C113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2"/>
  <sheetViews>
    <sheetView topLeftCell="A55" workbookViewId="0">
      <selection activeCell="B46" sqref="B4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5" customHeight="1" x14ac:dyDescent="0.25">
      <c r="A1" s="5" t="s">
        <v>7</v>
      </c>
      <c r="B1" s="46" t="s">
        <v>105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0.9</v>
      </c>
      <c r="C4" s="30" t="s">
        <v>17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1</v>
      </c>
      <c r="C7" s="27" t="s">
        <v>51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0.97499999999999998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0.9</v>
      </c>
      <c r="C25" s="30" t="s">
        <v>17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1</v>
      </c>
      <c r="C28" s="27" t="s">
        <v>51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0.97499999999999998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0.9</v>
      </c>
      <c r="C32" s="30" t="s">
        <v>17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1</v>
      </c>
      <c r="C35" s="27" t="s">
        <v>51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0.97499999999999998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0.9</v>
      </c>
      <c r="C39" s="30" t="s">
        <v>17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1</v>
      </c>
      <c r="C40" s="27" t="s">
        <v>81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1</v>
      </c>
      <c r="C41" s="27" t="s">
        <v>85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1</v>
      </c>
      <c r="C42" s="27" t="s">
        <v>51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0.97499999999999998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VLOOKUP(C46,Parâmetros!$G$5:$K$9,4,FALSE)/10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1" spans="1:9" ht="22.5" customHeight="1" x14ac:dyDescent="0.25">
      <c r="A51" s="5" t="s">
        <v>7</v>
      </c>
      <c r="B51" s="46" t="s">
        <v>106</v>
      </c>
      <c r="C51" s="47"/>
      <c r="D51" s="47"/>
      <c r="E51" s="47"/>
    </row>
    <row r="52" spans="1:9" ht="15" customHeight="1" x14ac:dyDescent="0.25">
      <c r="A52" s="8" t="s">
        <v>8</v>
      </c>
      <c r="B52" s="9" t="s">
        <v>9</v>
      </c>
      <c r="C52" s="42"/>
      <c r="D52" s="43"/>
      <c r="E52" s="48"/>
      <c r="F52" s="10"/>
    </row>
    <row r="53" spans="1:9" ht="15" customHeight="1" x14ac:dyDescent="0.25">
      <c r="A53" s="11" t="s">
        <v>0</v>
      </c>
      <c r="B53" s="11" t="s">
        <v>1</v>
      </c>
      <c r="C53" s="11" t="s">
        <v>6</v>
      </c>
      <c r="D53" s="11" t="s">
        <v>2</v>
      </c>
      <c r="E53" s="11" t="s">
        <v>6</v>
      </c>
      <c r="F53" s="34" t="s">
        <v>92</v>
      </c>
    </row>
    <row r="54" spans="1:9" ht="15" customHeight="1" x14ac:dyDescent="0.25">
      <c r="A54" s="25" t="s">
        <v>3</v>
      </c>
      <c r="B54" s="26">
        <f>VLOOKUP(C54,Parâmetros!$A$3:$B$9,2,FALSE)/10</f>
        <v>0.7</v>
      </c>
      <c r="C54" s="30" t="s">
        <v>18</v>
      </c>
      <c r="D54" s="26">
        <f>VLOOKUP(E54,Parâmetros!$D$3:$E$7,2,FALSE)/10</f>
        <v>1</v>
      </c>
      <c r="E54" s="27" t="s">
        <v>27</v>
      </c>
      <c r="F54" s="35"/>
    </row>
    <row r="55" spans="1:9" ht="15" customHeight="1" x14ac:dyDescent="0.25">
      <c r="A55" s="25" t="s">
        <v>4</v>
      </c>
      <c r="B55" s="26">
        <f>VLOOKUP(C55,Parâmetros!$A$13:$B$20,2,FALSE)/10</f>
        <v>1</v>
      </c>
      <c r="C55" s="27" t="s">
        <v>81</v>
      </c>
      <c r="D55" s="26">
        <f>VLOOKUP(E55,Parâmetros!$D$13:$E$18,2,FALSE)/10</f>
        <v>1</v>
      </c>
      <c r="E55" s="27" t="s">
        <v>37</v>
      </c>
      <c r="F55" s="35"/>
    </row>
    <row r="56" spans="1:9" ht="15" customHeight="1" x14ac:dyDescent="0.25">
      <c r="A56" s="25" t="s">
        <v>63</v>
      </c>
      <c r="B56" s="26">
        <f>VLOOKUP(C56,Parâmetros!$A$24:$B$29,2,FALSE)/10</f>
        <v>1</v>
      </c>
      <c r="C56" s="27" t="s">
        <v>85</v>
      </c>
      <c r="D56" s="26">
        <f>VLOOKUP(E56,Parâmetros!$D$24:$E$29,2,FALSE)/10</f>
        <v>1</v>
      </c>
      <c r="E56" s="27" t="s">
        <v>66</v>
      </c>
      <c r="F56" s="35"/>
    </row>
    <row r="57" spans="1:9" ht="15" customHeight="1" x14ac:dyDescent="0.25">
      <c r="A57" s="25" t="s">
        <v>5</v>
      </c>
      <c r="B57" s="26">
        <f>VLOOKUP(C57,Parâmetros!$A$33:$B$39,2,FALSE)/10</f>
        <v>0.7</v>
      </c>
      <c r="C57" s="27" t="s">
        <v>64</v>
      </c>
      <c r="D57" s="26">
        <f>VLOOKUP(E57,Parâmetros!$D$33:$E$39,2,FALSE)/10</f>
        <v>1</v>
      </c>
      <c r="E57" s="27" t="s">
        <v>56</v>
      </c>
      <c r="F57" s="36"/>
    </row>
    <row r="58" spans="1:9" ht="15" customHeight="1" x14ac:dyDescent="0.25">
      <c r="A58" s="40"/>
      <c r="B58" s="40"/>
      <c r="C58" s="40"/>
      <c r="D58" s="40"/>
      <c r="E58" s="40"/>
      <c r="F58" s="29">
        <f>((B54*D54)+(B55*D55)+(B56*D56)+(B57*D57))/4</f>
        <v>0.85000000000000009</v>
      </c>
    </row>
    <row r="59" spans="1:9" ht="15" customHeight="1" x14ac:dyDescent="0.25">
      <c r="A59" s="13" t="s">
        <v>8</v>
      </c>
      <c r="B59" s="14" t="s">
        <v>11</v>
      </c>
      <c r="C59" s="42"/>
      <c r="D59" s="43"/>
      <c r="E59" s="43"/>
      <c r="F59" s="15"/>
    </row>
    <row r="60" spans="1:9" ht="15" customHeight="1" x14ac:dyDescent="0.25">
      <c r="A60" s="28" t="s">
        <v>0</v>
      </c>
      <c r="B60" s="28" t="s">
        <v>1</v>
      </c>
      <c r="C60" s="28" t="s">
        <v>6</v>
      </c>
      <c r="D60" s="28" t="s">
        <v>2</v>
      </c>
      <c r="E60" s="28" t="s">
        <v>6</v>
      </c>
      <c r="F60" s="34" t="s">
        <v>92</v>
      </c>
    </row>
    <row r="61" spans="1:9" ht="15" customHeight="1" x14ac:dyDescent="0.25">
      <c r="A61" s="25" t="s">
        <v>3</v>
      </c>
      <c r="B61" s="26">
        <f>VLOOKUP(C61,Parâmetros!$A$3:$B$9,2,FALSE)/10</f>
        <v>0.5</v>
      </c>
      <c r="C61" s="30" t="s">
        <v>78</v>
      </c>
      <c r="D61" s="26">
        <f>VLOOKUP(E61,Parâmetros!$D$3:$E$7,2,FALSE)/10</f>
        <v>1</v>
      </c>
      <c r="E61" s="27" t="s">
        <v>27</v>
      </c>
      <c r="F61" s="35"/>
    </row>
    <row r="62" spans="1:9" ht="15" customHeight="1" x14ac:dyDescent="0.25">
      <c r="A62" s="25" t="s">
        <v>4</v>
      </c>
      <c r="B62" s="26">
        <f>VLOOKUP(C62,Parâmetros!$A$13:$B$20,2,FALSE)/10</f>
        <v>0.6</v>
      </c>
      <c r="C62" s="27" t="s">
        <v>72</v>
      </c>
      <c r="D62" s="26">
        <f>VLOOKUP(E62,Parâmetros!$D$13:$E$18,2,FALSE)/10</f>
        <v>1</v>
      </c>
      <c r="E62" s="27" t="s">
        <v>37</v>
      </c>
      <c r="F62" s="35"/>
    </row>
    <row r="63" spans="1:9" ht="15" customHeight="1" x14ac:dyDescent="0.25">
      <c r="A63" s="25" t="s">
        <v>63</v>
      </c>
      <c r="B63" s="26">
        <f>VLOOKUP(C63,Parâmetros!$A$24:$B$29,2,FALSE)/10</f>
        <v>0.5</v>
      </c>
      <c r="C63" s="27" t="s">
        <v>44</v>
      </c>
      <c r="D63" s="26">
        <f>VLOOKUP(E63,Parâmetros!$D$24:$E$29,2,FALSE)/10</f>
        <v>1</v>
      </c>
      <c r="E63" s="27" t="s">
        <v>66</v>
      </c>
      <c r="F63" s="35"/>
    </row>
    <row r="64" spans="1:9" ht="15" customHeight="1" x14ac:dyDescent="0.25">
      <c r="A64" s="25" t="s">
        <v>5</v>
      </c>
      <c r="B64" s="26">
        <f>VLOOKUP(C64,Parâmetros!$A$33:$B$39,2,FALSE)/10</f>
        <v>0.5</v>
      </c>
      <c r="C64" s="27" t="s">
        <v>65</v>
      </c>
      <c r="D64" s="26">
        <f>VLOOKUP(E64,Parâmetros!$D$33:$E$39,2,FALSE)/10</f>
        <v>1</v>
      </c>
      <c r="E64" s="27" t="s">
        <v>56</v>
      </c>
      <c r="F64" s="36"/>
    </row>
    <row r="65" spans="1:6" ht="15" customHeight="1" x14ac:dyDescent="0.25">
      <c r="A65" s="40"/>
      <c r="B65" s="40"/>
      <c r="C65" s="40"/>
      <c r="D65" s="40"/>
      <c r="E65" s="40"/>
      <c r="F65" s="29">
        <f>((B61*D61)+(B62*D62)+(B63*D63)+(B64*D64))/4</f>
        <v>0.52500000000000002</v>
      </c>
    </row>
    <row r="66" spans="1:6" ht="15" customHeight="1" x14ac:dyDescent="0.25">
      <c r="A66" s="16" t="s">
        <v>8</v>
      </c>
      <c r="B66" s="17" t="s">
        <v>12</v>
      </c>
      <c r="C66" s="37"/>
      <c r="D66" s="38"/>
      <c r="E66" s="39"/>
      <c r="F66" s="18"/>
    </row>
    <row r="67" spans="1:6" ht="15" customHeight="1" x14ac:dyDescent="0.25">
      <c r="A67" s="28" t="s">
        <v>0</v>
      </c>
      <c r="B67" s="28" t="s">
        <v>1</v>
      </c>
      <c r="C67" s="28" t="s">
        <v>6</v>
      </c>
      <c r="D67" s="28" t="s">
        <v>2</v>
      </c>
      <c r="E67" s="28" t="s">
        <v>6</v>
      </c>
      <c r="F67" s="34" t="s">
        <v>92</v>
      </c>
    </row>
    <row r="68" spans="1:6" ht="15" customHeight="1" x14ac:dyDescent="0.25">
      <c r="A68" s="25" t="s">
        <v>3</v>
      </c>
      <c r="B68" s="26">
        <f>VLOOKUP(C68,Parâmetros!$A$3:$B$9,2,FALSE)/10</f>
        <v>0.5</v>
      </c>
      <c r="C68" s="30" t="s">
        <v>78</v>
      </c>
      <c r="D68" s="26">
        <f>VLOOKUP(E68,Parâmetros!$D$3:$E$7,2,FALSE)/10</f>
        <v>1</v>
      </c>
      <c r="E68" s="27" t="s">
        <v>27</v>
      </c>
      <c r="F68" s="35"/>
    </row>
    <row r="69" spans="1:6" ht="15" customHeight="1" x14ac:dyDescent="0.25">
      <c r="A69" s="25" t="s">
        <v>4</v>
      </c>
      <c r="B69" s="26">
        <f>VLOOKUP(C69,Parâmetros!$A$13:$B$20,2,FALSE)/10</f>
        <v>0.6</v>
      </c>
      <c r="C69" s="27" t="s">
        <v>72</v>
      </c>
      <c r="D69" s="26">
        <f>VLOOKUP(E69,Parâmetros!$D$13:$E$18,2,FALSE)/10</f>
        <v>1</v>
      </c>
      <c r="E69" s="27" t="s">
        <v>37</v>
      </c>
      <c r="F69" s="35"/>
    </row>
    <row r="70" spans="1:6" ht="15" customHeight="1" x14ac:dyDescent="0.25">
      <c r="A70" s="25" t="s">
        <v>63</v>
      </c>
      <c r="B70" s="26">
        <f>VLOOKUP(C70,Parâmetros!$A$24:$B$29,2,FALSE)/10</f>
        <v>0.5</v>
      </c>
      <c r="C70" s="27" t="s">
        <v>44</v>
      </c>
      <c r="D70" s="26">
        <f>VLOOKUP(E70,Parâmetros!$D$24:$E$29,2,FALSE)/10</f>
        <v>1</v>
      </c>
      <c r="E70" s="27" t="s">
        <v>66</v>
      </c>
      <c r="F70" s="35"/>
    </row>
    <row r="71" spans="1:6" ht="15" customHeight="1" x14ac:dyDescent="0.25">
      <c r="A71" s="25" t="s">
        <v>5</v>
      </c>
      <c r="B71" s="26">
        <f>VLOOKUP(C71,Parâmetros!$A$33:$B$39,2,FALSE)/10</f>
        <v>0.5</v>
      </c>
      <c r="C71" s="27" t="s">
        <v>65</v>
      </c>
      <c r="D71" s="26">
        <f>VLOOKUP(E71,Parâmetros!$D$33:$E$39,2,FALSE)/10</f>
        <v>1</v>
      </c>
      <c r="E71" s="27" t="s">
        <v>56</v>
      </c>
      <c r="F71" s="36"/>
    </row>
    <row r="72" spans="1:6" ht="15" customHeight="1" x14ac:dyDescent="0.25">
      <c r="A72" s="40"/>
      <c r="B72" s="40"/>
      <c r="C72" s="40"/>
      <c r="D72" s="40"/>
      <c r="E72" s="41"/>
      <c r="F72" s="29">
        <f>((B68*D68)+(B69*D69)+(B70*D70)+(B71*D71))/4</f>
        <v>0.52500000000000002</v>
      </c>
    </row>
  </sheetData>
  <sheetProtection password="B056" sheet="1" objects="1" scenarios="1"/>
  <dataConsolidate/>
  <mergeCells count="31">
    <mergeCell ref="A65:E65"/>
    <mergeCell ref="C66:E66"/>
    <mergeCell ref="F67:F71"/>
    <mergeCell ref="A72:E72"/>
    <mergeCell ref="B51:E51"/>
    <mergeCell ref="C52:E52"/>
    <mergeCell ref="F53:F57"/>
    <mergeCell ref="A58:E58"/>
    <mergeCell ref="C59:E59"/>
    <mergeCell ref="F60:F64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18 C4 C32 C11 C25 C39 C68 C54 C61">
      <formula1>Fator_Medição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E49 E42 E7 E35 E28 E14 E21 E57 E64 E71">
      <formula1>Atividade_Temporal</formula1>
    </dataValidation>
    <dataValidation type="list" allowBlank="1" showInputMessage="1" showErrorMessage="1" sqref="C49 C14 C7 C35 C28 C21 C42 C64 C71 C57">
      <formula1>Fator_Temporal</formula1>
    </dataValidation>
    <dataValidation type="list" allowBlank="1" showInputMessage="1" showErrorMessage="1" sqref="E48 E41 E6 E34 E27 E13 E20 E56 E63 E70">
      <formula1>Atividade_Espacial</formula1>
    </dataValidation>
    <dataValidation type="list" allowBlank="1" showInputMessage="1" showErrorMessage="1" sqref="C48 C13 C6 C34 C27 C20 C41 C63 C56 C70">
      <formula1>Fator_Espacial</formula1>
    </dataValidation>
    <dataValidation type="list" allowBlank="1" showInputMessage="1" showErrorMessage="1" sqref="E47 E40 E5 E33 E26 E12 E19 E55 E62 E69">
      <formula1>Atividade_Especif_Fonte</formula1>
    </dataValidation>
    <dataValidation type="list" allowBlank="1" showInputMessage="1" showErrorMessage="1" sqref="C47 C12 C5 C33 C26 C19 C40 C62 C55 C69">
      <formula1>Fator_Especif_Fonte</formula1>
    </dataValidation>
    <dataValidation type="list" allowBlank="1" showInputMessage="1" showErrorMessage="1" sqref="E4 E39 E46 E32 E25 E11 E18 E54 E61 E68">
      <formula1>Atividade_Medição</formula1>
    </dataValidation>
    <dataValidation type="list" allowBlank="1" showErrorMessage="1" sqref="B2 B9 B16 B23 B30 B37 B44 B52 B59 B66">
      <formula1>$AC$3:$AC$9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4"/>
  <sheetViews>
    <sheetView topLeftCell="A109" workbookViewId="0">
      <selection activeCell="B98" sqref="B9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5" customHeight="1" x14ac:dyDescent="0.25">
      <c r="A1" s="5" t="s">
        <v>7</v>
      </c>
      <c r="B1" s="46" t="s">
        <v>108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2"/>
      <c r="D2" s="43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4" t="s">
        <v>92</v>
      </c>
      <c r="AC3" s="1" t="s">
        <v>9</v>
      </c>
    </row>
    <row r="4" spans="1:29" ht="15" customHeight="1" x14ac:dyDescent="0.25">
      <c r="A4" s="25" t="s">
        <v>3</v>
      </c>
      <c r="B4" s="26">
        <f>VLOOKUP(C4,Parâmetros!$A$3:$B$9,2,FALSE)/10</f>
        <v>0.7</v>
      </c>
      <c r="C4" s="30" t="s">
        <v>18</v>
      </c>
      <c r="D4" s="26">
        <f>VLOOKUP(E4,Parâmetros!$D$3:$E$7,2,FALSE)/10</f>
        <v>1</v>
      </c>
      <c r="E4" s="27" t="s">
        <v>27</v>
      </c>
      <c r="F4" s="35"/>
      <c r="AC4" s="1" t="s">
        <v>24</v>
      </c>
    </row>
    <row r="5" spans="1:29" ht="15" customHeight="1" x14ac:dyDescent="0.25">
      <c r="A5" s="25" t="s">
        <v>4</v>
      </c>
      <c r="B5" s="26">
        <f>VLOOKUP(C5,Parâmetros!$A$13:$B$20,2,FALSE)/10</f>
        <v>1</v>
      </c>
      <c r="C5" s="27" t="s">
        <v>81</v>
      </c>
      <c r="D5" s="26">
        <f>VLOOKUP(E5,Parâmetros!$D$13:$E$18,2,FALSE)/10</f>
        <v>1</v>
      </c>
      <c r="E5" s="27" t="s">
        <v>37</v>
      </c>
      <c r="F5" s="35"/>
      <c r="AC5" s="1" t="s">
        <v>61</v>
      </c>
    </row>
    <row r="6" spans="1:29" ht="15" customHeight="1" x14ac:dyDescent="0.25">
      <c r="A6" s="25" t="s">
        <v>63</v>
      </c>
      <c r="B6" s="26">
        <f>VLOOKUP(C6,Parâmetros!$A$24:$B$29,2,FALSE)/10</f>
        <v>1</v>
      </c>
      <c r="C6" s="27" t="s">
        <v>85</v>
      </c>
      <c r="D6" s="26">
        <f>VLOOKUP(E6,Parâmetros!$D$24:$E$29,2,FALSE)/10</f>
        <v>1</v>
      </c>
      <c r="E6" s="27" t="s">
        <v>66</v>
      </c>
      <c r="F6" s="35"/>
      <c r="AC6" s="1" t="s">
        <v>10</v>
      </c>
    </row>
    <row r="7" spans="1:29" ht="15" customHeight="1" x14ac:dyDescent="0.25">
      <c r="A7" s="25" t="s">
        <v>5</v>
      </c>
      <c r="B7" s="26">
        <f>VLOOKUP(C7,Parâmetros!$A$33:$B$39,2,FALSE)/10</f>
        <v>0.7</v>
      </c>
      <c r="C7" s="27" t="s">
        <v>64</v>
      </c>
      <c r="D7" s="26">
        <f>VLOOKUP(E7,Parâmetros!$D$33:$E$39,2,FALSE)/10</f>
        <v>1</v>
      </c>
      <c r="E7" s="27" t="s">
        <v>56</v>
      </c>
      <c r="F7" s="36"/>
      <c r="AC7" s="1" t="s">
        <v>23</v>
      </c>
    </row>
    <row r="8" spans="1:29" ht="15" customHeight="1" x14ac:dyDescent="0.25">
      <c r="A8" s="40"/>
      <c r="B8" s="40"/>
      <c r="C8" s="40"/>
      <c r="D8" s="40"/>
      <c r="E8" s="40"/>
      <c r="F8" s="29">
        <f>((B4*D4)+(B5*D5)+(B6*D6)+(B7*D7))/4</f>
        <v>0.85000000000000009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2"/>
      <c r="D9" s="43"/>
      <c r="E9" s="43"/>
      <c r="F9" s="15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4" t="s">
        <v>92</v>
      </c>
    </row>
    <row r="11" spans="1:29" ht="15" customHeight="1" x14ac:dyDescent="0.25">
      <c r="A11" s="25" t="s">
        <v>3</v>
      </c>
      <c r="B11" s="26">
        <f>VLOOKUP(C11,Parâmetros!$A$3:$B$9,2,FALSE)/10</f>
        <v>0.5</v>
      </c>
      <c r="C11" s="30" t="s">
        <v>78</v>
      </c>
      <c r="D11" s="26">
        <f>VLOOKUP(E11,Parâmetros!$D$3:$E$7,2,FALSE)/10</f>
        <v>1</v>
      </c>
      <c r="E11" s="27" t="s">
        <v>27</v>
      </c>
      <c r="F11" s="3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1</v>
      </c>
      <c r="E12" s="27" t="s">
        <v>37</v>
      </c>
      <c r="F12" s="35"/>
    </row>
    <row r="13" spans="1:29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3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36"/>
    </row>
    <row r="15" spans="1:29" ht="15" customHeight="1" x14ac:dyDescent="0.25">
      <c r="A15" s="40"/>
      <c r="B15" s="40"/>
      <c r="C15" s="40"/>
      <c r="D15" s="40"/>
      <c r="E15" s="40"/>
      <c r="F15" s="29">
        <f>((B11*D11)+(B12*D12)+(B13*D13)+(B14*D14))/4</f>
        <v>0.52500000000000002</v>
      </c>
    </row>
    <row r="16" spans="1:29" ht="15" customHeight="1" x14ac:dyDescent="0.25">
      <c r="A16" s="16" t="s">
        <v>8</v>
      </c>
      <c r="B16" s="17" t="s">
        <v>12</v>
      </c>
      <c r="C16" s="37"/>
      <c r="D16" s="38"/>
      <c r="E16" s="39"/>
      <c r="F16" s="18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4" t="s">
        <v>92</v>
      </c>
    </row>
    <row r="18" spans="1:6" ht="15" customHeight="1" x14ac:dyDescent="0.25">
      <c r="A18" s="25" t="s">
        <v>3</v>
      </c>
      <c r="B18" s="26">
        <f>VLOOKUP(C18,Parâmetros!$A$3:$B$9,2,FALSE)/10</f>
        <v>0.5</v>
      </c>
      <c r="C18" s="30" t="s">
        <v>78</v>
      </c>
      <c r="D18" s="26">
        <f>VLOOKUP(E18,Parâmetros!$D$3:$E$7,2,FALSE)/10</f>
        <v>1</v>
      </c>
      <c r="E18" s="27" t="s">
        <v>27</v>
      </c>
      <c r="F18" s="35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1</v>
      </c>
      <c r="E19" s="27" t="s">
        <v>37</v>
      </c>
      <c r="F19" s="35"/>
    </row>
    <row r="20" spans="1:6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35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36"/>
    </row>
    <row r="22" spans="1:6" ht="15" customHeight="1" x14ac:dyDescent="0.25">
      <c r="A22" s="40"/>
      <c r="B22" s="40"/>
      <c r="C22" s="40"/>
      <c r="D22" s="40"/>
      <c r="E22" s="41"/>
      <c r="F22" s="29">
        <f>((B18*D18)+(B19*D19)+(B20*D20)+(B21*D21))/4</f>
        <v>0.52500000000000002</v>
      </c>
    </row>
    <row r="23" spans="1:6" ht="15" customHeight="1" x14ac:dyDescent="0.25">
      <c r="A23" s="13" t="s">
        <v>8</v>
      </c>
      <c r="B23" s="14" t="s">
        <v>13</v>
      </c>
      <c r="C23" s="42"/>
      <c r="D23" s="43"/>
      <c r="E23" s="43"/>
      <c r="F23" s="15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4" t="s">
        <v>92</v>
      </c>
    </row>
    <row r="25" spans="1:6" ht="15" customHeight="1" x14ac:dyDescent="0.25">
      <c r="A25" s="25" t="s">
        <v>3</v>
      </c>
      <c r="B25" s="26">
        <f>VLOOKUP(C25,Parâmetros!$A$3:$B$9,2,FALSE)/10</f>
        <v>0.7</v>
      </c>
      <c r="C25" s="30" t="s">
        <v>18</v>
      </c>
      <c r="D25" s="26">
        <f>VLOOKUP(E25,Parâmetros!$D$3:$E$7,2,FALSE)/10</f>
        <v>1</v>
      </c>
      <c r="E25" s="27" t="s">
        <v>27</v>
      </c>
      <c r="F25" s="35"/>
    </row>
    <row r="26" spans="1:6" ht="15" customHeight="1" x14ac:dyDescent="0.25">
      <c r="A26" s="25" t="s">
        <v>4</v>
      </c>
      <c r="B26" s="26">
        <f>VLOOKUP(C26,Parâmetros!$A$13:$B$20,2,FALSE)/10</f>
        <v>1</v>
      </c>
      <c r="C26" s="27" t="s">
        <v>81</v>
      </c>
      <c r="D26" s="26">
        <f>VLOOKUP(E26,Parâmetros!$D$13:$E$18,2,FALSE)/10</f>
        <v>1</v>
      </c>
      <c r="E26" s="27" t="s">
        <v>37</v>
      </c>
      <c r="F26" s="35"/>
    </row>
    <row r="27" spans="1:6" ht="15" customHeight="1" x14ac:dyDescent="0.25">
      <c r="A27" s="12" t="s">
        <v>63</v>
      </c>
      <c r="B27" s="26">
        <f>VLOOKUP(C27,Parâmetros!$A$24:$B$29,2,FALSE)/10</f>
        <v>1</v>
      </c>
      <c r="C27" s="27" t="s">
        <v>85</v>
      </c>
      <c r="D27" s="26">
        <f>VLOOKUP(E27,Parâmetros!$D$24:$E$29,2,FALSE)/10</f>
        <v>1</v>
      </c>
      <c r="E27" s="27" t="s">
        <v>66</v>
      </c>
      <c r="F27" s="35"/>
    </row>
    <row r="28" spans="1:6" ht="15" customHeight="1" x14ac:dyDescent="0.25">
      <c r="A28" s="12" t="s">
        <v>5</v>
      </c>
      <c r="B28" s="26">
        <f>VLOOKUP(C28,Parâmetros!$A$33:$B$39,2,FALSE)/10</f>
        <v>0.7</v>
      </c>
      <c r="C28" s="27" t="s">
        <v>64</v>
      </c>
      <c r="D28" s="26">
        <f>VLOOKUP(E28,Parâmetros!$D$33:$E$39,2,FALSE)/10</f>
        <v>1</v>
      </c>
      <c r="E28" s="27" t="s">
        <v>56</v>
      </c>
      <c r="F28" s="36"/>
    </row>
    <row r="29" spans="1:6" ht="15" customHeight="1" x14ac:dyDescent="0.25">
      <c r="A29" s="44"/>
      <c r="B29" s="44"/>
      <c r="C29" s="44"/>
      <c r="D29" s="44"/>
      <c r="E29" s="45"/>
      <c r="F29" s="29">
        <f>((B25*D25)+(B26*D26)+(B27*D27)+(B28*D28))/4</f>
        <v>0.85000000000000009</v>
      </c>
    </row>
    <row r="30" spans="1:6" ht="15" customHeight="1" x14ac:dyDescent="0.25">
      <c r="A30" s="13" t="s">
        <v>8</v>
      </c>
      <c r="B30" s="14" t="s">
        <v>14</v>
      </c>
      <c r="C30" s="42"/>
      <c r="D30" s="43"/>
      <c r="E30" s="43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4" t="s">
        <v>92</v>
      </c>
    </row>
    <row r="32" spans="1:6" ht="15" customHeight="1" x14ac:dyDescent="0.25">
      <c r="A32" s="12" t="s">
        <v>3</v>
      </c>
      <c r="B32" s="26">
        <f>VLOOKUP(C32,Parâmetros!$A$3:$B$9,2,FALSE)/10</f>
        <v>0.7</v>
      </c>
      <c r="C32" s="30" t="s">
        <v>18</v>
      </c>
      <c r="D32" s="26">
        <f>VLOOKUP(E32,Parâmetros!$D$3:$E$7,2,FALSE)/10</f>
        <v>1</v>
      </c>
      <c r="E32" s="27" t="s">
        <v>27</v>
      </c>
      <c r="F32" s="35"/>
    </row>
    <row r="33" spans="1:6" ht="15" customHeight="1" x14ac:dyDescent="0.25">
      <c r="A33" s="12" t="s">
        <v>4</v>
      </c>
      <c r="B33" s="26">
        <f>VLOOKUP(C33,Parâmetros!$A$13:$B$20,2,FALSE)/10</f>
        <v>1</v>
      </c>
      <c r="C33" s="27" t="s">
        <v>81</v>
      </c>
      <c r="D33" s="26">
        <f>VLOOKUP(E33,Parâmetros!$D$13:$E$18,2,FALSE)/10</f>
        <v>1</v>
      </c>
      <c r="E33" s="27" t="s">
        <v>37</v>
      </c>
      <c r="F33" s="35"/>
    </row>
    <row r="34" spans="1:6" ht="15" customHeight="1" x14ac:dyDescent="0.25">
      <c r="A34" s="12" t="s">
        <v>63</v>
      </c>
      <c r="B34" s="26">
        <f>VLOOKUP(C34,Parâmetros!$A$24:$B$29,2,FALSE)/10</f>
        <v>1</v>
      </c>
      <c r="C34" s="27" t="s">
        <v>85</v>
      </c>
      <c r="D34" s="26">
        <f>VLOOKUP(E34,Parâmetros!$D$24:$E$29,2,FALSE)/10</f>
        <v>1</v>
      </c>
      <c r="E34" s="27" t="s">
        <v>66</v>
      </c>
      <c r="F34" s="35"/>
    </row>
    <row r="35" spans="1:6" ht="15" customHeight="1" x14ac:dyDescent="0.25">
      <c r="A35" s="12" t="s">
        <v>5</v>
      </c>
      <c r="B35" s="26">
        <f>VLOOKUP(C35,Parâmetros!$A$33:$B$39,2,FALSE)/10</f>
        <v>0.7</v>
      </c>
      <c r="C35" s="27" t="s">
        <v>64</v>
      </c>
      <c r="D35" s="26">
        <f>VLOOKUP(E35,Parâmetros!$D$33:$E$39,2,FALSE)/10</f>
        <v>1</v>
      </c>
      <c r="E35" s="27" t="s">
        <v>56</v>
      </c>
      <c r="F35" s="36"/>
    </row>
    <row r="36" spans="1:6" ht="15" customHeight="1" x14ac:dyDescent="0.25">
      <c r="A36" s="44"/>
      <c r="B36" s="44"/>
      <c r="C36" s="44"/>
      <c r="D36" s="44"/>
      <c r="E36" s="45"/>
      <c r="F36" s="29">
        <f>((B32*D32)+(B33*D33)+(B34*D34)+(B35*D35))/4</f>
        <v>0.85000000000000009</v>
      </c>
    </row>
    <row r="37" spans="1:6" ht="15" customHeight="1" x14ac:dyDescent="0.25">
      <c r="A37" s="13" t="s">
        <v>8</v>
      </c>
      <c r="B37" s="14" t="s">
        <v>10</v>
      </c>
      <c r="C37" s="42"/>
      <c r="D37" s="43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4" t="s">
        <v>92</v>
      </c>
    </row>
    <row r="39" spans="1:6" ht="15" customHeight="1" x14ac:dyDescent="0.25">
      <c r="A39" s="12" t="s">
        <v>3</v>
      </c>
      <c r="B39" s="26">
        <f>VLOOKUP(C39,Parâmetros!$A$3:$B$9,2,FALSE)/10</f>
        <v>0.7</v>
      </c>
      <c r="C39" s="30" t="s">
        <v>18</v>
      </c>
      <c r="D39" s="26">
        <f>VLOOKUP(E39,Parâmetros!$D$3:$E$7,2,FALSE)/10</f>
        <v>1</v>
      </c>
      <c r="E39" s="27" t="s">
        <v>27</v>
      </c>
      <c r="F39" s="35"/>
    </row>
    <row r="40" spans="1:6" ht="15" customHeight="1" x14ac:dyDescent="0.25">
      <c r="A40" s="12" t="s">
        <v>4</v>
      </c>
      <c r="B40" s="26">
        <f>VLOOKUP(C40,Parâmetros!$A$13:$B$20,2,FALSE)/10</f>
        <v>0.8</v>
      </c>
      <c r="C40" s="27" t="s">
        <v>32</v>
      </c>
      <c r="D40" s="26">
        <f>VLOOKUP(E40,Parâmetros!$D$13:$E$18,2,FALSE)/10</f>
        <v>1</v>
      </c>
      <c r="E40" s="27" t="s">
        <v>37</v>
      </c>
      <c r="F40" s="35"/>
    </row>
    <row r="41" spans="1:6" ht="15" customHeight="1" x14ac:dyDescent="0.25">
      <c r="A41" s="12" t="s">
        <v>63</v>
      </c>
      <c r="B41" s="26">
        <f>VLOOKUP(C41,Parâmetros!$A$24:$B$29,2,FALSE)/10</f>
        <v>0.9</v>
      </c>
      <c r="C41" s="27" t="s">
        <v>86</v>
      </c>
      <c r="D41" s="26">
        <f>VLOOKUP(E41,Parâmetros!$D$24:$E$29,2,FALSE)/10</f>
        <v>1</v>
      </c>
      <c r="E41" s="27" t="s">
        <v>66</v>
      </c>
      <c r="F41" s="35"/>
    </row>
    <row r="42" spans="1:6" ht="15" customHeight="1" x14ac:dyDescent="0.25">
      <c r="A42" s="12" t="s">
        <v>5</v>
      </c>
      <c r="B42" s="26">
        <f>VLOOKUP(C42,Parâmetros!$A$33:$B$39,2,FALSE)/10</f>
        <v>0.7</v>
      </c>
      <c r="C42" s="27" t="s">
        <v>64</v>
      </c>
      <c r="D42" s="26">
        <f>VLOOKUP(E42,Parâmetros!$D$33:$E$39,2,FALSE)/10</f>
        <v>1</v>
      </c>
      <c r="E42" s="27" t="s">
        <v>56</v>
      </c>
      <c r="F42" s="36"/>
    </row>
    <row r="43" spans="1:6" ht="15" customHeight="1" x14ac:dyDescent="0.25">
      <c r="A43" s="44"/>
      <c r="B43" s="44"/>
      <c r="C43" s="44"/>
      <c r="D43" s="44"/>
      <c r="E43" s="45"/>
      <c r="F43" s="29">
        <f>((B39*D39)+(B40*D40)+(B41*D41)+(B42*D42))/4</f>
        <v>0.77499999999999991</v>
      </c>
    </row>
    <row r="44" spans="1:6" ht="15" customHeight="1" x14ac:dyDescent="0.25">
      <c r="A44" s="13" t="s">
        <v>8</v>
      </c>
      <c r="B44" s="14" t="s">
        <v>15</v>
      </c>
      <c r="C44" s="42"/>
      <c r="D44" s="43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4" t="s">
        <v>92</v>
      </c>
    </row>
    <row r="46" spans="1:6" ht="15" customHeight="1" x14ac:dyDescent="0.25">
      <c r="A46" s="12" t="s">
        <v>3</v>
      </c>
      <c r="B46" s="26">
        <f>VLOOKUP(C46,Parâmetros!$G$5:$K$9,4,FALSE)/10</f>
        <v>0.3</v>
      </c>
      <c r="C46" s="22" t="s">
        <v>71</v>
      </c>
      <c r="D46" s="26">
        <f>VLOOKUP(E46,Parâmetros!$D$3:$E$7,2,FALSE)/10</f>
        <v>1</v>
      </c>
      <c r="E46" s="22" t="s">
        <v>27</v>
      </c>
      <c r="F46" s="35"/>
    </row>
    <row r="47" spans="1:6" ht="15" customHeight="1" x14ac:dyDescent="0.25">
      <c r="A47" s="12" t="s">
        <v>4</v>
      </c>
      <c r="B47" s="26">
        <f>VLOOKUP(C47,Parâmetros!$A$13:$B$20,2,FALSE)/10</f>
        <v>0.6</v>
      </c>
      <c r="C47" s="22" t="s">
        <v>72</v>
      </c>
      <c r="D47" s="26">
        <f>VLOOKUP(E47,Parâmetros!$D$13:$E$18,2,FALSE)/10</f>
        <v>1</v>
      </c>
      <c r="E47" s="22" t="s">
        <v>37</v>
      </c>
      <c r="F47" s="35"/>
    </row>
    <row r="48" spans="1:6" ht="15" customHeight="1" x14ac:dyDescent="0.25">
      <c r="A48" s="12" t="s">
        <v>63</v>
      </c>
      <c r="B48" s="26">
        <f>VLOOKUP(C48,Parâmetros!$A$24:$B$29,2,FALSE)/10</f>
        <v>0.1</v>
      </c>
      <c r="C48" s="22" t="s">
        <v>43</v>
      </c>
      <c r="D48" s="26">
        <f>VLOOKUP(E48,Parâmetros!$D$24:$E$29,2,FALSE)/10</f>
        <v>1</v>
      </c>
      <c r="E48" s="22" t="s">
        <v>66</v>
      </c>
      <c r="F48" s="35"/>
    </row>
    <row r="49" spans="1:9" ht="15" customHeight="1" x14ac:dyDescent="0.25">
      <c r="A49" s="12" t="s">
        <v>5</v>
      </c>
      <c r="B49" s="26">
        <f>VLOOKUP(C49,Parâmetros!$A$33:$B$39,2,FALSE)/10</f>
        <v>0.3</v>
      </c>
      <c r="C49" s="22" t="s">
        <v>55</v>
      </c>
      <c r="D49" s="26">
        <f>VLOOKUP(E49,Parâmetros!$D$33:$E$39,2,FALSE)/10</f>
        <v>1</v>
      </c>
      <c r="E49" s="22" t="s">
        <v>56</v>
      </c>
      <c r="F49" s="36"/>
      <c r="I49" s="19"/>
    </row>
    <row r="50" spans="1:9" ht="15" customHeight="1" x14ac:dyDescent="0.25">
      <c r="A50" s="20"/>
      <c r="C50" s="21"/>
      <c r="D50" s="21"/>
      <c r="E50" s="21"/>
      <c r="F50" s="29">
        <f>((B46*D46)+(B47*D47)+(B48*D48)+(B49*D49))/4</f>
        <v>0.32499999999999996</v>
      </c>
      <c r="I50" s="19"/>
    </row>
    <row r="52" spans="1:9" ht="22.5" customHeight="1" x14ac:dyDescent="0.25">
      <c r="A52" s="5" t="s">
        <v>7</v>
      </c>
      <c r="B52" s="46" t="s">
        <v>107</v>
      </c>
      <c r="C52" s="47"/>
      <c r="D52" s="47"/>
      <c r="E52" s="47"/>
    </row>
    <row r="53" spans="1:9" ht="15" customHeight="1" x14ac:dyDescent="0.25">
      <c r="A53" s="8" t="s">
        <v>8</v>
      </c>
      <c r="B53" s="9" t="s">
        <v>9</v>
      </c>
      <c r="C53" s="42"/>
      <c r="D53" s="43"/>
      <c r="E53" s="48"/>
      <c r="F53" s="10"/>
    </row>
    <row r="54" spans="1:9" ht="15" customHeight="1" x14ac:dyDescent="0.25">
      <c r="A54" s="11" t="s">
        <v>0</v>
      </c>
      <c r="B54" s="11" t="s">
        <v>1</v>
      </c>
      <c r="C54" s="11" t="s">
        <v>6</v>
      </c>
      <c r="D54" s="11" t="s">
        <v>2</v>
      </c>
      <c r="E54" s="11" t="s">
        <v>6</v>
      </c>
      <c r="F54" s="34" t="s">
        <v>92</v>
      </c>
    </row>
    <row r="55" spans="1:9" ht="15" customHeight="1" x14ac:dyDescent="0.25">
      <c r="A55" s="25" t="s">
        <v>3</v>
      </c>
      <c r="B55" s="26">
        <f>VLOOKUP(C55,Parâmetros!$A$3:$B$9,2,FALSE)/10</f>
        <v>0.7</v>
      </c>
      <c r="C55" s="30" t="s">
        <v>18</v>
      </c>
      <c r="D55" s="26">
        <f>VLOOKUP(E55,Parâmetros!$D$3:$E$7,2,FALSE)/10</f>
        <v>1</v>
      </c>
      <c r="E55" s="27" t="s">
        <v>27</v>
      </c>
      <c r="F55" s="35"/>
    </row>
    <row r="56" spans="1:9" ht="15" customHeight="1" x14ac:dyDescent="0.25">
      <c r="A56" s="25" t="s">
        <v>4</v>
      </c>
      <c r="B56" s="26">
        <f>VLOOKUP(C56,Parâmetros!$A$13:$B$20,2,FALSE)/10</f>
        <v>1</v>
      </c>
      <c r="C56" s="27" t="s">
        <v>81</v>
      </c>
      <c r="D56" s="26">
        <f>VLOOKUP(E56,Parâmetros!$D$13:$E$18,2,FALSE)/10</f>
        <v>1</v>
      </c>
      <c r="E56" s="27" t="s">
        <v>37</v>
      </c>
      <c r="F56" s="35"/>
    </row>
    <row r="57" spans="1:9" ht="15" customHeight="1" x14ac:dyDescent="0.25">
      <c r="A57" s="25" t="s">
        <v>63</v>
      </c>
      <c r="B57" s="26">
        <f>VLOOKUP(C57,Parâmetros!$A$24:$B$29,2,FALSE)/10</f>
        <v>1</v>
      </c>
      <c r="C57" s="27" t="s">
        <v>85</v>
      </c>
      <c r="D57" s="26">
        <f>VLOOKUP(E57,Parâmetros!$D$24:$E$29,2,FALSE)/10</f>
        <v>1</v>
      </c>
      <c r="E57" s="27" t="s">
        <v>66</v>
      </c>
      <c r="F57" s="35"/>
    </row>
    <row r="58" spans="1:9" ht="15" customHeight="1" x14ac:dyDescent="0.25">
      <c r="A58" s="25" t="s">
        <v>5</v>
      </c>
      <c r="B58" s="26">
        <f>VLOOKUP(C58,Parâmetros!$A$33:$B$39,2,FALSE)/10</f>
        <v>0.7</v>
      </c>
      <c r="C58" s="27" t="s">
        <v>64</v>
      </c>
      <c r="D58" s="26">
        <f>VLOOKUP(E58,Parâmetros!$D$33:$E$39,2,FALSE)/10</f>
        <v>1</v>
      </c>
      <c r="E58" s="27" t="s">
        <v>56</v>
      </c>
      <c r="F58" s="36"/>
    </row>
    <row r="59" spans="1:9" ht="15" customHeight="1" x14ac:dyDescent="0.25">
      <c r="A59" s="40"/>
      <c r="B59" s="40"/>
      <c r="C59" s="40"/>
      <c r="D59" s="40"/>
      <c r="E59" s="40"/>
      <c r="F59" s="29">
        <f>((B55*D55)+(B56*D56)+(B57*D57)+(B58*D58))/4</f>
        <v>0.85000000000000009</v>
      </c>
    </row>
    <row r="60" spans="1:9" ht="15" customHeight="1" x14ac:dyDescent="0.25">
      <c r="A60" s="13" t="s">
        <v>8</v>
      </c>
      <c r="B60" s="14" t="s">
        <v>11</v>
      </c>
      <c r="C60" s="42"/>
      <c r="D60" s="43"/>
      <c r="E60" s="43"/>
      <c r="F60" s="15"/>
    </row>
    <row r="61" spans="1:9" ht="15" customHeight="1" x14ac:dyDescent="0.25">
      <c r="A61" s="28" t="s">
        <v>0</v>
      </c>
      <c r="B61" s="28" t="s">
        <v>1</v>
      </c>
      <c r="C61" s="28" t="s">
        <v>6</v>
      </c>
      <c r="D61" s="28" t="s">
        <v>2</v>
      </c>
      <c r="E61" s="28" t="s">
        <v>6</v>
      </c>
      <c r="F61" s="34" t="s">
        <v>92</v>
      </c>
    </row>
    <row r="62" spans="1:9" ht="15" customHeight="1" x14ac:dyDescent="0.25">
      <c r="A62" s="25" t="s">
        <v>3</v>
      </c>
      <c r="B62" s="26">
        <f>VLOOKUP(C62,Parâmetros!$A$3:$B$9,2,FALSE)/10</f>
        <v>0.5</v>
      </c>
      <c r="C62" s="30" t="s">
        <v>78</v>
      </c>
      <c r="D62" s="26">
        <f>VLOOKUP(E62,Parâmetros!$D$3:$E$7,2,FALSE)/10</f>
        <v>1</v>
      </c>
      <c r="E62" s="27" t="s">
        <v>27</v>
      </c>
      <c r="F62" s="35"/>
    </row>
    <row r="63" spans="1:9" ht="15" customHeight="1" x14ac:dyDescent="0.25">
      <c r="A63" s="25" t="s">
        <v>4</v>
      </c>
      <c r="B63" s="26">
        <f>VLOOKUP(C63,Parâmetros!$A$13:$B$20,2,FALSE)/10</f>
        <v>0.6</v>
      </c>
      <c r="C63" s="27" t="s">
        <v>72</v>
      </c>
      <c r="D63" s="26">
        <f>VLOOKUP(E63,Parâmetros!$D$13:$E$18,2,FALSE)/10</f>
        <v>1</v>
      </c>
      <c r="E63" s="27" t="s">
        <v>37</v>
      </c>
      <c r="F63" s="35"/>
    </row>
    <row r="64" spans="1:9" ht="15" customHeight="1" x14ac:dyDescent="0.25">
      <c r="A64" s="25" t="s">
        <v>63</v>
      </c>
      <c r="B64" s="26">
        <f>VLOOKUP(C64,Parâmetros!$A$24:$B$29,2,FALSE)/10</f>
        <v>0.5</v>
      </c>
      <c r="C64" s="27" t="s">
        <v>44</v>
      </c>
      <c r="D64" s="26">
        <f>VLOOKUP(E64,Parâmetros!$D$24:$E$29,2,FALSE)/10</f>
        <v>1</v>
      </c>
      <c r="E64" s="27" t="s">
        <v>66</v>
      </c>
      <c r="F64" s="35"/>
    </row>
    <row r="65" spans="1:6" ht="15" customHeight="1" x14ac:dyDescent="0.25">
      <c r="A65" s="25" t="s">
        <v>5</v>
      </c>
      <c r="B65" s="26">
        <f>VLOOKUP(C65,Parâmetros!$A$33:$B$39,2,FALSE)/10</f>
        <v>0.5</v>
      </c>
      <c r="C65" s="27" t="s">
        <v>65</v>
      </c>
      <c r="D65" s="26">
        <f>VLOOKUP(E65,Parâmetros!$D$33:$E$39,2,FALSE)/10</f>
        <v>1</v>
      </c>
      <c r="E65" s="27" t="s">
        <v>56</v>
      </c>
      <c r="F65" s="36"/>
    </row>
    <row r="66" spans="1:6" ht="15" customHeight="1" x14ac:dyDescent="0.25">
      <c r="A66" s="40"/>
      <c r="B66" s="40"/>
      <c r="C66" s="40"/>
      <c r="D66" s="40"/>
      <c r="E66" s="40"/>
      <c r="F66" s="29">
        <f>((B62*D62)+(B63*D63)+(B64*D64)+(B65*D65))/4</f>
        <v>0.52500000000000002</v>
      </c>
    </row>
    <row r="67" spans="1:6" ht="15" customHeight="1" x14ac:dyDescent="0.25">
      <c r="A67" s="16" t="s">
        <v>8</v>
      </c>
      <c r="B67" s="17" t="s">
        <v>12</v>
      </c>
      <c r="C67" s="37"/>
      <c r="D67" s="38"/>
      <c r="E67" s="39"/>
      <c r="F67" s="18"/>
    </row>
    <row r="68" spans="1:6" ht="15" customHeight="1" x14ac:dyDescent="0.25">
      <c r="A68" s="28" t="s">
        <v>0</v>
      </c>
      <c r="B68" s="28" t="s">
        <v>1</v>
      </c>
      <c r="C68" s="28" t="s">
        <v>6</v>
      </c>
      <c r="D68" s="28" t="s">
        <v>2</v>
      </c>
      <c r="E68" s="28" t="s">
        <v>6</v>
      </c>
      <c r="F68" s="34" t="s">
        <v>92</v>
      </c>
    </row>
    <row r="69" spans="1:6" ht="15" customHeight="1" x14ac:dyDescent="0.25">
      <c r="A69" s="25" t="s">
        <v>3</v>
      </c>
      <c r="B69" s="26">
        <f>VLOOKUP(C69,Parâmetros!$A$3:$B$9,2,FALSE)/10</f>
        <v>0.5</v>
      </c>
      <c r="C69" s="30" t="s">
        <v>78</v>
      </c>
      <c r="D69" s="26">
        <f>VLOOKUP(E69,Parâmetros!$D$3:$E$7,2,FALSE)/10</f>
        <v>1</v>
      </c>
      <c r="E69" s="27" t="s">
        <v>27</v>
      </c>
      <c r="F69" s="35"/>
    </row>
    <row r="70" spans="1:6" ht="15" customHeight="1" x14ac:dyDescent="0.25">
      <c r="A70" s="25" t="s">
        <v>4</v>
      </c>
      <c r="B70" s="26">
        <f>VLOOKUP(C70,Parâmetros!$A$13:$B$20,2,FALSE)/10</f>
        <v>0.6</v>
      </c>
      <c r="C70" s="27" t="s">
        <v>72</v>
      </c>
      <c r="D70" s="26">
        <f>VLOOKUP(E70,Parâmetros!$D$13:$E$18,2,FALSE)/10</f>
        <v>1</v>
      </c>
      <c r="E70" s="27" t="s">
        <v>37</v>
      </c>
      <c r="F70" s="35"/>
    </row>
    <row r="71" spans="1:6" ht="15" customHeight="1" x14ac:dyDescent="0.25">
      <c r="A71" s="25" t="s">
        <v>63</v>
      </c>
      <c r="B71" s="26">
        <f>VLOOKUP(C71,Parâmetros!$A$24:$B$29,2,FALSE)/10</f>
        <v>0.5</v>
      </c>
      <c r="C71" s="27" t="s">
        <v>44</v>
      </c>
      <c r="D71" s="26">
        <f>VLOOKUP(E71,Parâmetros!$D$24:$E$29,2,FALSE)/10</f>
        <v>1</v>
      </c>
      <c r="E71" s="27" t="s">
        <v>66</v>
      </c>
      <c r="F71" s="35"/>
    </row>
    <row r="72" spans="1:6" ht="15" customHeight="1" x14ac:dyDescent="0.25">
      <c r="A72" s="25" t="s">
        <v>5</v>
      </c>
      <c r="B72" s="26">
        <f>VLOOKUP(C72,Parâmetros!$A$33:$B$39,2,FALSE)/10</f>
        <v>0.5</v>
      </c>
      <c r="C72" s="27" t="s">
        <v>65</v>
      </c>
      <c r="D72" s="26">
        <f>VLOOKUP(E72,Parâmetros!$D$33:$E$39,2,FALSE)/10</f>
        <v>1</v>
      </c>
      <c r="E72" s="27" t="s">
        <v>56</v>
      </c>
      <c r="F72" s="36"/>
    </row>
    <row r="73" spans="1:6" ht="15" customHeight="1" x14ac:dyDescent="0.25">
      <c r="A73" s="40"/>
      <c r="B73" s="40"/>
      <c r="C73" s="40"/>
      <c r="D73" s="40"/>
      <c r="E73" s="41"/>
      <c r="F73" s="29">
        <f>((B69*D69)+(B70*D70)+(B71*D71)+(B72*D72))/4</f>
        <v>0.52500000000000002</v>
      </c>
    </row>
    <row r="74" spans="1:6" ht="15" customHeight="1" x14ac:dyDescent="0.25">
      <c r="A74" s="13" t="s">
        <v>8</v>
      </c>
      <c r="B74" s="14" t="s">
        <v>13</v>
      </c>
      <c r="C74" s="42"/>
      <c r="D74" s="43"/>
      <c r="E74" s="43"/>
      <c r="F74" s="15"/>
    </row>
    <row r="75" spans="1:6" ht="15" customHeight="1" x14ac:dyDescent="0.25">
      <c r="A75" s="28" t="s">
        <v>0</v>
      </c>
      <c r="B75" s="28" t="s">
        <v>1</v>
      </c>
      <c r="C75" s="28" t="s">
        <v>6</v>
      </c>
      <c r="D75" s="28" t="s">
        <v>2</v>
      </c>
      <c r="E75" s="28" t="s">
        <v>6</v>
      </c>
      <c r="F75" s="34" t="s">
        <v>92</v>
      </c>
    </row>
    <row r="76" spans="1:6" ht="15" customHeight="1" x14ac:dyDescent="0.25">
      <c r="A76" s="25" t="s">
        <v>3</v>
      </c>
      <c r="B76" s="26">
        <f>VLOOKUP(C76,Parâmetros!$A$3:$B$9,2,FALSE)/10</f>
        <v>0.7</v>
      </c>
      <c r="C76" s="30" t="s">
        <v>18</v>
      </c>
      <c r="D76" s="26">
        <f>VLOOKUP(E76,Parâmetros!$D$3:$E$7,2,FALSE)/10</f>
        <v>1</v>
      </c>
      <c r="E76" s="27" t="s">
        <v>27</v>
      </c>
      <c r="F76" s="35"/>
    </row>
    <row r="77" spans="1:6" ht="15" customHeight="1" x14ac:dyDescent="0.25">
      <c r="A77" s="25" t="s">
        <v>4</v>
      </c>
      <c r="B77" s="26">
        <f>VLOOKUP(C77,Parâmetros!$A$13:$B$20,2,FALSE)/10</f>
        <v>1</v>
      </c>
      <c r="C77" s="27" t="s">
        <v>81</v>
      </c>
      <c r="D77" s="26">
        <f>VLOOKUP(E77,Parâmetros!$D$13:$E$18,2,FALSE)/10</f>
        <v>1</v>
      </c>
      <c r="E77" s="27" t="s">
        <v>37</v>
      </c>
      <c r="F77" s="35"/>
    </row>
    <row r="78" spans="1:6" ht="15" customHeight="1" x14ac:dyDescent="0.25">
      <c r="A78" s="12" t="s">
        <v>63</v>
      </c>
      <c r="B78" s="26">
        <f>VLOOKUP(C78,Parâmetros!$A$24:$B$29,2,FALSE)/10</f>
        <v>1</v>
      </c>
      <c r="C78" s="27" t="s">
        <v>85</v>
      </c>
      <c r="D78" s="26">
        <f>VLOOKUP(E78,Parâmetros!$D$24:$E$29,2,FALSE)/10</f>
        <v>1</v>
      </c>
      <c r="E78" s="27" t="s">
        <v>66</v>
      </c>
      <c r="F78" s="35"/>
    </row>
    <row r="79" spans="1:6" ht="15" customHeight="1" x14ac:dyDescent="0.25">
      <c r="A79" s="12" t="s">
        <v>5</v>
      </c>
      <c r="B79" s="26">
        <f>VLOOKUP(C79,Parâmetros!$A$33:$B$39,2,FALSE)/10</f>
        <v>0.7</v>
      </c>
      <c r="C79" s="27" t="s">
        <v>64</v>
      </c>
      <c r="D79" s="26">
        <f>VLOOKUP(E79,Parâmetros!$D$33:$E$39,2,FALSE)/10</f>
        <v>1</v>
      </c>
      <c r="E79" s="27" t="s">
        <v>56</v>
      </c>
      <c r="F79" s="36"/>
    </row>
    <row r="80" spans="1:6" ht="15" customHeight="1" x14ac:dyDescent="0.25">
      <c r="A80" s="44"/>
      <c r="B80" s="44"/>
      <c r="C80" s="44"/>
      <c r="D80" s="44"/>
      <c r="E80" s="45"/>
      <c r="F80" s="29">
        <f>((B76*D76)+(B77*D77)+(B78*D78)+(B79*D79))/4</f>
        <v>0.85000000000000009</v>
      </c>
    </row>
    <row r="81" spans="1:6" ht="15" customHeight="1" x14ac:dyDescent="0.25">
      <c r="A81" s="13" t="s">
        <v>8</v>
      </c>
      <c r="B81" s="14" t="s">
        <v>14</v>
      </c>
      <c r="C81" s="42"/>
      <c r="D81" s="43"/>
      <c r="E81" s="43"/>
      <c r="F81" s="18"/>
    </row>
    <row r="82" spans="1:6" ht="15" customHeight="1" x14ac:dyDescent="0.25">
      <c r="A82" s="11" t="s">
        <v>0</v>
      </c>
      <c r="B82" s="11" t="s">
        <v>1</v>
      </c>
      <c r="C82" s="11" t="s">
        <v>6</v>
      </c>
      <c r="D82" s="11" t="s">
        <v>2</v>
      </c>
      <c r="E82" s="11" t="s">
        <v>6</v>
      </c>
      <c r="F82" s="34" t="s">
        <v>92</v>
      </c>
    </row>
    <row r="83" spans="1:6" ht="15" customHeight="1" x14ac:dyDescent="0.25">
      <c r="A83" s="12" t="s">
        <v>3</v>
      </c>
      <c r="B83" s="26">
        <f>VLOOKUP(C83,Parâmetros!$A$3:$B$9,2,FALSE)/10</f>
        <v>0.7</v>
      </c>
      <c r="C83" s="30" t="s">
        <v>18</v>
      </c>
      <c r="D83" s="26">
        <f>VLOOKUP(E83,Parâmetros!$D$3:$E$7,2,FALSE)/10</f>
        <v>1</v>
      </c>
      <c r="E83" s="27" t="s">
        <v>27</v>
      </c>
      <c r="F83" s="35"/>
    </row>
    <row r="84" spans="1:6" ht="15" customHeight="1" x14ac:dyDescent="0.25">
      <c r="A84" s="12" t="s">
        <v>4</v>
      </c>
      <c r="B84" s="26">
        <f>VLOOKUP(C84,Parâmetros!$A$13:$B$20,2,FALSE)/10</f>
        <v>1</v>
      </c>
      <c r="C84" s="27" t="s">
        <v>81</v>
      </c>
      <c r="D84" s="26">
        <f>VLOOKUP(E84,Parâmetros!$D$13:$E$18,2,FALSE)/10</f>
        <v>1</v>
      </c>
      <c r="E84" s="27" t="s">
        <v>37</v>
      </c>
      <c r="F84" s="35"/>
    </row>
    <row r="85" spans="1:6" ht="15" customHeight="1" x14ac:dyDescent="0.25">
      <c r="A85" s="12" t="s">
        <v>63</v>
      </c>
      <c r="B85" s="26">
        <f>VLOOKUP(C85,Parâmetros!$A$24:$B$29,2,FALSE)/10</f>
        <v>1</v>
      </c>
      <c r="C85" s="27" t="s">
        <v>85</v>
      </c>
      <c r="D85" s="26">
        <f>VLOOKUP(E85,Parâmetros!$D$24:$E$29,2,FALSE)/10</f>
        <v>1</v>
      </c>
      <c r="E85" s="27" t="s">
        <v>66</v>
      </c>
      <c r="F85" s="35"/>
    </row>
    <row r="86" spans="1:6" ht="15" customHeight="1" x14ac:dyDescent="0.25">
      <c r="A86" s="12" t="s">
        <v>5</v>
      </c>
      <c r="B86" s="26">
        <f>VLOOKUP(C86,Parâmetros!$A$33:$B$39,2,FALSE)/10</f>
        <v>0.7</v>
      </c>
      <c r="C86" s="27" t="s">
        <v>64</v>
      </c>
      <c r="D86" s="26">
        <f>VLOOKUP(E86,Parâmetros!$D$33:$E$39,2,FALSE)/10</f>
        <v>1</v>
      </c>
      <c r="E86" s="27" t="s">
        <v>56</v>
      </c>
      <c r="F86" s="36"/>
    </row>
    <row r="87" spans="1:6" ht="15" customHeight="1" x14ac:dyDescent="0.25">
      <c r="A87" s="44"/>
      <c r="B87" s="44"/>
      <c r="C87" s="44"/>
      <c r="D87" s="44"/>
      <c r="E87" s="45"/>
      <c r="F87" s="29">
        <f>((B83*D83)+(B84*D84)+(B85*D85)+(B86*D86))/4</f>
        <v>0.85000000000000009</v>
      </c>
    </row>
    <row r="88" spans="1:6" ht="15" customHeight="1" x14ac:dyDescent="0.25">
      <c r="A88" s="13" t="s">
        <v>8</v>
      </c>
      <c r="B88" s="14" t="s">
        <v>10</v>
      </c>
      <c r="C88" s="42"/>
      <c r="D88" s="43"/>
      <c r="E88" s="43"/>
      <c r="F88" s="18"/>
    </row>
    <row r="89" spans="1:6" ht="15" customHeight="1" x14ac:dyDescent="0.25">
      <c r="A89" s="11" t="s">
        <v>0</v>
      </c>
      <c r="B89" s="11" t="s">
        <v>1</v>
      </c>
      <c r="C89" s="11" t="s">
        <v>6</v>
      </c>
      <c r="D89" s="11" t="s">
        <v>2</v>
      </c>
      <c r="E89" s="11" t="s">
        <v>6</v>
      </c>
      <c r="F89" s="34" t="s">
        <v>92</v>
      </c>
    </row>
    <row r="90" spans="1:6" ht="15" customHeight="1" x14ac:dyDescent="0.25">
      <c r="A90" s="12" t="s">
        <v>3</v>
      </c>
      <c r="B90" s="26">
        <f>VLOOKUP(C90,Parâmetros!$A$3:$B$9,2,FALSE)/10</f>
        <v>0.7</v>
      </c>
      <c r="C90" s="30" t="s">
        <v>18</v>
      </c>
      <c r="D90" s="26">
        <f>VLOOKUP(E90,Parâmetros!$D$3:$E$7,2,FALSE)/10</f>
        <v>1</v>
      </c>
      <c r="E90" s="27" t="s">
        <v>27</v>
      </c>
      <c r="F90" s="35"/>
    </row>
    <row r="91" spans="1:6" ht="15" customHeight="1" x14ac:dyDescent="0.25">
      <c r="A91" s="12" t="s">
        <v>4</v>
      </c>
      <c r="B91" s="26">
        <f>VLOOKUP(C91,Parâmetros!$A$13:$B$20,2,FALSE)/10</f>
        <v>0.8</v>
      </c>
      <c r="C91" s="27" t="s">
        <v>32</v>
      </c>
      <c r="D91" s="26">
        <f>VLOOKUP(E91,Parâmetros!$D$13:$E$18,2,FALSE)/10</f>
        <v>1</v>
      </c>
      <c r="E91" s="27" t="s">
        <v>37</v>
      </c>
      <c r="F91" s="35"/>
    </row>
    <row r="92" spans="1:6" ht="15" customHeight="1" x14ac:dyDescent="0.25">
      <c r="A92" s="12" t="s">
        <v>63</v>
      </c>
      <c r="B92" s="26">
        <f>VLOOKUP(C92,Parâmetros!$A$24:$B$29,2,FALSE)/10</f>
        <v>0.9</v>
      </c>
      <c r="C92" s="27" t="s">
        <v>86</v>
      </c>
      <c r="D92" s="26">
        <f>VLOOKUP(E92,Parâmetros!$D$24:$E$29,2,FALSE)/10</f>
        <v>1</v>
      </c>
      <c r="E92" s="27" t="s">
        <v>66</v>
      </c>
      <c r="F92" s="35"/>
    </row>
    <row r="93" spans="1:6" ht="15" customHeight="1" x14ac:dyDescent="0.25">
      <c r="A93" s="12" t="s">
        <v>5</v>
      </c>
      <c r="B93" s="26">
        <f>VLOOKUP(C93,Parâmetros!$A$33:$B$39,2,FALSE)/10</f>
        <v>0.7</v>
      </c>
      <c r="C93" s="27" t="s">
        <v>64</v>
      </c>
      <c r="D93" s="26">
        <f>VLOOKUP(E93,Parâmetros!$D$33:$E$39,2,FALSE)/10</f>
        <v>1</v>
      </c>
      <c r="E93" s="27" t="s">
        <v>56</v>
      </c>
      <c r="F93" s="36"/>
    </row>
    <row r="94" spans="1:6" ht="15" customHeight="1" x14ac:dyDescent="0.25">
      <c r="A94" s="44"/>
      <c r="B94" s="44"/>
      <c r="C94" s="44"/>
      <c r="D94" s="44"/>
      <c r="E94" s="45"/>
      <c r="F94" s="29">
        <f>((B90*D90)+(B91*D91)+(B92*D92)+(B93*D93))/4</f>
        <v>0.77499999999999991</v>
      </c>
    </row>
    <row r="95" spans="1:6" ht="15" customHeight="1" x14ac:dyDescent="0.25">
      <c r="A95" s="13" t="s">
        <v>8</v>
      </c>
      <c r="B95" s="14" t="s">
        <v>15</v>
      </c>
      <c r="C95" s="42"/>
      <c r="D95" s="43"/>
      <c r="E95" s="43"/>
      <c r="F95" s="18"/>
    </row>
    <row r="96" spans="1:6" ht="15" customHeight="1" x14ac:dyDescent="0.25">
      <c r="A96" s="11" t="s">
        <v>0</v>
      </c>
      <c r="B96" s="11" t="s">
        <v>1</v>
      </c>
      <c r="C96" s="11" t="s">
        <v>6</v>
      </c>
      <c r="D96" s="11" t="s">
        <v>2</v>
      </c>
      <c r="E96" s="11" t="s">
        <v>6</v>
      </c>
      <c r="F96" s="34" t="s">
        <v>92</v>
      </c>
    </row>
    <row r="97" spans="1:6" ht="15" customHeight="1" x14ac:dyDescent="0.25">
      <c r="A97" s="12" t="s">
        <v>3</v>
      </c>
      <c r="B97" s="26">
        <f>VLOOKUP(C97,Parâmetros!$G$5:$K$9,4,FALSE)/10</f>
        <v>0.3</v>
      </c>
      <c r="C97" s="22" t="s">
        <v>71</v>
      </c>
      <c r="D97" s="26">
        <f>VLOOKUP(E97,Parâmetros!$D$3:$E$7,2,FALSE)/10</f>
        <v>1</v>
      </c>
      <c r="E97" s="22" t="s">
        <v>27</v>
      </c>
      <c r="F97" s="35"/>
    </row>
    <row r="98" spans="1:6" ht="15" customHeight="1" x14ac:dyDescent="0.25">
      <c r="A98" s="12" t="s">
        <v>4</v>
      </c>
      <c r="B98" s="26">
        <f>VLOOKUP(C98,Parâmetros!$A$13:$B$20,2,FALSE)/10</f>
        <v>0.6</v>
      </c>
      <c r="C98" s="22" t="s">
        <v>72</v>
      </c>
      <c r="D98" s="26">
        <f>VLOOKUP(E98,Parâmetros!$D$13:$E$18,2,FALSE)/10</f>
        <v>1</v>
      </c>
      <c r="E98" s="22" t="s">
        <v>37</v>
      </c>
      <c r="F98" s="35"/>
    </row>
    <row r="99" spans="1:6" ht="15" customHeight="1" x14ac:dyDescent="0.25">
      <c r="A99" s="12" t="s">
        <v>63</v>
      </c>
      <c r="B99" s="26">
        <f>VLOOKUP(C99,Parâmetros!$A$24:$B$29,2,FALSE)/10</f>
        <v>0.1</v>
      </c>
      <c r="C99" s="22" t="s">
        <v>43</v>
      </c>
      <c r="D99" s="26">
        <f>VLOOKUP(E99,Parâmetros!$D$24:$E$29,2,FALSE)/10</f>
        <v>1</v>
      </c>
      <c r="E99" s="22" t="s">
        <v>66</v>
      </c>
      <c r="F99" s="35"/>
    </row>
    <row r="100" spans="1:6" ht="15" customHeight="1" x14ac:dyDescent="0.25">
      <c r="A100" s="12" t="s">
        <v>5</v>
      </c>
      <c r="B100" s="26">
        <f>VLOOKUP(C100,Parâmetros!$A$33:$B$39,2,FALSE)/10</f>
        <v>0.3</v>
      </c>
      <c r="C100" s="22" t="s">
        <v>55</v>
      </c>
      <c r="D100" s="26">
        <f>VLOOKUP(E100,Parâmetros!$D$33:$E$39,2,FALSE)/10</f>
        <v>1</v>
      </c>
      <c r="E100" s="22" t="s">
        <v>56</v>
      </c>
      <c r="F100" s="36"/>
    </row>
    <row r="101" spans="1:6" ht="15" customHeight="1" x14ac:dyDescent="0.25">
      <c r="A101" s="20"/>
      <c r="C101" s="21"/>
      <c r="D101" s="21"/>
      <c r="E101" s="21"/>
      <c r="F101" s="29">
        <f>((B97*D97)+(B98*D98)+(B99*D99)+(B100*D100))/4</f>
        <v>0.32499999999999996</v>
      </c>
    </row>
    <row r="103" spans="1:6" ht="22.5" customHeight="1" x14ac:dyDescent="0.25">
      <c r="A103" s="5" t="s">
        <v>7</v>
      </c>
      <c r="B103" s="46" t="s">
        <v>109</v>
      </c>
      <c r="C103" s="47"/>
      <c r="D103" s="47"/>
      <c r="E103" s="47"/>
    </row>
    <row r="104" spans="1:6" ht="15" customHeight="1" x14ac:dyDescent="0.25">
      <c r="A104" s="8" t="s">
        <v>8</v>
      </c>
      <c r="B104" s="9" t="s">
        <v>9</v>
      </c>
      <c r="C104" s="42"/>
      <c r="D104" s="43"/>
      <c r="E104" s="48"/>
      <c r="F104" s="10"/>
    </row>
    <row r="105" spans="1:6" ht="15" customHeight="1" x14ac:dyDescent="0.25">
      <c r="A105" s="11" t="s">
        <v>0</v>
      </c>
      <c r="B105" s="11" t="s">
        <v>1</v>
      </c>
      <c r="C105" s="11" t="s">
        <v>6</v>
      </c>
      <c r="D105" s="11" t="s">
        <v>2</v>
      </c>
      <c r="E105" s="11" t="s">
        <v>6</v>
      </c>
      <c r="F105" s="34" t="s">
        <v>92</v>
      </c>
    </row>
    <row r="106" spans="1:6" ht="15" customHeight="1" x14ac:dyDescent="0.25">
      <c r="A106" s="25" t="s">
        <v>3</v>
      </c>
      <c r="B106" s="26">
        <f>VLOOKUP(C106,Parâmetros!$A$3:$B$9,2,FALSE)/10</f>
        <v>0.7</v>
      </c>
      <c r="C106" s="30" t="s">
        <v>18</v>
      </c>
      <c r="D106" s="26">
        <f>VLOOKUP(E106,Parâmetros!$D$3:$E$7,2,FALSE)/10</f>
        <v>1</v>
      </c>
      <c r="E106" s="27" t="s">
        <v>27</v>
      </c>
      <c r="F106" s="35"/>
    </row>
    <row r="107" spans="1:6" ht="15" customHeight="1" x14ac:dyDescent="0.25">
      <c r="A107" s="25" t="s">
        <v>4</v>
      </c>
      <c r="B107" s="26">
        <f>VLOOKUP(C107,Parâmetros!$A$13:$B$20,2,FALSE)/10</f>
        <v>1</v>
      </c>
      <c r="C107" s="27" t="s">
        <v>81</v>
      </c>
      <c r="D107" s="26">
        <f>VLOOKUP(E107,Parâmetros!$D$13:$E$18,2,FALSE)/10</f>
        <v>1</v>
      </c>
      <c r="E107" s="27" t="s">
        <v>37</v>
      </c>
      <c r="F107" s="35"/>
    </row>
    <row r="108" spans="1:6" ht="15" customHeight="1" x14ac:dyDescent="0.25">
      <c r="A108" s="25" t="s">
        <v>63</v>
      </c>
      <c r="B108" s="26">
        <f>VLOOKUP(C108,Parâmetros!$A$24:$B$29,2,FALSE)/10</f>
        <v>1</v>
      </c>
      <c r="C108" s="27" t="s">
        <v>85</v>
      </c>
      <c r="D108" s="26">
        <f>VLOOKUP(E108,Parâmetros!$D$24:$E$29,2,FALSE)/10</f>
        <v>1</v>
      </c>
      <c r="E108" s="27" t="s">
        <v>66</v>
      </c>
      <c r="F108" s="35"/>
    </row>
    <row r="109" spans="1:6" ht="15" customHeight="1" x14ac:dyDescent="0.25">
      <c r="A109" s="25" t="s">
        <v>5</v>
      </c>
      <c r="B109" s="26">
        <f>VLOOKUP(C109,Parâmetros!$A$33:$B$39,2,FALSE)/10</f>
        <v>0.7</v>
      </c>
      <c r="C109" s="27" t="s">
        <v>64</v>
      </c>
      <c r="D109" s="26">
        <f>VLOOKUP(E109,Parâmetros!$D$33:$E$39,2,FALSE)/10</f>
        <v>1</v>
      </c>
      <c r="E109" s="27" t="s">
        <v>56</v>
      </c>
      <c r="F109" s="36"/>
    </row>
    <row r="110" spans="1:6" ht="15" customHeight="1" x14ac:dyDescent="0.25">
      <c r="A110" s="40"/>
      <c r="B110" s="40"/>
      <c r="C110" s="40"/>
      <c r="D110" s="40"/>
      <c r="E110" s="40"/>
      <c r="F110" s="29">
        <f>((B106*D106)+(B107*D107)+(B108*D108)+(B109*D109))/4</f>
        <v>0.85000000000000009</v>
      </c>
    </row>
    <row r="111" spans="1:6" ht="15" customHeight="1" x14ac:dyDescent="0.25">
      <c r="A111" s="13" t="s">
        <v>8</v>
      </c>
      <c r="B111" s="14" t="s">
        <v>11</v>
      </c>
      <c r="C111" s="42"/>
      <c r="D111" s="43"/>
      <c r="E111" s="43"/>
      <c r="F111" s="15"/>
    </row>
    <row r="112" spans="1:6" ht="15" customHeight="1" x14ac:dyDescent="0.25">
      <c r="A112" s="28" t="s">
        <v>0</v>
      </c>
      <c r="B112" s="28" t="s">
        <v>1</v>
      </c>
      <c r="C112" s="28" t="s">
        <v>6</v>
      </c>
      <c r="D112" s="28" t="s">
        <v>2</v>
      </c>
      <c r="E112" s="28" t="s">
        <v>6</v>
      </c>
      <c r="F112" s="34" t="s">
        <v>92</v>
      </c>
    </row>
    <row r="113" spans="1:6" ht="15" customHeight="1" x14ac:dyDescent="0.25">
      <c r="A113" s="25" t="s">
        <v>3</v>
      </c>
      <c r="B113" s="26">
        <f>VLOOKUP(C113,Parâmetros!$A$3:$B$9,2,FALSE)/10</f>
        <v>0.5</v>
      </c>
      <c r="C113" s="30" t="s">
        <v>78</v>
      </c>
      <c r="D113" s="26">
        <f>VLOOKUP(E113,Parâmetros!$D$3:$E$7,2,FALSE)/10</f>
        <v>1</v>
      </c>
      <c r="E113" s="27" t="s">
        <v>27</v>
      </c>
      <c r="F113" s="35"/>
    </row>
    <row r="114" spans="1:6" ht="15" customHeight="1" x14ac:dyDescent="0.25">
      <c r="A114" s="25" t="s">
        <v>4</v>
      </c>
      <c r="B114" s="26">
        <f>VLOOKUP(C114,Parâmetros!$A$13:$B$20,2,FALSE)/10</f>
        <v>0.6</v>
      </c>
      <c r="C114" s="27" t="s">
        <v>72</v>
      </c>
      <c r="D114" s="26">
        <f>VLOOKUP(E114,Parâmetros!$D$13:$E$18,2,FALSE)/10</f>
        <v>1</v>
      </c>
      <c r="E114" s="27" t="s">
        <v>37</v>
      </c>
      <c r="F114" s="35"/>
    </row>
    <row r="115" spans="1:6" ht="15" customHeight="1" x14ac:dyDescent="0.25">
      <c r="A115" s="25" t="s">
        <v>63</v>
      </c>
      <c r="B115" s="26">
        <f>VLOOKUP(C115,Parâmetros!$A$24:$B$29,2,FALSE)/10</f>
        <v>0.5</v>
      </c>
      <c r="C115" s="27" t="s">
        <v>44</v>
      </c>
      <c r="D115" s="26">
        <f>VLOOKUP(E115,Parâmetros!$D$24:$E$29,2,FALSE)/10</f>
        <v>1</v>
      </c>
      <c r="E115" s="27" t="s">
        <v>66</v>
      </c>
      <c r="F115" s="35"/>
    </row>
    <row r="116" spans="1:6" ht="15" customHeight="1" x14ac:dyDescent="0.25">
      <c r="A116" s="25" t="s">
        <v>5</v>
      </c>
      <c r="B116" s="26">
        <f>VLOOKUP(C116,Parâmetros!$A$33:$B$39,2,FALSE)/10</f>
        <v>0.5</v>
      </c>
      <c r="C116" s="27" t="s">
        <v>65</v>
      </c>
      <c r="D116" s="26">
        <f>VLOOKUP(E116,Parâmetros!$D$33:$E$39,2,FALSE)/10</f>
        <v>1</v>
      </c>
      <c r="E116" s="27" t="s">
        <v>56</v>
      </c>
      <c r="F116" s="36"/>
    </row>
    <row r="117" spans="1:6" ht="15" customHeight="1" x14ac:dyDescent="0.25">
      <c r="A117" s="40"/>
      <c r="B117" s="40"/>
      <c r="C117" s="40"/>
      <c r="D117" s="40"/>
      <c r="E117" s="40"/>
      <c r="F117" s="29">
        <f>((B113*D113)+(B114*D114)+(B115*D115)+(B116*D116))/4</f>
        <v>0.52500000000000002</v>
      </c>
    </row>
    <row r="118" spans="1:6" ht="15" customHeight="1" x14ac:dyDescent="0.25">
      <c r="A118" s="16" t="s">
        <v>8</v>
      </c>
      <c r="B118" s="17" t="s">
        <v>12</v>
      </c>
      <c r="C118" s="37"/>
      <c r="D118" s="38"/>
      <c r="E118" s="39"/>
      <c r="F118" s="18"/>
    </row>
    <row r="119" spans="1:6" ht="15" customHeight="1" x14ac:dyDescent="0.25">
      <c r="A119" s="28" t="s">
        <v>0</v>
      </c>
      <c r="B119" s="28" t="s">
        <v>1</v>
      </c>
      <c r="C119" s="28" t="s">
        <v>6</v>
      </c>
      <c r="D119" s="28" t="s">
        <v>2</v>
      </c>
      <c r="E119" s="28" t="s">
        <v>6</v>
      </c>
      <c r="F119" s="34" t="s">
        <v>92</v>
      </c>
    </row>
    <row r="120" spans="1:6" ht="15" customHeight="1" x14ac:dyDescent="0.25">
      <c r="A120" s="25" t="s">
        <v>3</v>
      </c>
      <c r="B120" s="26">
        <f>VLOOKUP(C120,Parâmetros!$A$3:$B$9,2,FALSE)/10</f>
        <v>0.5</v>
      </c>
      <c r="C120" s="30" t="s">
        <v>78</v>
      </c>
      <c r="D120" s="26">
        <f>VLOOKUP(E120,Parâmetros!$D$3:$E$7,2,FALSE)/10</f>
        <v>1</v>
      </c>
      <c r="E120" s="27" t="s">
        <v>27</v>
      </c>
      <c r="F120" s="35"/>
    </row>
    <row r="121" spans="1:6" ht="15" customHeight="1" x14ac:dyDescent="0.25">
      <c r="A121" s="25" t="s">
        <v>4</v>
      </c>
      <c r="B121" s="26">
        <f>VLOOKUP(C121,Parâmetros!$A$13:$B$20,2,FALSE)/10</f>
        <v>0.6</v>
      </c>
      <c r="C121" s="27" t="s">
        <v>72</v>
      </c>
      <c r="D121" s="26">
        <f>VLOOKUP(E121,Parâmetros!$D$13:$E$18,2,FALSE)/10</f>
        <v>1</v>
      </c>
      <c r="E121" s="27" t="s">
        <v>37</v>
      </c>
      <c r="F121" s="35"/>
    </row>
    <row r="122" spans="1:6" ht="15" customHeight="1" x14ac:dyDescent="0.25">
      <c r="A122" s="25" t="s">
        <v>63</v>
      </c>
      <c r="B122" s="26">
        <f>VLOOKUP(C122,Parâmetros!$A$24:$B$29,2,FALSE)/10</f>
        <v>0.5</v>
      </c>
      <c r="C122" s="27" t="s">
        <v>44</v>
      </c>
      <c r="D122" s="26">
        <f>VLOOKUP(E122,Parâmetros!$D$24:$E$29,2,FALSE)/10</f>
        <v>1</v>
      </c>
      <c r="E122" s="27" t="s">
        <v>66</v>
      </c>
      <c r="F122" s="35"/>
    </row>
    <row r="123" spans="1:6" ht="15" customHeight="1" x14ac:dyDescent="0.25">
      <c r="A123" s="25" t="s">
        <v>5</v>
      </c>
      <c r="B123" s="26">
        <f>VLOOKUP(C123,Parâmetros!$A$33:$B$39,2,FALSE)/10</f>
        <v>0.5</v>
      </c>
      <c r="C123" s="27" t="s">
        <v>65</v>
      </c>
      <c r="D123" s="26">
        <f>VLOOKUP(E123,Parâmetros!$D$33:$E$39,2,FALSE)/10</f>
        <v>1</v>
      </c>
      <c r="E123" s="27" t="s">
        <v>56</v>
      </c>
      <c r="F123" s="36"/>
    </row>
    <row r="124" spans="1:6" ht="15" customHeight="1" x14ac:dyDescent="0.25">
      <c r="A124" s="40"/>
      <c r="B124" s="40"/>
      <c r="C124" s="40"/>
      <c r="D124" s="40"/>
      <c r="E124" s="41"/>
      <c r="F124" s="29">
        <f>((B120*D120)+(B121*D121)+(B122*D122)+(B123*D123))/4</f>
        <v>0.52500000000000002</v>
      </c>
    </row>
  </sheetData>
  <sheetProtection password="B056" sheet="1" objects="1" scenarios="1"/>
  <dataConsolidate/>
  <mergeCells count="52">
    <mergeCell ref="A117:E117"/>
    <mergeCell ref="C118:E118"/>
    <mergeCell ref="F119:F123"/>
    <mergeCell ref="A124:E124"/>
    <mergeCell ref="B103:E103"/>
    <mergeCell ref="C104:E104"/>
    <mergeCell ref="F105:F109"/>
    <mergeCell ref="A110:E110"/>
    <mergeCell ref="C111:E111"/>
    <mergeCell ref="F112:F116"/>
    <mergeCell ref="F96:F100"/>
    <mergeCell ref="A73:E73"/>
    <mergeCell ref="C74:E74"/>
    <mergeCell ref="F75:F79"/>
    <mergeCell ref="A80:E80"/>
    <mergeCell ref="C81:E81"/>
    <mergeCell ref="F82:F86"/>
    <mergeCell ref="A87:E87"/>
    <mergeCell ref="C88:E88"/>
    <mergeCell ref="F89:F93"/>
    <mergeCell ref="A94:E94"/>
    <mergeCell ref="C95:E95"/>
    <mergeCell ref="F68:F72"/>
    <mergeCell ref="A43:E43"/>
    <mergeCell ref="C44:E44"/>
    <mergeCell ref="F45:F49"/>
    <mergeCell ref="B52:E52"/>
    <mergeCell ref="C53:E53"/>
    <mergeCell ref="F54:F58"/>
    <mergeCell ref="A59:E59"/>
    <mergeCell ref="C60:E60"/>
    <mergeCell ref="F61:F65"/>
    <mergeCell ref="A66:E66"/>
    <mergeCell ref="C67:E67"/>
    <mergeCell ref="F38:F42"/>
    <mergeCell ref="A15:E15"/>
    <mergeCell ref="C16:E16"/>
    <mergeCell ref="F17:F21"/>
    <mergeCell ref="A22:E22"/>
    <mergeCell ref="C23:E23"/>
    <mergeCell ref="F24:F28"/>
    <mergeCell ref="A29:E29"/>
    <mergeCell ref="C30:E30"/>
    <mergeCell ref="F31:F35"/>
    <mergeCell ref="A36:E36"/>
    <mergeCell ref="C37:E37"/>
    <mergeCell ref="F10:F14"/>
    <mergeCell ref="B1:E1"/>
    <mergeCell ref="C2:E2"/>
    <mergeCell ref="F3:F7"/>
    <mergeCell ref="A8:E8"/>
    <mergeCell ref="C9:E9"/>
  </mergeCells>
  <dataValidations count="10">
    <dataValidation type="list" allowBlank="1" showInputMessage="1" showErrorMessage="1" sqref="C18 C113 C25 C11 C4 C39 C69 C55 C83 C62 C76 C32 C120 C106 C90">
      <formula1>Fator_Medição</formula1>
    </dataValidation>
    <dataValidation type="list" allowBlank="1" showInputMessage="1" showErrorMessage="1" sqref="C46 C97">
      <formula1>AP42_Factor_Rating</formula1>
    </dataValidation>
    <dataValidation type="list" allowBlank="1" showInputMessage="1" showErrorMessage="1" sqref="E49 E42 E7 E35 E28 E14 E21 E100 E93 E58 E86 E79 E65 E72 E109 E116 E123">
      <formula1>Atividade_Temporal</formula1>
    </dataValidation>
    <dataValidation type="list" allowBlank="1" showInputMessage="1" showErrorMessage="1" sqref="C49 C14 C123 C7 C86 C21 C42 C100 C65 C35 C79 C58 C72 C28 C116 C109 C93">
      <formula1>Fator_Temporal</formula1>
    </dataValidation>
    <dataValidation type="list" allowBlank="1" showInputMessage="1" showErrorMessage="1" sqref="E48 E41 E6 E34 E27 E13 E20 E99 E92 E57 E85 E78 E64 E71 E108 E115 E122">
      <formula1>Atividade_Espacial</formula1>
    </dataValidation>
    <dataValidation type="list" allowBlank="1" showInputMessage="1" showErrorMessage="1" sqref="C48 C13 C122 C27 C6 C20 C41 C99 C64 C57 C85 C78 C71 C34 C115 C108 C92">
      <formula1>Fator_Espacial</formula1>
    </dataValidation>
    <dataValidation type="list" allowBlank="1" showInputMessage="1" showErrorMessage="1" sqref="E47 E40 E5 E33 E26 E12 E19 E98 E91 E56 E84 E77 E63 E70 E107 E114 E121">
      <formula1>Atividade_Especif_Fonte</formula1>
    </dataValidation>
    <dataValidation type="list" allowBlank="1" showInputMessage="1" showErrorMessage="1" sqref="C47 C12 C121 C26 C5 C19 C40 C98 C63 C56 C84 C77 C70 C33 C114 C107 C91">
      <formula1>Fator_Especif_Fonte</formula1>
    </dataValidation>
    <dataValidation type="list" allowBlank="1" showInputMessage="1" showErrorMessage="1" sqref="E4 E39 E46 E32 E25 E11 E18 E55 E90 E97 E83 E76 E62 E69 E106 E113 E120">
      <formula1>Atividade_Medição</formula1>
    </dataValidation>
    <dataValidation type="list" allowBlank="1" showErrorMessage="1" sqref="B2 B9 B16 B23 B30 B37 B44 B53 B60 B67 B74 B81 B88 B95 B104 B111 B118">
      <formula1>$AC$3:$AC$9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3" sqref="D23"/>
    </sheetView>
  </sheetViews>
  <sheetFormatPr defaultRowHeight="15" x14ac:dyDescent="0.25"/>
  <sheetData/>
  <sheetProtection password="B056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9</vt:i4>
      </vt:variant>
    </vt:vector>
  </HeadingPairs>
  <TitlesOfParts>
    <vt:vector size="17" baseType="lpstr">
      <vt:lpstr>Parâmetros</vt:lpstr>
      <vt:lpstr>Usina 3</vt:lpstr>
      <vt:lpstr>Usina 4</vt:lpstr>
      <vt:lpstr>Usina 5</vt:lpstr>
      <vt:lpstr>Usina 6</vt:lpstr>
      <vt:lpstr>Usina 7</vt:lpstr>
      <vt:lpstr>Usina 8</vt:lpstr>
      <vt:lpstr>Plan8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2019-06-06T19:29:06Z</dcterms:modified>
</cp:coreProperties>
</file>