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ale\Difusas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Transferências" sheetId="11" r:id="rId2"/>
    <sheet name="Maq e Equip" sheetId="4" r:id="rId3"/>
    <sheet name="Vias-Pav" sheetId="12" r:id="rId4"/>
    <sheet name="Vias-outras" sheetId="15" r:id="rId5"/>
    <sheet name="Navios" sheetId="18" r:id="rId6"/>
    <sheet name="Locomotivas" sheetId="19" r:id="rId7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9" l="1"/>
  <c r="D48" i="19"/>
  <c r="D47" i="19"/>
  <c r="D46" i="19"/>
  <c r="D42" i="19"/>
  <c r="D41" i="19"/>
  <c r="D40" i="19"/>
  <c r="D39" i="19"/>
  <c r="D35" i="19"/>
  <c r="D34" i="19"/>
  <c r="D33" i="19"/>
  <c r="D32" i="19"/>
  <c r="D28" i="19"/>
  <c r="D27" i="19"/>
  <c r="D26" i="19"/>
  <c r="D25" i="19"/>
  <c r="D21" i="19"/>
  <c r="D20" i="19"/>
  <c r="D19" i="19"/>
  <c r="D18" i="19"/>
  <c r="D14" i="19"/>
  <c r="D13" i="19"/>
  <c r="D12" i="19"/>
  <c r="D11" i="19"/>
  <c r="B49" i="19" l="1"/>
  <c r="B48" i="19"/>
  <c r="B47" i="19"/>
  <c r="B46" i="19"/>
  <c r="F50" i="19" s="1"/>
  <c r="B42" i="19"/>
  <c r="B41" i="19"/>
  <c r="B40" i="19"/>
  <c r="B39" i="19"/>
  <c r="F43" i="19" s="1"/>
  <c r="B35" i="19"/>
  <c r="B34" i="19"/>
  <c r="B33" i="19"/>
  <c r="B32" i="19"/>
  <c r="F36" i="19" s="1"/>
  <c r="B28" i="19"/>
  <c r="B27" i="19"/>
  <c r="B26" i="19"/>
  <c r="B25" i="19"/>
  <c r="B21" i="19"/>
  <c r="B20" i="19"/>
  <c r="B19" i="19"/>
  <c r="B18" i="19"/>
  <c r="F22" i="19" s="1"/>
  <c r="B14" i="19"/>
  <c r="B13" i="19"/>
  <c r="B12" i="19"/>
  <c r="B11" i="19"/>
  <c r="F15" i="19" s="1"/>
  <c r="D7" i="19"/>
  <c r="B7" i="19"/>
  <c r="D6" i="19"/>
  <c r="B6" i="19"/>
  <c r="D5" i="19"/>
  <c r="B5" i="19"/>
  <c r="D4" i="19"/>
  <c r="B4" i="19"/>
  <c r="F29" i="19" l="1"/>
  <c r="F8" i="19"/>
  <c r="D42" i="18"/>
  <c r="D41" i="18"/>
  <c r="D40" i="18"/>
  <c r="D39" i="18"/>
  <c r="D49" i="18"/>
  <c r="D48" i="18"/>
  <c r="D47" i="18"/>
  <c r="D46" i="18"/>
  <c r="D35" i="18"/>
  <c r="D34" i="18"/>
  <c r="D33" i="18"/>
  <c r="D32" i="18"/>
  <c r="D28" i="18"/>
  <c r="D27" i="18"/>
  <c r="D26" i="18"/>
  <c r="D25" i="18"/>
  <c r="D21" i="18"/>
  <c r="D20" i="18"/>
  <c r="D19" i="18"/>
  <c r="D18" i="18"/>
  <c r="D14" i="18"/>
  <c r="D13" i="18"/>
  <c r="D12" i="18"/>
  <c r="D11" i="18"/>
  <c r="B49" i="18"/>
  <c r="B48" i="18"/>
  <c r="B47" i="18"/>
  <c r="B46" i="18"/>
  <c r="F50" i="18" s="1"/>
  <c r="B42" i="18"/>
  <c r="B41" i="18"/>
  <c r="B40" i="18"/>
  <c r="B39" i="18"/>
  <c r="B35" i="18"/>
  <c r="B34" i="18"/>
  <c r="B33" i="18"/>
  <c r="B32" i="18"/>
  <c r="F36" i="18" s="1"/>
  <c r="B28" i="18"/>
  <c r="B27" i="18"/>
  <c r="B26" i="18"/>
  <c r="B25" i="18"/>
  <c r="F29" i="18" s="1"/>
  <c r="B21" i="18"/>
  <c r="B20" i="18"/>
  <c r="B19" i="18"/>
  <c r="B18" i="18"/>
  <c r="B14" i="18"/>
  <c r="B13" i="18"/>
  <c r="B12" i="18"/>
  <c r="B11" i="18"/>
  <c r="F15" i="18" s="1"/>
  <c r="D7" i="18"/>
  <c r="B7" i="18"/>
  <c r="D6" i="18"/>
  <c r="B6" i="18"/>
  <c r="D5" i="18"/>
  <c r="B5" i="18"/>
  <c r="D4" i="18"/>
  <c r="B4" i="18"/>
  <c r="F43" i="18" l="1"/>
  <c r="F22" i="18"/>
  <c r="F8" i="18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D21" i="12" l="1"/>
  <c r="B21" i="12"/>
  <c r="D20" i="12"/>
  <c r="B20" i="12"/>
  <c r="D19" i="12"/>
  <c r="B19" i="12"/>
  <c r="D18" i="12"/>
  <c r="B18" i="12"/>
  <c r="D14" i="12"/>
  <c r="B14" i="12"/>
  <c r="D13" i="12"/>
  <c r="B13" i="12"/>
  <c r="D12" i="12"/>
  <c r="B12" i="12"/>
  <c r="D11" i="12"/>
  <c r="B11" i="12"/>
  <c r="D7" i="12"/>
  <c r="B7" i="12"/>
  <c r="D6" i="12"/>
  <c r="B6" i="12"/>
  <c r="D5" i="12"/>
  <c r="B5" i="12"/>
  <c r="D4" i="12"/>
  <c r="B4" i="12"/>
  <c r="F22" i="12" l="1"/>
  <c r="F15" i="12"/>
  <c r="F8" i="12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charset val="1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<sst xmlns="http://schemas.openxmlformats.org/spreadsheetml/2006/main" count="812" uniqueCount="99">
  <si>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</si>
  <si>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</si>
  <si>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</si>
  <si>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</si>
  <si>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</si>
  <si>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</si>
  <si>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</si>
  <si>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</si>
  <si>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</si>
  <si>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</si>
  <si>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</si>
  <si>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</si>
  <si>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</si>
  <si>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</si>
  <si>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</si>
  <si>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</si>
  <si>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</si>
  <si>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</si>
  <si>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</si>
  <si>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</si>
  <si>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</si>
  <si>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</si>
  <si>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</si>
  <si>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</si>
  <si>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</si>
  <si>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</si>
  <si>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</si>
  <si>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</si>
  <si>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</si>
  <si>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</si>
  <si>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</si>
  <si>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</si>
  <si>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</si>
  <si>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</si>
  <si>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</si>
  <si>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</si>
  <si>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</si>
  <si>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</si>
  <si>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</si>
  <si>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</si>
  <si>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</si>
  <si>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</si>
  <si>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</si>
  <si>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</si>
  <si>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</si>
  <si>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</si>
  <si>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</si>
  <si>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</si>
  <si>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</si>
  <si>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</si>
  <si>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</si>
  <si>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</si>
  <si>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</si>
  <si>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</si>
  <si>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</si>
  <si>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</si>
  <si>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</si>
  <si>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</si>
  <si>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</si>
  <si>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</si>
  <si>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</si>
  <si>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</si>
  <si>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</si>
  <si>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</si>
  <si>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</si>
  <si>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</si>
  <si>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</si>
  <si>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</si>
  <si>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</si>
  <si>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</si>
  <si>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</si>
  <si>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</si>
  <si>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</si>
  <si>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</si>
  <si>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</si>
  <si>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</si>
  <si>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</si>
  <si>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</si>
  <si>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</si>
  <si>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</si>
  <si>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</si>
  <si>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</si>
  <si>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</si>
  <si>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</si>
  <si>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</si>
  <si>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</si>
  <si>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</si>
  <si>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</si>
  <si>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</si>
  <si>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</si>
  <si>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</si>
  <si>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</si>
  <si>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Vias Pavimentadas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</si>
  <si>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</si>
  <si>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</si>
  <si>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(Escapamento, evaporativa, desgaste da pista, pneus e freio)</t>
  </si>
  <si>
    <t>Navios</t>
  </si>
  <si>
    <t>Locomotivas</t>
  </si>
  <si>
    <t>Máquinas e Equipamentos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</si>
</sst>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G5" sqref="G5:G9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" customHeight="1" x14ac:dyDescent="0.25">
      <c r="A2" s="39" t="s">
        <v>73</v>
      </c>
      <c r="B2" s="39"/>
      <c r="C2" s="4"/>
      <c r="D2" s="39" t="s">
        <v>74</v>
      </c>
      <c r="E2" s="39"/>
      <c r="G2" s="39" t="s">
        <v>25</v>
      </c>
      <c r="H2" s="39"/>
      <c r="I2" s="39"/>
      <c r="J2" s="39"/>
      <c r="K2" s="39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0" t="s">
        <v>21</v>
      </c>
      <c r="H3" s="40" t="s">
        <v>22</v>
      </c>
      <c r="I3" s="40"/>
      <c r="J3" s="40"/>
      <c r="K3" s="40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0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41" t="s">
        <v>50</v>
      </c>
      <c r="B11" s="41"/>
      <c r="C11" s="41"/>
      <c r="D11" s="41"/>
      <c r="E11" s="41"/>
    </row>
    <row r="12" spans="1:11" ht="15" customHeight="1" x14ac:dyDescent="0.25">
      <c r="A12" s="39" t="s">
        <v>79</v>
      </c>
      <c r="B12" s="39"/>
      <c r="D12" s="39" t="s">
        <v>80</v>
      </c>
      <c r="E12" s="39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93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41" t="s">
        <v>42</v>
      </c>
      <c r="B22" s="41"/>
      <c r="C22" s="41"/>
      <c r="D22" s="41"/>
      <c r="E22" s="41"/>
    </row>
    <row r="23" spans="1:5" ht="15" customHeight="1" x14ac:dyDescent="0.25">
      <c r="A23" s="39" t="s">
        <v>82</v>
      </c>
      <c r="B23" s="39"/>
      <c r="D23" s="39" t="s">
        <v>83</v>
      </c>
      <c r="E23" s="39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94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41" t="s">
        <v>49</v>
      </c>
      <c r="B31" s="41"/>
      <c r="C31" s="41"/>
      <c r="D31" s="41"/>
      <c r="E31" s="41"/>
    </row>
    <row r="32" spans="1:5" ht="15" customHeight="1" x14ac:dyDescent="0.25">
      <c r="A32" s="39" t="s">
        <v>86</v>
      </c>
      <c r="B32" s="39"/>
      <c r="C32" s="24"/>
      <c r="D32" s="39" t="s">
        <v>87</v>
      </c>
      <c r="E32" s="39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B4" sqref="B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91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0.9</v>
      </c>
      <c r="E5" s="28" t="s">
        <v>38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0.36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0.36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0.36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4" sqref="C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98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ht="12.2" customHeight="1" x14ac:dyDescent="0.25">
      <c r="A8" s="42"/>
      <c r="B8" s="42"/>
      <c r="C8" s="42"/>
      <c r="D8" s="42"/>
      <c r="E8" s="54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ht="11.25" customHeight="1" x14ac:dyDescent="0.25">
      <c r="A15" s="42"/>
      <c r="B15" s="42"/>
      <c r="C15" s="42"/>
      <c r="D15" s="42"/>
      <c r="E15" s="54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7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7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6" ht="12.2" customHeight="1" x14ac:dyDescent="0.25">
      <c r="A22" s="42"/>
      <c r="B22" s="42"/>
      <c r="C22" s="42"/>
      <c r="D22" s="42"/>
      <c r="E22" s="54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3"/>
      <c r="D23" s="44"/>
      <c r="E23" s="45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6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7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7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7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8"/>
    </row>
    <row r="29" spans="1:6" ht="12.2" customHeight="1" x14ac:dyDescent="0.25">
      <c r="A29" s="42"/>
      <c r="B29" s="42"/>
      <c r="C29" s="42"/>
      <c r="D29" s="42"/>
      <c r="E29" s="54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3"/>
      <c r="D30" s="44"/>
      <c r="E30" s="45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6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7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7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7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8"/>
    </row>
    <row r="36" spans="1:6" ht="12.2" customHeight="1" x14ac:dyDescent="0.25">
      <c r="A36" s="55"/>
      <c r="B36" s="55"/>
      <c r="C36" s="55"/>
      <c r="D36" s="55"/>
      <c r="E36" s="56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3"/>
      <c r="D37" s="44"/>
      <c r="E37" s="45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7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7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7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8"/>
    </row>
    <row r="43" spans="1:6" ht="11.25" customHeight="1" x14ac:dyDescent="0.25">
      <c r="A43" s="55"/>
      <c r="B43" s="55"/>
      <c r="C43" s="55"/>
      <c r="D43" s="55"/>
      <c r="E43" s="56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3"/>
      <c r="D44" s="44"/>
      <c r="E44" s="45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7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7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7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8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C27" sqref="C2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92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0.9</v>
      </c>
      <c r="E5" s="28" t="s">
        <v>38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0.36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0.36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0.4</v>
      </c>
      <c r="C18" s="28" t="s">
        <v>70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0.34499999999999997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C16" sqref="C16:E1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95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0.9</v>
      </c>
      <c r="E5" s="28" t="s">
        <v>38</v>
      </c>
      <c r="F5" s="47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0.5</v>
      </c>
      <c r="E6" s="28" t="s">
        <v>47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0.8</v>
      </c>
      <c r="E7" s="28" t="s">
        <v>58</v>
      </c>
      <c r="F7" s="48"/>
      <c r="AC7" s="1" t="s">
        <v>23</v>
      </c>
    </row>
    <row r="8" spans="1:29" ht="12.2" customHeight="1" x14ac:dyDescent="0.25">
      <c r="A8" s="42"/>
      <c r="B8" s="42"/>
      <c r="C8" s="42"/>
      <c r="D8" s="42"/>
      <c r="E8" s="54"/>
      <c r="F8" s="30">
        <f>((B4*D4)+(B5*D5)+(B6*D6)+(B7*D7))/4</f>
        <v>0.36499999999999999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7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47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0.5</v>
      </c>
      <c r="E13" s="28" t="s">
        <v>47</v>
      </c>
      <c r="F13" s="47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0.8</v>
      </c>
      <c r="E14" s="28" t="s">
        <v>58</v>
      </c>
      <c r="F14" s="48"/>
    </row>
    <row r="15" spans="1:29" s="32" customFormat="1" ht="11.25" customHeight="1" x14ac:dyDescent="0.25">
      <c r="A15" s="42"/>
      <c r="B15" s="42"/>
      <c r="C15" s="42"/>
      <c r="D15" s="42"/>
      <c r="E15" s="54"/>
      <c r="F15" s="33">
        <f>((B11*D11)+(B12*D12)+(B13*D13)+(B14*D14))/4</f>
        <v>0.34250000000000003</v>
      </c>
    </row>
    <row r="16" spans="1:29" s="32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8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58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0.5</v>
      </c>
      <c r="E20" s="28" t="s">
        <v>47</v>
      </c>
      <c r="F20" s="58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0.8</v>
      </c>
      <c r="E21" s="28" t="s">
        <v>58</v>
      </c>
      <c r="F21" s="59"/>
    </row>
    <row r="22" spans="1:6" s="32" customFormat="1" ht="12.2" customHeight="1" x14ac:dyDescent="0.25">
      <c r="A22" s="42"/>
      <c r="B22" s="42"/>
      <c r="C22" s="42"/>
      <c r="D22" s="42"/>
      <c r="E22" s="54"/>
      <c r="F22" s="33">
        <f>((B18*D18)+(B19*D19)+(B20*D20)+(B21*D21))/4</f>
        <v>0.34250000000000003</v>
      </c>
    </row>
    <row r="23" spans="1:6" s="32" customFormat="1" ht="15" customHeight="1" x14ac:dyDescent="0.25">
      <c r="A23" s="13" t="s">
        <v>8</v>
      </c>
      <c r="B23" s="14" t="s">
        <v>13</v>
      </c>
      <c r="C23" s="43"/>
      <c r="D23" s="44"/>
      <c r="E23" s="45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7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8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0.9</v>
      </c>
      <c r="E26" s="28" t="s">
        <v>38</v>
      </c>
      <c r="F26" s="58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0.5</v>
      </c>
      <c r="E27" s="28" t="s">
        <v>47</v>
      </c>
      <c r="F27" s="58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0.8</v>
      </c>
      <c r="E28" s="28" t="s">
        <v>58</v>
      </c>
      <c r="F28" s="59"/>
    </row>
    <row r="29" spans="1:6" s="32" customFormat="1" ht="12.2" customHeight="1" x14ac:dyDescent="0.25">
      <c r="A29" s="42"/>
      <c r="B29" s="42"/>
      <c r="C29" s="42"/>
      <c r="D29" s="42"/>
      <c r="E29" s="54"/>
      <c r="F29" s="33">
        <f>((B25*D25)+(B26*D26)+(B27*D27)+(B28*D28))/4</f>
        <v>0.36499999999999999</v>
      </c>
    </row>
    <row r="30" spans="1:6" s="32" customFormat="1" ht="15" customHeight="1" x14ac:dyDescent="0.25">
      <c r="A30" s="13" t="s">
        <v>8</v>
      </c>
      <c r="B30" s="14" t="s">
        <v>14</v>
      </c>
      <c r="C30" s="43"/>
      <c r="D30" s="44"/>
      <c r="E30" s="45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7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8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0.9</v>
      </c>
      <c r="E33" s="28" t="s">
        <v>38</v>
      </c>
      <c r="F33" s="58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0.5</v>
      </c>
      <c r="E34" s="28" t="s">
        <v>47</v>
      </c>
      <c r="F34" s="58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0.8</v>
      </c>
      <c r="E35" s="28" t="s">
        <v>58</v>
      </c>
      <c r="F35" s="59"/>
    </row>
    <row r="36" spans="1:6" s="32" customFormat="1" ht="12.2" customHeight="1" x14ac:dyDescent="0.25">
      <c r="A36" s="42"/>
      <c r="B36" s="42"/>
      <c r="C36" s="42"/>
      <c r="D36" s="42"/>
      <c r="E36" s="54"/>
      <c r="F36" s="33">
        <f>((B32*D32)+(B33*D33)+(B34*D34)+(B35*D35))/4</f>
        <v>0.36499999999999999</v>
      </c>
    </row>
    <row r="37" spans="1:6" s="32" customFormat="1" ht="15" customHeight="1" x14ac:dyDescent="0.25">
      <c r="A37" s="13" t="s">
        <v>8</v>
      </c>
      <c r="B37" s="14" t="s">
        <v>10</v>
      </c>
      <c r="C37" s="43"/>
      <c r="D37" s="44"/>
      <c r="E37" s="45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7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8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0.9</v>
      </c>
      <c r="E40" s="28" t="s">
        <v>38</v>
      </c>
      <c r="F40" s="58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0.5</v>
      </c>
      <c r="E41" s="28" t="s">
        <v>47</v>
      </c>
      <c r="F41" s="58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0.8</v>
      </c>
      <c r="E42" s="28" t="s">
        <v>58</v>
      </c>
      <c r="F42" s="59"/>
    </row>
    <row r="43" spans="1:6" s="32" customFormat="1" ht="11.25" customHeight="1" x14ac:dyDescent="0.25">
      <c r="A43" s="42"/>
      <c r="B43" s="42"/>
      <c r="C43" s="42"/>
      <c r="D43" s="42"/>
      <c r="E43" s="54"/>
      <c r="F43" s="33">
        <f>((B39*D39)+(B40*D40)+(B41*D41)+(B42*D42))/4</f>
        <v>0.36499999999999999</v>
      </c>
    </row>
    <row r="44" spans="1:6" s="32" customFormat="1" ht="15" customHeight="1" x14ac:dyDescent="0.25">
      <c r="A44" s="13" t="s">
        <v>8</v>
      </c>
      <c r="B44" s="14" t="s">
        <v>15</v>
      </c>
      <c r="C44" s="43"/>
      <c r="D44" s="44"/>
      <c r="E44" s="45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7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8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0.9</v>
      </c>
      <c r="E47" s="28" t="s">
        <v>38</v>
      </c>
      <c r="F47" s="58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0.5</v>
      </c>
      <c r="E48" s="28" t="s">
        <v>47</v>
      </c>
      <c r="F48" s="58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0.8</v>
      </c>
      <c r="E49" s="28" t="s">
        <v>58</v>
      </c>
      <c r="F49" s="59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0.34250000000000003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C16" sqref="C16:E1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96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0.5</v>
      </c>
      <c r="C4" s="28" t="s">
        <v>19</v>
      </c>
      <c r="D4" s="27">
        <f>VLOOKUP(E4,Parâmetros!$D$3:$E$7,2,FALSE)/10</f>
        <v>0.3</v>
      </c>
      <c r="E4" s="28" t="s">
        <v>28</v>
      </c>
      <c r="F4" s="47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0.9</v>
      </c>
      <c r="E5" s="28" t="s">
        <v>38</v>
      </c>
      <c r="F5" s="47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0.7</v>
      </c>
      <c r="E6" s="28" t="s">
        <v>54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0.7</v>
      </c>
      <c r="E7" s="28" t="s">
        <v>64</v>
      </c>
      <c r="F7" s="48"/>
      <c r="AC7" s="1" t="s">
        <v>23</v>
      </c>
    </row>
    <row r="8" spans="1:29" ht="12.2" customHeight="1" x14ac:dyDescent="0.25">
      <c r="A8" s="42"/>
      <c r="B8" s="42"/>
      <c r="C8" s="42"/>
      <c r="D8" s="42"/>
      <c r="E8" s="54"/>
      <c r="F8" s="30">
        <f>((B4*D4)+(B5*D5)+(B6*D6)+(B7*D7))/4</f>
        <v>0.37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0.7</v>
      </c>
      <c r="C11" s="28" t="s">
        <v>18</v>
      </c>
      <c r="D11" s="27">
        <f>VLOOKUP(E11,Parâmetros!$D$3:$E$7,2,FALSE)/10</f>
        <v>0.3</v>
      </c>
      <c r="E11" s="28" t="s">
        <v>28</v>
      </c>
      <c r="F11" s="47"/>
    </row>
    <row r="12" spans="1:29" s="32" customFormat="1" ht="15" customHeight="1" x14ac:dyDescent="0.25">
      <c r="A12" s="26" t="s">
        <v>4</v>
      </c>
      <c r="B12" s="27">
        <f>VLOOKUP(C12,Parâmetros!$A$13:$B$20,2,FALSE)/10</f>
        <v>0.7</v>
      </c>
      <c r="C12" s="28" t="s">
        <v>33</v>
      </c>
      <c r="D12" s="27">
        <f>VLOOKUP(E12,Parâmetros!$D$13:$E$18,2,FALSE)/10</f>
        <v>0.9</v>
      </c>
      <c r="E12" s="28" t="s">
        <v>38</v>
      </c>
      <c r="F12" s="47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0.7</v>
      </c>
      <c r="E13" s="28" t="s">
        <v>54</v>
      </c>
      <c r="F13" s="47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0.7</v>
      </c>
      <c r="E14" s="28" t="s">
        <v>64</v>
      </c>
      <c r="F14" s="48"/>
    </row>
    <row r="15" spans="1:29" s="32" customFormat="1" ht="11.25" customHeight="1" x14ac:dyDescent="0.25">
      <c r="A15" s="42"/>
      <c r="B15" s="42"/>
      <c r="C15" s="42"/>
      <c r="D15" s="42"/>
      <c r="E15" s="54"/>
      <c r="F15" s="33">
        <f>((B11*D11)+(B12*D12)+(B13*D13)+(B14*D14))/4</f>
        <v>0.38500000000000001</v>
      </c>
    </row>
    <row r="16" spans="1:29" s="32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0.7</v>
      </c>
      <c r="C18" s="28" t="s">
        <v>18</v>
      </c>
      <c r="D18" s="27">
        <f>VLOOKUP(E18,Parâmetros!$D$3:$E$7,2,FALSE)/10</f>
        <v>0.3</v>
      </c>
      <c r="E18" s="28" t="s">
        <v>28</v>
      </c>
      <c r="F18" s="58"/>
    </row>
    <row r="19" spans="1:6" s="32" customFormat="1" ht="15" customHeight="1" x14ac:dyDescent="0.25">
      <c r="A19" s="26" t="s">
        <v>4</v>
      </c>
      <c r="B19" s="27">
        <f>VLOOKUP(C19,Parâmetros!$A$13:$B$20,2,FALSE)/10</f>
        <v>0.7</v>
      </c>
      <c r="C19" s="28" t="s">
        <v>33</v>
      </c>
      <c r="D19" s="27">
        <f>VLOOKUP(E19,Parâmetros!$D$13:$E$18,2,FALSE)/10</f>
        <v>0.9</v>
      </c>
      <c r="E19" s="28" t="s">
        <v>38</v>
      </c>
      <c r="F19" s="58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0.7</v>
      </c>
      <c r="E20" s="28" t="s">
        <v>54</v>
      </c>
      <c r="F20" s="58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0.7</v>
      </c>
      <c r="E21" s="28" t="s">
        <v>64</v>
      </c>
      <c r="F21" s="59"/>
    </row>
    <row r="22" spans="1:6" s="32" customFormat="1" ht="12.2" customHeight="1" x14ac:dyDescent="0.25">
      <c r="A22" s="42"/>
      <c r="B22" s="42"/>
      <c r="C22" s="42"/>
      <c r="D22" s="42"/>
      <c r="E22" s="54"/>
      <c r="F22" s="33">
        <f>((B18*D18)+(B19*D19)+(B20*D20)+(B21*D21))/4</f>
        <v>0.38500000000000001</v>
      </c>
    </row>
    <row r="23" spans="1:6" s="32" customFormat="1" ht="15" customHeight="1" x14ac:dyDescent="0.25">
      <c r="A23" s="13" t="s">
        <v>8</v>
      </c>
      <c r="B23" s="14" t="s">
        <v>13</v>
      </c>
      <c r="C23" s="43"/>
      <c r="D23" s="44"/>
      <c r="E23" s="45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7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0.7</v>
      </c>
      <c r="C25" s="28" t="s">
        <v>18</v>
      </c>
      <c r="D25" s="27">
        <f>VLOOKUP(E25,Parâmetros!$D$3:$E$7,2,FALSE)/10</f>
        <v>0.3</v>
      </c>
      <c r="E25" s="28" t="s">
        <v>28</v>
      </c>
      <c r="F25" s="58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0.9</v>
      </c>
      <c r="E26" s="28" t="s">
        <v>38</v>
      </c>
      <c r="F26" s="58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0.7</v>
      </c>
      <c r="E27" s="28" t="s">
        <v>54</v>
      </c>
      <c r="F27" s="58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0.7</v>
      </c>
      <c r="E28" s="28" t="s">
        <v>64</v>
      </c>
      <c r="F28" s="59"/>
    </row>
    <row r="29" spans="1:6" s="32" customFormat="1" ht="12.2" customHeight="1" x14ac:dyDescent="0.25">
      <c r="A29" s="42"/>
      <c r="B29" s="42"/>
      <c r="C29" s="42"/>
      <c r="D29" s="42"/>
      <c r="E29" s="54"/>
      <c r="F29" s="33">
        <f>((B25*D25)+(B26*D26)+(B27*D27)+(B28*D28))/4</f>
        <v>0.38500000000000001</v>
      </c>
    </row>
    <row r="30" spans="1:6" s="32" customFormat="1" ht="15" customHeight="1" x14ac:dyDescent="0.25">
      <c r="A30" s="13" t="s">
        <v>8</v>
      </c>
      <c r="B30" s="14" t="s">
        <v>14</v>
      </c>
      <c r="C30" s="43"/>
      <c r="D30" s="44"/>
      <c r="E30" s="45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7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0.7</v>
      </c>
      <c r="C32" s="28" t="s">
        <v>18</v>
      </c>
      <c r="D32" s="27">
        <f>VLOOKUP(E32,Parâmetros!$D$3:$E$7,2,FALSE)/10</f>
        <v>0.3</v>
      </c>
      <c r="E32" s="28" t="s">
        <v>28</v>
      </c>
      <c r="F32" s="58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0.9</v>
      </c>
      <c r="E33" s="28" t="s">
        <v>38</v>
      </c>
      <c r="F33" s="58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0.7</v>
      </c>
      <c r="E34" s="28" t="s">
        <v>54</v>
      </c>
      <c r="F34" s="58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0.7</v>
      </c>
      <c r="E35" s="28" t="s">
        <v>64</v>
      </c>
      <c r="F35" s="59"/>
    </row>
    <row r="36" spans="1:6" s="32" customFormat="1" ht="12.2" customHeight="1" x14ac:dyDescent="0.25">
      <c r="A36" s="42"/>
      <c r="B36" s="42"/>
      <c r="C36" s="42"/>
      <c r="D36" s="42"/>
      <c r="E36" s="54"/>
      <c r="F36" s="33">
        <f>((B32*D32)+(B33*D33)+(B34*D34)+(B35*D35))/4</f>
        <v>0.38500000000000001</v>
      </c>
    </row>
    <row r="37" spans="1:6" s="32" customFormat="1" ht="15" customHeight="1" x14ac:dyDescent="0.25">
      <c r="A37" s="13" t="s">
        <v>8</v>
      </c>
      <c r="B37" s="14" t="s">
        <v>10</v>
      </c>
      <c r="C37" s="43"/>
      <c r="D37" s="44"/>
      <c r="E37" s="45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7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0.7</v>
      </c>
      <c r="C39" s="28" t="s">
        <v>18</v>
      </c>
      <c r="D39" s="27">
        <f>VLOOKUP(E39,Parâmetros!$D$3:$E$7,2,FALSE)/10</f>
        <v>0.3</v>
      </c>
      <c r="E39" s="28" t="s">
        <v>28</v>
      </c>
      <c r="F39" s="58"/>
    </row>
    <row r="40" spans="1:6" s="32" customFormat="1" ht="15" customHeight="1" x14ac:dyDescent="0.25">
      <c r="A40" s="26" t="s">
        <v>4</v>
      </c>
      <c r="B40" s="27">
        <f>VLOOKUP(C40,Parâmetros!$A$13:$B$20,2,FALSE)/10</f>
        <v>0.5</v>
      </c>
      <c r="C40" s="28" t="s">
        <v>34</v>
      </c>
      <c r="D40" s="27">
        <f>VLOOKUP(E40,Parâmetros!$D$13:$E$18,2,FALSE)/10</f>
        <v>0.9</v>
      </c>
      <c r="E40" s="28" t="s">
        <v>38</v>
      </c>
      <c r="F40" s="58"/>
    </row>
    <row r="41" spans="1:6" s="32" customFormat="1" ht="15" customHeight="1" x14ac:dyDescent="0.25">
      <c r="A41" s="26" t="s">
        <v>63</v>
      </c>
      <c r="B41" s="27">
        <f>VLOOKUP(C41,Parâmetros!$A$24:$B$29,2,FALSE)/10</f>
        <v>0.3</v>
      </c>
      <c r="C41" s="28" t="s">
        <v>45</v>
      </c>
      <c r="D41" s="27">
        <f>VLOOKUP(E41,Parâmetros!$D$24:$E$29,2,FALSE)/10</f>
        <v>0.7</v>
      </c>
      <c r="E41" s="28" t="s">
        <v>54</v>
      </c>
      <c r="F41" s="58"/>
    </row>
    <row r="42" spans="1:6" s="32" customFormat="1" ht="15" customHeight="1" x14ac:dyDescent="0.25">
      <c r="A42" s="26" t="s">
        <v>5</v>
      </c>
      <c r="B42" s="27">
        <f>VLOOKUP(C42,Parâmetros!$A$33:$B$39,2,FALSE)/10</f>
        <v>0.3</v>
      </c>
      <c r="C42" s="28" t="s">
        <v>55</v>
      </c>
      <c r="D42" s="27">
        <f>VLOOKUP(E42,Parâmetros!$D$33:$E$39,2,FALSE)/10</f>
        <v>0.7</v>
      </c>
      <c r="E42" s="28" t="s">
        <v>64</v>
      </c>
      <c r="F42" s="59"/>
    </row>
    <row r="43" spans="1:6" s="32" customFormat="1" ht="11.25" customHeight="1" x14ac:dyDescent="0.25">
      <c r="A43" s="42"/>
      <c r="B43" s="42"/>
      <c r="C43" s="42"/>
      <c r="D43" s="42"/>
      <c r="E43" s="54"/>
      <c r="F43" s="33">
        <f>((B39*D39)+(B40*D40)+(B41*D41)+(B42*D42))/4</f>
        <v>0.27</v>
      </c>
    </row>
    <row r="44" spans="1:6" s="32" customFormat="1" ht="15" customHeight="1" x14ac:dyDescent="0.25">
      <c r="A44" s="13" t="s">
        <v>8</v>
      </c>
      <c r="B44" s="14" t="s">
        <v>15</v>
      </c>
      <c r="C44" s="43"/>
      <c r="D44" s="44"/>
      <c r="E44" s="45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7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0.7</v>
      </c>
      <c r="C46" s="28" t="s">
        <v>18</v>
      </c>
      <c r="D46" s="27">
        <f>VLOOKUP(E46,Parâmetros!$D$3:$E$7,2,FALSE)/10</f>
        <v>0.3</v>
      </c>
      <c r="E46" s="28" t="s">
        <v>28</v>
      </c>
      <c r="F46" s="58"/>
    </row>
    <row r="47" spans="1:6" s="32" customFormat="1" ht="15" customHeight="1" x14ac:dyDescent="0.25">
      <c r="A47" s="26" t="s">
        <v>4</v>
      </c>
      <c r="B47" s="27">
        <f>VLOOKUP(C47,Parâmetros!$A$13:$B$20,2,FALSE)/10</f>
        <v>0.7</v>
      </c>
      <c r="C47" s="28" t="s">
        <v>33</v>
      </c>
      <c r="D47" s="27">
        <f>VLOOKUP(E47,Parâmetros!$D$13:$E$18,2,FALSE)/10</f>
        <v>0.9</v>
      </c>
      <c r="E47" s="28" t="s">
        <v>38</v>
      </c>
      <c r="F47" s="58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0.7</v>
      </c>
      <c r="E48" s="28" t="s">
        <v>54</v>
      </c>
      <c r="F48" s="58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0.7</v>
      </c>
      <c r="E49" s="28" t="s">
        <v>64</v>
      </c>
      <c r="F49" s="59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0.38500000000000001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25 E18 E46 E11 E32 E39">
      <formula1>Atividade_Medição</formula1>
    </dataValidation>
    <dataValidation type="list" allowBlank="1" showInputMessage="1" showErrorMessage="1" sqref="C19 C26 C5 C47 C12 C33 C40">
      <formula1>Fator_Especif_Fonte</formula1>
    </dataValidation>
    <dataValidation type="list" allowBlank="1" showInputMessage="1" showErrorMessage="1" sqref="E47 E5 E12 E33 E19 E26 E40">
      <formula1>Atividade_Especif_Fonte</formula1>
    </dataValidation>
    <dataValidation type="list" allowBlank="1" showInputMessage="1" showErrorMessage="1" sqref="C20 C27 C6 C48 C13 C34 C41">
      <formula1>Fator_Espacial</formula1>
    </dataValidation>
    <dataValidation type="list" allowBlank="1" showInputMessage="1" showErrorMessage="1" sqref="E20 E13 E6 E27 E34 E48 E41">
      <formula1>Atividade_Espacial</formula1>
    </dataValidation>
    <dataValidation type="list" allowBlank="1" showInputMessage="1" showErrorMessage="1" sqref="C21 C28 C7 C49 C14 C35 C42">
      <formula1>Fator_Temporal</formula1>
    </dataValidation>
    <dataValidation type="list" allowBlank="1" showInputMessage="1" showErrorMessage="1" sqref="E21 E28 E7 E49 E14 E35 E42">
      <formula1>Atividade_Temporal</formula1>
    </dataValidation>
    <dataValidation type="list" allowBlank="1" showInputMessage="1" showErrorMessage="1" sqref="C4 C11 C25 C46 C32 C18 C39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D5" sqref="D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97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0.5</v>
      </c>
      <c r="C4" s="28" t="s">
        <v>19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0.9</v>
      </c>
      <c r="E5" s="28" t="s">
        <v>38</v>
      </c>
      <c r="F5" s="47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0.7</v>
      </c>
      <c r="C6" s="28" t="s">
        <v>53</v>
      </c>
      <c r="D6" s="27">
        <f>VLOOKUP(E6,Parâmetros!$D$24:$E$29,2,FALSE)/10</f>
        <v>0.7</v>
      </c>
      <c r="E6" s="28" t="s">
        <v>54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0.7</v>
      </c>
      <c r="E7" s="28" t="s">
        <v>64</v>
      </c>
      <c r="F7" s="48"/>
      <c r="AC7" s="1" t="s">
        <v>23</v>
      </c>
    </row>
    <row r="8" spans="1:29" ht="12.2" customHeight="1" x14ac:dyDescent="0.25">
      <c r="A8" s="42"/>
      <c r="B8" s="42"/>
      <c r="C8" s="42"/>
      <c r="D8" s="42"/>
      <c r="E8" s="54"/>
      <c r="F8" s="30">
        <f>((B4*D4)+(B5*D5)+(B6*D6)+(B7*D7))/4</f>
        <v>0.4425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0.7</v>
      </c>
      <c r="C11" s="28" t="s">
        <v>18</v>
      </c>
      <c r="D11" s="27">
        <f>VLOOKUP(E11,Parâmetros!$D$3:$E$7,2,FALSE)/10</f>
        <v>0.6</v>
      </c>
      <c r="E11" s="28" t="s">
        <v>76</v>
      </c>
      <c r="F11" s="47"/>
    </row>
    <row r="12" spans="1:29" s="32" customFormat="1" ht="15" customHeight="1" x14ac:dyDescent="0.25">
      <c r="A12" s="26" t="s">
        <v>4</v>
      </c>
      <c r="B12" s="27">
        <f>VLOOKUP(C12,Parâmetros!$A$13:$B$20,2,FALSE)/10</f>
        <v>0.7</v>
      </c>
      <c r="C12" s="28" t="s">
        <v>33</v>
      </c>
      <c r="D12" s="27">
        <f>VLOOKUP(E12,Parâmetros!$D$13:$E$18,2,FALSE)/10</f>
        <v>0.9</v>
      </c>
      <c r="E12" s="28" t="s">
        <v>38</v>
      </c>
      <c r="F12" s="47"/>
    </row>
    <row r="13" spans="1:29" s="32" customFormat="1" ht="15" customHeight="1" x14ac:dyDescent="0.25">
      <c r="A13" s="26" t="s">
        <v>63</v>
      </c>
      <c r="B13" s="27">
        <f>VLOOKUP(C13,Parâmetros!$A$24:$B$29,2,FALSE)/10</f>
        <v>0.7</v>
      </c>
      <c r="C13" s="28" t="s">
        <v>53</v>
      </c>
      <c r="D13" s="27">
        <f>VLOOKUP(E13,Parâmetros!$D$24:$E$29,2,FALSE)/10</f>
        <v>0.7</v>
      </c>
      <c r="E13" s="28" t="s">
        <v>54</v>
      </c>
      <c r="F13" s="47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0.7</v>
      </c>
      <c r="E14" s="28" t="s">
        <v>64</v>
      </c>
      <c r="F14" s="48"/>
    </row>
    <row r="15" spans="1:29" s="32" customFormat="1" ht="11.25" customHeight="1" x14ac:dyDescent="0.25">
      <c r="A15" s="42"/>
      <c r="B15" s="42"/>
      <c r="C15" s="42"/>
      <c r="D15" s="42"/>
      <c r="E15" s="54"/>
      <c r="F15" s="33">
        <f>((B11*D11)+(B12*D12)+(B13*D13)+(B14*D14))/4</f>
        <v>0.47250000000000003</v>
      </c>
    </row>
    <row r="16" spans="1:29" s="32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0.7</v>
      </c>
      <c r="C18" s="28" t="s">
        <v>18</v>
      </c>
      <c r="D18" s="27">
        <f>VLOOKUP(E18,Parâmetros!$D$3:$E$7,2,FALSE)/10</f>
        <v>0.6</v>
      </c>
      <c r="E18" s="28" t="s">
        <v>76</v>
      </c>
      <c r="F18" s="58"/>
    </row>
    <row r="19" spans="1:6" s="32" customFormat="1" ht="15" customHeight="1" x14ac:dyDescent="0.25">
      <c r="A19" s="26" t="s">
        <v>4</v>
      </c>
      <c r="B19" s="27">
        <f>VLOOKUP(C19,Parâmetros!$A$13:$B$20,2,FALSE)/10</f>
        <v>0.7</v>
      </c>
      <c r="C19" s="28" t="s">
        <v>33</v>
      </c>
      <c r="D19" s="27">
        <f>VLOOKUP(E19,Parâmetros!$D$13:$E$18,2,FALSE)/10</f>
        <v>0.9</v>
      </c>
      <c r="E19" s="28" t="s">
        <v>38</v>
      </c>
      <c r="F19" s="58"/>
    </row>
    <row r="20" spans="1:6" s="32" customFormat="1" ht="15" customHeight="1" x14ac:dyDescent="0.25">
      <c r="A20" s="26" t="s">
        <v>63</v>
      </c>
      <c r="B20" s="27">
        <f>VLOOKUP(C20,Parâmetros!$A$24:$B$29,2,FALSE)/10</f>
        <v>0.7</v>
      </c>
      <c r="C20" s="28" t="s">
        <v>53</v>
      </c>
      <c r="D20" s="27">
        <f>VLOOKUP(E20,Parâmetros!$D$24:$E$29,2,FALSE)/10</f>
        <v>0.7</v>
      </c>
      <c r="E20" s="28" t="s">
        <v>54</v>
      </c>
      <c r="F20" s="58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0.7</v>
      </c>
      <c r="E21" s="28" t="s">
        <v>64</v>
      </c>
      <c r="F21" s="59"/>
    </row>
    <row r="22" spans="1:6" s="32" customFormat="1" ht="12.2" customHeight="1" x14ac:dyDescent="0.25">
      <c r="A22" s="42"/>
      <c r="B22" s="42"/>
      <c r="C22" s="42"/>
      <c r="D22" s="42"/>
      <c r="E22" s="54"/>
      <c r="F22" s="33">
        <f>((B18*D18)+(B19*D19)+(B20*D20)+(B21*D21))/4</f>
        <v>0.47250000000000003</v>
      </c>
    </row>
    <row r="23" spans="1:6" s="32" customFormat="1" ht="15" customHeight="1" x14ac:dyDescent="0.25">
      <c r="A23" s="13" t="s">
        <v>8</v>
      </c>
      <c r="B23" s="14" t="s">
        <v>13</v>
      </c>
      <c r="C23" s="43"/>
      <c r="D23" s="44"/>
      <c r="E23" s="45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7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8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1</v>
      </c>
      <c r="E26" s="28" t="s">
        <v>37</v>
      </c>
      <c r="F26" s="58"/>
    </row>
    <row r="27" spans="1:6" s="32" customFormat="1" ht="15" customHeight="1" x14ac:dyDescent="0.25">
      <c r="A27" s="26" t="s">
        <v>63</v>
      </c>
      <c r="B27" s="27">
        <f>VLOOKUP(C27,Parâmetros!$A$24:$B$29,2,FALSE)/10</f>
        <v>0.7</v>
      </c>
      <c r="C27" s="28" t="s">
        <v>53</v>
      </c>
      <c r="D27" s="27">
        <f>VLOOKUP(E27,Parâmetros!$D$24:$E$29,2,FALSE)/10</f>
        <v>1</v>
      </c>
      <c r="E27" s="28" t="s">
        <v>66</v>
      </c>
      <c r="F27" s="58"/>
    </row>
    <row r="28" spans="1:6" s="32" customFormat="1" ht="15" customHeight="1" x14ac:dyDescent="0.25">
      <c r="A28" s="26" t="s">
        <v>5</v>
      </c>
      <c r="B28" s="27">
        <f>VLOOKUP(C28,Parâmetros!$A$33:$B$39,2,FALSE)/10</f>
        <v>0.7</v>
      </c>
      <c r="C28" s="28" t="s">
        <v>64</v>
      </c>
      <c r="D28" s="27">
        <f>VLOOKUP(E28,Parâmetros!$D$33:$E$39,2,FALSE)/10</f>
        <v>1</v>
      </c>
      <c r="E28" s="28" t="s">
        <v>56</v>
      </c>
      <c r="F28" s="59"/>
    </row>
    <row r="29" spans="1:6" s="32" customFormat="1" ht="12.2" customHeight="1" x14ac:dyDescent="0.25">
      <c r="A29" s="42"/>
      <c r="B29" s="42"/>
      <c r="C29" s="42"/>
      <c r="D29" s="42"/>
      <c r="E29" s="54"/>
      <c r="F29" s="33">
        <f>((B25*D25)+(B26*D26)+(B27*D27)+(B28*D28))/4</f>
        <v>0.56999999999999995</v>
      </c>
    </row>
    <row r="30" spans="1:6" s="32" customFormat="1" ht="15" customHeight="1" x14ac:dyDescent="0.25">
      <c r="A30" s="13" t="s">
        <v>8</v>
      </c>
      <c r="B30" s="14" t="s">
        <v>14</v>
      </c>
      <c r="C30" s="43"/>
      <c r="D30" s="44"/>
      <c r="E30" s="45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7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0.7</v>
      </c>
      <c r="C32" s="28" t="s">
        <v>18</v>
      </c>
      <c r="D32" s="27">
        <f>VLOOKUP(E32,Parâmetros!$D$3:$E$7,2,FALSE)/10</f>
        <v>0.6</v>
      </c>
      <c r="E32" s="28" t="s">
        <v>76</v>
      </c>
      <c r="F32" s="58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0.9</v>
      </c>
      <c r="E33" s="28" t="s">
        <v>38</v>
      </c>
      <c r="F33" s="58"/>
    </row>
    <row r="34" spans="1:6" s="32" customFormat="1" ht="15" customHeight="1" x14ac:dyDescent="0.25">
      <c r="A34" s="26" t="s">
        <v>63</v>
      </c>
      <c r="B34" s="27">
        <f>VLOOKUP(C34,Parâmetros!$A$24:$B$29,2,FALSE)/10</f>
        <v>0.7</v>
      </c>
      <c r="C34" s="28" t="s">
        <v>53</v>
      </c>
      <c r="D34" s="27">
        <f>VLOOKUP(E34,Parâmetros!$D$24:$E$29,2,FALSE)/10</f>
        <v>0.7</v>
      </c>
      <c r="E34" s="28" t="s">
        <v>54</v>
      </c>
      <c r="F34" s="58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0.7</v>
      </c>
      <c r="E35" s="28" t="s">
        <v>64</v>
      </c>
      <c r="F35" s="59"/>
    </row>
    <row r="36" spans="1:6" s="32" customFormat="1" ht="12.2" customHeight="1" x14ac:dyDescent="0.25">
      <c r="A36" s="42"/>
      <c r="B36" s="42"/>
      <c r="C36" s="42"/>
      <c r="D36" s="42"/>
      <c r="E36" s="54"/>
      <c r="F36" s="33">
        <f>((B32*D32)+(B33*D33)+(B34*D34)+(B35*D35))/4</f>
        <v>0.47250000000000003</v>
      </c>
    </row>
    <row r="37" spans="1:6" s="32" customFormat="1" ht="15" customHeight="1" x14ac:dyDescent="0.25">
      <c r="A37" s="13" t="s">
        <v>8</v>
      </c>
      <c r="B37" s="14" t="s">
        <v>10</v>
      </c>
      <c r="C37" s="43"/>
      <c r="D37" s="44"/>
      <c r="E37" s="45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7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0.7</v>
      </c>
      <c r="C39" s="28" t="s">
        <v>18</v>
      </c>
      <c r="D39" s="27">
        <f>VLOOKUP(E39,Parâmetros!$D$3:$E$7,2,FALSE)/10</f>
        <v>0.6</v>
      </c>
      <c r="E39" s="28" t="s">
        <v>76</v>
      </c>
      <c r="F39" s="58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0.9</v>
      </c>
      <c r="E40" s="28" t="s">
        <v>38</v>
      </c>
      <c r="F40" s="58"/>
    </row>
    <row r="41" spans="1:6" s="32" customFormat="1" ht="15" customHeight="1" x14ac:dyDescent="0.25">
      <c r="A41" s="26" t="s">
        <v>63</v>
      </c>
      <c r="B41" s="27">
        <f>VLOOKUP(C41,Parâmetros!$A$24:$B$29,2,FALSE)/10</f>
        <v>0.7</v>
      </c>
      <c r="C41" s="28" t="s">
        <v>53</v>
      </c>
      <c r="D41" s="27">
        <f>VLOOKUP(E41,Parâmetros!$D$24:$E$29,2,FALSE)/10</f>
        <v>0.7</v>
      </c>
      <c r="E41" s="28" t="s">
        <v>54</v>
      </c>
      <c r="F41" s="58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0.7</v>
      </c>
      <c r="E42" s="28" t="s">
        <v>64</v>
      </c>
      <c r="F42" s="59"/>
    </row>
    <row r="43" spans="1:6" s="32" customFormat="1" ht="11.25" customHeight="1" x14ac:dyDescent="0.25">
      <c r="A43" s="42"/>
      <c r="B43" s="42"/>
      <c r="C43" s="42"/>
      <c r="D43" s="42"/>
      <c r="E43" s="54"/>
      <c r="F43" s="33">
        <f>((B39*D39)+(B40*D40)+(B41*D41)+(B42*D42))/4</f>
        <v>0.47250000000000003</v>
      </c>
    </row>
    <row r="44" spans="1:6" s="32" customFormat="1" ht="15" customHeight="1" x14ac:dyDescent="0.25">
      <c r="A44" s="13" t="s">
        <v>8</v>
      </c>
      <c r="B44" s="14" t="s">
        <v>15</v>
      </c>
      <c r="C44" s="43"/>
      <c r="D44" s="44"/>
      <c r="E44" s="45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7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0.7</v>
      </c>
      <c r="C46" s="28" t="s">
        <v>18</v>
      </c>
      <c r="D46" s="27">
        <f>VLOOKUP(E46,Parâmetros!$D$3:$E$7,2,FALSE)/10</f>
        <v>0.6</v>
      </c>
      <c r="E46" s="28" t="s">
        <v>76</v>
      </c>
      <c r="F46" s="58"/>
    </row>
    <row r="47" spans="1:6" s="32" customFormat="1" ht="15" customHeight="1" x14ac:dyDescent="0.25">
      <c r="A47" s="26" t="s">
        <v>4</v>
      </c>
      <c r="B47" s="27">
        <f>VLOOKUP(C47,Parâmetros!$A$13:$B$20,2,FALSE)/10</f>
        <v>0.7</v>
      </c>
      <c r="C47" s="28" t="s">
        <v>33</v>
      </c>
      <c r="D47" s="27">
        <f>VLOOKUP(E47,Parâmetros!$D$13:$E$18,2,FALSE)/10</f>
        <v>0.9</v>
      </c>
      <c r="E47" s="28" t="s">
        <v>38</v>
      </c>
      <c r="F47" s="58"/>
    </row>
    <row r="48" spans="1:6" s="32" customFormat="1" ht="15" customHeight="1" x14ac:dyDescent="0.25">
      <c r="A48" s="26" t="s">
        <v>63</v>
      </c>
      <c r="B48" s="27">
        <f>VLOOKUP(C48,Parâmetros!$A$24:$B$29,2,FALSE)/10</f>
        <v>0.7</v>
      </c>
      <c r="C48" s="28" t="s">
        <v>53</v>
      </c>
      <c r="D48" s="27">
        <f>VLOOKUP(E48,Parâmetros!$D$24:$E$29,2,FALSE)/10</f>
        <v>0.7</v>
      </c>
      <c r="E48" s="28" t="s">
        <v>54</v>
      </c>
      <c r="F48" s="58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0.7</v>
      </c>
      <c r="E49" s="28" t="s">
        <v>64</v>
      </c>
      <c r="F49" s="59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0.47250000000000003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32 C18 C39 C25 C11 C46">
      <formula1>Fator_Medição</formula1>
    </dataValidation>
    <dataValidation type="list" allowBlank="1" showInputMessage="1" showErrorMessage="1" sqref="E14 E21 E7 E42 E35 E28 E49">
      <formula1>Atividade_Temporal</formula1>
    </dataValidation>
    <dataValidation type="list" allowBlank="1" showInputMessage="1" showErrorMessage="1" sqref="C14 C21 C7 C42 C35 C28 C49">
      <formula1>Fator_Temporal</formula1>
    </dataValidation>
    <dataValidation type="list" allowBlank="1" showInputMessage="1" showErrorMessage="1" sqref="E13 E34 E6 E20 E27 E41 E48">
      <formula1>Atividade_Espacial</formula1>
    </dataValidation>
    <dataValidation type="list" allowBlank="1" showInputMessage="1" showErrorMessage="1" sqref="C13 C20 C6 C41 C34 C27 C48">
      <formula1>Fator_Espacial</formula1>
    </dataValidation>
    <dataValidation type="list" allowBlank="1" showInputMessage="1" showErrorMessage="1" sqref="E40 E5 E33 E26 E12 E19 E47">
      <formula1>Atividade_Especif_Fonte</formula1>
    </dataValidation>
    <dataValidation type="list" allowBlank="1" showInputMessage="1" showErrorMessage="1" sqref="C12 C19 C5 C40 C33 C26 C47">
      <formula1>Fator_Especif_Fonte</formula1>
    </dataValidation>
    <dataValidation type="list" allowBlank="1" showInputMessage="1" showErrorMessage="1" sqref="E4 E18 E11 E39 E32 E25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Parâmetros</vt:lpstr>
      <vt:lpstr>Transferências</vt:lpstr>
      <vt:lpstr>Maq e Equip</vt:lpstr>
      <vt:lpstr>Vias-Pav</vt:lpstr>
      <vt:lpstr>Vias-outras</vt:lpstr>
      <vt:lpstr>Navios</vt:lpstr>
      <vt:lpstr>Locomotivas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2019-06-06T19:31:01Z</dcterms:modified>
</cp:coreProperties>
</file>