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lourec Tubos do Brasil\"/>
    </mc:Choice>
  </mc:AlternateContent>
  <bookViews>
    <workbookView xWindow="0" yWindow="0" windowWidth="24000" windowHeight="9135" tabRatio="753" firstSheet="1" activeTab="10"/>
  </bookViews>
  <sheets>
    <sheet name="Parâmetros" sheetId="2" state="hidden" r:id="rId1"/>
    <sheet name="Maq e Equip1" sheetId="4" r:id="rId2"/>
    <sheet name="Maq e Equip2" sheetId="25" r:id="rId3"/>
    <sheet name="Transferências" sheetId="11" r:id="rId4"/>
    <sheet name="Vias-N Pav" sheetId="13" r:id="rId5"/>
    <sheet name="Vias-Pav" sheetId="22" r:id="rId6"/>
    <sheet name="Vias-Escap" sheetId="15" r:id="rId7"/>
    <sheet name="Vias-Desgaste" sheetId="24" r:id="rId8"/>
    <sheet name="Áreas" sheetId="14" r:id="rId9"/>
    <sheet name="Chaminé" sheetId="26" r:id="rId10"/>
    <sheet name="Jateamento" sheetId="27" r:id="rId11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6" l="1"/>
  <c r="B4" i="27" l="1"/>
  <c r="F8" i="27" s="1"/>
  <c r="D7" i="27"/>
  <c r="B7" i="27"/>
  <c r="D6" i="27"/>
  <c r="B6" i="27"/>
  <c r="D5" i="27"/>
  <c r="B5" i="27"/>
  <c r="D4" i="27"/>
  <c r="B39" i="26"/>
  <c r="D28" i="26"/>
  <c r="B28" i="26"/>
  <c r="D27" i="26"/>
  <c r="B27" i="26"/>
  <c r="D26" i="26"/>
  <c r="B26" i="26"/>
  <c r="D25" i="26"/>
  <c r="B46" i="26"/>
  <c r="F29" i="26" l="1"/>
  <c r="D49" i="26"/>
  <c r="B49" i="26"/>
  <c r="D48" i="26"/>
  <c r="B48" i="26"/>
  <c r="D47" i="26"/>
  <c r="B47" i="26"/>
  <c r="D46" i="26"/>
  <c r="F50" i="26" l="1"/>
  <c r="D42" i="26" l="1"/>
  <c r="D41" i="26"/>
  <c r="D40" i="26"/>
  <c r="D39" i="26"/>
  <c r="D35" i="26"/>
  <c r="D34" i="26"/>
  <c r="D33" i="26"/>
  <c r="D32" i="26"/>
  <c r="B42" i="26"/>
  <c r="B41" i="26"/>
  <c r="B40" i="26"/>
  <c r="B35" i="26"/>
  <c r="B34" i="26"/>
  <c r="B33" i="26"/>
  <c r="B32" i="26"/>
  <c r="F43" i="26" l="1"/>
  <c r="F36" i="26"/>
  <c r="D21" i="26" l="1"/>
  <c r="B21" i="26"/>
  <c r="D20" i="26"/>
  <c r="B20" i="26"/>
  <c r="D19" i="26"/>
  <c r="B19" i="26"/>
  <c r="D18" i="26"/>
  <c r="B18" i="26"/>
  <c r="D14" i="26"/>
  <c r="B14" i="26"/>
  <c r="D13" i="26"/>
  <c r="B13" i="26"/>
  <c r="D12" i="26"/>
  <c r="B12" i="26"/>
  <c r="D11" i="26"/>
  <c r="B11" i="26"/>
  <c r="D7" i="26"/>
  <c r="B7" i="26"/>
  <c r="D6" i="26"/>
  <c r="B6" i="26"/>
  <c r="D5" i="26"/>
  <c r="B5" i="26"/>
  <c r="D4" i="26"/>
  <c r="B4" i="26"/>
  <c r="F22" i="26" l="1"/>
  <c r="F15" i="26"/>
  <c r="F8" i="26"/>
  <c r="D49" i="25" l="1"/>
  <c r="B49" i="25"/>
  <c r="D48" i="25"/>
  <c r="B48" i="25"/>
  <c r="D47" i="25"/>
  <c r="B47" i="25"/>
  <c r="D46" i="25"/>
  <c r="B46" i="25"/>
  <c r="D42" i="25"/>
  <c r="B42" i="25"/>
  <c r="D41" i="25"/>
  <c r="B41" i="25"/>
  <c r="D40" i="25"/>
  <c r="B40" i="25"/>
  <c r="D39" i="25"/>
  <c r="B39" i="25"/>
  <c r="D35" i="25"/>
  <c r="B35" i="25"/>
  <c r="D34" i="25"/>
  <c r="B34" i="25"/>
  <c r="D33" i="25"/>
  <c r="B33" i="25"/>
  <c r="D32" i="25"/>
  <c r="B32" i="25"/>
  <c r="D28" i="25"/>
  <c r="B28" i="25"/>
  <c r="D27" i="25"/>
  <c r="B27" i="25"/>
  <c r="D26" i="25"/>
  <c r="B26" i="25"/>
  <c r="D25" i="25"/>
  <c r="B25" i="25"/>
  <c r="D21" i="25"/>
  <c r="B21" i="25"/>
  <c r="D20" i="25"/>
  <c r="B20" i="25"/>
  <c r="D19" i="25"/>
  <c r="B19" i="25"/>
  <c r="D18" i="25"/>
  <c r="B18" i="25"/>
  <c r="D14" i="25"/>
  <c r="B14" i="25"/>
  <c r="D13" i="25"/>
  <c r="B13" i="25"/>
  <c r="D12" i="25"/>
  <c r="B12" i="25"/>
  <c r="D11" i="25"/>
  <c r="B11" i="25"/>
  <c r="D7" i="25"/>
  <c r="B7" i="25"/>
  <c r="D6" i="25"/>
  <c r="B6" i="25"/>
  <c r="D5" i="25"/>
  <c r="B5" i="25"/>
  <c r="D4" i="25"/>
  <c r="B4" i="25"/>
  <c r="F50" i="25" l="1"/>
  <c r="F43" i="25"/>
  <c r="F36" i="25"/>
  <c r="F29" i="25"/>
  <c r="F22" i="25"/>
  <c r="F15" i="25"/>
  <c r="F8" i="25"/>
  <c r="D21" i="24" l="1"/>
  <c r="B21" i="24"/>
  <c r="D20" i="24"/>
  <c r="B20" i="24"/>
  <c r="D19" i="24"/>
  <c r="B19" i="24"/>
  <c r="D18" i="24"/>
  <c r="B18" i="24"/>
  <c r="D14" i="24"/>
  <c r="B14" i="24"/>
  <c r="D13" i="24"/>
  <c r="B13" i="24"/>
  <c r="D12" i="24"/>
  <c r="B12" i="24"/>
  <c r="D11" i="24"/>
  <c r="B11" i="24"/>
  <c r="D7" i="24"/>
  <c r="B7" i="24"/>
  <c r="D6" i="24"/>
  <c r="B6" i="24"/>
  <c r="D5" i="24"/>
  <c r="B5" i="24"/>
  <c r="D4" i="24"/>
  <c r="B4" i="24"/>
  <c r="F22" i="24" l="1"/>
  <c r="F15" i="24"/>
  <c r="F8" i="24"/>
  <c r="D21" i="22" l="1"/>
  <c r="B21" i="22"/>
  <c r="D20" i="22"/>
  <c r="B20" i="22"/>
  <c r="D19" i="22"/>
  <c r="B19" i="22"/>
  <c r="D18" i="22"/>
  <c r="B18" i="22"/>
  <c r="D14" i="22"/>
  <c r="B14" i="22"/>
  <c r="D13" i="22"/>
  <c r="B13" i="22"/>
  <c r="D12" i="22"/>
  <c r="B12" i="22"/>
  <c r="D11" i="22"/>
  <c r="B11" i="22"/>
  <c r="D7" i="22"/>
  <c r="B7" i="22"/>
  <c r="D6" i="22"/>
  <c r="B6" i="22"/>
  <c r="D5" i="22"/>
  <c r="B5" i="22"/>
  <c r="D4" i="22"/>
  <c r="B4" i="22"/>
  <c r="F22" i="22" l="1"/>
  <c r="F15" i="22"/>
  <c r="F8" i="22"/>
  <c r="D47" i="15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<sst xmlns="http://schemas.openxmlformats.org/spreadsheetml/2006/main" count="1020" uniqueCount="103">
  <si>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</si>
  <si>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</si>
  <si>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</si>
  <si>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</si>
  <si>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</si>
  <si>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</si>
  <si>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</si>
  <si>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</si>
  <si>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</si>
  <si>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</si>
  <si>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</si>
  <si>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</si>
  <si>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</si>
  <si>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</si>
  <si>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</si>
  <si>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</si>
  <si>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</si>
  <si>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</si>
  <si>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</si>
  <si>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</si>
  <si>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</si>
  <si>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</si>
  <si>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</si>
  <si>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</si>
  <si>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</si>
  <si>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</si>
  <si>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</si>
  <si>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</si>
  <si>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</si>
  <si>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</si>
  <si>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</si>
  <si>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</si>
  <si>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</si>
  <si>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</si>
  <si>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</si>
  <si>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</si>
  <si>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</si>
  <si>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</si>
  <si>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</si>
  <si>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</si>
  <si>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</si>
  <si>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</si>
  <si>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</si>
  <si>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</si>
  <si>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</si>
  <si>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</si>
  <si>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</si>
  <si>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</si>
  <si>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</si>
  <si>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</si>
  <si>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</si>
  <si>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</si>
  <si>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</si>
  <si>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</si>
  <si>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</si>
  <si>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</si>
  <si>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</si>
  <si>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</si>
  <si>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</si>
  <si>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</si>
  <si>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</si>
  <si>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</si>
  <si>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</si>
  <si>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</si>
  <si>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</si>
  <si>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</si>
  <si>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</si>
  <si>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</si>
  <si>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</si>
  <si>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</si>
  <si>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</si>
  <si>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</si>
  <si>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</si>
  <si>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</si>
  <si>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</si>
  <si>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</si>
  <si>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</si>
  <si>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</si>
  <si>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</si>
  <si>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</si>
  <si>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</si>
  <si>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</si>
  <si>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</si>
  <si>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</si>
  <si>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</si>
  <si>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</si>
  <si>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</si>
  <si>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</si>
  <si>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</si>
  <si>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</si>
  <si>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</si>
  <si>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</si>
  <si>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</si>
  <si>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</si>
  <si>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</si>
  <si>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</si>
  <si>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Vias Pavimentadas  - Ressuspensão</t>
  </si>
  <si>
    <t>Vias - Desgaste de Vias, Freios e Pneus</t>
  </si>
  <si>
    <t>Áreas Expostas</t>
  </si>
  <si>
    <t>Gerador</t>
  </si>
  <si>
    <t>Empilhadeira, Pá Carregadeira e Escavadeira</t>
  </si>
  <si>
    <t>Chaminé do Forno de Aquecimento</t>
  </si>
  <si>
    <t>Jateamento - 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</si>
</sst>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H12" sqref="H12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25">
      <c r="A2" s="43" t="s">
        <v>73</v>
      </c>
      <c r="B2" s="43"/>
      <c r="C2" s="4"/>
      <c r="D2" s="43" t="s">
        <v>74</v>
      </c>
      <c r="E2" s="43"/>
      <c r="G2" s="43" t="s">
        <v>25</v>
      </c>
      <c r="H2" s="43"/>
      <c r="I2" s="43"/>
      <c r="J2" s="43"/>
      <c r="K2" s="43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4" t="s">
        <v>21</v>
      </c>
      <c r="H3" s="44" t="s">
        <v>22</v>
      </c>
      <c r="I3" s="44"/>
      <c r="J3" s="44"/>
      <c r="K3" s="44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4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2" t="s">
        <v>50</v>
      </c>
      <c r="B11" s="42"/>
      <c r="C11" s="42"/>
      <c r="D11" s="42"/>
      <c r="E11" s="42"/>
    </row>
    <row r="12" spans="1:11" ht="15" customHeight="1" x14ac:dyDescent="0.25">
      <c r="A12" s="43" t="s">
        <v>79</v>
      </c>
      <c r="B12" s="43"/>
      <c r="D12" s="43" t="s">
        <v>80</v>
      </c>
      <c r="E12" s="43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2" t="s">
        <v>42</v>
      </c>
      <c r="B22" s="42"/>
      <c r="C22" s="42"/>
      <c r="D22" s="42"/>
      <c r="E22" s="42"/>
    </row>
    <row r="23" spans="1:5" ht="15" customHeight="1" x14ac:dyDescent="0.25">
      <c r="A23" s="43" t="s">
        <v>82</v>
      </c>
      <c r="B23" s="43"/>
      <c r="D23" s="43" t="s">
        <v>83</v>
      </c>
      <c r="E23" s="43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2" t="s">
        <v>49</v>
      </c>
      <c r="B31" s="42"/>
      <c r="C31" s="42"/>
      <c r="D31" s="42"/>
      <c r="E31" s="42"/>
    </row>
    <row r="32" spans="1:5" ht="15" customHeight="1" x14ac:dyDescent="0.25">
      <c r="A32" s="43" t="s">
        <v>86</v>
      </c>
      <c r="B32" s="43"/>
      <c r="C32" s="24"/>
      <c r="D32" s="43" t="s">
        <v>87</v>
      </c>
      <c r="E32" s="43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3" workbookViewId="0">
      <selection activeCell="D3" sqref="D3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55" t="s">
        <v>101</v>
      </c>
      <c r="C1" s="56"/>
      <c r="D1" s="56"/>
      <c r="E1" s="56"/>
      <c r="F1" s="56"/>
    </row>
    <row r="2" spans="1:6" x14ac:dyDescent="0.25">
      <c r="A2" s="8" t="s">
        <v>8</v>
      </c>
      <c r="B2" s="9" t="s">
        <v>9</v>
      </c>
      <c r="C2" s="57"/>
      <c r="D2" s="58"/>
      <c r="E2" s="59"/>
      <c r="F2" s="10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</row>
    <row r="4" spans="1:6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0.3</v>
      </c>
      <c r="E4" s="28" t="s">
        <v>28</v>
      </c>
      <c r="F4" s="51"/>
    </row>
    <row r="5" spans="1:6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51"/>
    </row>
    <row r="6" spans="1:6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</row>
    <row r="8" spans="1:6" x14ac:dyDescent="0.25">
      <c r="A8" s="53"/>
      <c r="B8" s="53"/>
      <c r="C8" s="53"/>
      <c r="D8" s="53"/>
      <c r="E8" s="53"/>
      <c r="F8" s="30">
        <f>((B4*D4)+(B5*D5)+(B6*D6)+(B7*D7))/4</f>
        <v>0.2175</v>
      </c>
    </row>
    <row r="9" spans="1:6" x14ac:dyDescent="0.25">
      <c r="A9" s="13" t="s">
        <v>8</v>
      </c>
      <c r="B9" s="14" t="s">
        <v>11</v>
      </c>
      <c r="C9" s="47"/>
      <c r="D9" s="48"/>
      <c r="E9" s="49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6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0.3</v>
      </c>
      <c r="E11" s="28" t="s">
        <v>28</v>
      </c>
      <c r="F11" s="51"/>
    </row>
    <row r="12" spans="1:6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51"/>
    </row>
    <row r="13" spans="1:6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1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6" x14ac:dyDescent="0.25">
      <c r="A15" s="53"/>
      <c r="B15" s="53"/>
      <c r="C15" s="53"/>
      <c r="D15" s="53"/>
      <c r="E15" s="54"/>
      <c r="F15" s="33">
        <f>((B11*D11)+(B12*D12)+(B13*D13)+(B14*D14))/4</f>
        <v>0.20250000000000001</v>
      </c>
    </row>
    <row r="16" spans="1:6" x14ac:dyDescent="0.25">
      <c r="A16" s="16" t="s">
        <v>8</v>
      </c>
      <c r="B16" s="17" t="s">
        <v>12</v>
      </c>
      <c r="C16" s="47"/>
      <c r="D16" s="48"/>
      <c r="E16" s="49"/>
      <c r="F16" s="34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60" t="s">
        <v>90</v>
      </c>
    </row>
    <row r="18" spans="1:6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0.3</v>
      </c>
      <c r="E18" s="28" t="s">
        <v>28</v>
      </c>
      <c r="F18" s="61"/>
    </row>
    <row r="19" spans="1:6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61"/>
    </row>
    <row r="20" spans="1:6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61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62"/>
    </row>
    <row r="22" spans="1:6" x14ac:dyDescent="0.25">
      <c r="A22" s="53"/>
      <c r="B22" s="53"/>
      <c r="C22" s="53"/>
      <c r="D22" s="53"/>
      <c r="E22" s="54"/>
      <c r="F22" s="33">
        <f>((B18*D18)+(B19*D19)+(B20*D20)+(B21*D21))/4</f>
        <v>0.20250000000000001</v>
      </c>
    </row>
    <row r="23" spans="1:6" x14ac:dyDescent="0.25">
      <c r="A23" s="13" t="s">
        <v>8</v>
      </c>
      <c r="B23" s="14" t="s">
        <v>13</v>
      </c>
      <c r="C23" s="47"/>
      <c r="D23" s="48"/>
      <c r="E23" s="49"/>
      <c r="F23" s="15"/>
    </row>
    <row r="24" spans="1:6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0" t="s">
        <v>90</v>
      </c>
    </row>
    <row r="25" spans="1:6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0.3</v>
      </c>
      <c r="E25" s="28" t="s">
        <v>28</v>
      </c>
      <c r="F25" s="51"/>
    </row>
    <row r="26" spans="1:6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0.3</v>
      </c>
      <c r="E26" s="28" t="s">
        <v>93</v>
      </c>
      <c r="F26" s="51"/>
    </row>
    <row r="27" spans="1:6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51"/>
    </row>
    <row r="28" spans="1:6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2"/>
    </row>
    <row r="29" spans="1:6" x14ac:dyDescent="0.25">
      <c r="A29" s="53"/>
      <c r="B29" s="53"/>
      <c r="C29" s="53"/>
      <c r="D29" s="53"/>
      <c r="E29" s="54"/>
      <c r="F29" s="30">
        <f>((B25*D25)+(B26*D26)+(B27*D27)+(B28*D28))/4</f>
        <v>0.2175</v>
      </c>
    </row>
    <row r="30" spans="1:6" x14ac:dyDescent="0.25">
      <c r="A30" s="13" t="s">
        <v>8</v>
      </c>
      <c r="B30" s="14" t="s">
        <v>14</v>
      </c>
      <c r="C30" s="57"/>
      <c r="D30" s="58"/>
      <c r="E30" s="58"/>
      <c r="F30" s="18"/>
    </row>
    <row r="31" spans="1:6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50" t="s">
        <v>90</v>
      </c>
    </row>
    <row r="32" spans="1:6" x14ac:dyDescent="0.25">
      <c r="A32" s="12" t="s">
        <v>3</v>
      </c>
      <c r="B32" s="27">
        <f>VLOOKUP(C32,Parâmetros!$G$5:$K$9,2,FALSE)/10</f>
        <v>0.4</v>
      </c>
      <c r="C32" s="28" t="s">
        <v>71</v>
      </c>
      <c r="D32" s="41">
        <f>VLOOKUP(E32,Parâmetros!$D$3:$E$7,2,FALSE)/10</f>
        <v>0.3</v>
      </c>
      <c r="E32" s="40" t="s">
        <v>28</v>
      </c>
      <c r="F32" s="51"/>
    </row>
    <row r="33" spans="1:6" x14ac:dyDescent="0.25">
      <c r="A33" s="12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0.3</v>
      </c>
      <c r="E33" s="28" t="s">
        <v>93</v>
      </c>
      <c r="F33" s="51"/>
    </row>
    <row r="34" spans="1:6" x14ac:dyDescent="0.25">
      <c r="A34" s="12" t="s">
        <v>63</v>
      </c>
      <c r="B34" s="41">
        <f>VLOOKUP(C34,Parâmetros!$A$24:$B$29,2,FALSE)/10</f>
        <v>0.1</v>
      </c>
      <c r="C34" s="40" t="s">
        <v>43</v>
      </c>
      <c r="D34" s="27">
        <f>VLOOKUP(E34,Parâmetros!$D$24:$E$29,2,FALSE)/10</f>
        <v>1</v>
      </c>
      <c r="E34" s="40" t="s">
        <v>66</v>
      </c>
      <c r="F34" s="51"/>
    </row>
    <row r="35" spans="1:6" x14ac:dyDescent="0.25">
      <c r="A35" s="12" t="s">
        <v>5</v>
      </c>
      <c r="B35" s="41">
        <f>VLOOKUP(C35,Parâmetros!$A$33:$B$39,2,FALSE)/10</f>
        <v>0.5</v>
      </c>
      <c r="C35" s="40" t="s">
        <v>65</v>
      </c>
      <c r="D35" s="27">
        <f>VLOOKUP(E35,Parâmetros!$D$33:$E$39,2,FALSE)/10</f>
        <v>1</v>
      </c>
      <c r="E35" s="40" t="s">
        <v>56</v>
      </c>
      <c r="F35" s="52"/>
    </row>
    <row r="36" spans="1:6" x14ac:dyDescent="0.25">
      <c r="A36" s="45"/>
      <c r="B36" s="45"/>
      <c r="C36" s="45"/>
      <c r="D36" s="45"/>
      <c r="E36" s="63"/>
      <c r="F36" s="30">
        <f>((B32*D32)+(B33*D33)+(B34*D34)+(B35*D35))/4</f>
        <v>0.22500000000000001</v>
      </c>
    </row>
    <row r="37" spans="1:6" x14ac:dyDescent="0.25">
      <c r="A37" s="13" t="s">
        <v>8</v>
      </c>
      <c r="B37" s="14" t="s">
        <v>10</v>
      </c>
      <c r="C37" s="57"/>
      <c r="D37" s="58"/>
      <c r="E37" s="58"/>
      <c r="F37" s="18"/>
    </row>
    <row r="38" spans="1:6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0" t="s">
        <v>90</v>
      </c>
    </row>
    <row r="39" spans="1:6" x14ac:dyDescent="0.25">
      <c r="A39" s="12" t="s">
        <v>3</v>
      </c>
      <c r="B39" s="27">
        <f>VLOOKUP(C39,Parâmetros!$G$5:$K$9,3,FALSE)/10</f>
        <v>0.4</v>
      </c>
      <c r="C39" s="40" t="s">
        <v>71</v>
      </c>
      <c r="D39" s="27">
        <f>VLOOKUP(E39,Parâmetros!$D$3:$E$7,2,FALSE)/10</f>
        <v>0.3</v>
      </c>
      <c r="E39" s="40" t="s">
        <v>28</v>
      </c>
      <c r="F39" s="51"/>
    </row>
    <row r="40" spans="1:6" x14ac:dyDescent="0.25">
      <c r="A40" s="12" t="s">
        <v>4</v>
      </c>
      <c r="B40" s="27">
        <f>VLOOKUP(C40,Parâmetros!$A$13:$B$20,2,FALSE)/10</f>
        <v>0.6</v>
      </c>
      <c r="C40" s="40" t="s">
        <v>72</v>
      </c>
      <c r="D40" s="27">
        <f>VLOOKUP(E40,Parâmetros!$D$13:$E$18,2,FALSE)/10</f>
        <v>0.3</v>
      </c>
      <c r="E40" s="40" t="s">
        <v>93</v>
      </c>
      <c r="F40" s="51"/>
    </row>
    <row r="41" spans="1:6" x14ac:dyDescent="0.25">
      <c r="A41" s="12" t="s">
        <v>63</v>
      </c>
      <c r="B41" s="41">
        <f>VLOOKUP(C41,Parâmetros!$A$24:$B$29,2,FALSE)/10</f>
        <v>0.1</v>
      </c>
      <c r="C41" s="40" t="s">
        <v>43</v>
      </c>
      <c r="D41" s="27">
        <f>VLOOKUP(E41,Parâmetros!$D$24:$E$29,2,FALSE)/10</f>
        <v>1</v>
      </c>
      <c r="E41" s="40" t="s">
        <v>66</v>
      </c>
      <c r="F41" s="51"/>
    </row>
    <row r="42" spans="1:6" x14ac:dyDescent="0.25">
      <c r="A42" s="12" t="s">
        <v>5</v>
      </c>
      <c r="B42" s="41">
        <f>VLOOKUP(C42,Parâmetros!$A$33:$B$39,2,FALSE)/10</f>
        <v>0.5</v>
      </c>
      <c r="C42" s="40" t="s">
        <v>65</v>
      </c>
      <c r="D42" s="27">
        <f>VLOOKUP(E42,Parâmetros!$D$33:$E$39,2,FALSE)/10</f>
        <v>1</v>
      </c>
      <c r="E42" s="40" t="s">
        <v>56</v>
      </c>
      <c r="F42" s="52"/>
    </row>
    <row r="43" spans="1:6" x14ac:dyDescent="0.25">
      <c r="A43" s="45"/>
      <c r="B43" s="45"/>
      <c r="C43" s="45"/>
      <c r="D43" s="45"/>
      <c r="E43" s="63"/>
      <c r="F43" s="30">
        <f>((B39*D39)+(B40*D40)+(B41*D41)+(B42*D42))/4</f>
        <v>0.22500000000000001</v>
      </c>
    </row>
    <row r="44" spans="1:6" x14ac:dyDescent="0.25">
      <c r="A44" s="13" t="s">
        <v>8</v>
      </c>
      <c r="B44" s="14" t="s">
        <v>15</v>
      </c>
      <c r="C44" s="47"/>
      <c r="D44" s="48"/>
      <c r="E44" s="49"/>
      <c r="F44" s="18"/>
    </row>
    <row r="45" spans="1:6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0" t="s">
        <v>90</v>
      </c>
    </row>
    <row r="46" spans="1:6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0.3</v>
      </c>
      <c r="E46" s="28" t="s">
        <v>28</v>
      </c>
      <c r="F46" s="51"/>
    </row>
    <row r="47" spans="1:6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93</v>
      </c>
      <c r="F47" s="51"/>
    </row>
    <row r="48" spans="1:6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51"/>
    </row>
    <row r="49" spans="1:6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2"/>
    </row>
    <row r="50" spans="1:6" x14ac:dyDescent="0.25">
      <c r="A50" s="20"/>
      <c r="B50" s="1"/>
      <c r="C50" s="21"/>
      <c r="D50" s="21"/>
      <c r="E50" s="21"/>
      <c r="F50" s="30">
        <f>((B46*D46)+(B47*D47)+(B48*D48)+(B49*D49))/4</f>
        <v>0.20250000000000001</v>
      </c>
    </row>
  </sheetData>
  <sheetProtection password="B056" sheet="1" objects="1" scenarios="1"/>
  <mergeCells count="21">
    <mergeCell ref="B1:F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37:E37"/>
    <mergeCell ref="C44:E44"/>
    <mergeCell ref="F45:F49"/>
    <mergeCell ref="C23:E23"/>
    <mergeCell ref="F24:F28"/>
    <mergeCell ref="A29:E29"/>
    <mergeCell ref="A43:E43"/>
    <mergeCell ref="C30:E30"/>
    <mergeCell ref="F31:F35"/>
    <mergeCell ref="A36:E36"/>
    <mergeCell ref="F38:F42"/>
  </mergeCells>
  <dataValidations count="10">
    <dataValidation type="list" allowBlank="1" showInputMessage="1" showErrorMessage="1" sqref="C4 C39 C32">
      <formula1>AP42_Factor_Rating</formula1>
    </dataValidation>
    <dataValidation type="list" allowBlank="1" showInputMessage="1" showErrorMessage="1" sqref="E7 E21 E14 E42 E35 E49 E28">
      <formula1>Atividade_Temporal</formula1>
    </dataValidation>
    <dataValidation type="list" allowBlank="1" showInputMessage="1" showErrorMessage="1" sqref="C7 C21 C14 C42 C35 C49 C28">
      <formula1>Fator_Temporal</formula1>
    </dataValidation>
    <dataValidation type="list" allowBlank="1" showInputMessage="1" showErrorMessage="1" sqref="E6 E20 E13 E41 E34 E48 E27">
      <formula1>Atividade_Espacial</formula1>
    </dataValidation>
    <dataValidation type="list" allowBlank="1" showInputMessage="1" showErrorMessage="1" sqref="C6 C20 C13 C41 C34 C48 C27">
      <formula1>Fator_Espacial</formula1>
    </dataValidation>
    <dataValidation type="list" allowBlank="1" showInputMessage="1" showErrorMessage="1" sqref="E5 E19 E12 E40 E33 E47 E26">
      <formula1>Atividade_Especif_Fonte</formula1>
    </dataValidation>
    <dataValidation type="list" allowBlank="1" showInputMessage="1" showErrorMessage="1" sqref="C5 C19 C12 C40 C33 C47 C26">
      <formula1>Fator_Especif_Fonte</formula1>
    </dataValidation>
    <dataValidation type="list" allowBlank="1" showInputMessage="1" showErrorMessage="1" sqref="E4 E18 E11 E39 E32 E46 E25">
      <formula1>Atividade_Medição</formula1>
    </dataValidation>
    <dataValidation type="list" allowBlank="1" showErrorMessage="1" sqref="B2 B9 B16 B37 B30 B44 B23">
      <formula1>$AC$3:$AC$9</formula1>
    </dataValidation>
    <dataValidation type="list" allowBlank="1" showInputMessage="1" showErrorMessage="1" sqref="C18 C11 C46 C2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5" sqref="C15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62.140625" bestFit="1" customWidth="1"/>
  </cols>
  <sheetData>
    <row r="1" spans="1:6" x14ac:dyDescent="0.25">
      <c r="A1" s="5" t="s">
        <v>7</v>
      </c>
      <c r="B1" s="55" t="s">
        <v>102</v>
      </c>
      <c r="C1" s="56"/>
      <c r="D1" s="56"/>
      <c r="E1" s="56"/>
      <c r="F1" s="56"/>
    </row>
    <row r="2" spans="1:6" x14ac:dyDescent="0.25">
      <c r="A2" s="13" t="s">
        <v>8</v>
      </c>
      <c r="B2" s="14" t="s">
        <v>15</v>
      </c>
      <c r="C2" s="47"/>
      <c r="D2" s="48"/>
      <c r="E2" s="49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</row>
    <row r="4" spans="1:6" x14ac:dyDescent="0.25">
      <c r="A4" s="12" t="s">
        <v>3</v>
      </c>
      <c r="B4" s="27">
        <f>VLOOKUP(C4,Parâmetros!$G$5:$K$9,4,FALSE)/10</f>
        <v>0.5</v>
      </c>
      <c r="C4" s="40" t="s">
        <v>68</v>
      </c>
      <c r="D4" s="27">
        <f>VLOOKUP(E4,Parâmetros!$D$3:$E$7,2,FALSE)/10</f>
        <v>0.3</v>
      </c>
      <c r="E4" s="28" t="s">
        <v>28</v>
      </c>
      <c r="F4" s="51"/>
    </row>
    <row r="5" spans="1:6" x14ac:dyDescent="0.25">
      <c r="A5" s="12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51"/>
    </row>
    <row r="6" spans="1:6" x14ac:dyDescent="0.25">
      <c r="A6" s="12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</row>
    <row r="7" spans="1:6" x14ac:dyDescent="0.25">
      <c r="A7" s="12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</row>
    <row r="8" spans="1:6" x14ac:dyDescent="0.25">
      <c r="A8" s="20"/>
      <c r="B8" s="1"/>
      <c r="C8" s="21"/>
      <c r="D8" s="21"/>
      <c r="E8" s="21"/>
      <c r="F8" s="30">
        <f>((B4*D4)+(B5*D5)+(B6*D6)+(B7*D7))/4</f>
        <v>0.23249999999999998</v>
      </c>
    </row>
  </sheetData>
  <sheetProtection password="B056" sheet="1" objects="1" scenarios="1"/>
  <mergeCells count="3">
    <mergeCell ref="C2:E2"/>
    <mergeCell ref="F3:F7"/>
    <mergeCell ref="B1:F1"/>
  </mergeCells>
  <dataValidations count="9">
    <dataValidation type="list" allowBlank="1" showErrorMessage="1" sqref="B2">
      <formula1>$AC$3:$AC$9</formula1>
    </dataValidation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zoomScaleNormal="100"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5" t="s">
        <v>100</v>
      </c>
      <c r="C1" s="56"/>
      <c r="D1" s="56"/>
      <c r="E1" s="56"/>
      <c r="F1" s="6"/>
      <c r="G1" s="7"/>
    </row>
    <row r="2" spans="1:29" ht="15.95" customHeight="1" x14ac:dyDescent="0.25">
      <c r="A2" s="8" t="s">
        <v>8</v>
      </c>
      <c r="B2" s="9" t="s">
        <v>9</v>
      </c>
      <c r="C2" s="57"/>
      <c r="D2" s="58"/>
      <c r="E2" s="5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5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ht="12.2" customHeight="1" x14ac:dyDescent="0.25">
      <c r="A8" s="53"/>
      <c r="B8" s="53"/>
      <c r="C8" s="53"/>
      <c r="D8" s="53"/>
      <c r="E8" s="54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9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5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5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29" ht="11.25" customHeight="1" x14ac:dyDescent="0.25">
      <c r="A15" s="53"/>
      <c r="B15" s="53"/>
      <c r="C15" s="53"/>
      <c r="D15" s="53"/>
      <c r="E15" s="54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7"/>
      <c r="D16" s="48"/>
      <c r="E16" s="49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0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51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51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1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2"/>
    </row>
    <row r="22" spans="1:6" ht="12.2" customHeight="1" x14ac:dyDescent="0.25">
      <c r="A22" s="53"/>
      <c r="B22" s="53"/>
      <c r="C22" s="53"/>
      <c r="D22" s="53"/>
      <c r="E22" s="54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7"/>
      <c r="D23" s="48"/>
      <c r="E23" s="49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0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51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51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51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2"/>
    </row>
    <row r="29" spans="1:6" ht="12.2" customHeight="1" x14ac:dyDescent="0.25">
      <c r="A29" s="53"/>
      <c r="B29" s="53"/>
      <c r="C29" s="53"/>
      <c r="D29" s="53"/>
      <c r="E29" s="54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7"/>
      <c r="D30" s="48"/>
      <c r="E30" s="49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0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1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51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51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2"/>
    </row>
    <row r="36" spans="1:6" ht="12.2" customHeight="1" x14ac:dyDescent="0.25">
      <c r="A36" s="45"/>
      <c r="B36" s="45"/>
      <c r="C36" s="45"/>
      <c r="D36" s="45"/>
      <c r="E36" s="46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7"/>
      <c r="D37" s="48"/>
      <c r="E37" s="49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0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1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51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51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2"/>
    </row>
    <row r="43" spans="1:6" ht="11.25" customHeight="1" x14ac:dyDescent="0.25">
      <c r="A43" s="45"/>
      <c r="B43" s="45"/>
      <c r="C43" s="45"/>
      <c r="D43" s="45"/>
      <c r="E43" s="46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7"/>
      <c r="D44" s="48"/>
      <c r="E44" s="49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0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51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51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51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2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E1"/>
    </sheetView>
  </sheetViews>
  <sheetFormatPr defaultRowHeight="15" x14ac:dyDescent="0.25"/>
  <cols>
    <col min="1" max="1" width="17.7109375" bestFit="1" customWidth="1"/>
    <col min="3" max="3" width="87.85546875" bestFit="1" customWidth="1"/>
    <col min="5" max="5" width="84.7109375" bestFit="1" customWidth="1"/>
  </cols>
  <sheetData>
    <row r="1" spans="1:6" x14ac:dyDescent="0.25">
      <c r="A1" s="5" t="s">
        <v>7</v>
      </c>
      <c r="B1" s="55" t="s">
        <v>99</v>
      </c>
      <c r="C1" s="56"/>
      <c r="D1" s="56"/>
      <c r="E1" s="56"/>
      <c r="F1" s="6"/>
    </row>
    <row r="2" spans="1:6" x14ac:dyDescent="0.25">
      <c r="A2" s="8" t="s">
        <v>8</v>
      </c>
      <c r="B2" s="9" t="s">
        <v>9</v>
      </c>
      <c r="C2" s="57"/>
      <c r="D2" s="58"/>
      <c r="E2" s="59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</row>
    <row r="4" spans="1:6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0.1</v>
      </c>
      <c r="E4" s="28" t="s">
        <v>29</v>
      </c>
      <c r="F4" s="51"/>
    </row>
    <row r="5" spans="1:6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0.1</v>
      </c>
      <c r="E5" s="28" t="s">
        <v>41</v>
      </c>
      <c r="F5" s="51"/>
    </row>
    <row r="6" spans="1:6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0.1</v>
      </c>
      <c r="E6" s="28" t="s">
        <v>46</v>
      </c>
      <c r="F6" s="51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2"/>
    </row>
    <row r="8" spans="1:6" x14ac:dyDescent="0.25">
      <c r="A8" s="53"/>
      <c r="B8" s="53"/>
      <c r="C8" s="53"/>
      <c r="D8" s="53"/>
      <c r="E8" s="54"/>
      <c r="F8" s="39">
        <f>((B4*D4)+(B5*D5)+(B6*D6)+(B7*D7))/4</f>
        <v>3.7500000000000006E-2</v>
      </c>
    </row>
    <row r="9" spans="1:6" x14ac:dyDescent="0.25">
      <c r="A9" s="13" t="s">
        <v>8</v>
      </c>
      <c r="B9" s="14" t="s">
        <v>11</v>
      </c>
      <c r="C9" s="47"/>
      <c r="D9" s="48"/>
      <c r="E9" s="49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6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0.1</v>
      </c>
      <c r="E11" s="28" t="s">
        <v>29</v>
      </c>
      <c r="F11" s="51"/>
    </row>
    <row r="12" spans="1:6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0.1</v>
      </c>
      <c r="E12" s="28" t="s">
        <v>41</v>
      </c>
      <c r="F12" s="51"/>
    </row>
    <row r="13" spans="1:6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0.1</v>
      </c>
      <c r="E13" s="28" t="s">
        <v>46</v>
      </c>
      <c r="F13" s="51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2"/>
    </row>
    <row r="15" spans="1:6" x14ac:dyDescent="0.25">
      <c r="A15" s="53"/>
      <c r="B15" s="53"/>
      <c r="C15" s="53"/>
      <c r="D15" s="53"/>
      <c r="E15" s="54"/>
      <c r="F15" s="39">
        <f>((B11*D11)+(B12*D12)+(B13*D13)+(B14*D14))/4</f>
        <v>3.2500000000000001E-2</v>
      </c>
    </row>
    <row r="16" spans="1:6" x14ac:dyDescent="0.25">
      <c r="A16" s="16" t="s">
        <v>8</v>
      </c>
      <c r="B16" s="17" t="s">
        <v>12</v>
      </c>
      <c r="C16" s="47"/>
      <c r="D16" s="48"/>
      <c r="E16" s="49"/>
      <c r="F16" s="18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0" t="s">
        <v>90</v>
      </c>
    </row>
    <row r="18" spans="1:6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0.1</v>
      </c>
      <c r="E18" s="28" t="s">
        <v>29</v>
      </c>
      <c r="F18" s="51"/>
    </row>
    <row r="19" spans="1:6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0.1</v>
      </c>
      <c r="E19" s="28" t="s">
        <v>41</v>
      </c>
      <c r="F19" s="51"/>
    </row>
    <row r="20" spans="1:6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0.1</v>
      </c>
      <c r="E20" s="28" t="s">
        <v>46</v>
      </c>
      <c r="F20" s="51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2"/>
    </row>
    <row r="22" spans="1:6" x14ac:dyDescent="0.25">
      <c r="A22" s="53"/>
      <c r="B22" s="53"/>
      <c r="C22" s="53"/>
      <c r="D22" s="53"/>
      <c r="E22" s="54"/>
      <c r="F22" s="39">
        <f>((B18*D18)+(B19*D19)+(B20*D20)+(B21*D21))/4</f>
        <v>3.2500000000000001E-2</v>
      </c>
    </row>
    <row r="23" spans="1:6" x14ac:dyDescent="0.25">
      <c r="A23" s="13" t="s">
        <v>8</v>
      </c>
      <c r="B23" s="14" t="s">
        <v>13</v>
      </c>
      <c r="C23" s="47"/>
      <c r="D23" s="48"/>
      <c r="E23" s="49"/>
      <c r="F23" s="15"/>
    </row>
    <row r="24" spans="1:6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0" t="s">
        <v>90</v>
      </c>
    </row>
    <row r="25" spans="1:6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0.1</v>
      </c>
      <c r="E25" s="28" t="s">
        <v>29</v>
      </c>
      <c r="F25" s="51"/>
    </row>
    <row r="26" spans="1:6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0.1</v>
      </c>
      <c r="E26" s="28" t="s">
        <v>41</v>
      </c>
      <c r="F26" s="51"/>
    </row>
    <row r="27" spans="1:6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0.1</v>
      </c>
      <c r="E27" s="28" t="s">
        <v>46</v>
      </c>
      <c r="F27" s="51"/>
    </row>
    <row r="28" spans="1:6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0.1</v>
      </c>
      <c r="E28" s="28" t="s">
        <v>59</v>
      </c>
      <c r="F28" s="52"/>
    </row>
    <row r="29" spans="1:6" x14ac:dyDescent="0.25">
      <c r="A29" s="53"/>
      <c r="B29" s="53"/>
      <c r="C29" s="53"/>
      <c r="D29" s="53"/>
      <c r="E29" s="54"/>
      <c r="F29" s="39">
        <f>((B25*D25)+(B26*D26)+(B27*D27)+(B28*D28))/4</f>
        <v>3.2500000000000001E-2</v>
      </c>
    </row>
    <row r="30" spans="1:6" x14ac:dyDescent="0.25">
      <c r="A30" s="13" t="s">
        <v>8</v>
      </c>
      <c r="B30" s="14" t="s">
        <v>14</v>
      </c>
      <c r="C30" s="47"/>
      <c r="D30" s="48"/>
      <c r="E30" s="49"/>
      <c r="F30" s="18"/>
    </row>
    <row r="31" spans="1:6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0" t="s">
        <v>90</v>
      </c>
    </row>
    <row r="32" spans="1:6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0.1</v>
      </c>
      <c r="E32" s="28" t="s">
        <v>29</v>
      </c>
      <c r="F32" s="51"/>
    </row>
    <row r="33" spans="1:6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0.1</v>
      </c>
      <c r="E33" s="28" t="s">
        <v>41</v>
      </c>
      <c r="F33" s="51"/>
    </row>
    <row r="34" spans="1:6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0.1</v>
      </c>
      <c r="E34" s="28" t="s">
        <v>46</v>
      </c>
      <c r="F34" s="51"/>
    </row>
    <row r="35" spans="1:6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0.1</v>
      </c>
      <c r="E35" s="28" t="s">
        <v>59</v>
      </c>
      <c r="F35" s="52"/>
    </row>
    <row r="36" spans="1:6" x14ac:dyDescent="0.25">
      <c r="A36" s="45"/>
      <c r="B36" s="45"/>
      <c r="C36" s="45"/>
      <c r="D36" s="45"/>
      <c r="E36" s="46"/>
      <c r="F36" s="39">
        <f>((B32*D32)+(B33*D33)+(B34*D34)+(B35*D35))/4</f>
        <v>3.7500000000000006E-2</v>
      </c>
    </row>
    <row r="37" spans="1:6" x14ac:dyDescent="0.25">
      <c r="A37" s="13" t="s">
        <v>8</v>
      </c>
      <c r="B37" s="14" t="s">
        <v>10</v>
      </c>
      <c r="C37" s="47"/>
      <c r="D37" s="48"/>
      <c r="E37" s="49"/>
      <c r="F37" s="18"/>
    </row>
    <row r="38" spans="1:6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0" t="s">
        <v>90</v>
      </c>
    </row>
    <row r="39" spans="1:6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0.1</v>
      </c>
      <c r="E39" s="28" t="s">
        <v>29</v>
      </c>
      <c r="F39" s="51"/>
    </row>
    <row r="40" spans="1:6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0.1</v>
      </c>
      <c r="E40" s="28" t="s">
        <v>41</v>
      </c>
      <c r="F40" s="51"/>
    </row>
    <row r="41" spans="1:6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0.1</v>
      </c>
      <c r="E41" s="28" t="s">
        <v>46</v>
      </c>
      <c r="F41" s="51"/>
    </row>
    <row r="42" spans="1:6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0.1</v>
      </c>
      <c r="E42" s="28" t="s">
        <v>59</v>
      </c>
      <c r="F42" s="52"/>
    </row>
    <row r="43" spans="1:6" x14ac:dyDescent="0.25">
      <c r="A43" s="45"/>
      <c r="B43" s="45"/>
      <c r="C43" s="45"/>
      <c r="D43" s="45"/>
      <c r="E43" s="46"/>
      <c r="F43" s="39">
        <f>((B39*D39)+(B40*D40)+(B41*D41)+(B42*D42))/4</f>
        <v>3.7500000000000006E-2</v>
      </c>
    </row>
    <row r="44" spans="1:6" x14ac:dyDescent="0.25">
      <c r="A44" s="13" t="s">
        <v>8</v>
      </c>
      <c r="B44" s="14" t="s">
        <v>15</v>
      </c>
      <c r="C44" s="47"/>
      <c r="D44" s="48"/>
      <c r="E44" s="49"/>
      <c r="F44" s="18"/>
    </row>
    <row r="45" spans="1:6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0" t="s">
        <v>90</v>
      </c>
    </row>
    <row r="46" spans="1:6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0.1</v>
      </c>
      <c r="E46" s="28" t="s">
        <v>29</v>
      </c>
      <c r="F46" s="51"/>
    </row>
    <row r="47" spans="1:6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0.1</v>
      </c>
      <c r="E47" s="28" t="s">
        <v>41</v>
      </c>
      <c r="F47" s="51"/>
    </row>
    <row r="48" spans="1:6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0.1</v>
      </c>
      <c r="E48" s="28" t="s">
        <v>46</v>
      </c>
      <c r="F48" s="51"/>
    </row>
    <row r="49" spans="1:6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0.1</v>
      </c>
      <c r="E49" s="28" t="s">
        <v>59</v>
      </c>
      <c r="F49" s="52"/>
    </row>
    <row r="50" spans="1:6" x14ac:dyDescent="0.25">
      <c r="A50" s="20"/>
      <c r="B50" s="1"/>
      <c r="C50" s="21"/>
      <c r="D50" s="21"/>
      <c r="E50" s="21"/>
      <c r="F50" s="39">
        <f>((B46*D46)+(B47*D47)+(B48*D48)+(B49*D49))/4</f>
        <v>3.2500000000000001E-2</v>
      </c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5" t="s">
        <v>91</v>
      </c>
      <c r="C1" s="56"/>
      <c r="D1" s="56"/>
      <c r="E1" s="56"/>
      <c r="F1" s="6"/>
      <c r="G1" s="7"/>
    </row>
    <row r="2" spans="1:29" ht="15.95" customHeight="1" x14ac:dyDescent="0.25">
      <c r="A2" s="8" t="s">
        <v>8</v>
      </c>
      <c r="B2" s="9" t="s">
        <v>9</v>
      </c>
      <c r="C2" s="57"/>
      <c r="D2" s="58"/>
      <c r="E2" s="5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5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x14ac:dyDescent="0.25">
      <c r="A8" s="53"/>
      <c r="B8" s="53"/>
      <c r="C8" s="53"/>
      <c r="D8" s="53"/>
      <c r="E8" s="53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7"/>
      <c r="D9" s="58"/>
      <c r="E9" s="5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5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5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29" x14ac:dyDescent="0.25">
      <c r="A15" s="53"/>
      <c r="B15" s="53"/>
      <c r="C15" s="53"/>
      <c r="D15" s="53"/>
      <c r="E15" s="53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7"/>
      <c r="D16" s="48"/>
      <c r="E16" s="49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5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5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2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4" sqref="D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5" t="s">
        <v>92</v>
      </c>
      <c r="C1" s="56"/>
      <c r="D1" s="56"/>
      <c r="E1" s="56"/>
      <c r="F1" s="6"/>
      <c r="G1" s="7"/>
    </row>
    <row r="2" spans="1:29" ht="15.95" customHeight="1" x14ac:dyDescent="0.25">
      <c r="A2" s="8" t="s">
        <v>8</v>
      </c>
      <c r="B2" s="9" t="s">
        <v>9</v>
      </c>
      <c r="C2" s="57"/>
      <c r="D2" s="58"/>
      <c r="E2" s="5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5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x14ac:dyDescent="0.25">
      <c r="A8" s="53"/>
      <c r="B8" s="53"/>
      <c r="C8" s="53"/>
      <c r="D8" s="53"/>
      <c r="E8" s="53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7"/>
      <c r="D9" s="58"/>
      <c r="E9" s="5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5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5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29" x14ac:dyDescent="0.25">
      <c r="A15" s="53"/>
      <c r="B15" s="53"/>
      <c r="C15" s="53"/>
      <c r="D15" s="53"/>
      <c r="E15" s="53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7"/>
      <c r="D16" s="48"/>
      <c r="E16" s="49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5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5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2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5" t="s">
        <v>96</v>
      </c>
      <c r="C1" s="56"/>
      <c r="D1" s="56"/>
      <c r="E1" s="56"/>
      <c r="F1" s="6"/>
      <c r="G1" s="7"/>
    </row>
    <row r="2" spans="1:29" ht="15.95" customHeight="1" x14ac:dyDescent="0.25">
      <c r="A2" s="8" t="s">
        <v>8</v>
      </c>
      <c r="B2" s="9" t="s">
        <v>9</v>
      </c>
      <c r="C2" s="57"/>
      <c r="D2" s="58"/>
      <c r="E2" s="5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51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x14ac:dyDescent="0.25">
      <c r="A8" s="53"/>
      <c r="B8" s="53"/>
      <c r="C8" s="53"/>
      <c r="D8" s="53"/>
      <c r="E8" s="53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7"/>
      <c r="D9" s="58"/>
      <c r="E9" s="5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51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51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51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29" x14ac:dyDescent="0.25">
      <c r="A15" s="53"/>
      <c r="B15" s="53"/>
      <c r="C15" s="53"/>
      <c r="D15" s="53"/>
      <c r="E15" s="53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7"/>
      <c r="D16" s="48"/>
      <c r="E16" s="49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0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51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51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51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2"/>
    </row>
    <row r="22" spans="1:9" x14ac:dyDescent="0.25">
      <c r="A22" s="20"/>
      <c r="C22" s="21"/>
      <c r="D22" s="21"/>
      <c r="E22" s="21"/>
      <c r="F22" s="30">
        <f>((B18*D18)+(B19*D19)+(B20*D20)+(B21*D21))/4</f>
        <v>0.31499999999999995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5" t="s">
        <v>95</v>
      </c>
      <c r="C1" s="56"/>
      <c r="D1" s="56"/>
      <c r="E1" s="56"/>
      <c r="F1" s="6"/>
      <c r="G1" s="7"/>
    </row>
    <row r="2" spans="1:29" ht="15.95" customHeight="1" x14ac:dyDescent="0.25">
      <c r="A2" s="8" t="s">
        <v>8</v>
      </c>
      <c r="B2" s="9" t="s">
        <v>9</v>
      </c>
      <c r="C2" s="57"/>
      <c r="D2" s="58"/>
      <c r="E2" s="5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51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0.7</v>
      </c>
      <c r="E5" s="28" t="s">
        <v>39</v>
      </c>
      <c r="F5" s="51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51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  <c r="AC7" s="1" t="s">
        <v>23</v>
      </c>
    </row>
    <row r="8" spans="1:29" ht="12.2" customHeight="1" x14ac:dyDescent="0.25">
      <c r="A8" s="53"/>
      <c r="B8" s="53"/>
      <c r="C8" s="53"/>
      <c r="D8" s="53"/>
      <c r="E8" s="54"/>
      <c r="F8" s="30">
        <f>((B4*D4)+(B5*D5)+(B6*D6)+(B7*D7))/4</f>
        <v>0.41749999999999998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9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51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51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51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29" s="32" customFormat="1" ht="11.25" customHeight="1" x14ac:dyDescent="0.25">
      <c r="A15" s="53"/>
      <c r="B15" s="53"/>
      <c r="C15" s="53"/>
      <c r="D15" s="53"/>
      <c r="E15" s="54"/>
      <c r="F15" s="33">
        <f>((B11*D11)+(B12*D12)+(B13*D13)+(B14*D14))/4</f>
        <v>0.4</v>
      </c>
    </row>
    <row r="16" spans="1:29" s="32" customFormat="1" ht="15" customHeight="1" x14ac:dyDescent="0.25">
      <c r="A16" s="16" t="s">
        <v>8</v>
      </c>
      <c r="B16" s="17" t="s">
        <v>12</v>
      </c>
      <c r="C16" s="47"/>
      <c r="D16" s="48"/>
      <c r="E16" s="49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60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61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61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61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62"/>
    </row>
    <row r="22" spans="1:6" s="32" customFormat="1" ht="12.2" customHeight="1" x14ac:dyDescent="0.25">
      <c r="A22" s="53"/>
      <c r="B22" s="53"/>
      <c r="C22" s="53"/>
      <c r="D22" s="53"/>
      <c r="E22" s="54"/>
      <c r="F22" s="33">
        <f>((B18*D18)+(B19*D19)+(B20*D20)+(B21*D21))/4</f>
        <v>0.4</v>
      </c>
    </row>
    <row r="23" spans="1:6" s="32" customFormat="1" ht="15" customHeight="1" x14ac:dyDescent="0.25">
      <c r="A23" s="13" t="s">
        <v>8</v>
      </c>
      <c r="B23" s="14" t="s">
        <v>13</v>
      </c>
      <c r="C23" s="47"/>
      <c r="D23" s="48"/>
      <c r="E23" s="49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60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61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0.7</v>
      </c>
      <c r="E26" s="28" t="s">
        <v>39</v>
      </c>
      <c r="F26" s="61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61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62"/>
    </row>
    <row r="29" spans="1:6" s="32" customFormat="1" ht="12.2" customHeight="1" x14ac:dyDescent="0.25">
      <c r="A29" s="53"/>
      <c r="B29" s="53"/>
      <c r="C29" s="53"/>
      <c r="D29" s="53"/>
      <c r="E29" s="54"/>
      <c r="F29" s="33">
        <f>((B25*D25)+(B26*D26)+(B27*D27)+(B28*D28))/4</f>
        <v>0.41749999999999998</v>
      </c>
    </row>
    <row r="30" spans="1:6" s="32" customFormat="1" ht="15" customHeight="1" x14ac:dyDescent="0.25">
      <c r="A30" s="13" t="s">
        <v>8</v>
      </c>
      <c r="B30" s="14" t="s">
        <v>14</v>
      </c>
      <c r="C30" s="47"/>
      <c r="D30" s="48"/>
      <c r="E30" s="49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60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61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0.7</v>
      </c>
      <c r="E33" s="28" t="s">
        <v>39</v>
      </c>
      <c r="F33" s="61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61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62"/>
    </row>
    <row r="36" spans="1:6" s="32" customFormat="1" ht="12.2" customHeight="1" x14ac:dyDescent="0.25">
      <c r="A36" s="53"/>
      <c r="B36" s="53"/>
      <c r="C36" s="53"/>
      <c r="D36" s="53"/>
      <c r="E36" s="54"/>
      <c r="F36" s="33">
        <f>((B32*D32)+(B33*D33)+(B34*D34)+(B35*D35))/4</f>
        <v>0.41749999999999998</v>
      </c>
    </row>
    <row r="37" spans="1:6" s="32" customFormat="1" ht="15" customHeight="1" x14ac:dyDescent="0.25">
      <c r="A37" s="13" t="s">
        <v>8</v>
      </c>
      <c r="B37" s="14" t="s">
        <v>10</v>
      </c>
      <c r="C37" s="47"/>
      <c r="D37" s="48"/>
      <c r="E37" s="49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60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61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0.7</v>
      </c>
      <c r="E40" s="28" t="s">
        <v>39</v>
      </c>
      <c r="F40" s="61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61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62"/>
    </row>
    <row r="43" spans="1:6" s="32" customFormat="1" ht="11.25" customHeight="1" x14ac:dyDescent="0.25">
      <c r="A43" s="53"/>
      <c r="B43" s="53"/>
      <c r="C43" s="53"/>
      <c r="D43" s="53"/>
      <c r="E43" s="54"/>
      <c r="F43" s="33">
        <f>((B39*D39)+(B40*D40)+(B41*D41)+(B42*D42))/4</f>
        <v>0.41749999999999998</v>
      </c>
    </row>
    <row r="44" spans="1:6" s="32" customFormat="1" ht="15" customHeight="1" x14ac:dyDescent="0.25">
      <c r="A44" s="13" t="s">
        <v>8</v>
      </c>
      <c r="B44" s="14" t="s">
        <v>15</v>
      </c>
      <c r="C44" s="47"/>
      <c r="D44" s="48"/>
      <c r="E44" s="49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60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61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61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61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62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0.4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" sqref="B1:E1"/>
    </sheetView>
  </sheetViews>
  <sheetFormatPr defaultRowHeight="15" x14ac:dyDescent="0.25"/>
  <cols>
    <col min="1" max="1" width="19.28515625" customWidth="1"/>
    <col min="2" max="2" width="8.7109375" customWidth="1"/>
    <col min="3" max="3" width="85.42578125" customWidth="1"/>
    <col min="4" max="4" width="10.42578125" customWidth="1"/>
    <col min="5" max="5" width="84.7109375" bestFit="1" customWidth="1"/>
  </cols>
  <sheetData>
    <row r="1" spans="1:6" x14ac:dyDescent="0.25">
      <c r="A1" s="5" t="s">
        <v>7</v>
      </c>
      <c r="B1" s="55" t="s">
        <v>97</v>
      </c>
      <c r="C1" s="56"/>
      <c r="D1" s="56"/>
      <c r="E1" s="56"/>
      <c r="F1" s="6"/>
    </row>
    <row r="2" spans="1:6" x14ac:dyDescent="0.25">
      <c r="A2" s="8" t="s">
        <v>8</v>
      </c>
      <c r="B2" s="9" t="s">
        <v>9</v>
      </c>
      <c r="C2" s="57"/>
      <c r="D2" s="58"/>
      <c r="E2" s="59"/>
      <c r="F2" s="18"/>
    </row>
    <row r="3" spans="1:6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0" t="s">
        <v>90</v>
      </c>
    </row>
    <row r="4" spans="1:6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51"/>
    </row>
    <row r="5" spans="1:6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0.7</v>
      </c>
      <c r="E5" s="28" t="s">
        <v>39</v>
      </c>
      <c r="F5" s="51"/>
    </row>
    <row r="6" spans="1:6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51"/>
    </row>
    <row r="7" spans="1:6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52"/>
    </row>
    <row r="8" spans="1:6" x14ac:dyDescent="0.25">
      <c r="A8" s="53"/>
      <c r="B8" s="53"/>
      <c r="C8" s="53"/>
      <c r="D8" s="53"/>
      <c r="E8" s="54"/>
      <c r="F8" s="30">
        <f>((B4*D4)+(B5*D5)+(B6*D6)+(B7*D7))/4</f>
        <v>0.41749999999999998</v>
      </c>
    </row>
    <row r="9" spans="1:6" x14ac:dyDescent="0.25">
      <c r="A9" s="13" t="s">
        <v>8</v>
      </c>
      <c r="B9" s="14" t="s">
        <v>11</v>
      </c>
      <c r="C9" s="47"/>
      <c r="D9" s="48"/>
      <c r="E9" s="49"/>
      <c r="F9" s="15"/>
    </row>
    <row r="10" spans="1:6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0" t="s">
        <v>90</v>
      </c>
    </row>
    <row r="11" spans="1:6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51"/>
    </row>
    <row r="12" spans="1:6" x14ac:dyDescent="0.25">
      <c r="A12" s="26" t="s">
        <v>4</v>
      </c>
      <c r="B12" s="27">
        <f>VLOOKUP(C12,Parâmetros!$A$13:$B$20,2,FALSE)/10</f>
        <v>0.7</v>
      </c>
      <c r="C12" s="28" t="s">
        <v>33</v>
      </c>
      <c r="D12" s="27">
        <f>VLOOKUP(E12,Parâmetros!$D$13:$E$18,2,FALSE)/10</f>
        <v>0.7</v>
      </c>
      <c r="E12" s="28" t="s">
        <v>39</v>
      </c>
      <c r="F12" s="51"/>
    </row>
    <row r="13" spans="1:6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51"/>
    </row>
    <row r="14" spans="1:6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52"/>
    </row>
    <row r="15" spans="1:6" x14ac:dyDescent="0.25">
      <c r="A15" s="53"/>
      <c r="B15" s="53"/>
      <c r="C15" s="53"/>
      <c r="D15" s="53"/>
      <c r="E15" s="54"/>
      <c r="F15" s="33">
        <f>((B11*D11)+(B12*D12)+(B13*D13)+(B14*D14))/4</f>
        <v>0.41749999999999998</v>
      </c>
    </row>
    <row r="16" spans="1:6" x14ac:dyDescent="0.25">
      <c r="A16" s="16" t="s">
        <v>8</v>
      </c>
      <c r="B16" s="17" t="s">
        <v>12</v>
      </c>
      <c r="C16" s="47"/>
      <c r="D16" s="48"/>
      <c r="E16" s="49"/>
      <c r="F16" s="34"/>
    </row>
    <row r="17" spans="1:6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60" t="s">
        <v>90</v>
      </c>
    </row>
    <row r="18" spans="1:6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61"/>
    </row>
    <row r="19" spans="1:6" x14ac:dyDescent="0.25">
      <c r="A19" s="26" t="s">
        <v>4</v>
      </c>
      <c r="B19" s="27">
        <f>VLOOKUP(C19,Parâmetros!$A$13:$B$20,2,FALSE)/10</f>
        <v>0.7</v>
      </c>
      <c r="C19" s="28" t="s">
        <v>33</v>
      </c>
      <c r="D19" s="27">
        <f>VLOOKUP(E19,Parâmetros!$D$13:$E$18,2,FALSE)/10</f>
        <v>0.7</v>
      </c>
      <c r="E19" s="28" t="s">
        <v>39</v>
      </c>
      <c r="F19" s="61"/>
    </row>
    <row r="20" spans="1:6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61"/>
    </row>
    <row r="21" spans="1:6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62"/>
    </row>
    <row r="22" spans="1:6" x14ac:dyDescent="0.25">
      <c r="A22" s="53"/>
      <c r="B22" s="53"/>
      <c r="C22" s="53"/>
      <c r="D22" s="53"/>
      <c r="E22" s="54"/>
      <c r="F22" s="33">
        <f>((B18*D18)+(B19*D19)+(B20*D20)+(B21*D21))/4</f>
        <v>0.41749999999999998</v>
      </c>
    </row>
  </sheetData>
  <sheetProtection password="B056" sheet="1" objects="1" scenarios="1"/>
  <mergeCells count="10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8 E11">
      <formula1>Atividade_Medição</formula1>
    </dataValidation>
    <dataValidation type="list" allowBlank="1" showInputMessage="1" showErrorMessage="1" sqref="C5 C19 C12">
      <formula1>Fator_Especif_Fonte</formula1>
    </dataValidation>
    <dataValidation type="list" allowBlank="1" showInputMessage="1" showErrorMessage="1" sqref="E5 E19 E12">
      <formula1>Atividade_Especif_Fonte</formula1>
    </dataValidation>
    <dataValidation type="list" allowBlank="1" showInputMessage="1" showErrorMessage="1" sqref="C6 C20 C13">
      <formula1>Fator_Espacial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7 C21 C14">
      <formula1>Fator_Temporal</formula1>
    </dataValidation>
    <dataValidation type="list" allowBlank="1" showInputMessage="1" showErrorMessage="1" sqref="E7 E21 E14">
      <formula1>Atividade_Temporal</formula1>
    </dataValidation>
    <dataValidation type="list" allowBlank="1" showInputMessage="1" showErrorMessage="1" sqref="C4 C18 C11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5" t="s">
        <v>98</v>
      </c>
      <c r="C1" s="56"/>
      <c r="D1" s="56"/>
      <c r="E1" s="56"/>
      <c r="F1" s="6"/>
      <c r="G1" s="7"/>
    </row>
    <row r="2" spans="1:29" ht="15.95" customHeight="1" x14ac:dyDescent="0.25">
      <c r="A2" s="8" t="s">
        <v>8</v>
      </c>
      <c r="B2" s="9" t="s">
        <v>9</v>
      </c>
      <c r="C2" s="57"/>
      <c r="D2" s="58"/>
      <c r="E2" s="59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60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61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93</v>
      </c>
      <c r="F5" s="61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61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62"/>
      <c r="AC7" s="32" t="s">
        <v>23</v>
      </c>
    </row>
    <row r="8" spans="1:29" s="32" customFormat="1" x14ac:dyDescent="0.25">
      <c r="A8" s="53"/>
      <c r="B8" s="53"/>
      <c r="C8" s="53"/>
      <c r="D8" s="53"/>
      <c r="E8" s="53"/>
      <c r="F8" s="33">
        <f>((B4*D4)+(B5*D5)+(B6*D6)+(B7*D7))/4</f>
        <v>8.7500000000000008E-2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57"/>
      <c r="D9" s="58"/>
      <c r="E9" s="58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60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61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93</v>
      </c>
      <c r="F12" s="61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61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62"/>
    </row>
    <row r="15" spans="1:29" s="32" customFormat="1" x14ac:dyDescent="0.25">
      <c r="A15" s="53"/>
      <c r="B15" s="53"/>
      <c r="C15" s="53"/>
      <c r="D15" s="53"/>
      <c r="E15" s="53"/>
      <c r="F15" s="33">
        <f>((B11*D11)+(B12*D12)+(B13*D13)+(B14*D14))/4</f>
        <v>8.7500000000000008E-2</v>
      </c>
    </row>
    <row r="16" spans="1:29" s="32" customFormat="1" ht="15" customHeight="1" x14ac:dyDescent="0.25">
      <c r="A16" s="16" t="s">
        <v>8</v>
      </c>
      <c r="B16" s="17" t="s">
        <v>12</v>
      </c>
      <c r="C16" s="47"/>
      <c r="D16" s="48"/>
      <c r="E16" s="49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60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61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93</v>
      </c>
      <c r="F19" s="61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61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62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8.7500000000000008E-2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9</vt:i4>
      </vt:variant>
    </vt:vector>
  </HeadingPairs>
  <TitlesOfParts>
    <vt:vector size="20" baseType="lpstr">
      <vt:lpstr>Parâmetros</vt:lpstr>
      <vt:lpstr>Maq e Equip1</vt:lpstr>
      <vt:lpstr>Maq e Equip2</vt:lpstr>
      <vt:lpstr>Transferências</vt:lpstr>
      <vt:lpstr>Vias-N Pav</vt:lpstr>
      <vt:lpstr>Vias-Pav</vt:lpstr>
      <vt:lpstr>Vias-Escap</vt:lpstr>
      <vt:lpstr>Vias-Desgaste</vt:lpstr>
      <vt:lpstr>Áreas</vt:lpstr>
      <vt:lpstr>Chaminé</vt:lpstr>
      <vt:lpstr>Jateamento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2019-06-06T19:22:07Z</dcterms:modified>
</cp:coreProperties>
</file>