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Vias\Emissão Total\"/>
    </mc:Choice>
  </mc:AlternateContent>
  <bookViews>
    <workbookView xWindow="0" yWindow="0" windowWidth="24000" windowHeight="9135" firstSheet="1" activeTab="2"/>
  </bookViews>
  <sheets>
    <sheet name="Parâmetros" sheetId="2" state="hidden" r:id="rId1"/>
    <sheet name="Vias-Pav" sheetId="12" r:id="rId2"/>
    <sheet name="Vias-outras" sheetId="15" r:id="rId3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5" l="1"/>
  <c r="D48" i="15"/>
  <c r="D42" i="15"/>
  <c r="D41" i="15"/>
  <c r="D35" i="15"/>
  <c r="D34" i="15"/>
  <c r="D28" i="15"/>
  <c r="D27" i="15"/>
  <c r="D21" i="15"/>
  <c r="D20" i="15"/>
  <c r="D14" i="15"/>
  <c r="D13" i="15"/>
  <c r="D47" i="15" l="1"/>
  <c r="D40" i="15"/>
  <c r="D33" i="15"/>
  <c r="D26" i="15"/>
  <c r="D19" i="15"/>
  <c r="D12" i="15"/>
  <c r="B49" i="15"/>
  <c r="B48" i="15"/>
  <c r="B47" i="15"/>
  <c r="D46" i="15"/>
  <c r="B46" i="15"/>
  <c r="B42" i="15"/>
  <c r="B41" i="15"/>
  <c r="B40" i="15"/>
  <c r="D39" i="15"/>
  <c r="B39" i="15"/>
  <c r="B35" i="15"/>
  <c r="B34" i="15"/>
  <c r="B33" i="15"/>
  <c r="D32" i="15"/>
  <c r="B32" i="15"/>
  <c r="B28" i="15"/>
  <c r="B27" i="15"/>
  <c r="B26" i="15"/>
  <c r="D25" i="15"/>
  <c r="B25" i="15"/>
  <c r="B21" i="15"/>
  <c r="B20" i="15"/>
  <c r="B19" i="15"/>
  <c r="D18" i="15"/>
  <c r="B18" i="15"/>
  <c r="B14" i="15"/>
  <c r="B13" i="15"/>
  <c r="B12" i="15"/>
  <c r="D11" i="15"/>
  <c r="B11" i="15"/>
  <c r="D6" i="15"/>
  <c r="D5" i="15"/>
  <c r="D7" i="15"/>
  <c r="B7" i="15"/>
  <c r="B6" i="15"/>
  <c r="B5" i="15"/>
  <c r="D4" i="15"/>
  <c r="B4" i="15"/>
  <c r="F29" i="15" l="1"/>
  <c r="F50" i="15"/>
  <c r="F43" i="15"/>
  <c r="F36" i="15"/>
  <c r="F22" i="15"/>
  <c r="F15" i="15"/>
  <c r="F8" i="15"/>
  <c r="D21" i="12" l="1"/>
  <c r="B21" i="12"/>
  <c r="D20" i="12"/>
  <c r="B20" i="12"/>
  <c r="D19" i="12"/>
  <c r="B19" i="12"/>
  <c r="D18" i="12"/>
  <c r="B18" i="12"/>
  <c r="D14" i="12"/>
  <c r="B14" i="12"/>
  <c r="D13" i="12"/>
  <c r="B13" i="12"/>
  <c r="D12" i="12"/>
  <c r="B12" i="12"/>
  <c r="D11" i="12"/>
  <c r="B11" i="12"/>
  <c r="D7" i="12"/>
  <c r="B7" i="12"/>
  <c r="D6" i="12"/>
  <c r="B6" i="12"/>
  <c r="D5" i="12"/>
  <c r="B5" i="12"/>
  <c r="D4" i="12"/>
  <c r="B4" i="12"/>
  <c r="F22" i="12" l="1"/>
  <c r="F15" i="12"/>
  <c r="F8" i="12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4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 xml:space="preserve">Pag. 5 - Primeiro parágrafo - Capítulo 13.2.1
</t>
        </r>
      </text>
    </comment>
  </commentList>
</comments>
</file>

<file path=xl/sharedStrings.xml><?xml version="1.0" encoding="utf-8"?>
<sst xmlns="http://schemas.openxmlformats.org/spreadsheetml/2006/main" count="296" uniqueCount="95">
  <si>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</si>
  <si>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</si>
  <si>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</si>
  <si>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</si>
  <si>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</si>
  <si>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</si>
  <si>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</si>
  <si>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</si>
  <si>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</si>
  <si>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</si>
  <si>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</si>
  <si>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</si>
  <si>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</si>
  <si>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</si>
  <si>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</si>
  <si>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</si>
  <si>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</si>
  <si>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</si>
  <si>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</si>
  <si>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</si>
  <si>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</si>
  <si>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</si>
  <si>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</si>
  <si>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</si>
  <si>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</si>
  <si>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</si>
  <si>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</si>
  <si>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</si>
  <si>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</si>
  <si>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</si>
  <si>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</si>
  <si>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</si>
  <si>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</si>
  <si>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</si>
  <si>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</si>
  <si>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</si>
  <si>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</si>
  <si>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</si>
  <si>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</si>
  <si>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</si>
  <si>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</si>
  <si>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</si>
  <si>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</si>
  <si>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</si>
  <si>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</si>
  <si>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</si>
  <si>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</si>
  <si>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</si>
  <si>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</si>
  <si>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</si>
  <si>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</si>
  <si>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</si>
  <si>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</si>
  <si>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</si>
  <si>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</si>
  <si>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</si>
  <si>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</si>
  <si>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</si>
  <si>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</si>
  <si>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</si>
  <si>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</si>
  <si>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</si>
  <si>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</si>
  <si>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</si>
  <si>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</si>
  <si>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</si>
  <si>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</si>
  <si>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</si>
  <si>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</si>
  <si>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</si>
  <si>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</si>
  <si>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</si>
  <si>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</si>
  <si>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</si>
  <si>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</si>
  <si>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</si>
  <si>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</si>
  <si>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</si>
  <si>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</si>
  <si>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</si>
  <si>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</si>
  <si>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</si>
  <si>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</si>
  <si>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</si>
  <si>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</si>
  <si>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</si>
  <si>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</si>
  <si>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</si>
  <si>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</si>
  <si>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</si>
  <si>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</si>
  <si>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Vias Pavimentadas - Ressuspensão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</si>
  <si>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</si>
  <si>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</si>
  <si>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Vias - (Escapamento, evaporativa, desgaste da pista, pneus e freio)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</si>
</sst>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G5" sqref="G5:G9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7" t="s">
        <v>30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5" customHeight="1" x14ac:dyDescent="0.25">
      <c r="A2" s="38" t="s">
        <v>73</v>
      </c>
      <c r="B2" s="38"/>
      <c r="C2" s="4"/>
      <c r="D2" s="38" t="s">
        <v>74</v>
      </c>
      <c r="E2" s="38"/>
      <c r="G2" s="38" t="s">
        <v>25</v>
      </c>
      <c r="H2" s="38"/>
      <c r="I2" s="38"/>
      <c r="J2" s="38"/>
      <c r="K2" s="38"/>
    </row>
    <row r="3" spans="1:11" ht="15" customHeight="1" x14ac:dyDescent="0.25">
      <c r="A3" s="1" t="s">
        <v>16</v>
      </c>
      <c r="B3" s="24">
        <v>10</v>
      </c>
      <c r="D3" s="1" t="s">
        <v>27</v>
      </c>
      <c r="E3" s="24">
        <v>10</v>
      </c>
      <c r="G3" s="39" t="s">
        <v>21</v>
      </c>
      <c r="H3" s="39" t="s">
        <v>22</v>
      </c>
      <c r="I3" s="39"/>
      <c r="J3" s="39"/>
      <c r="K3" s="39"/>
    </row>
    <row r="4" spans="1:11" ht="15" customHeight="1" x14ac:dyDescent="0.25">
      <c r="A4" s="1" t="s">
        <v>17</v>
      </c>
      <c r="B4" s="24">
        <v>9</v>
      </c>
      <c r="D4" s="1" t="s">
        <v>26</v>
      </c>
      <c r="E4" s="24">
        <v>9</v>
      </c>
      <c r="G4" s="39"/>
      <c r="H4" s="24" t="s">
        <v>23</v>
      </c>
      <c r="I4" s="24" t="s">
        <v>10</v>
      </c>
      <c r="J4" s="24" t="s">
        <v>15</v>
      </c>
      <c r="K4" s="24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4">
        <v>6</v>
      </c>
      <c r="G5" s="24" t="s">
        <v>67</v>
      </c>
      <c r="H5" s="24">
        <v>6</v>
      </c>
      <c r="I5" s="24">
        <v>6</v>
      </c>
      <c r="J5" s="24">
        <v>5</v>
      </c>
      <c r="K5" s="24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4">
        <v>3</v>
      </c>
      <c r="G6" s="24" t="s">
        <v>68</v>
      </c>
      <c r="H6" s="24">
        <v>6</v>
      </c>
      <c r="I6" s="24">
        <v>6</v>
      </c>
      <c r="J6" s="24">
        <v>5</v>
      </c>
      <c r="K6" s="24">
        <v>5</v>
      </c>
    </row>
    <row r="7" spans="1:11" ht="22.5" x14ac:dyDescent="0.25">
      <c r="A7" s="2" t="s">
        <v>78</v>
      </c>
      <c r="B7" s="24">
        <v>5</v>
      </c>
      <c r="D7" s="1" t="s">
        <v>29</v>
      </c>
      <c r="E7" s="24">
        <v>1</v>
      </c>
      <c r="G7" s="24" t="s">
        <v>69</v>
      </c>
      <c r="H7" s="24">
        <v>5</v>
      </c>
      <c r="I7" s="24">
        <v>5</v>
      </c>
      <c r="J7" s="24">
        <v>4</v>
      </c>
      <c r="K7" s="24">
        <v>4</v>
      </c>
    </row>
    <row r="8" spans="1:11" ht="15" customHeight="1" x14ac:dyDescent="0.25">
      <c r="A8" s="1" t="s">
        <v>20</v>
      </c>
      <c r="B8" s="24">
        <v>3</v>
      </c>
      <c r="G8" s="24" t="s">
        <v>70</v>
      </c>
      <c r="H8" s="24">
        <v>5</v>
      </c>
      <c r="I8" s="24">
        <v>5</v>
      </c>
      <c r="J8" s="24">
        <v>4</v>
      </c>
      <c r="K8" s="24">
        <v>4</v>
      </c>
    </row>
    <row r="9" spans="1:11" ht="15" customHeight="1" x14ac:dyDescent="0.25">
      <c r="A9" s="1" t="s">
        <v>60</v>
      </c>
      <c r="B9" s="24">
        <v>1</v>
      </c>
      <c r="G9" s="24" t="s">
        <v>71</v>
      </c>
      <c r="H9" s="24">
        <v>4</v>
      </c>
      <c r="I9" s="24">
        <v>4</v>
      </c>
      <c r="J9" s="24">
        <v>3</v>
      </c>
      <c r="K9" s="24">
        <v>3</v>
      </c>
    </row>
    <row r="11" spans="1:11" ht="15" customHeight="1" x14ac:dyDescent="0.25">
      <c r="A11" s="37" t="s">
        <v>50</v>
      </c>
      <c r="B11" s="37"/>
      <c r="C11" s="37"/>
      <c r="D11" s="37"/>
      <c r="E11" s="37"/>
    </row>
    <row r="12" spans="1:11" ht="15" customHeight="1" x14ac:dyDescent="0.25">
      <c r="A12" s="38" t="s">
        <v>79</v>
      </c>
      <c r="B12" s="38"/>
      <c r="D12" s="38" t="s">
        <v>80</v>
      </c>
      <c r="E12" s="38"/>
    </row>
    <row r="13" spans="1:11" ht="15" customHeight="1" x14ac:dyDescent="0.25">
      <c r="A13" s="1" t="s">
        <v>81</v>
      </c>
      <c r="B13" s="24">
        <v>10</v>
      </c>
      <c r="D13" s="1" t="s">
        <v>37</v>
      </c>
      <c r="E13" s="24">
        <v>10</v>
      </c>
    </row>
    <row r="14" spans="1:11" ht="15" customHeight="1" x14ac:dyDescent="0.25">
      <c r="A14" s="1" t="s">
        <v>31</v>
      </c>
      <c r="B14" s="24">
        <v>9</v>
      </c>
      <c r="D14" s="1" t="s">
        <v>38</v>
      </c>
      <c r="E14" s="24">
        <v>9</v>
      </c>
    </row>
    <row r="15" spans="1:11" ht="15" customHeight="1" x14ac:dyDescent="0.25">
      <c r="A15" s="1" t="s">
        <v>32</v>
      </c>
      <c r="B15" s="24">
        <v>8</v>
      </c>
      <c r="D15" s="1" t="s">
        <v>39</v>
      </c>
      <c r="E15" s="24">
        <v>7</v>
      </c>
    </row>
    <row r="16" spans="1:11" ht="15" customHeight="1" x14ac:dyDescent="0.25">
      <c r="A16" s="1" t="s">
        <v>33</v>
      </c>
      <c r="B16" s="24">
        <v>7</v>
      </c>
      <c r="D16" s="1" t="s">
        <v>40</v>
      </c>
      <c r="E16" s="24">
        <v>5</v>
      </c>
    </row>
    <row r="17" spans="1:5" ht="15" customHeight="1" x14ac:dyDescent="0.25">
      <c r="A17" s="1" t="s">
        <v>72</v>
      </c>
      <c r="B17" s="24">
        <v>6</v>
      </c>
      <c r="D17" s="1" t="s">
        <v>92</v>
      </c>
      <c r="E17" s="24">
        <v>3</v>
      </c>
    </row>
    <row r="18" spans="1:5" ht="15" customHeight="1" x14ac:dyDescent="0.25">
      <c r="A18" s="1" t="s">
        <v>34</v>
      </c>
      <c r="B18" s="24">
        <v>5</v>
      </c>
      <c r="D18" s="1" t="s">
        <v>41</v>
      </c>
      <c r="E18" s="24">
        <v>1</v>
      </c>
    </row>
    <row r="19" spans="1:5" ht="15" customHeight="1" x14ac:dyDescent="0.25">
      <c r="A19" s="1" t="s">
        <v>35</v>
      </c>
      <c r="B19" s="24">
        <v>3</v>
      </c>
      <c r="E19" s="24"/>
    </row>
    <row r="20" spans="1:5" ht="15" customHeight="1" x14ac:dyDescent="0.25">
      <c r="A20" s="1" t="s">
        <v>36</v>
      </c>
      <c r="B20" s="24">
        <v>1</v>
      </c>
      <c r="E20" s="24"/>
    </row>
    <row r="21" spans="1:5" ht="15" customHeight="1" x14ac:dyDescent="0.25">
      <c r="E21" s="24"/>
    </row>
    <row r="22" spans="1:5" ht="15" customHeight="1" x14ac:dyDescent="0.25">
      <c r="A22" s="37" t="s">
        <v>42</v>
      </c>
      <c r="B22" s="37"/>
      <c r="C22" s="37"/>
      <c r="D22" s="37"/>
      <c r="E22" s="37"/>
    </row>
    <row r="23" spans="1:5" ht="15" customHeight="1" x14ac:dyDescent="0.25">
      <c r="A23" s="38" t="s">
        <v>82</v>
      </c>
      <c r="B23" s="38"/>
      <c r="D23" s="38" t="s">
        <v>83</v>
      </c>
      <c r="E23" s="38"/>
    </row>
    <row r="24" spans="1:5" ht="15" customHeight="1" x14ac:dyDescent="0.25">
      <c r="A24" s="1" t="s">
        <v>84</v>
      </c>
      <c r="B24" s="24">
        <v>10</v>
      </c>
      <c r="D24" s="1" t="s">
        <v>66</v>
      </c>
      <c r="E24" s="24">
        <v>10</v>
      </c>
    </row>
    <row r="25" spans="1:5" ht="22.5" x14ac:dyDescent="0.25">
      <c r="A25" s="2" t="s">
        <v>85</v>
      </c>
      <c r="B25" s="24">
        <v>9</v>
      </c>
      <c r="D25" s="2" t="s">
        <v>93</v>
      </c>
      <c r="E25" s="24">
        <v>9</v>
      </c>
    </row>
    <row r="26" spans="1:5" ht="15" customHeight="1" x14ac:dyDescent="0.25">
      <c r="A26" s="1" t="s">
        <v>53</v>
      </c>
      <c r="B26" s="24">
        <v>7</v>
      </c>
      <c r="D26" s="1" t="s">
        <v>54</v>
      </c>
      <c r="E26" s="24">
        <v>7</v>
      </c>
    </row>
    <row r="27" spans="1:5" ht="15" customHeight="1" x14ac:dyDescent="0.25">
      <c r="A27" s="1" t="s">
        <v>44</v>
      </c>
      <c r="B27" s="24">
        <v>5</v>
      </c>
      <c r="D27" s="1" t="s">
        <v>47</v>
      </c>
      <c r="E27" s="24">
        <v>5</v>
      </c>
    </row>
    <row r="28" spans="1:5" ht="15" customHeight="1" x14ac:dyDescent="0.25">
      <c r="A28" s="1" t="s">
        <v>45</v>
      </c>
      <c r="B28" s="24">
        <v>3</v>
      </c>
      <c r="D28" s="1" t="s">
        <v>48</v>
      </c>
      <c r="E28" s="24">
        <v>3</v>
      </c>
    </row>
    <row r="29" spans="1:5" ht="15" customHeight="1" x14ac:dyDescent="0.25">
      <c r="A29" s="2" t="s">
        <v>43</v>
      </c>
      <c r="B29" s="24">
        <v>1</v>
      </c>
      <c r="D29" s="1" t="s">
        <v>46</v>
      </c>
      <c r="E29" s="24">
        <v>1</v>
      </c>
    </row>
    <row r="30" spans="1:5" ht="15" customHeight="1" x14ac:dyDescent="0.25">
      <c r="B30" s="24"/>
      <c r="E30" s="24"/>
    </row>
    <row r="31" spans="1:5" ht="15" customHeight="1" x14ac:dyDescent="0.25">
      <c r="A31" s="37" t="s">
        <v>49</v>
      </c>
      <c r="B31" s="37"/>
      <c r="C31" s="37"/>
      <c r="D31" s="37"/>
      <c r="E31" s="37"/>
    </row>
    <row r="32" spans="1:5" ht="15" customHeight="1" x14ac:dyDescent="0.25">
      <c r="A32" s="38" t="s">
        <v>86</v>
      </c>
      <c r="B32" s="38"/>
      <c r="C32" s="23"/>
      <c r="D32" s="38" t="s">
        <v>87</v>
      </c>
      <c r="E32" s="38"/>
    </row>
    <row r="33" spans="1:5" ht="15" customHeight="1" x14ac:dyDescent="0.25">
      <c r="A33" s="1" t="s">
        <v>51</v>
      </c>
      <c r="B33" s="24">
        <v>10</v>
      </c>
      <c r="D33" s="1" t="s">
        <v>56</v>
      </c>
      <c r="E33" s="24">
        <v>10</v>
      </c>
    </row>
    <row r="34" spans="1:5" ht="22.5" x14ac:dyDescent="0.25">
      <c r="A34" s="1" t="s">
        <v>52</v>
      </c>
      <c r="B34" s="24">
        <v>9</v>
      </c>
      <c r="D34" s="2" t="s">
        <v>57</v>
      </c>
      <c r="E34" s="24">
        <v>9</v>
      </c>
    </row>
    <row r="35" spans="1:5" ht="22.5" x14ac:dyDescent="0.25">
      <c r="A35" s="1" t="s">
        <v>88</v>
      </c>
      <c r="B35" s="24">
        <v>8</v>
      </c>
      <c r="D35" s="2" t="s">
        <v>58</v>
      </c>
      <c r="E35" s="24">
        <v>8</v>
      </c>
    </row>
    <row r="36" spans="1:5" ht="15" customHeight="1" x14ac:dyDescent="0.25">
      <c r="A36" s="1" t="s">
        <v>64</v>
      </c>
      <c r="B36" s="24">
        <v>7</v>
      </c>
      <c r="D36" s="1" t="s">
        <v>64</v>
      </c>
      <c r="E36" s="24">
        <v>7</v>
      </c>
    </row>
    <row r="37" spans="1:5" ht="15" customHeight="1" x14ac:dyDescent="0.25">
      <c r="A37" s="1" t="s">
        <v>65</v>
      </c>
      <c r="B37" s="24">
        <v>5</v>
      </c>
      <c r="D37" s="1" t="s">
        <v>65</v>
      </c>
      <c r="E37" s="24">
        <v>5</v>
      </c>
    </row>
    <row r="38" spans="1:5" ht="15" customHeight="1" x14ac:dyDescent="0.25">
      <c r="A38" s="1" t="s">
        <v>55</v>
      </c>
      <c r="B38" s="24">
        <v>3</v>
      </c>
      <c r="D38" s="1" t="s">
        <v>55</v>
      </c>
      <c r="E38" s="24">
        <v>3</v>
      </c>
    </row>
    <row r="39" spans="1:5" ht="15" customHeight="1" x14ac:dyDescent="0.25">
      <c r="A39" s="1" t="s">
        <v>89</v>
      </c>
      <c r="B39" s="24">
        <v>1</v>
      </c>
      <c r="D39" s="1" t="s">
        <v>59</v>
      </c>
      <c r="E39" s="24">
        <v>1</v>
      </c>
    </row>
    <row r="40" spans="1:5" ht="15" customHeight="1" x14ac:dyDescent="0.25">
      <c r="B40" s="24"/>
      <c r="E40" s="24"/>
    </row>
    <row r="41" spans="1:5" ht="15" customHeight="1" x14ac:dyDescent="0.25">
      <c r="B41" s="24"/>
      <c r="E41" s="24"/>
    </row>
    <row r="42" spans="1:5" ht="15" customHeight="1" x14ac:dyDescent="0.25">
      <c r="B42" s="24"/>
    </row>
    <row r="43" spans="1:5" ht="15" customHeight="1" x14ac:dyDescent="0.25">
      <c r="B43" s="24"/>
    </row>
    <row r="44" spans="1:5" ht="15" customHeight="1" x14ac:dyDescent="0.25">
      <c r="B44" s="24"/>
    </row>
    <row r="45" spans="1:5" ht="15" customHeight="1" x14ac:dyDescent="0.25">
      <c r="B45" s="24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workbookViewId="0">
      <selection activeCell="E19" sqref="E19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7" t="s">
        <v>91</v>
      </c>
      <c r="C1" s="48"/>
      <c r="D1" s="48"/>
      <c r="E1" s="48"/>
      <c r="F1" s="6"/>
      <c r="G1" s="7"/>
    </row>
    <row r="2" spans="1:29" ht="15.95" customHeight="1" x14ac:dyDescent="0.25">
      <c r="A2" s="8" t="s">
        <v>8</v>
      </c>
      <c r="B2" s="9" t="s">
        <v>9</v>
      </c>
      <c r="C2" s="49"/>
      <c r="D2" s="50"/>
      <c r="E2" s="51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4" t="s">
        <v>90</v>
      </c>
      <c r="AC3" s="1" t="s">
        <v>9</v>
      </c>
    </row>
    <row r="4" spans="1:29" ht="15.95" customHeight="1" x14ac:dyDescent="0.25">
      <c r="A4" s="25" t="s">
        <v>3</v>
      </c>
      <c r="B4" s="26">
        <f>VLOOKUP(C4,Parâmetros!$G$5:$K$9,5,FALSE)/10</f>
        <v>0.5</v>
      </c>
      <c r="C4" s="27" t="s">
        <v>67</v>
      </c>
      <c r="D4" s="26">
        <f>VLOOKUP(E4,Parâmetros!$D$3:$E$7,2,FALSE)/10</f>
        <v>0.6</v>
      </c>
      <c r="E4" s="27" t="s">
        <v>76</v>
      </c>
      <c r="F4" s="45"/>
      <c r="AC4" s="1" t="s">
        <v>24</v>
      </c>
    </row>
    <row r="5" spans="1:29" ht="15.95" customHeight="1" x14ac:dyDescent="0.25">
      <c r="A5" s="25" t="s">
        <v>4</v>
      </c>
      <c r="B5" s="26">
        <f>VLOOKUP(C5,Parâmetros!$A$13:$B$20,2,FALSE)/10</f>
        <v>0.6</v>
      </c>
      <c r="C5" s="27" t="s">
        <v>72</v>
      </c>
      <c r="D5" s="26">
        <f>VLOOKUP(E5,Parâmetros!$D$13:$E$18,2,FALSE)/10</f>
        <v>0.3</v>
      </c>
      <c r="E5" s="27" t="s">
        <v>92</v>
      </c>
      <c r="F5" s="45"/>
      <c r="AC5" s="1" t="s">
        <v>61</v>
      </c>
    </row>
    <row r="6" spans="1:29" ht="15.95" customHeight="1" x14ac:dyDescent="0.25">
      <c r="A6" s="25" t="s">
        <v>63</v>
      </c>
      <c r="B6" s="26">
        <f>VLOOKUP(C6,Parâmetros!$A$24:$B$29,2,FALSE)/10</f>
        <v>0.1</v>
      </c>
      <c r="C6" s="27" t="s">
        <v>43</v>
      </c>
      <c r="D6" s="26">
        <f>VLOOKUP(E6,Parâmetros!$D$24:$E$29,2,FALSE)/10</f>
        <v>1</v>
      </c>
      <c r="E6" s="27" t="s">
        <v>66</v>
      </c>
      <c r="F6" s="45"/>
      <c r="AC6" s="1" t="s">
        <v>10</v>
      </c>
    </row>
    <row r="7" spans="1:29" ht="15.95" customHeight="1" x14ac:dyDescent="0.25">
      <c r="A7" s="25" t="s">
        <v>5</v>
      </c>
      <c r="B7" s="26">
        <f>VLOOKUP(C7,Parâmetros!$A$33:$B$39,2,FALSE)/10</f>
        <v>0.5</v>
      </c>
      <c r="C7" s="27" t="s">
        <v>65</v>
      </c>
      <c r="D7" s="26">
        <f>VLOOKUP(E7,Parâmetros!$D$33:$E$39,2,FALSE)/10</f>
        <v>1</v>
      </c>
      <c r="E7" s="27" t="s">
        <v>56</v>
      </c>
      <c r="F7" s="46"/>
      <c r="AC7" s="1" t="s">
        <v>23</v>
      </c>
    </row>
    <row r="8" spans="1:29" x14ac:dyDescent="0.25">
      <c r="A8" s="40"/>
      <c r="B8" s="40"/>
      <c r="C8" s="40"/>
      <c r="D8" s="40"/>
      <c r="E8" s="40"/>
      <c r="F8" s="29">
        <f>((B4*D4)+(B5*D5)+(B6*D6)+(B7*D7))/4</f>
        <v>0.27</v>
      </c>
      <c r="AC8" s="1" t="s">
        <v>62</v>
      </c>
    </row>
    <row r="9" spans="1:29" ht="15" customHeight="1" x14ac:dyDescent="0.25">
      <c r="A9" s="12" t="s">
        <v>8</v>
      </c>
      <c r="B9" s="13" t="s">
        <v>11</v>
      </c>
      <c r="C9" s="49"/>
      <c r="D9" s="50"/>
      <c r="E9" s="50"/>
      <c r="F9" s="14"/>
      <c r="AC9" s="1" t="s">
        <v>15</v>
      </c>
    </row>
    <row r="10" spans="1:29" ht="15" customHeight="1" x14ac:dyDescent="0.25">
      <c r="A10" s="28" t="s">
        <v>0</v>
      </c>
      <c r="B10" s="28" t="s">
        <v>1</v>
      </c>
      <c r="C10" s="28" t="s">
        <v>6</v>
      </c>
      <c r="D10" s="28" t="s">
        <v>2</v>
      </c>
      <c r="E10" s="28" t="s">
        <v>6</v>
      </c>
      <c r="F10" s="44" t="s">
        <v>90</v>
      </c>
    </row>
    <row r="11" spans="1:29" ht="15" customHeight="1" x14ac:dyDescent="0.25">
      <c r="A11" s="25" t="s">
        <v>3</v>
      </c>
      <c r="B11" s="26">
        <f>VLOOKUP(C11,Parâmetros!$G$5:$K$9,5,FALSE)/10</f>
        <v>0.5</v>
      </c>
      <c r="C11" s="27" t="s">
        <v>67</v>
      </c>
      <c r="D11" s="26">
        <f>VLOOKUP(E11,Parâmetros!$D$3:$E$7,2,FALSE)/10</f>
        <v>0.6</v>
      </c>
      <c r="E11" s="27" t="s">
        <v>76</v>
      </c>
      <c r="F11" s="45"/>
    </row>
    <row r="12" spans="1:29" ht="15" customHeight="1" x14ac:dyDescent="0.25">
      <c r="A12" s="25" t="s">
        <v>4</v>
      </c>
      <c r="B12" s="26">
        <f>VLOOKUP(C12,Parâmetros!$A$13:$B$20,2,FALSE)/10</f>
        <v>0.6</v>
      </c>
      <c r="C12" s="27" t="s">
        <v>72</v>
      </c>
      <c r="D12" s="26">
        <f>VLOOKUP(E12,Parâmetros!$D$13:$E$18,2,FALSE)/10</f>
        <v>0.3</v>
      </c>
      <c r="E12" s="27" t="s">
        <v>92</v>
      </c>
      <c r="F12" s="45"/>
    </row>
    <row r="13" spans="1:29" ht="15" customHeight="1" x14ac:dyDescent="0.25">
      <c r="A13" s="25" t="s">
        <v>63</v>
      </c>
      <c r="B13" s="26">
        <f>VLOOKUP(C13,Parâmetros!$A$24:$B$29,2,FALSE)/10</f>
        <v>0.1</v>
      </c>
      <c r="C13" s="27" t="s">
        <v>43</v>
      </c>
      <c r="D13" s="26">
        <f>VLOOKUP(E13,Parâmetros!$D$24:$E$29,2,FALSE)/10</f>
        <v>1</v>
      </c>
      <c r="E13" s="27" t="s">
        <v>66</v>
      </c>
      <c r="F13" s="45"/>
    </row>
    <row r="14" spans="1:29" ht="15" customHeight="1" x14ac:dyDescent="0.25">
      <c r="A14" s="25" t="s">
        <v>5</v>
      </c>
      <c r="B14" s="26">
        <f>VLOOKUP(C14,Parâmetros!$A$33:$B$39,2,FALSE)/10</f>
        <v>0.5</v>
      </c>
      <c r="C14" s="27" t="s">
        <v>65</v>
      </c>
      <c r="D14" s="26">
        <f>VLOOKUP(E14,Parâmetros!$D$33:$E$39,2,FALSE)/10</f>
        <v>1</v>
      </c>
      <c r="E14" s="27" t="s">
        <v>56</v>
      </c>
      <c r="F14" s="46"/>
    </row>
    <row r="15" spans="1:29" x14ac:dyDescent="0.25">
      <c r="A15" s="40"/>
      <c r="B15" s="40"/>
      <c r="C15" s="40"/>
      <c r="D15" s="40"/>
      <c r="E15" s="40"/>
      <c r="F15" s="29">
        <f>((B11*D11)+(B12*D12)+(B13*D13)+(B14*D14))/4</f>
        <v>0.27</v>
      </c>
    </row>
    <row r="16" spans="1:29" ht="15" customHeight="1" x14ac:dyDescent="0.25">
      <c r="A16" s="15" t="s">
        <v>8</v>
      </c>
      <c r="B16" s="16" t="s">
        <v>12</v>
      </c>
      <c r="C16" s="41"/>
      <c r="D16" s="42"/>
      <c r="E16" s="43"/>
      <c r="F16" s="17"/>
    </row>
    <row r="17" spans="1:9" ht="15" customHeight="1" x14ac:dyDescent="0.25">
      <c r="A17" s="28" t="s">
        <v>0</v>
      </c>
      <c r="B17" s="28" t="s">
        <v>1</v>
      </c>
      <c r="C17" s="28" t="s">
        <v>6</v>
      </c>
      <c r="D17" s="28" t="s">
        <v>2</v>
      </c>
      <c r="E17" s="28" t="s">
        <v>6</v>
      </c>
      <c r="F17" s="44" t="s">
        <v>90</v>
      </c>
    </row>
    <row r="18" spans="1:9" ht="15" customHeight="1" x14ac:dyDescent="0.25">
      <c r="A18" s="25" t="s">
        <v>3</v>
      </c>
      <c r="B18" s="26">
        <f>VLOOKUP(C18,Parâmetros!$G$5:$K$9,5,FALSE)/10</f>
        <v>0.4</v>
      </c>
      <c r="C18" s="27" t="s">
        <v>70</v>
      </c>
      <c r="D18" s="26">
        <f>VLOOKUP(E18,Parâmetros!$D$3:$E$7,2,FALSE)/10</f>
        <v>0.6</v>
      </c>
      <c r="E18" s="27" t="s">
        <v>76</v>
      </c>
      <c r="F18" s="45"/>
    </row>
    <row r="19" spans="1:9" ht="15" customHeight="1" x14ac:dyDescent="0.25">
      <c r="A19" s="25" t="s">
        <v>4</v>
      </c>
      <c r="B19" s="26">
        <f>VLOOKUP(C19,Parâmetros!$A$13:$B$20,2,FALSE)/10</f>
        <v>0.6</v>
      </c>
      <c r="C19" s="27" t="s">
        <v>72</v>
      </c>
      <c r="D19" s="26">
        <f>VLOOKUP(E19,Parâmetros!$D$13:$E$18,2,FALSE)/10</f>
        <v>0.3</v>
      </c>
      <c r="E19" s="27" t="s">
        <v>92</v>
      </c>
      <c r="F19" s="45"/>
    </row>
    <row r="20" spans="1:9" ht="15" customHeight="1" x14ac:dyDescent="0.25">
      <c r="A20" s="25" t="s">
        <v>63</v>
      </c>
      <c r="B20" s="26">
        <f>VLOOKUP(C20,Parâmetros!$A$24:$B$29,2,FALSE)/10</f>
        <v>0.1</v>
      </c>
      <c r="C20" s="27" t="s">
        <v>43</v>
      </c>
      <c r="D20" s="26">
        <f>VLOOKUP(E20,Parâmetros!$D$24:$E$29,2,FALSE)/10</f>
        <v>1</v>
      </c>
      <c r="E20" s="27" t="s">
        <v>66</v>
      </c>
      <c r="F20" s="45"/>
    </row>
    <row r="21" spans="1:9" ht="15" customHeight="1" x14ac:dyDescent="0.25">
      <c r="A21" s="25" t="s">
        <v>5</v>
      </c>
      <c r="B21" s="26">
        <f>VLOOKUP(C21,Parâmetros!$A$33:$B$39,2,FALSE)/10</f>
        <v>0.5</v>
      </c>
      <c r="C21" s="27" t="s">
        <v>65</v>
      </c>
      <c r="D21" s="26">
        <f>VLOOKUP(E21,Parâmetros!$D$33:$E$39,2,FALSE)/10</f>
        <v>1</v>
      </c>
      <c r="E21" s="27" t="s">
        <v>56</v>
      </c>
      <c r="F21" s="46"/>
    </row>
    <row r="22" spans="1:9" x14ac:dyDescent="0.25">
      <c r="A22" s="19"/>
      <c r="C22" s="20"/>
      <c r="D22" s="20"/>
      <c r="E22" s="20"/>
      <c r="F22" s="29">
        <f>((B18*D18)+(B19*D19)+(B20*D20)+(B21*D21))/4</f>
        <v>0.255</v>
      </c>
      <c r="I22" s="18"/>
    </row>
    <row r="25" spans="1:9" x14ac:dyDescent="0.25">
      <c r="E25" s="21"/>
    </row>
    <row r="33" spans="5:5" x14ac:dyDescent="0.25">
      <c r="E33" s="22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workbookViewId="0">
      <selection activeCell="D48" sqref="D48:E49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7" t="s">
        <v>94</v>
      </c>
      <c r="C1" s="48"/>
      <c r="D1" s="48"/>
      <c r="E1" s="48"/>
      <c r="F1" s="6"/>
      <c r="G1" s="7"/>
    </row>
    <row r="2" spans="1:29" ht="15.95" customHeight="1" x14ac:dyDescent="0.25">
      <c r="A2" s="8" t="s">
        <v>8</v>
      </c>
      <c r="B2" s="9" t="s">
        <v>9</v>
      </c>
      <c r="C2" s="49"/>
      <c r="D2" s="50"/>
      <c r="E2" s="51"/>
      <c r="F2" s="17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4" t="s">
        <v>90</v>
      </c>
      <c r="AC3" s="1" t="s">
        <v>9</v>
      </c>
    </row>
    <row r="4" spans="1:29" ht="15.95" customHeight="1" x14ac:dyDescent="0.25">
      <c r="A4" s="25" t="s">
        <v>3</v>
      </c>
      <c r="B4" s="26">
        <f>VLOOKUP(C4,Parâmetros!$A$3:$B$9,2,FALSE)/10</f>
        <v>0.3</v>
      </c>
      <c r="C4" s="27" t="s">
        <v>20</v>
      </c>
      <c r="D4" s="26">
        <f>VLOOKUP(E4,Parâmetros!$D$3:$E$7,2,FALSE)/10</f>
        <v>0.6</v>
      </c>
      <c r="E4" s="27" t="s">
        <v>76</v>
      </c>
      <c r="F4" s="45"/>
      <c r="AC4" s="1" t="s">
        <v>24</v>
      </c>
    </row>
    <row r="5" spans="1:29" s="30" customFormat="1" ht="15.95" customHeight="1" x14ac:dyDescent="0.25">
      <c r="A5" s="25" t="s">
        <v>4</v>
      </c>
      <c r="B5" s="26">
        <f>VLOOKUP(C5,Parâmetros!$A$13:$B$20,2,FALSE)/10</f>
        <v>0.7</v>
      </c>
      <c r="C5" s="27" t="s">
        <v>33</v>
      </c>
      <c r="D5" s="26">
        <f>VLOOKUP(E5,Parâmetros!$D$13:$E$18,2,FALSE)/10</f>
        <v>0.3</v>
      </c>
      <c r="E5" s="27" t="s">
        <v>92</v>
      </c>
      <c r="F5" s="45"/>
      <c r="AC5" s="30" t="s">
        <v>61</v>
      </c>
    </row>
    <row r="6" spans="1:29" ht="15.95" customHeight="1" x14ac:dyDescent="0.25">
      <c r="A6" s="25" t="s">
        <v>63</v>
      </c>
      <c r="B6" s="26">
        <f>VLOOKUP(C6,Parâmetros!$A$24:$B$29,2,FALSE)/10</f>
        <v>0.5</v>
      </c>
      <c r="C6" s="27" t="s">
        <v>44</v>
      </c>
      <c r="D6" s="26">
        <f>VLOOKUP(E6,Parâmetros!$D$24:$E$29,2,FALSE)/10</f>
        <v>1</v>
      </c>
      <c r="E6" s="27" t="s">
        <v>66</v>
      </c>
      <c r="F6" s="45"/>
      <c r="AC6" s="1" t="s">
        <v>10</v>
      </c>
    </row>
    <row r="7" spans="1:29" ht="15.95" customHeight="1" x14ac:dyDescent="0.25">
      <c r="A7" s="25" t="s">
        <v>5</v>
      </c>
      <c r="B7" s="26">
        <f>VLOOKUP(C7,Parâmetros!$A$33:$B$39,2,FALSE)/10</f>
        <v>0.5</v>
      </c>
      <c r="C7" s="27" t="s">
        <v>65</v>
      </c>
      <c r="D7" s="26">
        <f>VLOOKUP(E7,Parâmetros!$D$33:$E$39,2,FALSE)/10</f>
        <v>1</v>
      </c>
      <c r="E7" s="27" t="s">
        <v>56</v>
      </c>
      <c r="F7" s="46"/>
      <c r="AC7" s="1" t="s">
        <v>23</v>
      </c>
    </row>
    <row r="8" spans="1:29" ht="12.2" customHeight="1" x14ac:dyDescent="0.25">
      <c r="A8" s="40"/>
      <c r="B8" s="40"/>
      <c r="C8" s="40"/>
      <c r="D8" s="40"/>
      <c r="E8" s="55"/>
      <c r="F8" s="29">
        <f>((B4*D4)+(B5*D5)+(B6*D6)+(B7*D7))/4</f>
        <v>0.34750000000000003</v>
      </c>
      <c r="AC8" s="1" t="s">
        <v>62</v>
      </c>
    </row>
    <row r="9" spans="1:29" ht="15" customHeight="1" x14ac:dyDescent="0.25">
      <c r="A9" s="12" t="s">
        <v>8</v>
      </c>
      <c r="B9" s="13" t="s">
        <v>11</v>
      </c>
      <c r="C9" s="41"/>
      <c r="D9" s="42"/>
      <c r="E9" s="43"/>
      <c r="F9" s="14"/>
      <c r="AC9" s="1" t="s">
        <v>15</v>
      </c>
    </row>
    <row r="10" spans="1:29" ht="15" customHeight="1" x14ac:dyDescent="0.25">
      <c r="A10" s="28" t="s">
        <v>0</v>
      </c>
      <c r="B10" s="28" t="s">
        <v>1</v>
      </c>
      <c r="C10" s="28" t="s">
        <v>6</v>
      </c>
      <c r="D10" s="28" t="s">
        <v>2</v>
      </c>
      <c r="E10" s="28" t="s">
        <v>6</v>
      </c>
      <c r="F10" s="44" t="s">
        <v>90</v>
      </c>
    </row>
    <row r="11" spans="1:29" ht="15" customHeight="1" x14ac:dyDescent="0.25">
      <c r="A11" s="25" t="s">
        <v>3</v>
      </c>
      <c r="B11" s="26">
        <f>VLOOKUP(C11,Parâmetros!$A$3:$B$9,2,FALSE)/10</f>
        <v>0.3</v>
      </c>
      <c r="C11" s="27" t="s">
        <v>20</v>
      </c>
      <c r="D11" s="26">
        <f>VLOOKUP(E11,Parâmetros!$D$3:$E$7,2,FALSE)/10</f>
        <v>0.6</v>
      </c>
      <c r="E11" s="27" t="s">
        <v>76</v>
      </c>
      <c r="F11" s="45"/>
    </row>
    <row r="12" spans="1:29" s="30" customFormat="1" ht="15" customHeight="1" x14ac:dyDescent="0.25">
      <c r="A12" s="25" t="s">
        <v>4</v>
      </c>
      <c r="B12" s="26">
        <f>VLOOKUP(C12,Parâmetros!$A$13:$B$20,2,FALSE)/10</f>
        <v>0.6</v>
      </c>
      <c r="C12" s="27" t="s">
        <v>72</v>
      </c>
      <c r="D12" s="26">
        <f>VLOOKUP(E12,Parâmetros!$D$13:$E$18,2,FALSE)/10</f>
        <v>0.3</v>
      </c>
      <c r="E12" s="27" t="s">
        <v>92</v>
      </c>
      <c r="F12" s="45"/>
    </row>
    <row r="13" spans="1:29" s="30" customFormat="1" ht="15" customHeight="1" x14ac:dyDescent="0.25">
      <c r="A13" s="25" t="s">
        <v>63</v>
      </c>
      <c r="B13" s="26">
        <f>VLOOKUP(C13,Parâmetros!$A$24:$B$29,2,FALSE)/10</f>
        <v>0.5</v>
      </c>
      <c r="C13" s="27" t="s">
        <v>44</v>
      </c>
      <c r="D13" s="26">
        <f>VLOOKUP(E13,Parâmetros!$D$24:$E$29,2,FALSE)/10</f>
        <v>1</v>
      </c>
      <c r="E13" s="27" t="s">
        <v>66</v>
      </c>
      <c r="F13" s="45"/>
    </row>
    <row r="14" spans="1:29" s="30" customFormat="1" ht="15" customHeight="1" x14ac:dyDescent="0.25">
      <c r="A14" s="25" t="s">
        <v>5</v>
      </c>
      <c r="B14" s="26">
        <f>VLOOKUP(C14,Parâmetros!$A$33:$B$39,2,FALSE)/10</f>
        <v>0.5</v>
      </c>
      <c r="C14" s="27" t="s">
        <v>65</v>
      </c>
      <c r="D14" s="26">
        <f>VLOOKUP(E14,Parâmetros!$D$33:$E$39,2,FALSE)/10</f>
        <v>1</v>
      </c>
      <c r="E14" s="27" t="s">
        <v>56</v>
      </c>
      <c r="F14" s="46"/>
    </row>
    <row r="15" spans="1:29" s="30" customFormat="1" ht="11.25" customHeight="1" x14ac:dyDescent="0.25">
      <c r="A15" s="40"/>
      <c r="B15" s="40"/>
      <c r="C15" s="40"/>
      <c r="D15" s="40"/>
      <c r="E15" s="55"/>
      <c r="F15" s="31">
        <f>((B11*D11)+(B12*D12)+(B13*D13)+(B14*D14))/4</f>
        <v>0.33999999999999997</v>
      </c>
    </row>
    <row r="16" spans="1:29" s="30" customFormat="1" ht="15" customHeight="1" x14ac:dyDescent="0.25">
      <c r="A16" s="15" t="s">
        <v>8</v>
      </c>
      <c r="B16" s="16" t="s">
        <v>12</v>
      </c>
      <c r="C16" s="41"/>
      <c r="D16" s="42"/>
      <c r="E16" s="43"/>
      <c r="F16" s="32"/>
    </row>
    <row r="17" spans="1:6" s="30" customFormat="1" ht="15" customHeight="1" x14ac:dyDescent="0.25">
      <c r="A17" s="28" t="s">
        <v>0</v>
      </c>
      <c r="B17" s="28" t="s">
        <v>1</v>
      </c>
      <c r="C17" s="28" t="s">
        <v>6</v>
      </c>
      <c r="D17" s="28" t="s">
        <v>2</v>
      </c>
      <c r="E17" s="28" t="s">
        <v>6</v>
      </c>
      <c r="F17" s="52" t="s">
        <v>90</v>
      </c>
    </row>
    <row r="18" spans="1:6" s="30" customFormat="1" ht="15" customHeight="1" x14ac:dyDescent="0.25">
      <c r="A18" s="25" t="s">
        <v>3</v>
      </c>
      <c r="B18" s="26">
        <f>VLOOKUP(C18,Parâmetros!$A$3:$B$9,2,FALSE)/10</f>
        <v>0.3</v>
      </c>
      <c r="C18" s="27" t="s">
        <v>20</v>
      </c>
      <c r="D18" s="26">
        <f>VLOOKUP(E18,Parâmetros!$D$3:$E$7,2,FALSE)/10</f>
        <v>0.6</v>
      </c>
      <c r="E18" s="27" t="s">
        <v>76</v>
      </c>
      <c r="F18" s="53"/>
    </row>
    <row r="19" spans="1:6" s="30" customFormat="1" ht="15" customHeight="1" x14ac:dyDescent="0.25">
      <c r="A19" s="25" t="s">
        <v>4</v>
      </c>
      <c r="B19" s="26">
        <f>VLOOKUP(C19,Parâmetros!$A$13:$B$20,2,FALSE)/10</f>
        <v>0.6</v>
      </c>
      <c r="C19" s="27" t="s">
        <v>72</v>
      </c>
      <c r="D19" s="26">
        <f>VLOOKUP(E19,Parâmetros!$D$13:$E$18,2,FALSE)/10</f>
        <v>0.3</v>
      </c>
      <c r="E19" s="27" t="s">
        <v>92</v>
      </c>
      <c r="F19" s="53"/>
    </row>
    <row r="20" spans="1:6" s="30" customFormat="1" ht="15" customHeight="1" x14ac:dyDescent="0.25">
      <c r="A20" s="25" t="s">
        <v>63</v>
      </c>
      <c r="B20" s="26">
        <f>VLOOKUP(C20,Parâmetros!$A$24:$B$29,2,FALSE)/10</f>
        <v>0.5</v>
      </c>
      <c r="C20" s="27" t="s">
        <v>44</v>
      </c>
      <c r="D20" s="26">
        <f>VLOOKUP(E20,Parâmetros!$D$24:$E$29,2,FALSE)/10</f>
        <v>1</v>
      </c>
      <c r="E20" s="27" t="s">
        <v>66</v>
      </c>
      <c r="F20" s="53"/>
    </row>
    <row r="21" spans="1:6" s="30" customFormat="1" ht="15" customHeight="1" x14ac:dyDescent="0.25">
      <c r="A21" s="25" t="s">
        <v>5</v>
      </c>
      <c r="B21" s="26">
        <f>VLOOKUP(C21,Parâmetros!$A$33:$B$39,2,FALSE)/10</f>
        <v>0.5</v>
      </c>
      <c r="C21" s="27" t="s">
        <v>65</v>
      </c>
      <c r="D21" s="26">
        <f>VLOOKUP(E21,Parâmetros!$D$33:$E$39,2,FALSE)/10</f>
        <v>1</v>
      </c>
      <c r="E21" s="27" t="s">
        <v>56</v>
      </c>
      <c r="F21" s="54"/>
    </row>
    <row r="22" spans="1:6" s="30" customFormat="1" ht="12.2" customHeight="1" x14ac:dyDescent="0.25">
      <c r="A22" s="40"/>
      <c r="B22" s="40"/>
      <c r="C22" s="40"/>
      <c r="D22" s="40"/>
      <c r="E22" s="55"/>
      <c r="F22" s="31">
        <f>((B18*D18)+(B19*D19)+(B20*D20)+(B21*D21))/4</f>
        <v>0.33999999999999997</v>
      </c>
    </row>
    <row r="23" spans="1:6" s="30" customFormat="1" ht="15" customHeight="1" x14ac:dyDescent="0.25">
      <c r="A23" s="12" t="s">
        <v>8</v>
      </c>
      <c r="B23" s="13" t="s">
        <v>13</v>
      </c>
      <c r="C23" s="41"/>
      <c r="D23" s="42"/>
      <c r="E23" s="43"/>
      <c r="F23" s="33"/>
    </row>
    <row r="24" spans="1:6" s="30" customFormat="1" ht="15" customHeight="1" x14ac:dyDescent="0.25">
      <c r="A24" s="28" t="s">
        <v>0</v>
      </c>
      <c r="B24" s="28" t="s">
        <v>1</v>
      </c>
      <c r="C24" s="28" t="s">
        <v>6</v>
      </c>
      <c r="D24" s="28" t="s">
        <v>2</v>
      </c>
      <c r="E24" s="28" t="s">
        <v>6</v>
      </c>
      <c r="F24" s="52" t="s">
        <v>90</v>
      </c>
    </row>
    <row r="25" spans="1:6" s="30" customFormat="1" ht="15" customHeight="1" x14ac:dyDescent="0.25">
      <c r="A25" s="25" t="s">
        <v>3</v>
      </c>
      <c r="B25" s="26">
        <f>VLOOKUP(C25,Parâmetros!$A$3:$B$9,2,FALSE)/10</f>
        <v>0.3</v>
      </c>
      <c r="C25" s="27" t="s">
        <v>20</v>
      </c>
      <c r="D25" s="26">
        <f>VLOOKUP(E25,Parâmetros!$D$3:$E$7,2,FALSE)/10</f>
        <v>0.6</v>
      </c>
      <c r="E25" s="27" t="s">
        <v>76</v>
      </c>
      <c r="F25" s="53"/>
    </row>
    <row r="26" spans="1:6" s="30" customFormat="1" ht="15" customHeight="1" x14ac:dyDescent="0.25">
      <c r="A26" s="25" t="s">
        <v>4</v>
      </c>
      <c r="B26" s="26">
        <f>VLOOKUP(C26,Parâmetros!$A$13:$B$20,2,FALSE)/10</f>
        <v>0.7</v>
      </c>
      <c r="C26" s="27" t="s">
        <v>33</v>
      </c>
      <c r="D26" s="26">
        <f>VLOOKUP(E26,Parâmetros!$D$13:$E$18,2,FALSE)/10</f>
        <v>0.3</v>
      </c>
      <c r="E26" s="27" t="s">
        <v>92</v>
      </c>
      <c r="F26" s="53"/>
    </row>
    <row r="27" spans="1:6" s="30" customFormat="1" ht="15" customHeight="1" x14ac:dyDescent="0.25">
      <c r="A27" s="25" t="s">
        <v>63</v>
      </c>
      <c r="B27" s="26">
        <f>VLOOKUP(C27,Parâmetros!$A$24:$B$29,2,FALSE)/10</f>
        <v>0.5</v>
      </c>
      <c r="C27" s="27" t="s">
        <v>44</v>
      </c>
      <c r="D27" s="26">
        <f>VLOOKUP(E27,Parâmetros!$D$24:$E$29,2,FALSE)/10</f>
        <v>1</v>
      </c>
      <c r="E27" s="27" t="s">
        <v>66</v>
      </c>
      <c r="F27" s="53"/>
    </row>
    <row r="28" spans="1:6" s="30" customFormat="1" ht="15" customHeight="1" x14ac:dyDescent="0.25">
      <c r="A28" s="25" t="s">
        <v>5</v>
      </c>
      <c r="B28" s="26">
        <f>VLOOKUP(C28,Parâmetros!$A$33:$B$39,2,FALSE)/10</f>
        <v>0.5</v>
      </c>
      <c r="C28" s="27" t="s">
        <v>65</v>
      </c>
      <c r="D28" s="26">
        <f>VLOOKUP(E28,Parâmetros!$D$33:$E$39,2,FALSE)/10</f>
        <v>1</v>
      </c>
      <c r="E28" s="27" t="s">
        <v>56</v>
      </c>
      <c r="F28" s="54"/>
    </row>
    <row r="29" spans="1:6" s="30" customFormat="1" ht="12.2" customHeight="1" x14ac:dyDescent="0.25">
      <c r="A29" s="40"/>
      <c r="B29" s="40"/>
      <c r="C29" s="40"/>
      <c r="D29" s="40"/>
      <c r="E29" s="55"/>
      <c r="F29" s="31">
        <f>((B25*D25)+(B26*D26)+(B27*D27)+(B28*D28))/4</f>
        <v>0.34750000000000003</v>
      </c>
    </row>
    <row r="30" spans="1:6" s="30" customFormat="1" ht="15" customHeight="1" x14ac:dyDescent="0.25">
      <c r="A30" s="12" t="s">
        <v>8</v>
      </c>
      <c r="B30" s="13" t="s">
        <v>14</v>
      </c>
      <c r="C30" s="41"/>
      <c r="D30" s="42"/>
      <c r="E30" s="43"/>
      <c r="F30" s="32"/>
    </row>
    <row r="31" spans="1:6" s="30" customFormat="1" ht="15" customHeight="1" x14ac:dyDescent="0.25">
      <c r="A31" s="28" t="s">
        <v>0</v>
      </c>
      <c r="B31" s="28" t="s">
        <v>1</v>
      </c>
      <c r="C31" s="28" t="s">
        <v>6</v>
      </c>
      <c r="D31" s="28" t="s">
        <v>2</v>
      </c>
      <c r="E31" s="28" t="s">
        <v>6</v>
      </c>
      <c r="F31" s="52" t="s">
        <v>90</v>
      </c>
    </row>
    <row r="32" spans="1:6" s="30" customFormat="1" ht="15" customHeight="1" x14ac:dyDescent="0.25">
      <c r="A32" s="25" t="s">
        <v>3</v>
      </c>
      <c r="B32" s="26">
        <f>VLOOKUP(C32,Parâmetros!$A$3:$B$9,2,FALSE)/10</f>
        <v>0.3</v>
      </c>
      <c r="C32" s="27" t="s">
        <v>20</v>
      </c>
      <c r="D32" s="26">
        <f>VLOOKUP(E32,Parâmetros!$D$3:$E$7,2,FALSE)/10</f>
        <v>0.6</v>
      </c>
      <c r="E32" s="27" t="s">
        <v>76</v>
      </c>
      <c r="F32" s="53"/>
    </row>
    <row r="33" spans="1:6" s="30" customFormat="1" ht="15" customHeight="1" x14ac:dyDescent="0.25">
      <c r="A33" s="25" t="s">
        <v>4</v>
      </c>
      <c r="B33" s="26">
        <f>VLOOKUP(C33,Parâmetros!$A$13:$B$20,2,FALSE)/10</f>
        <v>0.7</v>
      </c>
      <c r="C33" s="27" t="s">
        <v>33</v>
      </c>
      <c r="D33" s="26">
        <f>VLOOKUP(E33,Parâmetros!$D$13:$E$18,2,FALSE)/10</f>
        <v>0.3</v>
      </c>
      <c r="E33" s="27" t="s">
        <v>92</v>
      </c>
      <c r="F33" s="53"/>
    </row>
    <row r="34" spans="1:6" s="30" customFormat="1" ht="15" customHeight="1" x14ac:dyDescent="0.25">
      <c r="A34" s="25" t="s">
        <v>63</v>
      </c>
      <c r="B34" s="26">
        <f>VLOOKUP(C34,Parâmetros!$A$24:$B$29,2,FALSE)/10</f>
        <v>0.5</v>
      </c>
      <c r="C34" s="27" t="s">
        <v>44</v>
      </c>
      <c r="D34" s="26">
        <f>VLOOKUP(E34,Parâmetros!$D$24:$E$29,2,FALSE)/10</f>
        <v>1</v>
      </c>
      <c r="E34" s="27" t="s">
        <v>66</v>
      </c>
      <c r="F34" s="53"/>
    </row>
    <row r="35" spans="1:6" s="30" customFormat="1" ht="15" customHeight="1" x14ac:dyDescent="0.25">
      <c r="A35" s="25" t="s">
        <v>5</v>
      </c>
      <c r="B35" s="26">
        <f>VLOOKUP(C35,Parâmetros!$A$33:$B$39,2,FALSE)/10</f>
        <v>0.5</v>
      </c>
      <c r="C35" s="27" t="s">
        <v>65</v>
      </c>
      <c r="D35" s="26">
        <f>VLOOKUP(E35,Parâmetros!$D$33:$E$39,2,FALSE)/10</f>
        <v>1</v>
      </c>
      <c r="E35" s="27" t="s">
        <v>56</v>
      </c>
      <c r="F35" s="54"/>
    </row>
    <row r="36" spans="1:6" s="30" customFormat="1" ht="12.2" customHeight="1" x14ac:dyDescent="0.25">
      <c r="A36" s="40"/>
      <c r="B36" s="40"/>
      <c r="C36" s="40"/>
      <c r="D36" s="40"/>
      <c r="E36" s="55"/>
      <c r="F36" s="31">
        <f>((B32*D32)+(B33*D33)+(B34*D34)+(B35*D35))/4</f>
        <v>0.34750000000000003</v>
      </c>
    </row>
    <row r="37" spans="1:6" s="30" customFormat="1" ht="15" customHeight="1" x14ac:dyDescent="0.25">
      <c r="A37" s="12" t="s">
        <v>8</v>
      </c>
      <c r="B37" s="13" t="s">
        <v>10</v>
      </c>
      <c r="C37" s="41"/>
      <c r="D37" s="42"/>
      <c r="E37" s="43"/>
      <c r="F37" s="32"/>
    </row>
    <row r="38" spans="1:6" s="30" customFormat="1" ht="15" customHeight="1" x14ac:dyDescent="0.25">
      <c r="A38" s="28" t="s">
        <v>0</v>
      </c>
      <c r="B38" s="28" t="s">
        <v>1</v>
      </c>
      <c r="C38" s="28" t="s">
        <v>6</v>
      </c>
      <c r="D38" s="28" t="s">
        <v>2</v>
      </c>
      <c r="E38" s="28" t="s">
        <v>6</v>
      </c>
      <c r="F38" s="52" t="s">
        <v>90</v>
      </c>
    </row>
    <row r="39" spans="1:6" s="30" customFormat="1" ht="15" customHeight="1" x14ac:dyDescent="0.25">
      <c r="A39" s="25" t="s">
        <v>3</v>
      </c>
      <c r="B39" s="26">
        <f>VLOOKUP(C39,Parâmetros!$A$3:$B$9,2,FALSE)/10</f>
        <v>0.3</v>
      </c>
      <c r="C39" s="27" t="s">
        <v>20</v>
      </c>
      <c r="D39" s="26">
        <f>VLOOKUP(E39,Parâmetros!$D$3:$E$7,2,FALSE)/10</f>
        <v>0.6</v>
      </c>
      <c r="E39" s="27" t="s">
        <v>76</v>
      </c>
      <c r="F39" s="53"/>
    </row>
    <row r="40" spans="1:6" s="30" customFormat="1" ht="15" customHeight="1" x14ac:dyDescent="0.25">
      <c r="A40" s="25" t="s">
        <v>4</v>
      </c>
      <c r="B40" s="26">
        <f>VLOOKUP(C40,Parâmetros!$A$13:$B$20,2,FALSE)/10</f>
        <v>0.7</v>
      </c>
      <c r="C40" s="27" t="s">
        <v>33</v>
      </c>
      <c r="D40" s="26">
        <f>VLOOKUP(E40,Parâmetros!$D$13:$E$18,2,FALSE)/10</f>
        <v>0.3</v>
      </c>
      <c r="E40" s="27" t="s">
        <v>92</v>
      </c>
      <c r="F40" s="53"/>
    </row>
    <row r="41" spans="1:6" s="30" customFormat="1" ht="15" customHeight="1" x14ac:dyDescent="0.25">
      <c r="A41" s="25" t="s">
        <v>63</v>
      </c>
      <c r="B41" s="26">
        <f>VLOOKUP(C41,Parâmetros!$A$24:$B$29,2,FALSE)/10</f>
        <v>0.5</v>
      </c>
      <c r="C41" s="27" t="s">
        <v>44</v>
      </c>
      <c r="D41" s="26">
        <f>VLOOKUP(E41,Parâmetros!$D$24:$E$29,2,FALSE)/10</f>
        <v>1</v>
      </c>
      <c r="E41" s="27" t="s">
        <v>66</v>
      </c>
      <c r="F41" s="53"/>
    </row>
    <row r="42" spans="1:6" s="30" customFormat="1" ht="15" customHeight="1" x14ac:dyDescent="0.25">
      <c r="A42" s="25" t="s">
        <v>5</v>
      </c>
      <c r="B42" s="26">
        <f>VLOOKUP(C42,Parâmetros!$A$33:$B$39,2,FALSE)/10</f>
        <v>0.5</v>
      </c>
      <c r="C42" s="27" t="s">
        <v>65</v>
      </c>
      <c r="D42" s="26">
        <f>VLOOKUP(E42,Parâmetros!$D$33:$E$39,2,FALSE)/10</f>
        <v>1</v>
      </c>
      <c r="E42" s="27" t="s">
        <v>56</v>
      </c>
      <c r="F42" s="54"/>
    </row>
    <row r="43" spans="1:6" s="30" customFormat="1" ht="11.25" customHeight="1" x14ac:dyDescent="0.25">
      <c r="A43" s="40"/>
      <c r="B43" s="40"/>
      <c r="C43" s="40"/>
      <c r="D43" s="40"/>
      <c r="E43" s="55"/>
      <c r="F43" s="31">
        <f>((B39*D39)+(B40*D40)+(B41*D41)+(B42*D42))/4</f>
        <v>0.34750000000000003</v>
      </c>
    </row>
    <row r="44" spans="1:6" s="30" customFormat="1" ht="15" customHeight="1" x14ac:dyDescent="0.25">
      <c r="A44" s="12" t="s">
        <v>8</v>
      </c>
      <c r="B44" s="13" t="s">
        <v>15</v>
      </c>
      <c r="C44" s="41"/>
      <c r="D44" s="42"/>
      <c r="E44" s="43"/>
      <c r="F44" s="32"/>
    </row>
    <row r="45" spans="1:6" s="30" customFormat="1" ht="15" customHeight="1" x14ac:dyDescent="0.25">
      <c r="A45" s="28" t="s">
        <v>0</v>
      </c>
      <c r="B45" s="28" t="s">
        <v>1</v>
      </c>
      <c r="C45" s="28" t="s">
        <v>6</v>
      </c>
      <c r="D45" s="28" t="s">
        <v>2</v>
      </c>
      <c r="E45" s="28" t="s">
        <v>6</v>
      </c>
      <c r="F45" s="52" t="s">
        <v>90</v>
      </c>
    </row>
    <row r="46" spans="1:6" s="30" customFormat="1" ht="15" customHeight="1" x14ac:dyDescent="0.25">
      <c r="A46" s="25" t="s">
        <v>3</v>
      </c>
      <c r="B46" s="26">
        <f>VLOOKUP(C46,Parâmetros!$A$3:$B$9,2,FALSE)/10</f>
        <v>0.3</v>
      </c>
      <c r="C46" s="27" t="s">
        <v>20</v>
      </c>
      <c r="D46" s="26">
        <f>VLOOKUP(E46,Parâmetros!$D$3:$E$7,2,FALSE)/10</f>
        <v>0.6</v>
      </c>
      <c r="E46" s="27" t="s">
        <v>76</v>
      </c>
      <c r="F46" s="53"/>
    </row>
    <row r="47" spans="1:6" s="30" customFormat="1" ht="15" customHeight="1" x14ac:dyDescent="0.25">
      <c r="A47" s="25" t="s">
        <v>4</v>
      </c>
      <c r="B47" s="26">
        <f>VLOOKUP(C47,Parâmetros!$A$13:$B$20,2,FALSE)/10</f>
        <v>0.6</v>
      </c>
      <c r="C47" s="27" t="s">
        <v>72</v>
      </c>
      <c r="D47" s="26">
        <f>VLOOKUP(E47,Parâmetros!$D$13:$E$18,2,FALSE)/10</f>
        <v>0.3</v>
      </c>
      <c r="E47" s="27" t="s">
        <v>92</v>
      </c>
      <c r="F47" s="53"/>
    </row>
    <row r="48" spans="1:6" s="30" customFormat="1" ht="15" customHeight="1" x14ac:dyDescent="0.25">
      <c r="A48" s="25" t="s">
        <v>63</v>
      </c>
      <c r="B48" s="26">
        <f>VLOOKUP(C48,Parâmetros!$A$24:$B$29,2,FALSE)/10</f>
        <v>0.5</v>
      </c>
      <c r="C48" s="27" t="s">
        <v>44</v>
      </c>
      <c r="D48" s="26">
        <f>VLOOKUP(E48,Parâmetros!$D$24:$E$29,2,FALSE)/10</f>
        <v>1</v>
      </c>
      <c r="E48" s="27" t="s">
        <v>66</v>
      </c>
      <c r="F48" s="53"/>
    </row>
    <row r="49" spans="1:9" s="30" customFormat="1" ht="15" customHeight="1" x14ac:dyDescent="0.25">
      <c r="A49" s="25" t="s">
        <v>5</v>
      </c>
      <c r="B49" s="26">
        <f>VLOOKUP(C49,Parâmetros!$A$33:$B$39,2,FALSE)/10</f>
        <v>0.5</v>
      </c>
      <c r="C49" s="27" t="s">
        <v>65</v>
      </c>
      <c r="D49" s="26">
        <f>VLOOKUP(E49,Parâmetros!$D$33:$E$39,2,FALSE)/10</f>
        <v>1</v>
      </c>
      <c r="E49" s="27" t="s">
        <v>56</v>
      </c>
      <c r="F49" s="54"/>
      <c r="I49" s="36"/>
    </row>
    <row r="50" spans="1:9" s="30" customFormat="1" x14ac:dyDescent="0.25">
      <c r="A50" s="34"/>
      <c r="C50" s="35"/>
      <c r="D50" s="35"/>
      <c r="E50" s="35"/>
      <c r="F50" s="31">
        <f>((B46*D46)+(B47*D47)+(B48*D48)+(B49*D49))/4</f>
        <v>0.33999999999999997</v>
      </c>
      <c r="I50" s="36"/>
    </row>
    <row r="53" spans="1:9" x14ac:dyDescent="0.25">
      <c r="E53" s="21"/>
    </row>
    <row r="61" spans="1:9" x14ac:dyDescent="0.25">
      <c r="E61" s="22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8 C32 C39 C11 C25 C46">
      <formula1>Fator_Medição</formula1>
    </dataValidation>
    <dataValidation type="list" allowBlank="1" showInputMessage="1" showErrorMessage="1" sqref="E21 E28 E7 E35 E14 E42 E49">
      <formula1>Atividade_Temporal</formula1>
    </dataValidation>
    <dataValidation type="list" allowBlank="1" showInputMessage="1" showErrorMessage="1" sqref="C28 C35 C7 C42 C21 C14 C49">
      <formula1>Fator_Temporal</formula1>
    </dataValidation>
    <dataValidation type="list" allowBlank="1" showInputMessage="1" showErrorMessage="1" sqref="E20 E13 E6 E27 E41 E34 E48">
      <formula1>Atividade_Espacial</formula1>
    </dataValidation>
    <dataValidation type="list" allowBlank="1" showInputMessage="1" showErrorMessage="1" sqref="C27 C34 C6 C41 C20 C13 C48">
      <formula1>Fator_Espacial</formula1>
    </dataValidation>
    <dataValidation type="list" allowBlank="1" showInputMessage="1" showErrorMessage="1" sqref="E40 E5 E19 E12 E26 E33 E47">
      <formula1>Atividade_Especif_Fonte</formula1>
    </dataValidation>
    <dataValidation type="list" allowBlank="1" showInputMessage="1" showErrorMessage="1" sqref="C26 C33 C5 C40 C19 C12 C47">
      <formula1>Fator_Especif_Fonte</formula1>
    </dataValidation>
    <dataValidation type="list" allowBlank="1" showInputMessage="1" showErrorMessage="1" sqref="E4 E32 E25 E39 E18 E11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Parâmetros</vt:lpstr>
      <vt:lpstr>Vias-Pav</vt:lpstr>
      <vt:lpstr>Vias-outras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2019-06-06T19:14:46Z</dcterms:modified>
</cp:coreProperties>
</file>