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Vila Mix\"/>
    </mc:Choice>
  </mc:AlternateContent>
  <bookViews>
    <workbookView xWindow="0" yWindow="0" windowWidth="24000" windowHeight="9135" tabRatio="634" firstSheet="1" activeTab="4"/>
  </bookViews>
  <sheets>
    <sheet name="Parâmetros" sheetId="2" state="hidden" r:id="rId1"/>
    <sheet name="Maq e Equip" sheetId="4" r:id="rId2"/>
    <sheet name="Transferências" sheetId="11" r:id="rId3"/>
    <sheet name="Pilhas" sheetId="14" r:id="rId4"/>
    <sheet name="Chaminé do Filtro de Mangas" sheetId="15" r:id="rId5"/>
  </sheets>
  <externalReferences>
    <externalReference r:id="rId6"/>
  </externalReference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5" l="1"/>
  <c r="B21" i="15"/>
  <c r="D20" i="15"/>
  <c r="B20" i="15"/>
  <c r="D19" i="15"/>
  <c r="B19" i="15"/>
  <c r="D18" i="15"/>
  <c r="B18" i="15"/>
  <c r="D14" i="15"/>
  <c r="B14" i="15"/>
  <c r="D13" i="15"/>
  <c r="B13" i="15"/>
  <c r="D12" i="15"/>
  <c r="B12" i="15"/>
  <c r="D11" i="15"/>
  <c r="B11" i="15"/>
  <c r="D7" i="15"/>
  <c r="B7" i="15"/>
  <c r="D6" i="15"/>
  <c r="B6" i="15"/>
  <c r="D5" i="15"/>
  <c r="B5" i="15"/>
  <c r="D4" i="15"/>
  <c r="B4" i="15"/>
  <c r="F8" i="15" l="1"/>
  <c r="F22" i="15"/>
  <c r="F15" i="15"/>
  <c r="B49" i="4" l="1"/>
  <c r="B48" i="4"/>
  <c r="B47" i="4"/>
  <c r="B46" i="4"/>
  <c r="B42" i="4"/>
  <c r="B41" i="4"/>
  <c r="B40" i="4"/>
  <c r="B39" i="4"/>
  <c r="B35" i="4"/>
  <c r="B34" i="4"/>
  <c r="B33" i="4"/>
  <c r="B32" i="4"/>
  <c r="B28" i="4"/>
  <c r="B27" i="4"/>
  <c r="B26" i="4"/>
  <c r="B25" i="4"/>
  <c r="B21" i="4"/>
  <c r="B20" i="4"/>
  <c r="B19" i="4"/>
  <c r="B18" i="4"/>
  <c r="B18" i="14" l="1"/>
  <c r="B11" i="14"/>
  <c r="B4" i="14"/>
  <c r="D21" i="14" l="1"/>
  <c r="B21" i="14"/>
  <c r="D20" i="14"/>
  <c r="B20" i="14"/>
  <c r="D19" i="14"/>
  <c r="B19" i="14"/>
  <c r="D18" i="14"/>
  <c r="D14" i="14"/>
  <c r="B14" i="14"/>
  <c r="D13" i="14"/>
  <c r="B13" i="14"/>
  <c r="D12" i="14"/>
  <c r="B12" i="14"/>
  <c r="D11" i="14"/>
  <c r="D7" i="14"/>
  <c r="B7" i="14"/>
  <c r="D6" i="14"/>
  <c r="B6" i="14"/>
  <c r="D5" i="14"/>
  <c r="B5" i="14"/>
  <c r="D4" i="14"/>
  <c r="F22" i="14" l="1"/>
  <c r="F15" i="14"/>
  <c r="F8" i="14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7" i="11"/>
  <c r="B7" i="11"/>
  <c r="D6" i="11"/>
  <c r="B6" i="11"/>
  <c r="D5" i="11"/>
  <c r="B5" i="11"/>
  <c r="D4" i="11"/>
  <c r="B4" i="11"/>
  <c r="F22" i="11" l="1"/>
  <c r="F8" i="11"/>
  <c r="F15" i="11"/>
  <c r="D49" i="4" l="1"/>
  <c r="D48" i="4"/>
  <c r="D47" i="4"/>
  <c r="D46" i="4"/>
  <c r="D42" i="4"/>
  <c r="D41" i="4"/>
  <c r="D40" i="4"/>
  <c r="D39" i="4"/>
  <c r="D35" i="4"/>
  <c r="D34" i="4"/>
  <c r="D33" i="4"/>
  <c r="D32" i="4"/>
  <c r="D28" i="4"/>
  <c r="D27" i="4"/>
  <c r="D26" i="4"/>
  <c r="D25" i="4"/>
  <c r="D21" i="4"/>
  <c r="D20" i="4"/>
  <c r="D19" i="4"/>
  <c r="D18" i="4"/>
  <c r="D14" i="4"/>
  <c r="D13" i="4"/>
  <c r="D12" i="4"/>
  <c r="D11" i="4"/>
  <c r="B14" i="4"/>
  <c r="B13" i="4"/>
  <c r="B12" i="4"/>
  <c r="B11" i="4"/>
  <c r="D7" i="4"/>
  <c r="B7" i="4"/>
  <c r="D6" i="4"/>
  <c r="B6" i="4"/>
  <c r="D5" i="4"/>
  <c r="B5" i="4"/>
  <c r="D4" i="4"/>
  <c r="B4" i="4"/>
  <c r="F50" i="4" l="1"/>
  <c r="F43" i="4"/>
  <c r="F36" i="4"/>
  <c r="F29" i="4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  <author>Gabriel Aarão Gonçalves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1" shapeId="0">
      <text>
        <r>
          <rPr>
            <sz val="9"/>
            <color indexed="81"/>
            <rFont val="Segoe UI"/>
            <family val="2"/>
          </rPr>
          <t>Devido à inexistência de fator para SO2, foi considerado o fator de SOx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sharedStrings.xml><?xml version="1.0" encoding="utf-8"?>
<sst xmlns="http://schemas.openxmlformats.org/spreadsheetml/2006/main" count="434" uniqueCount="97">
  <si>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</si>
  <si>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</si>
  <si>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</si>
  <si>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</si>
  <si>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</si>
  <si>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</si>
  <si>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</si>
  <si>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</si>
  <si>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</si>
  <si>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</si>
  <si>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</si>
  <si>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</si>
  <si>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</si>
  <si>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</si>
  <si>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</si>
  <si>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</si>
  <si>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</si>
  <si>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</si>
  <si>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</si>
  <si>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</si>
  <si>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</si>
  <si>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</si>
  <si>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</si>
  <si>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</si>
  <si>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</si>
  <si>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</si>
  <si>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</si>
  <si>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</si>
  <si>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</si>
  <si>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</si>
  <si>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</si>
  <si>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</si>
  <si>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</si>
  <si>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</si>
  <si>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</si>
  <si>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</si>
  <si>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</si>
  <si>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</si>
  <si>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</si>
  <si>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</si>
  <si>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</si>
  <si>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</si>
  <si>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</si>
  <si>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</si>
  <si>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</si>
  <si>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</si>
  <si>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</si>
  <si>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</si>
  <si>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</si>
  <si>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</si>
  <si>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</si>
  <si>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</si>
  <si>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</si>
  <si>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</si>
  <si>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</si>
  <si>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</si>
  <si>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</si>
  <si>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</si>
  <si>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</si>
  <si>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</si>
  <si>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</si>
  <si>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</si>
  <si>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</si>
  <si>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</si>
  <si>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</si>
  <si>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</si>
  <si>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</si>
  <si>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</si>
  <si>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</si>
  <si>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</si>
  <si>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</si>
  <si>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</si>
  <si>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</si>
  <si>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</si>
  <si>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</si>
  <si>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</si>
  <si>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</si>
  <si>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</si>
  <si>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</si>
  <si>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</si>
  <si>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</si>
  <si>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</si>
  <si>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</si>
  <si>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</si>
  <si>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</si>
  <si>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</si>
  <si>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</si>
  <si>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</si>
  <si>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</si>
  <si>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</si>
  <si>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</si>
  <si>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Transferências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</si>
  <si>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</si>
  <si>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</si>
  <si>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Pilhas</t>
  </si>
  <si>
    <t>Pá Carregadeira</t>
  </si>
  <si>
    <t>Chaminé do Filtro de Mangas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</si>
</sst>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arao\Desktop\Gabriel\Projetos\Inventario_RGV\Memorial_C&#225;lculo\Empreendimentos_Concreto\Concrelagos%20Concreto_Andamento\DARS_Concrelag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Maq e Equip"/>
      <sheetName val="Transferências"/>
      <sheetName val="Pilhas"/>
      <sheetName val="Chaminé do Filtro de Mangas"/>
    </sheetNames>
    <sheetDataSet>
      <sheetData sheetId="0">
        <row r="3">
          <cell r="A3" t="str">
            <v>Medição contínua ou próxima de contínua do poluente considerado para todos os locais relevantes. Dados obtidos &gt; 90%</v>
          </cell>
          <cell r="B3">
            <v>10</v>
          </cell>
          <cell r="D3" t="str">
            <v>Medição contínua diretamente da atividade</v>
          </cell>
          <cell r="E3">
            <v>10</v>
          </cell>
        </row>
        <row r="4">
          <cell r="A4" t="str">
            <v>Medição intermitente do poluente considerado (Amostra representativa para variação de carga)</v>
          </cell>
          <cell r="B4">
            <v>9</v>
          </cell>
          <cell r="D4" t="str">
            <v>Medição intermitente diretamente da atividade</v>
          </cell>
          <cell r="E4">
            <v>9</v>
          </cell>
        </row>
        <row r="5">
          <cell r="A5" t="str">
            <v>Medição intermitente do poluente considerado (Pequena amostra, carregamento típico) / Fator derivado da taxa do poluente medido</v>
          </cell>
          <cell r="B5" t="str">
            <v>7</v>
          </cell>
          <cell r="D5" t="str">
            <v>Taxa de atividade derivada de uma diferente medição associada com a atividade original; amostras com cobertura representativa de dados</v>
          </cell>
          <cell r="E5">
            <v>6</v>
          </cell>
        </row>
        <row r="6">
          <cell r="A6" t="str">
            <v>Fator baseado no perfil de especiação a partir da medição de outro poluente</v>
          </cell>
          <cell r="B6" t="str">
            <v>5</v>
          </cell>
          <cell r="D6" t="str">
            <v>Taxa de atividade derivada de princípios físicos ou de engenharia (especificação das dimensões, etc.)</v>
          </cell>
          <cell r="E6">
            <v>3</v>
          </cell>
        </row>
        <row r="7">
          <cell r="A7" t="str">
            <v>Fator derivado de escala de bancada em laboratório, dados de estudos pilotos, representativos do processo. 
Ou Baseado no balanço de massa, toda/maior parte contabilizados no fim do processo.</v>
          </cell>
          <cell r="B7">
            <v>5</v>
          </cell>
          <cell r="D7" t="str">
            <v>Estimativa da atividade baseada no julgamento do especialista</v>
          </cell>
          <cell r="E7">
            <v>1</v>
          </cell>
        </row>
        <row r="8">
          <cell r="A8" t="str">
            <v>Fator derivado de balanço de massa grosseiros, princípios conhecidos, etc.</v>
          </cell>
          <cell r="B8">
            <v>3</v>
          </cell>
        </row>
        <row r="9">
          <cell r="A9" t="str">
            <v>Fator de emissão baseado no julgamento do especialista</v>
          </cell>
          <cell r="B9">
            <v>1</v>
          </cell>
        </row>
        <row r="13">
          <cell r="A13" t="str">
            <v>Fator desenvolvido especificamente para a categoria da fonte ou fonte pretendida</v>
          </cell>
          <cell r="B13">
            <v>10</v>
          </cell>
          <cell r="D13" t="str">
            <v>Os dados da atividade representam exatamente o processo de emissão</v>
          </cell>
          <cell r="E13">
            <v>10</v>
          </cell>
        </row>
        <row r="14">
          <cell r="A14" t="str">
            <v>Fator desenvolvido para um subconjunto ou superconjunto da categoria da fonte pretendida. Variabilidade esperada é BAIXA (&lt;10%)</v>
          </cell>
          <cell r="B14">
            <v>9</v>
          </cell>
          <cell r="D14" t="str">
            <v>Atividade muito próxima com a emissão da atividade correlacionada</v>
          </cell>
          <cell r="E14">
            <v>9</v>
          </cell>
        </row>
        <row r="15">
          <cell r="A15" t="str">
            <v>Fator desenvolvido para uma categoria similar com variabilidade BAIXA (&lt;10%) e correlacionado com a categoria alvo</v>
          </cell>
          <cell r="B15">
            <v>8</v>
          </cell>
          <cell r="D15" t="str">
            <v>Dados da atividade para um processo similar que é altamente correlacionado com a categoria ou processo</v>
          </cell>
          <cell r="E15">
            <v>7</v>
          </cell>
        </row>
        <row r="16">
          <cell r="A16" t="str">
            <v xml:space="preserve">Fator é para uma categoria de fonte similar, subconjunto ou superconjunto. Variabilidade esperada de BAIXA a MODERADA (10% - 100%) </v>
          </cell>
          <cell r="B16">
            <v>7</v>
          </cell>
          <cell r="D16" t="str">
            <v>Dados da atividade com baixa correlação à categoria ou processo</v>
          </cell>
          <cell r="E16">
            <v>5</v>
          </cell>
        </row>
        <row r="17">
          <cell r="A17" t="str">
            <v xml:space="preserve">Fator é para uma categoria de fonte similar, subconjunto ou superconjunto. Variabilidade esperada de MODERADA a ELEVADA (100% - 1000%) </v>
          </cell>
          <cell r="B17">
            <v>6</v>
          </cell>
          <cell r="D17" t="str">
            <v>Dados da atividade representa uma tipologia da fonte com informação limitada</v>
          </cell>
          <cell r="E17">
            <v>3</v>
          </cell>
        </row>
        <row r="18">
          <cell r="A18" t="str">
            <v xml:space="preserve">Fator é para uma categoria de fonte similar, subconjunto ou superconjunto. Variabilidade esperada de ELEVADA (&gt;1000%) </v>
          </cell>
          <cell r="B18">
            <v>5</v>
          </cell>
          <cell r="D18" t="str">
            <v>Dados da atividade para uma tipologia da fonte e aplicado através do julgamento do especialista</v>
          </cell>
          <cell r="E18">
            <v>1</v>
          </cell>
        </row>
        <row r="19">
          <cell r="A19" t="str">
            <v>Fator desenvolvido para uma categoria substituta com informação limitada</v>
          </cell>
          <cell r="B19">
            <v>3</v>
          </cell>
        </row>
        <row r="20">
          <cell r="A20" t="str">
            <v>Fator desenvolvido para uma categoria substituta e aplicado conforme julgamento do especialista</v>
          </cell>
          <cell r="B20">
            <v>1</v>
          </cell>
        </row>
        <row r="24">
          <cell r="A24" t="str">
            <v xml:space="preserve">Fator desenvolvido e específico para uma fonte com determinada escala espacial </v>
          </cell>
          <cell r="B24">
            <v>10</v>
          </cell>
          <cell r="D24" t="str">
            <v>Dado da atividade desenvolvido e específico para a região geográfica do inventário</v>
          </cell>
          <cell r="E24">
            <v>10</v>
          </cell>
        </row>
        <row r="25">
          <cell r="A25" t="str">
            <v>Fator desenvolvido para uma região maior ou menor do que a aplicada, ou uma região diferente com tamanho similar - Fator com variabilidade espacial esperada BAIXA (&lt;10%)</v>
          </cell>
          <cell r="B25">
            <v>9</v>
          </cell>
          <cell r="D25" t="str">
            <v>Dados da atividade dimensionados para uma região maior ou menor do que a de aplicação ou para uma região diferente com tamanho similar. Fatores dimensionados da atividade bem correlacionados para atividade, a variabilidade espacial esperada é BAIXA (&lt;10%)</v>
          </cell>
          <cell r="E25">
            <v>9</v>
          </cell>
        </row>
        <row r="26">
          <cell r="A26" t="str">
            <v>Fator com variabilidade espacial esperada BAIXA a MODERADA (10% - 100%)</v>
          </cell>
          <cell r="B26">
            <v>7</v>
          </cell>
          <cell r="D26" t="str">
            <v>O fator de variabilidade da escala espacial da atividade esperado é BAIXO a MODERADO (10% - 100%)</v>
          </cell>
          <cell r="E26">
            <v>7</v>
          </cell>
        </row>
        <row r="27">
          <cell r="A27" t="str">
            <v>Fator com variabilidade espacial esperada MODERADA a ELEVADA (100% - 1000%)</v>
          </cell>
          <cell r="B27">
            <v>5</v>
          </cell>
          <cell r="D27" t="str">
            <v>O fator de variabilidade da escala espacial da atividade esperado é de MODERADO a ELEVADO (100% - 1000%)</v>
          </cell>
          <cell r="E27">
            <v>5</v>
          </cell>
        </row>
        <row r="28">
          <cell r="A28" t="str">
            <v>Fator com variabilidade espacial esperada ELEVADA (&gt;1000%)</v>
          </cell>
          <cell r="B28">
            <v>3</v>
          </cell>
          <cell r="D28" t="str">
            <v>O fator de variabilidade da escala espacial da atividade esperado é ELEVADO (&gt;1000%)</v>
          </cell>
          <cell r="E28">
            <v>3</v>
          </cell>
        </row>
        <row r="29">
          <cell r="A29" t="str">
            <v>Fator desenvolvido para uma escala espacial desconhecida, ou a variabilidade espacial é desconhecida</v>
          </cell>
          <cell r="B29">
            <v>1</v>
          </cell>
          <cell r="D29" t="str">
            <v>A escala de variabilidade espacial da atividade é desconhecida</v>
          </cell>
          <cell r="E29">
            <v>1</v>
          </cell>
        </row>
        <row r="33">
          <cell r="A33" t="str">
            <v>Fator desenvolvido e aplicado para uma mesma escala temporal</v>
          </cell>
          <cell r="B33">
            <v>10</v>
          </cell>
          <cell r="D33" t="str">
            <v>Dado da atividade específico para a escala temporal representada no inventário</v>
          </cell>
          <cell r="E33">
            <v>10</v>
          </cell>
        </row>
        <row r="34">
          <cell r="A34" t="str">
            <v>Fator derivado de uma média de repetidos períodos de medição com mesma escala temporal</v>
          </cell>
          <cell r="B34">
            <v>9</v>
          </cell>
          <cell r="D34" t="str">
            <v>Dado da atividade representativo da mesma escala temporal, mas baseado numa média de vários períodos repetidos (Ex: média de 3 períodos da primavera mais recentes)</v>
          </cell>
          <cell r="E34">
            <v>9</v>
          </cell>
        </row>
        <row r="35">
          <cell r="A35" t="str">
            <v>Fator derivado para um  longo/curto período de tempo, ou para um diferente ano ou estação - Variabilidade temporal esperada é BAIXA (&lt;10%)</v>
          </cell>
          <cell r="B35">
            <v>8</v>
          </cell>
          <cell r="D35" t="str">
            <v>Dado da atividade representativo de um longo/curto período ou um diferente ano ou estação - Variabilidade temporal esperada é BAIXA (&lt;10%)</v>
          </cell>
          <cell r="E35">
            <v>8</v>
          </cell>
        </row>
        <row r="36">
          <cell r="A36" t="str">
            <v>Variabilidade temporal esperada é de BAIXA a MODERADA (10% - 100%)</v>
          </cell>
          <cell r="B36">
            <v>7</v>
          </cell>
          <cell r="D36" t="str">
            <v>Variabilidade temporal esperada é de BAIXA a MODERADA (10% - 100%)</v>
          </cell>
          <cell r="E36">
            <v>7</v>
          </cell>
        </row>
        <row r="37">
          <cell r="A37" t="str">
            <v>Variabilidade temporal esperada é de MODERADA a ELEVADA (100% - 1000%)</v>
          </cell>
          <cell r="B37">
            <v>5</v>
          </cell>
          <cell r="D37" t="str">
            <v>Variabilidade temporal esperada é de MODERADA a ELEVADA (100% - 1000%)</v>
          </cell>
          <cell r="E37">
            <v>5</v>
          </cell>
        </row>
        <row r="38">
          <cell r="A38" t="str">
            <v>Variabilidade temporal esperada é ELEVADA (&gt;1000%)</v>
          </cell>
          <cell r="B38">
            <v>3</v>
          </cell>
          <cell r="D38" t="str">
            <v>Variabilidade temporal esperada é ELEVADA (&gt;1000%)</v>
          </cell>
          <cell r="E38">
            <v>3</v>
          </cell>
        </row>
        <row r="39">
          <cell r="A39" t="str">
            <v>Fator temporal difícil de basear devido à falta de dados para determinação de uma escala temporal</v>
          </cell>
          <cell r="B39">
            <v>1</v>
          </cell>
          <cell r="D39" t="str">
            <v>Atividade para um período diferente; dificuldade ou impossibilidade de avaliar a variabilidade temporal</v>
          </cell>
          <cell r="E39">
            <v>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6" t="s">
        <v>30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15" customHeight="1" x14ac:dyDescent="0.25">
      <c r="A2" s="37" t="s">
        <v>73</v>
      </c>
      <c r="B2" s="37"/>
      <c r="C2" s="4"/>
      <c r="D2" s="37" t="s">
        <v>74</v>
      </c>
      <c r="E2" s="37"/>
      <c r="G2" s="37" t="s">
        <v>25</v>
      </c>
      <c r="H2" s="37"/>
      <c r="I2" s="37"/>
      <c r="J2" s="37"/>
      <c r="K2" s="37"/>
    </row>
    <row r="3" spans="1:11" ht="15" customHeight="1" x14ac:dyDescent="0.25">
      <c r="A3" s="1" t="s">
        <v>16</v>
      </c>
      <c r="B3" s="23">
        <v>10</v>
      </c>
      <c r="D3" s="1" t="s">
        <v>27</v>
      </c>
      <c r="E3" s="23">
        <v>10</v>
      </c>
      <c r="G3" s="38" t="s">
        <v>21</v>
      </c>
      <c r="H3" s="38" t="s">
        <v>22</v>
      </c>
      <c r="I3" s="38"/>
      <c r="J3" s="38"/>
      <c r="K3" s="38"/>
    </row>
    <row r="4" spans="1:11" ht="15" customHeight="1" x14ac:dyDescent="0.25">
      <c r="A4" s="1" t="s">
        <v>17</v>
      </c>
      <c r="B4" s="23">
        <v>9</v>
      </c>
      <c r="D4" s="1" t="s">
        <v>26</v>
      </c>
      <c r="E4" s="23">
        <v>9</v>
      </c>
      <c r="G4" s="38"/>
      <c r="H4" s="23" t="s">
        <v>23</v>
      </c>
      <c r="I4" s="23" t="s">
        <v>10</v>
      </c>
      <c r="J4" s="23" t="s">
        <v>15</v>
      </c>
      <c r="K4" s="23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3">
        <v>6</v>
      </c>
      <c r="G5" s="23" t="s">
        <v>67</v>
      </c>
      <c r="H5" s="23">
        <v>6</v>
      </c>
      <c r="I5" s="23">
        <v>6</v>
      </c>
      <c r="J5" s="23">
        <v>5</v>
      </c>
      <c r="K5" s="23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3">
        <v>3</v>
      </c>
      <c r="G6" s="23" t="s">
        <v>68</v>
      </c>
      <c r="H6" s="23">
        <v>6</v>
      </c>
      <c r="I6" s="23">
        <v>6</v>
      </c>
      <c r="J6" s="23">
        <v>5</v>
      </c>
      <c r="K6" s="23">
        <v>5</v>
      </c>
    </row>
    <row r="7" spans="1:11" ht="22.5" x14ac:dyDescent="0.25">
      <c r="A7" s="2" t="s">
        <v>78</v>
      </c>
      <c r="B7" s="23">
        <v>5</v>
      </c>
      <c r="D7" s="1" t="s">
        <v>29</v>
      </c>
      <c r="E7" s="23">
        <v>1</v>
      </c>
      <c r="G7" s="23" t="s">
        <v>69</v>
      </c>
      <c r="H7" s="23">
        <v>5</v>
      </c>
      <c r="I7" s="23">
        <v>5</v>
      </c>
      <c r="J7" s="23">
        <v>4</v>
      </c>
      <c r="K7" s="23">
        <v>4</v>
      </c>
    </row>
    <row r="8" spans="1:11" ht="15" customHeight="1" x14ac:dyDescent="0.25">
      <c r="A8" s="1" t="s">
        <v>20</v>
      </c>
      <c r="B8" s="23">
        <v>3</v>
      </c>
      <c r="G8" s="23" t="s">
        <v>70</v>
      </c>
      <c r="H8" s="23">
        <v>5</v>
      </c>
      <c r="I8" s="23">
        <v>5</v>
      </c>
      <c r="J8" s="23">
        <v>4</v>
      </c>
      <c r="K8" s="23">
        <v>4</v>
      </c>
    </row>
    <row r="9" spans="1:11" ht="15" customHeight="1" x14ac:dyDescent="0.25">
      <c r="A9" s="1" t="s">
        <v>60</v>
      </c>
      <c r="B9" s="23">
        <v>1</v>
      </c>
      <c r="G9" s="23" t="s">
        <v>71</v>
      </c>
      <c r="H9" s="23">
        <v>4</v>
      </c>
      <c r="I9" s="23">
        <v>4</v>
      </c>
      <c r="J9" s="23">
        <v>3</v>
      </c>
      <c r="K9" s="23">
        <v>3</v>
      </c>
    </row>
    <row r="11" spans="1:11" ht="15" customHeight="1" x14ac:dyDescent="0.25">
      <c r="A11" s="36" t="s">
        <v>50</v>
      </c>
      <c r="B11" s="36"/>
      <c r="C11" s="36"/>
      <c r="D11" s="36"/>
      <c r="E11" s="36"/>
    </row>
    <row r="12" spans="1:11" ht="15" customHeight="1" x14ac:dyDescent="0.25">
      <c r="A12" s="37" t="s">
        <v>79</v>
      </c>
      <c r="B12" s="37"/>
      <c r="D12" s="37" t="s">
        <v>80</v>
      </c>
      <c r="E12" s="37"/>
    </row>
    <row r="13" spans="1:11" ht="15" customHeight="1" x14ac:dyDescent="0.25">
      <c r="A13" s="1" t="s">
        <v>81</v>
      </c>
      <c r="B13" s="23">
        <v>10</v>
      </c>
      <c r="D13" s="1" t="s">
        <v>37</v>
      </c>
      <c r="E13" s="23">
        <v>10</v>
      </c>
    </row>
    <row r="14" spans="1:11" ht="15" customHeight="1" x14ac:dyDescent="0.25">
      <c r="A14" s="1" t="s">
        <v>31</v>
      </c>
      <c r="B14" s="23">
        <v>9</v>
      </c>
      <c r="D14" s="1" t="s">
        <v>38</v>
      </c>
      <c r="E14" s="23">
        <v>9</v>
      </c>
    </row>
    <row r="15" spans="1:11" ht="15" customHeight="1" x14ac:dyDescent="0.25">
      <c r="A15" s="1" t="s">
        <v>32</v>
      </c>
      <c r="B15" s="23">
        <v>8</v>
      </c>
      <c r="D15" s="1" t="s">
        <v>39</v>
      </c>
      <c r="E15" s="23">
        <v>7</v>
      </c>
    </row>
    <row r="16" spans="1:11" ht="15" customHeight="1" x14ac:dyDescent="0.25">
      <c r="A16" s="1" t="s">
        <v>33</v>
      </c>
      <c r="B16" s="23">
        <v>7</v>
      </c>
      <c r="D16" s="1" t="s">
        <v>40</v>
      </c>
      <c r="E16" s="23">
        <v>5</v>
      </c>
    </row>
    <row r="17" spans="1:5" ht="15" customHeight="1" x14ac:dyDescent="0.25">
      <c r="A17" s="1" t="s">
        <v>72</v>
      </c>
      <c r="B17" s="23">
        <v>6</v>
      </c>
      <c r="D17" s="1" t="s">
        <v>92</v>
      </c>
      <c r="E17" s="23">
        <v>3</v>
      </c>
    </row>
    <row r="18" spans="1:5" ht="15" customHeight="1" x14ac:dyDescent="0.25">
      <c r="A18" s="1" t="s">
        <v>34</v>
      </c>
      <c r="B18" s="23">
        <v>5</v>
      </c>
      <c r="D18" s="1" t="s">
        <v>41</v>
      </c>
      <c r="E18" s="23">
        <v>1</v>
      </c>
    </row>
    <row r="19" spans="1:5" ht="15" customHeight="1" x14ac:dyDescent="0.25">
      <c r="A19" s="1" t="s">
        <v>35</v>
      </c>
      <c r="B19" s="23">
        <v>3</v>
      </c>
      <c r="E19" s="23"/>
    </row>
    <row r="20" spans="1:5" ht="15" customHeight="1" x14ac:dyDescent="0.25">
      <c r="A20" s="1" t="s">
        <v>36</v>
      </c>
      <c r="B20" s="23">
        <v>1</v>
      </c>
      <c r="E20" s="23"/>
    </row>
    <row r="21" spans="1:5" ht="15" customHeight="1" x14ac:dyDescent="0.25">
      <c r="E21" s="23"/>
    </row>
    <row r="22" spans="1:5" ht="15" customHeight="1" x14ac:dyDescent="0.25">
      <c r="A22" s="36" t="s">
        <v>42</v>
      </c>
      <c r="B22" s="36"/>
      <c r="C22" s="36"/>
      <c r="D22" s="36"/>
      <c r="E22" s="36"/>
    </row>
    <row r="23" spans="1:5" ht="15" customHeight="1" x14ac:dyDescent="0.25">
      <c r="A23" s="37" t="s">
        <v>82</v>
      </c>
      <c r="B23" s="37"/>
      <c r="D23" s="37" t="s">
        <v>83</v>
      </c>
      <c r="E23" s="37"/>
    </row>
    <row r="24" spans="1:5" ht="15" customHeight="1" x14ac:dyDescent="0.25">
      <c r="A24" s="1" t="s">
        <v>84</v>
      </c>
      <c r="B24" s="23">
        <v>10</v>
      </c>
      <c r="D24" s="1" t="s">
        <v>66</v>
      </c>
      <c r="E24" s="23">
        <v>10</v>
      </c>
    </row>
    <row r="25" spans="1:5" ht="22.5" x14ac:dyDescent="0.25">
      <c r="A25" s="2" t="s">
        <v>85</v>
      </c>
      <c r="B25" s="23">
        <v>9</v>
      </c>
      <c r="D25" s="2" t="s">
        <v>93</v>
      </c>
      <c r="E25" s="23">
        <v>9</v>
      </c>
    </row>
    <row r="26" spans="1:5" ht="15" customHeight="1" x14ac:dyDescent="0.25">
      <c r="A26" s="1" t="s">
        <v>53</v>
      </c>
      <c r="B26" s="23">
        <v>7</v>
      </c>
      <c r="D26" s="1" t="s">
        <v>54</v>
      </c>
      <c r="E26" s="23">
        <v>7</v>
      </c>
    </row>
    <row r="27" spans="1:5" ht="15" customHeight="1" x14ac:dyDescent="0.25">
      <c r="A27" s="1" t="s">
        <v>44</v>
      </c>
      <c r="B27" s="23">
        <v>5</v>
      </c>
      <c r="D27" s="1" t="s">
        <v>47</v>
      </c>
      <c r="E27" s="23">
        <v>5</v>
      </c>
    </row>
    <row r="28" spans="1:5" ht="15" customHeight="1" x14ac:dyDescent="0.25">
      <c r="A28" s="1" t="s">
        <v>45</v>
      </c>
      <c r="B28" s="23">
        <v>3</v>
      </c>
      <c r="D28" s="1" t="s">
        <v>48</v>
      </c>
      <c r="E28" s="23">
        <v>3</v>
      </c>
    </row>
    <row r="29" spans="1:5" ht="15" customHeight="1" x14ac:dyDescent="0.25">
      <c r="A29" s="2" t="s">
        <v>43</v>
      </c>
      <c r="B29" s="23">
        <v>1</v>
      </c>
      <c r="D29" s="1" t="s">
        <v>46</v>
      </c>
      <c r="E29" s="23">
        <v>1</v>
      </c>
    </row>
    <row r="30" spans="1:5" ht="15" customHeight="1" x14ac:dyDescent="0.25">
      <c r="B30" s="23"/>
      <c r="E30" s="23"/>
    </row>
    <row r="31" spans="1:5" ht="15" customHeight="1" x14ac:dyDescent="0.25">
      <c r="A31" s="36" t="s">
        <v>49</v>
      </c>
      <c r="B31" s="36"/>
      <c r="C31" s="36"/>
      <c r="D31" s="36"/>
      <c r="E31" s="36"/>
    </row>
    <row r="32" spans="1:5" ht="15" customHeight="1" x14ac:dyDescent="0.25">
      <c r="A32" s="37" t="s">
        <v>86</v>
      </c>
      <c r="B32" s="37"/>
      <c r="C32" s="22"/>
      <c r="D32" s="37" t="s">
        <v>87</v>
      </c>
      <c r="E32" s="37"/>
    </row>
    <row r="33" spans="1:5" ht="15" customHeight="1" x14ac:dyDescent="0.25">
      <c r="A33" s="1" t="s">
        <v>51</v>
      </c>
      <c r="B33" s="23">
        <v>10</v>
      </c>
      <c r="D33" s="1" t="s">
        <v>56</v>
      </c>
      <c r="E33" s="23">
        <v>10</v>
      </c>
    </row>
    <row r="34" spans="1:5" ht="22.5" x14ac:dyDescent="0.25">
      <c r="A34" s="1" t="s">
        <v>52</v>
      </c>
      <c r="B34" s="23">
        <v>9</v>
      </c>
      <c r="D34" s="2" t="s">
        <v>57</v>
      </c>
      <c r="E34" s="23">
        <v>9</v>
      </c>
    </row>
    <row r="35" spans="1:5" ht="22.5" x14ac:dyDescent="0.25">
      <c r="A35" s="1" t="s">
        <v>88</v>
      </c>
      <c r="B35" s="23">
        <v>8</v>
      </c>
      <c r="D35" s="2" t="s">
        <v>58</v>
      </c>
      <c r="E35" s="23">
        <v>8</v>
      </c>
    </row>
    <row r="36" spans="1:5" ht="15" customHeight="1" x14ac:dyDescent="0.25">
      <c r="A36" s="1" t="s">
        <v>64</v>
      </c>
      <c r="B36" s="23">
        <v>7</v>
      </c>
      <c r="D36" s="1" t="s">
        <v>64</v>
      </c>
      <c r="E36" s="23">
        <v>7</v>
      </c>
    </row>
    <row r="37" spans="1:5" ht="15" customHeight="1" x14ac:dyDescent="0.25">
      <c r="A37" s="1" t="s">
        <v>65</v>
      </c>
      <c r="B37" s="23">
        <v>5</v>
      </c>
      <c r="D37" s="1" t="s">
        <v>65</v>
      </c>
      <c r="E37" s="23">
        <v>5</v>
      </c>
    </row>
    <row r="38" spans="1:5" ht="15" customHeight="1" x14ac:dyDescent="0.25">
      <c r="A38" s="1" t="s">
        <v>55</v>
      </c>
      <c r="B38" s="23">
        <v>3</v>
      </c>
      <c r="D38" s="1" t="s">
        <v>55</v>
      </c>
      <c r="E38" s="23">
        <v>3</v>
      </c>
    </row>
    <row r="39" spans="1:5" ht="15" customHeight="1" x14ac:dyDescent="0.25">
      <c r="A39" s="1" t="s">
        <v>89</v>
      </c>
      <c r="B39" s="23">
        <v>1</v>
      </c>
      <c r="D39" s="1" t="s">
        <v>59</v>
      </c>
      <c r="E39" s="23">
        <v>1</v>
      </c>
    </row>
    <row r="40" spans="1:5" ht="15" customHeight="1" x14ac:dyDescent="0.25">
      <c r="B40" s="23"/>
      <c r="E40" s="23"/>
    </row>
    <row r="41" spans="1:5" ht="15" customHeight="1" x14ac:dyDescent="0.25">
      <c r="B41" s="23"/>
      <c r="E41" s="23"/>
    </row>
    <row r="42" spans="1:5" ht="15" customHeight="1" x14ac:dyDescent="0.25">
      <c r="B42" s="23"/>
    </row>
    <row r="43" spans="1:5" ht="15" customHeight="1" x14ac:dyDescent="0.25">
      <c r="B43" s="23"/>
    </row>
    <row r="44" spans="1:5" ht="15" customHeight="1" x14ac:dyDescent="0.25">
      <c r="B44" s="23"/>
    </row>
    <row r="45" spans="1:5" ht="15" customHeight="1" x14ac:dyDescent="0.25">
      <c r="B45" s="23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19" workbookViewId="0">
      <selection activeCell="C9" sqref="C9:E9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95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4" t="s">
        <v>90</v>
      </c>
      <c r="AC3" s="1" t="s">
        <v>9</v>
      </c>
    </row>
    <row r="4" spans="1:29" ht="15.95" customHeight="1" x14ac:dyDescent="0.25">
      <c r="A4" s="24" t="s">
        <v>3</v>
      </c>
      <c r="B4" s="25">
        <f>VLOOKUP(C4,Parâmetros!$A$3:$B$9,2,FALSE)/10</f>
        <v>0.3</v>
      </c>
      <c r="C4" s="26" t="s">
        <v>20</v>
      </c>
      <c r="D4" s="25">
        <f>VLOOKUP(E4,Parâmetros!$D$3:$E$7,2,FALSE)/10</f>
        <v>0.6</v>
      </c>
      <c r="E4" s="26" t="s">
        <v>76</v>
      </c>
      <c r="F4" s="45"/>
      <c r="AC4" s="1" t="s">
        <v>24</v>
      </c>
    </row>
    <row r="5" spans="1:29" ht="15.95" customHeight="1" x14ac:dyDescent="0.25">
      <c r="A5" s="24" t="s">
        <v>4</v>
      </c>
      <c r="B5" s="25">
        <f>VLOOKUP(C5,Parâmetros!$A$13:$B$20,2,FALSE)/10</f>
        <v>0.6</v>
      </c>
      <c r="C5" s="26" t="s">
        <v>72</v>
      </c>
      <c r="D5" s="25">
        <f>VLOOKUP(E5,Parâmetros!$D$13:$E$18,2,FALSE)/10</f>
        <v>0.7</v>
      </c>
      <c r="E5" s="26" t="s">
        <v>39</v>
      </c>
      <c r="F5" s="45"/>
      <c r="AC5" s="1" t="s">
        <v>61</v>
      </c>
    </row>
    <row r="6" spans="1:29" ht="15.9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45"/>
      <c r="AC6" s="1" t="s">
        <v>10</v>
      </c>
    </row>
    <row r="7" spans="1:29" ht="15.9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1</v>
      </c>
      <c r="E7" s="26" t="s">
        <v>56</v>
      </c>
      <c r="F7" s="46"/>
      <c r="AC7" s="1" t="s">
        <v>23</v>
      </c>
    </row>
    <row r="8" spans="1:29" ht="12.2" customHeight="1" x14ac:dyDescent="0.25">
      <c r="A8" s="47"/>
      <c r="B8" s="47"/>
      <c r="C8" s="47"/>
      <c r="D8" s="47"/>
      <c r="E8" s="48"/>
      <c r="F8" s="28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1"/>
      <c r="D9" s="42"/>
      <c r="E9" s="43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4" t="s">
        <v>90</v>
      </c>
    </row>
    <row r="11" spans="1:29" ht="15" customHeight="1" x14ac:dyDescent="0.25">
      <c r="A11" s="24" t="s">
        <v>3</v>
      </c>
      <c r="B11" s="25">
        <f>VLOOKUP(C11,Parâmetros!$A$3:$B$9,2,FALSE)/10</f>
        <v>0.1</v>
      </c>
      <c r="C11" s="26" t="s">
        <v>60</v>
      </c>
      <c r="D11" s="25">
        <f>VLOOKUP(E11,Parâmetros!$D$3:$E$7,2,FALSE)/10</f>
        <v>0.6</v>
      </c>
      <c r="E11" s="26" t="s">
        <v>76</v>
      </c>
      <c r="F11" s="45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0.7</v>
      </c>
      <c r="E12" s="26" t="s">
        <v>39</v>
      </c>
      <c r="F12" s="45"/>
    </row>
    <row r="13" spans="1:29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45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6"/>
    </row>
    <row r="15" spans="1:29" ht="11.25" customHeight="1" x14ac:dyDescent="0.25">
      <c r="A15" s="47"/>
      <c r="B15" s="47"/>
      <c r="C15" s="47"/>
      <c r="D15" s="47"/>
      <c r="E15" s="48"/>
      <c r="F15" s="28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41"/>
      <c r="D16" s="42"/>
      <c r="E16" s="43"/>
      <c r="F16" s="18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4" t="s">
        <v>90</v>
      </c>
    </row>
    <row r="18" spans="1:6" ht="15" customHeight="1" x14ac:dyDescent="0.25">
      <c r="A18" s="24" t="s">
        <v>3</v>
      </c>
      <c r="B18" s="25">
        <f>VLOOKUP(C18,Parâmetros!$A$3:$B$9,2,FALSE)/10</f>
        <v>0.1</v>
      </c>
      <c r="C18" s="26" t="s">
        <v>60</v>
      </c>
      <c r="D18" s="25">
        <f>VLOOKUP(E18,Parâmetros!$D$3:$E$7,2,FALSE)/10</f>
        <v>0.6</v>
      </c>
      <c r="E18" s="26" t="s">
        <v>76</v>
      </c>
      <c r="F18" s="45"/>
    </row>
    <row r="19" spans="1:6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0.7</v>
      </c>
      <c r="E19" s="26" t="s">
        <v>39</v>
      </c>
      <c r="F19" s="45"/>
    </row>
    <row r="20" spans="1:6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45"/>
    </row>
    <row r="21" spans="1:6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6"/>
    </row>
    <row r="22" spans="1:6" ht="12.2" customHeight="1" x14ac:dyDescent="0.25">
      <c r="A22" s="47"/>
      <c r="B22" s="47"/>
      <c r="C22" s="47"/>
      <c r="D22" s="47"/>
      <c r="E22" s="48"/>
      <c r="F22" s="28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41"/>
      <c r="D23" s="42"/>
      <c r="E23" s="43"/>
      <c r="F23" s="15"/>
    </row>
    <row r="24" spans="1:6" ht="15" customHeight="1" x14ac:dyDescent="0.25">
      <c r="A24" s="27" t="s">
        <v>0</v>
      </c>
      <c r="B24" s="27" t="s">
        <v>1</v>
      </c>
      <c r="C24" s="27" t="s">
        <v>6</v>
      </c>
      <c r="D24" s="27" t="s">
        <v>2</v>
      </c>
      <c r="E24" s="27" t="s">
        <v>6</v>
      </c>
      <c r="F24" s="44" t="s">
        <v>90</v>
      </c>
    </row>
    <row r="25" spans="1:6" ht="15" customHeight="1" x14ac:dyDescent="0.25">
      <c r="A25" s="24" t="s">
        <v>3</v>
      </c>
      <c r="B25" s="25">
        <f>VLOOKUP(C25,Parâmetros!$A$3:$B$9,2,FALSE)/10</f>
        <v>0.1</v>
      </c>
      <c r="C25" s="26" t="s">
        <v>60</v>
      </c>
      <c r="D25" s="25">
        <f>VLOOKUP(E25,Parâmetros!$D$3:$E$7,2,FALSE)/10</f>
        <v>0.6</v>
      </c>
      <c r="E25" s="26" t="s">
        <v>76</v>
      </c>
      <c r="F25" s="45"/>
    </row>
    <row r="26" spans="1:6" ht="15" customHeight="1" x14ac:dyDescent="0.25">
      <c r="A26" s="24" t="s">
        <v>4</v>
      </c>
      <c r="B26" s="25">
        <f>VLOOKUP(C26,Parâmetros!$A$13:$B$20,2,FALSE)/10</f>
        <v>0.6</v>
      </c>
      <c r="C26" s="26" t="s">
        <v>72</v>
      </c>
      <c r="D26" s="25">
        <f>VLOOKUP(E26,Parâmetros!$D$13:$E$18,2,FALSE)/10</f>
        <v>0.7</v>
      </c>
      <c r="E26" s="26" t="s">
        <v>39</v>
      </c>
      <c r="F26" s="45"/>
    </row>
    <row r="27" spans="1:6" ht="15" customHeight="1" x14ac:dyDescent="0.25">
      <c r="A27" s="24" t="s">
        <v>63</v>
      </c>
      <c r="B27" s="25">
        <f>VLOOKUP(C27,Parâmetros!$A$24:$B$29,2,FALSE)/10</f>
        <v>0.1</v>
      </c>
      <c r="C27" s="26" t="s">
        <v>43</v>
      </c>
      <c r="D27" s="25">
        <f>VLOOKUP(E27,Parâmetros!$D$24:$E$29,2,FALSE)/10</f>
        <v>1</v>
      </c>
      <c r="E27" s="26" t="s">
        <v>66</v>
      </c>
      <c r="F27" s="45"/>
    </row>
    <row r="28" spans="1:6" ht="15" customHeight="1" x14ac:dyDescent="0.25">
      <c r="A28" s="24" t="s">
        <v>5</v>
      </c>
      <c r="B28" s="25">
        <f>VLOOKUP(C28,Parâmetros!$A$33:$B$39,2,FALSE)/10</f>
        <v>0.5</v>
      </c>
      <c r="C28" s="26" t="s">
        <v>65</v>
      </c>
      <c r="D28" s="25">
        <f>VLOOKUP(E28,Parâmetros!$D$33:$E$39,2,FALSE)/10</f>
        <v>1</v>
      </c>
      <c r="E28" s="26" t="s">
        <v>56</v>
      </c>
      <c r="F28" s="46"/>
    </row>
    <row r="29" spans="1:6" ht="12.2" customHeight="1" x14ac:dyDescent="0.25">
      <c r="A29" s="47"/>
      <c r="B29" s="47"/>
      <c r="C29" s="47"/>
      <c r="D29" s="47"/>
      <c r="E29" s="48"/>
      <c r="F29" s="28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41"/>
      <c r="D30" s="42"/>
      <c r="E30" s="43"/>
      <c r="F30" s="18"/>
    </row>
    <row r="31" spans="1:6" ht="15" customHeight="1" x14ac:dyDescent="0.25">
      <c r="A31" s="27" t="s">
        <v>0</v>
      </c>
      <c r="B31" s="27" t="s">
        <v>1</v>
      </c>
      <c r="C31" s="27" t="s">
        <v>6</v>
      </c>
      <c r="D31" s="27" t="s">
        <v>2</v>
      </c>
      <c r="E31" s="27" t="s">
        <v>6</v>
      </c>
      <c r="F31" s="44" t="s">
        <v>90</v>
      </c>
    </row>
    <row r="32" spans="1:6" ht="15" customHeight="1" x14ac:dyDescent="0.25">
      <c r="A32" s="24" t="s">
        <v>3</v>
      </c>
      <c r="B32" s="25">
        <f>VLOOKUP(C32,Parâmetros!$A$3:$B$9,2,FALSE)/10</f>
        <v>0.3</v>
      </c>
      <c r="C32" s="26" t="s">
        <v>20</v>
      </c>
      <c r="D32" s="25">
        <f>VLOOKUP(E32,Parâmetros!$D$3:$E$7,2,FALSE)/10</f>
        <v>0.6</v>
      </c>
      <c r="E32" s="26" t="s">
        <v>76</v>
      </c>
      <c r="F32" s="45"/>
    </row>
    <row r="33" spans="1:6" ht="15" customHeight="1" x14ac:dyDescent="0.25">
      <c r="A33" s="24" t="s">
        <v>4</v>
      </c>
      <c r="B33" s="25">
        <f>VLOOKUP(C33,Parâmetros!$A$13:$B$20,2,FALSE)/10</f>
        <v>0.6</v>
      </c>
      <c r="C33" s="26" t="s">
        <v>72</v>
      </c>
      <c r="D33" s="25">
        <f>VLOOKUP(E33,Parâmetros!$D$13:$E$18,2,FALSE)/10</f>
        <v>0.7</v>
      </c>
      <c r="E33" s="26" t="s">
        <v>39</v>
      </c>
      <c r="F33" s="45"/>
    </row>
    <row r="34" spans="1:6" ht="15" customHeight="1" x14ac:dyDescent="0.25">
      <c r="A34" s="12" t="s">
        <v>63</v>
      </c>
      <c r="B34" s="25">
        <f>VLOOKUP(C34,Parâmetros!$A$24:$B$29,2,FALSE)/10</f>
        <v>0.1</v>
      </c>
      <c r="C34" s="26" t="s">
        <v>43</v>
      </c>
      <c r="D34" s="25">
        <f>VLOOKUP(E34,Parâmetros!$D$24:$E$29,2,FALSE)/10</f>
        <v>1</v>
      </c>
      <c r="E34" s="26" t="s">
        <v>66</v>
      </c>
      <c r="F34" s="45"/>
    </row>
    <row r="35" spans="1:6" ht="15" customHeight="1" x14ac:dyDescent="0.25">
      <c r="A35" s="12" t="s">
        <v>5</v>
      </c>
      <c r="B35" s="25">
        <f>VLOOKUP(C35,Parâmetros!$A$33:$B$39,2,FALSE)/10</f>
        <v>0.5</v>
      </c>
      <c r="C35" s="26" t="s">
        <v>65</v>
      </c>
      <c r="D35" s="25">
        <f>VLOOKUP(E35,Parâmetros!$D$33:$E$39,2,FALSE)/10</f>
        <v>1</v>
      </c>
      <c r="E35" s="26" t="s">
        <v>56</v>
      </c>
      <c r="F35" s="46"/>
    </row>
    <row r="36" spans="1:6" ht="12.2" customHeight="1" x14ac:dyDescent="0.25">
      <c r="A36" s="39"/>
      <c r="B36" s="39"/>
      <c r="C36" s="39"/>
      <c r="D36" s="39"/>
      <c r="E36" s="40"/>
      <c r="F36" s="28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41"/>
      <c r="D37" s="42"/>
      <c r="E37" s="43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4" t="s">
        <v>90</v>
      </c>
    </row>
    <row r="39" spans="1:6" ht="15" customHeight="1" x14ac:dyDescent="0.25">
      <c r="A39" s="12" t="s">
        <v>3</v>
      </c>
      <c r="B39" s="25">
        <f>VLOOKUP(C39,Parâmetros!$A$3:$B$9,2,FALSE)/10</f>
        <v>0.3</v>
      </c>
      <c r="C39" s="26" t="s">
        <v>20</v>
      </c>
      <c r="D39" s="25">
        <f>VLOOKUP(E39,Parâmetros!$D$3:$E$7,2,FALSE)/10</f>
        <v>0.6</v>
      </c>
      <c r="E39" s="26" t="s">
        <v>76</v>
      </c>
      <c r="F39" s="45"/>
    </row>
    <row r="40" spans="1:6" ht="15" customHeight="1" x14ac:dyDescent="0.25">
      <c r="A40" s="12" t="s">
        <v>4</v>
      </c>
      <c r="B40" s="25">
        <f>VLOOKUP(C40,Parâmetros!$A$13:$B$20,2,FALSE)/10</f>
        <v>0.6</v>
      </c>
      <c r="C40" s="26" t="s">
        <v>72</v>
      </c>
      <c r="D40" s="25">
        <f>VLOOKUP(E40,Parâmetros!$D$13:$E$18,2,FALSE)/10</f>
        <v>0.7</v>
      </c>
      <c r="E40" s="26" t="s">
        <v>39</v>
      </c>
      <c r="F40" s="45"/>
    </row>
    <row r="41" spans="1:6" ht="15" customHeight="1" x14ac:dyDescent="0.25">
      <c r="A41" s="12" t="s">
        <v>63</v>
      </c>
      <c r="B41" s="25">
        <f>VLOOKUP(C41,Parâmetros!$A$24:$B$29,2,FALSE)/10</f>
        <v>0.1</v>
      </c>
      <c r="C41" s="26" t="s">
        <v>43</v>
      </c>
      <c r="D41" s="25">
        <f>VLOOKUP(E41,Parâmetros!$D$24:$E$29,2,FALSE)/10</f>
        <v>1</v>
      </c>
      <c r="E41" s="26" t="s">
        <v>66</v>
      </c>
      <c r="F41" s="45"/>
    </row>
    <row r="42" spans="1:6" ht="15" customHeight="1" x14ac:dyDescent="0.25">
      <c r="A42" s="12" t="s">
        <v>5</v>
      </c>
      <c r="B42" s="25">
        <f>VLOOKUP(C42,Parâmetros!$A$33:$B$39,2,FALSE)/10</f>
        <v>0.5</v>
      </c>
      <c r="C42" s="26" t="s">
        <v>65</v>
      </c>
      <c r="D42" s="25">
        <f>VLOOKUP(E42,Parâmetros!$D$33:$E$39,2,FALSE)/10</f>
        <v>1</v>
      </c>
      <c r="E42" s="26" t="s">
        <v>56</v>
      </c>
      <c r="F42" s="46"/>
    </row>
    <row r="43" spans="1:6" ht="11.25" customHeight="1" x14ac:dyDescent="0.25">
      <c r="A43" s="39"/>
      <c r="B43" s="39"/>
      <c r="C43" s="39"/>
      <c r="D43" s="39"/>
      <c r="E43" s="40"/>
      <c r="F43" s="28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41"/>
      <c r="D44" s="42"/>
      <c r="E44" s="43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4" t="s">
        <v>90</v>
      </c>
    </row>
    <row r="46" spans="1:6" ht="15" customHeight="1" x14ac:dyDescent="0.25">
      <c r="A46" s="12" t="s">
        <v>3</v>
      </c>
      <c r="B46" s="25">
        <f>VLOOKUP(C46,Parâmetros!$A$3:$B$9,2,FALSE)/10</f>
        <v>0.1</v>
      </c>
      <c r="C46" s="26" t="s">
        <v>60</v>
      </c>
      <c r="D46" s="25">
        <f>VLOOKUP(E46,Parâmetros!$D$3:$E$7,2,FALSE)/10</f>
        <v>0.6</v>
      </c>
      <c r="E46" s="26" t="s">
        <v>76</v>
      </c>
      <c r="F46" s="45"/>
    </row>
    <row r="47" spans="1:6" ht="15" customHeight="1" x14ac:dyDescent="0.25">
      <c r="A47" s="12" t="s">
        <v>4</v>
      </c>
      <c r="B47" s="25">
        <f>VLOOKUP(C47,Parâmetros!$A$13:$B$20,2,FALSE)/10</f>
        <v>0.6</v>
      </c>
      <c r="C47" s="26" t="s">
        <v>72</v>
      </c>
      <c r="D47" s="25">
        <f>VLOOKUP(E47,Parâmetros!$D$13:$E$18,2,FALSE)/10</f>
        <v>0.7</v>
      </c>
      <c r="E47" s="26" t="s">
        <v>39</v>
      </c>
      <c r="F47" s="45"/>
    </row>
    <row r="48" spans="1:6" ht="15" customHeight="1" x14ac:dyDescent="0.25">
      <c r="A48" s="12" t="s">
        <v>63</v>
      </c>
      <c r="B48" s="25">
        <f>VLOOKUP(C48,Parâmetros!$A$24:$B$29,2,FALSE)/10</f>
        <v>0.1</v>
      </c>
      <c r="C48" s="26" t="s">
        <v>43</v>
      </c>
      <c r="D48" s="25">
        <f>VLOOKUP(E48,Parâmetros!$D$24:$E$29,2,FALSE)/10</f>
        <v>1</v>
      </c>
      <c r="E48" s="26" t="s">
        <v>66</v>
      </c>
      <c r="F48" s="45"/>
    </row>
    <row r="49" spans="1:9" ht="15" customHeight="1" x14ac:dyDescent="0.25">
      <c r="A49" s="12" t="s">
        <v>5</v>
      </c>
      <c r="B49" s="25">
        <f>VLOOKUP(C49,Parâmetros!$A$33:$B$39,2,FALSE)/10</f>
        <v>0.5</v>
      </c>
      <c r="C49" s="26" t="s">
        <v>65</v>
      </c>
      <c r="D49" s="25">
        <f>VLOOKUP(E49,Parâmetros!$D$33:$E$39,2,FALSE)/10</f>
        <v>1</v>
      </c>
      <c r="E49" s="26" t="s">
        <v>56</v>
      </c>
      <c r="F49" s="46"/>
      <c r="I49" s="19"/>
    </row>
    <row r="50" spans="1:9" x14ac:dyDescent="0.25">
      <c r="F50" s="28">
        <f>((B46*D46)+(B47*D47)+(B48*D48)+(B49*D49))/4</f>
        <v>0.27</v>
      </c>
      <c r="I50" s="19"/>
    </row>
    <row r="53" spans="1:9" x14ac:dyDescent="0.25">
      <c r="E53" s="20"/>
    </row>
    <row r="61" spans="1:9" x14ac:dyDescent="0.25">
      <c r="E61" s="21"/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InputMessage="1" showErrorMessage="1" sqref="C4 C11 C32 C39 C18 C25 C46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28 C42 C7 C14 C35 C21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27 C41 C6 C13 C34 C20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26 C40 C5 C12 C33 C19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28" sqref="C28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91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4" t="s">
        <v>90</v>
      </c>
      <c r="AC3" s="1" t="s">
        <v>9</v>
      </c>
    </row>
    <row r="4" spans="1:29" ht="15.95" customHeight="1" x14ac:dyDescent="0.25">
      <c r="A4" s="24" t="s">
        <v>3</v>
      </c>
      <c r="B4" s="25">
        <f>VLOOKUP(C4,Parâmetros!$G$5:$K$9,5,FALSE)/10</f>
        <v>0.5</v>
      </c>
      <c r="C4" s="26" t="s">
        <v>67</v>
      </c>
      <c r="D4" s="25">
        <f>VLOOKUP(E4,Parâmetros!$D$3:$E$7,2,FALSE)/10</f>
        <v>0.6</v>
      </c>
      <c r="E4" s="26" t="s">
        <v>76</v>
      </c>
      <c r="F4" s="45"/>
      <c r="AC4" s="1" t="s">
        <v>24</v>
      </c>
    </row>
    <row r="5" spans="1:29" ht="15.95" customHeight="1" x14ac:dyDescent="0.25">
      <c r="A5" s="24" t="s">
        <v>4</v>
      </c>
      <c r="B5" s="25">
        <f>VLOOKUP(C5,Parâmetros!$A$13:$B$20,2,FALSE)/10</f>
        <v>0.6</v>
      </c>
      <c r="C5" s="26" t="s">
        <v>72</v>
      </c>
      <c r="D5" s="25">
        <f>VLOOKUP(E5,Parâmetros!$D$13:$E$18,2,FALSE)/10</f>
        <v>0.7</v>
      </c>
      <c r="E5" s="26" t="s">
        <v>39</v>
      </c>
      <c r="F5" s="45"/>
      <c r="AC5" s="1" t="s">
        <v>61</v>
      </c>
    </row>
    <row r="6" spans="1:29" ht="15.9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45"/>
      <c r="AC6" s="1" t="s">
        <v>10</v>
      </c>
    </row>
    <row r="7" spans="1:29" ht="15.9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1</v>
      </c>
      <c r="E7" s="26" t="s">
        <v>56</v>
      </c>
      <c r="F7" s="46"/>
      <c r="AC7" s="1" t="s">
        <v>23</v>
      </c>
    </row>
    <row r="8" spans="1:29" x14ac:dyDescent="0.25">
      <c r="A8" s="47"/>
      <c r="B8" s="47"/>
      <c r="C8" s="47"/>
      <c r="D8" s="47"/>
      <c r="E8" s="47"/>
      <c r="F8" s="28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1"/>
      <c r="D9" s="52"/>
      <c r="E9" s="52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4" t="s">
        <v>90</v>
      </c>
    </row>
    <row r="11" spans="1:29" ht="15" customHeight="1" x14ac:dyDescent="0.25">
      <c r="A11" s="24" t="s">
        <v>3</v>
      </c>
      <c r="B11" s="25">
        <f>VLOOKUP(C11,Parâmetros!$G$5:$K$9,5,FALSE)/10</f>
        <v>0.5</v>
      </c>
      <c r="C11" s="26" t="s">
        <v>67</v>
      </c>
      <c r="D11" s="25">
        <f>VLOOKUP(E11,Parâmetros!$D$3:$E$7,2,FALSE)/10</f>
        <v>0.6</v>
      </c>
      <c r="E11" s="26" t="s">
        <v>76</v>
      </c>
      <c r="F11" s="45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0.7</v>
      </c>
      <c r="E12" s="26" t="s">
        <v>39</v>
      </c>
      <c r="F12" s="45"/>
    </row>
    <row r="13" spans="1:29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45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6"/>
    </row>
    <row r="15" spans="1:29" x14ac:dyDescent="0.25">
      <c r="A15" s="47"/>
      <c r="B15" s="47"/>
      <c r="C15" s="47"/>
      <c r="D15" s="47"/>
      <c r="E15" s="47"/>
      <c r="F15" s="28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41"/>
      <c r="D16" s="42"/>
      <c r="E16" s="43"/>
      <c r="F16" s="18"/>
    </row>
    <row r="17" spans="1:9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4" t="s">
        <v>90</v>
      </c>
    </row>
    <row r="18" spans="1:9" ht="15" customHeight="1" x14ac:dyDescent="0.25">
      <c r="A18" s="24" t="s">
        <v>3</v>
      </c>
      <c r="B18" s="25">
        <f>VLOOKUP(C18,Parâmetros!$G$5:$K$9,5,FALSE)/10</f>
        <v>0.5</v>
      </c>
      <c r="C18" s="26" t="s">
        <v>67</v>
      </c>
      <c r="D18" s="25">
        <f>VLOOKUP(E18,Parâmetros!$D$3:$E$7,2,FALSE)/10</f>
        <v>0.6</v>
      </c>
      <c r="E18" s="26" t="s">
        <v>76</v>
      </c>
      <c r="F18" s="45"/>
    </row>
    <row r="19" spans="1:9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0.7</v>
      </c>
      <c r="E19" s="26" t="s">
        <v>39</v>
      </c>
      <c r="F19" s="45"/>
    </row>
    <row r="20" spans="1:9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45"/>
    </row>
    <row r="21" spans="1:9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6"/>
    </row>
    <row r="22" spans="1:9" x14ac:dyDescent="0.25">
      <c r="F22" s="28">
        <f>((B18*D18)+(B19*D19)+(B20*D20)+(B21*D21))/4</f>
        <v>0.32999999999999996</v>
      </c>
      <c r="I22" s="19"/>
    </row>
    <row r="25" spans="1:9" x14ac:dyDescent="0.25">
      <c r="E25" s="20"/>
    </row>
    <row r="33" spans="5:5" x14ac:dyDescent="0.25">
      <c r="E33" s="21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20" sqref="D20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94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0"/>
      <c r="G2" s="7"/>
    </row>
    <row r="3" spans="1:29" s="29" customFormat="1" ht="15.95" customHeight="1" x14ac:dyDescent="0.25">
      <c r="A3" s="27" t="s">
        <v>0</v>
      </c>
      <c r="B3" s="27" t="s">
        <v>1</v>
      </c>
      <c r="C3" s="27" t="s">
        <v>6</v>
      </c>
      <c r="D3" s="27" t="s">
        <v>2</v>
      </c>
      <c r="E3" s="27" t="s">
        <v>6</v>
      </c>
      <c r="F3" s="54" t="s">
        <v>90</v>
      </c>
      <c r="AC3" s="29" t="s">
        <v>9</v>
      </c>
    </row>
    <row r="4" spans="1:29" s="29" customFormat="1" ht="15.95" customHeight="1" x14ac:dyDescent="0.25">
      <c r="A4" s="24" t="s">
        <v>3</v>
      </c>
      <c r="B4" s="25">
        <f>VLOOKUP(C4,Parâmetros!$A$3:$B$9,2,FALSE)/10</f>
        <v>0.5</v>
      </c>
      <c r="C4" s="26" t="s">
        <v>78</v>
      </c>
      <c r="D4" s="25">
        <f>VLOOKUP(E4,Parâmetros!$D$3:$E$7,2,FALSE)/10</f>
        <v>0.1</v>
      </c>
      <c r="E4" s="26" t="s">
        <v>29</v>
      </c>
      <c r="F4" s="55"/>
      <c r="AC4" s="29" t="s">
        <v>24</v>
      </c>
    </row>
    <row r="5" spans="1:29" s="29" customFormat="1" ht="15.95" customHeight="1" x14ac:dyDescent="0.25">
      <c r="A5" s="24" t="s">
        <v>4</v>
      </c>
      <c r="B5" s="25">
        <f>VLOOKUP(C5,Parâmetros!$A$13:$B$20,2,FALSE)/10</f>
        <v>0.5</v>
      </c>
      <c r="C5" s="26" t="s">
        <v>34</v>
      </c>
      <c r="D5" s="25">
        <f>VLOOKUP(E5,Parâmetros!$D$13:$E$18,2,FALSE)/10</f>
        <v>0.3</v>
      </c>
      <c r="E5" s="26" t="s">
        <v>92</v>
      </c>
      <c r="F5" s="55"/>
      <c r="AC5" s="29" t="s">
        <v>61</v>
      </c>
    </row>
    <row r="6" spans="1:29" s="29" customFormat="1" ht="15.9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55"/>
      <c r="AC6" s="29" t="s">
        <v>10</v>
      </c>
    </row>
    <row r="7" spans="1:29" s="29" customFormat="1" ht="15.9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0.1</v>
      </c>
      <c r="E7" s="26" t="s">
        <v>59</v>
      </c>
      <c r="F7" s="56"/>
      <c r="AC7" s="29" t="s">
        <v>23</v>
      </c>
    </row>
    <row r="8" spans="1:29" s="29" customFormat="1" x14ac:dyDescent="0.25">
      <c r="A8" s="47"/>
      <c r="B8" s="47"/>
      <c r="C8" s="47"/>
      <c r="D8" s="47"/>
      <c r="E8" s="47"/>
      <c r="F8" s="30">
        <f>((B4*D4)+(B5*D5)+(B6*D6)+(B7*D7))/4</f>
        <v>8.7500000000000008E-2</v>
      </c>
      <c r="AC8" s="29" t="s">
        <v>62</v>
      </c>
    </row>
    <row r="9" spans="1:29" s="29" customFormat="1" ht="15" customHeight="1" x14ac:dyDescent="0.25">
      <c r="A9" s="13" t="s">
        <v>8</v>
      </c>
      <c r="B9" s="14" t="s">
        <v>11</v>
      </c>
      <c r="C9" s="51"/>
      <c r="D9" s="52"/>
      <c r="E9" s="52"/>
      <c r="F9" s="32"/>
      <c r="AC9" s="29" t="s">
        <v>15</v>
      </c>
    </row>
    <row r="10" spans="1:29" s="29" customFormat="1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54" t="s">
        <v>90</v>
      </c>
    </row>
    <row r="11" spans="1:29" s="29" customFormat="1" ht="15" customHeight="1" x14ac:dyDescent="0.25">
      <c r="A11" s="24" t="s">
        <v>3</v>
      </c>
      <c r="B11" s="25">
        <f>VLOOKUP(C11,Parâmetros!$A$3:$B$9,2,FALSE)/10</f>
        <v>0.5</v>
      </c>
      <c r="C11" s="26" t="s">
        <v>78</v>
      </c>
      <c r="D11" s="25">
        <f>VLOOKUP(E11,Parâmetros!$D$3:$E$7,2,FALSE)/10</f>
        <v>0.1</v>
      </c>
      <c r="E11" s="26" t="s">
        <v>29</v>
      </c>
      <c r="F11" s="55"/>
    </row>
    <row r="12" spans="1:29" s="29" customFormat="1" ht="15" customHeight="1" x14ac:dyDescent="0.25">
      <c r="A12" s="24" t="s">
        <v>4</v>
      </c>
      <c r="B12" s="25">
        <f>VLOOKUP(C12,Parâmetros!$A$13:$B$20,2,FALSE)/10</f>
        <v>0.5</v>
      </c>
      <c r="C12" s="26" t="s">
        <v>34</v>
      </c>
      <c r="D12" s="25">
        <f>VLOOKUP(E12,Parâmetros!$D$13:$E$18,2,FALSE)/10</f>
        <v>0.3</v>
      </c>
      <c r="E12" s="26" t="s">
        <v>92</v>
      </c>
      <c r="F12" s="55"/>
    </row>
    <row r="13" spans="1:29" s="29" customFormat="1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55"/>
    </row>
    <row r="14" spans="1:29" s="29" customFormat="1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0.1</v>
      </c>
      <c r="E14" s="26" t="s">
        <v>59</v>
      </c>
      <c r="F14" s="56"/>
    </row>
    <row r="15" spans="1:29" s="29" customFormat="1" x14ac:dyDescent="0.25">
      <c r="A15" s="47"/>
      <c r="B15" s="47"/>
      <c r="C15" s="47"/>
      <c r="D15" s="47"/>
      <c r="E15" s="47"/>
      <c r="F15" s="30">
        <f>((B11*D11)+(B12*D12)+(B13*D13)+(B14*D14))/4</f>
        <v>8.7500000000000008E-2</v>
      </c>
    </row>
    <row r="16" spans="1:29" s="29" customFormat="1" ht="15" customHeight="1" x14ac:dyDescent="0.25">
      <c r="A16" s="16" t="s">
        <v>8</v>
      </c>
      <c r="B16" s="17" t="s">
        <v>12</v>
      </c>
      <c r="C16" s="41"/>
      <c r="D16" s="42"/>
      <c r="E16" s="43"/>
      <c r="F16" s="31"/>
    </row>
    <row r="17" spans="1:9" s="29" customFormat="1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54" t="s">
        <v>90</v>
      </c>
    </row>
    <row r="18" spans="1:9" s="29" customFormat="1" ht="15" customHeight="1" x14ac:dyDescent="0.25">
      <c r="A18" s="24" t="s">
        <v>3</v>
      </c>
      <c r="B18" s="25">
        <f>VLOOKUP(C18,Parâmetros!$A$3:$B$9,2,FALSE)/10</f>
        <v>0.5</v>
      </c>
      <c r="C18" s="26" t="s">
        <v>78</v>
      </c>
      <c r="D18" s="25">
        <f>VLOOKUP(E18,Parâmetros!$D$3:$E$7,2,FALSE)/10</f>
        <v>0.1</v>
      </c>
      <c r="E18" s="26" t="s">
        <v>29</v>
      </c>
      <c r="F18" s="55"/>
    </row>
    <row r="19" spans="1:9" s="29" customFormat="1" ht="15" customHeight="1" x14ac:dyDescent="0.25">
      <c r="A19" s="24" t="s">
        <v>4</v>
      </c>
      <c r="B19" s="25">
        <f>VLOOKUP(C19,Parâmetros!$A$13:$B$20,2,FALSE)/10</f>
        <v>0.5</v>
      </c>
      <c r="C19" s="26" t="s">
        <v>34</v>
      </c>
      <c r="D19" s="25">
        <f>VLOOKUP(E19,Parâmetros!$D$13:$E$18,2,FALSE)/10</f>
        <v>0.3</v>
      </c>
      <c r="E19" s="26" t="s">
        <v>92</v>
      </c>
      <c r="F19" s="55"/>
    </row>
    <row r="20" spans="1:9" s="29" customFormat="1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55"/>
    </row>
    <row r="21" spans="1:9" s="29" customFormat="1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0.1</v>
      </c>
      <c r="E21" s="26" t="s">
        <v>59</v>
      </c>
      <c r="F21" s="56"/>
    </row>
    <row r="22" spans="1:9" s="29" customFormat="1" x14ac:dyDescent="0.25">
      <c r="A22" s="1"/>
      <c r="B22" s="1"/>
      <c r="C22" s="1"/>
      <c r="D22" s="1"/>
      <c r="E22" s="1"/>
      <c r="F22" s="30">
        <f>((B18*D18)+(B19*D19)+(B20*D20)+(B21*D21))/4</f>
        <v>8.7500000000000008E-2</v>
      </c>
      <c r="I22" s="33"/>
    </row>
    <row r="25" spans="1:9" x14ac:dyDescent="0.25">
      <c r="E25" s="20"/>
    </row>
    <row r="33" spans="5:5" x14ac:dyDescent="0.25">
      <c r="E33" s="21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zoomScaleNormal="100" workbookViewId="0">
      <selection activeCell="E25" sqref="E25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96</v>
      </c>
      <c r="C1" s="50"/>
      <c r="D1" s="50"/>
      <c r="E1" s="50"/>
      <c r="F1" s="6"/>
      <c r="G1" s="7"/>
    </row>
    <row r="2" spans="1:29" ht="15.95" customHeight="1" x14ac:dyDescent="0.25">
      <c r="A2" s="8" t="s">
        <v>8</v>
      </c>
      <c r="B2" s="9" t="s">
        <v>9</v>
      </c>
      <c r="C2" s="51"/>
      <c r="D2" s="52"/>
      <c r="E2" s="53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4" t="s">
        <v>90</v>
      </c>
      <c r="AC3" s="1" t="s">
        <v>9</v>
      </c>
    </row>
    <row r="4" spans="1:29" ht="15.95" customHeight="1" x14ac:dyDescent="0.25">
      <c r="A4" s="24" t="s">
        <v>3</v>
      </c>
      <c r="B4" s="25">
        <f>VLOOKUP(C4,[1]Parâmetros!$A$3:$B$9,2,FALSE)/10</f>
        <v>0.1</v>
      </c>
      <c r="C4" s="26" t="s">
        <v>60</v>
      </c>
      <c r="D4" s="25">
        <f>VLOOKUP(E4,[1]Parâmetros!$D$3:$E$7,2,FALSE)/10</f>
        <v>0.6</v>
      </c>
      <c r="E4" s="26" t="s">
        <v>76</v>
      </c>
      <c r="F4" s="45"/>
      <c r="AC4" s="1" t="s">
        <v>24</v>
      </c>
    </row>
    <row r="5" spans="1:29" s="29" customFormat="1" ht="15.95" customHeight="1" x14ac:dyDescent="0.25">
      <c r="A5" s="24" t="s">
        <v>4</v>
      </c>
      <c r="B5" s="25">
        <f>VLOOKUP(C5,[1]Parâmetros!$A$13:$B$20,2,FALSE)/10</f>
        <v>0.6</v>
      </c>
      <c r="C5" s="26" t="s">
        <v>72</v>
      </c>
      <c r="D5" s="25">
        <f>VLOOKUP(E5,[1]Parâmetros!$D$13:$E$18,2,FALSE)/10</f>
        <v>0.3</v>
      </c>
      <c r="E5" s="26" t="s">
        <v>92</v>
      </c>
      <c r="F5" s="45"/>
      <c r="AC5" s="29" t="s">
        <v>61</v>
      </c>
    </row>
    <row r="6" spans="1:29" ht="15.95" customHeight="1" x14ac:dyDescent="0.25">
      <c r="A6" s="24" t="s">
        <v>63</v>
      </c>
      <c r="B6" s="25">
        <f>VLOOKUP(C6,[1]Parâmetros!$A$24:$B$29,2,FALSE)/10</f>
        <v>0.7</v>
      </c>
      <c r="C6" s="26" t="s">
        <v>53</v>
      </c>
      <c r="D6" s="25">
        <f>VLOOKUP(E6,[1]Parâmetros!$D$24:$E$29,2,FALSE)/10</f>
        <v>0.7</v>
      </c>
      <c r="E6" s="26" t="s">
        <v>54</v>
      </c>
      <c r="F6" s="45"/>
      <c r="AC6" s="1" t="s">
        <v>10</v>
      </c>
    </row>
    <row r="7" spans="1:29" ht="15.95" customHeight="1" x14ac:dyDescent="0.25">
      <c r="A7" s="24" t="s">
        <v>5</v>
      </c>
      <c r="B7" s="25">
        <f>VLOOKUP(C7,[1]Parâmetros!$A$33:$B$39,2,FALSE)/10</f>
        <v>0.5</v>
      </c>
      <c r="C7" s="26" t="s">
        <v>65</v>
      </c>
      <c r="D7" s="25">
        <f>VLOOKUP(E7,[1]Parâmetros!$D$33:$E$39,2,FALSE)/10</f>
        <v>0.1</v>
      </c>
      <c r="E7" s="26" t="s">
        <v>59</v>
      </c>
      <c r="F7" s="46"/>
      <c r="AC7" s="1" t="s">
        <v>23</v>
      </c>
    </row>
    <row r="8" spans="1:29" ht="12.2" customHeight="1" x14ac:dyDescent="0.25">
      <c r="A8" s="47"/>
      <c r="B8" s="47"/>
      <c r="C8" s="47"/>
      <c r="D8" s="47"/>
      <c r="E8" s="48"/>
      <c r="F8" s="28">
        <f>((B4*D4)+(B5*D5)+(B6*D6)+(B7*D7))/4</f>
        <v>0.19500000000000001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1"/>
      <c r="D9" s="42"/>
      <c r="E9" s="43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4" t="s">
        <v>90</v>
      </c>
    </row>
    <row r="11" spans="1:29" ht="15" customHeight="1" x14ac:dyDescent="0.25">
      <c r="A11" s="24" t="s">
        <v>3</v>
      </c>
      <c r="B11" s="25">
        <f>VLOOKUP(C11,[1]Parâmetros!$A$3:$B$9,2,FALSE)/10</f>
        <v>0.1</v>
      </c>
      <c r="C11" s="26" t="s">
        <v>60</v>
      </c>
      <c r="D11" s="25">
        <f>VLOOKUP(E11,[1]Parâmetros!$D$3:$E$7,2,FALSE)/10</f>
        <v>0.6</v>
      </c>
      <c r="E11" s="26" t="s">
        <v>76</v>
      </c>
      <c r="F11" s="45"/>
    </row>
    <row r="12" spans="1:29" s="29" customFormat="1" ht="15" customHeight="1" x14ac:dyDescent="0.25">
      <c r="A12" s="24" t="s">
        <v>4</v>
      </c>
      <c r="B12" s="25">
        <f>VLOOKUP(C12,[1]Parâmetros!$A$13:$B$20,2,FALSE)/10</f>
        <v>0.6</v>
      </c>
      <c r="C12" s="26" t="s">
        <v>72</v>
      </c>
      <c r="D12" s="25">
        <f>VLOOKUP(E12,[1]Parâmetros!$D$13:$E$18,2,FALSE)/10</f>
        <v>0.3</v>
      </c>
      <c r="E12" s="26" t="s">
        <v>92</v>
      </c>
      <c r="F12" s="45"/>
    </row>
    <row r="13" spans="1:29" s="29" customFormat="1" ht="15" customHeight="1" x14ac:dyDescent="0.25">
      <c r="A13" s="24" t="s">
        <v>63</v>
      </c>
      <c r="B13" s="25">
        <f>VLOOKUP(C13,[1]Parâmetros!$A$24:$B$29,2,FALSE)/10</f>
        <v>0.7</v>
      </c>
      <c r="C13" s="26" t="s">
        <v>53</v>
      </c>
      <c r="D13" s="25">
        <f>VLOOKUP(E13,[1]Parâmetros!$D$24:$E$29,2,FALSE)/10</f>
        <v>0.7</v>
      </c>
      <c r="E13" s="26" t="s">
        <v>54</v>
      </c>
      <c r="F13" s="45"/>
    </row>
    <row r="14" spans="1:29" s="29" customFormat="1" ht="15" customHeight="1" x14ac:dyDescent="0.25">
      <c r="A14" s="24" t="s">
        <v>5</v>
      </c>
      <c r="B14" s="25">
        <f>VLOOKUP(C14,[1]Parâmetros!$A$33:$B$39,2,FALSE)/10</f>
        <v>0.5</v>
      </c>
      <c r="C14" s="26" t="s">
        <v>65</v>
      </c>
      <c r="D14" s="25">
        <f>VLOOKUP(E14,[1]Parâmetros!$D$33:$E$39,2,FALSE)/10</f>
        <v>0.1</v>
      </c>
      <c r="E14" s="26" t="s">
        <v>59</v>
      </c>
      <c r="F14" s="46"/>
    </row>
    <row r="15" spans="1:29" s="29" customFormat="1" ht="11.25" customHeight="1" x14ac:dyDescent="0.25">
      <c r="A15" s="47"/>
      <c r="B15" s="47"/>
      <c r="C15" s="47"/>
      <c r="D15" s="47"/>
      <c r="E15" s="48"/>
      <c r="F15" s="30">
        <f>((B11*D11)+(B12*D12)+(B13*D13)+(B14*D14))/4</f>
        <v>0.19500000000000001</v>
      </c>
    </row>
    <row r="16" spans="1:29" s="29" customFormat="1" ht="15" customHeight="1" x14ac:dyDescent="0.25">
      <c r="A16" s="16" t="s">
        <v>8</v>
      </c>
      <c r="B16" s="17" t="s">
        <v>12</v>
      </c>
      <c r="C16" s="41"/>
      <c r="D16" s="42"/>
      <c r="E16" s="43"/>
      <c r="F16" s="31"/>
    </row>
    <row r="17" spans="1:7" s="29" customFormat="1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54" t="s">
        <v>90</v>
      </c>
    </row>
    <row r="18" spans="1:7" s="29" customFormat="1" ht="15" customHeight="1" x14ac:dyDescent="0.25">
      <c r="A18" s="24" t="s">
        <v>3</v>
      </c>
      <c r="B18" s="25">
        <f>VLOOKUP(C18,[1]Parâmetros!$A$3:$B$9,2,FALSE)/10</f>
        <v>0.1</v>
      </c>
      <c r="C18" s="26" t="s">
        <v>60</v>
      </c>
      <c r="D18" s="25">
        <f>VLOOKUP(E18,[1]Parâmetros!$D$3:$E$7,2,FALSE)/10</f>
        <v>0.6</v>
      </c>
      <c r="E18" s="26" t="s">
        <v>76</v>
      </c>
      <c r="F18" s="55"/>
    </row>
    <row r="19" spans="1:7" s="29" customFormat="1" ht="15" customHeight="1" x14ac:dyDescent="0.25">
      <c r="A19" s="24" t="s">
        <v>4</v>
      </c>
      <c r="B19" s="25">
        <f>VLOOKUP(C19,[1]Parâmetros!$A$13:$B$20,2,FALSE)/10</f>
        <v>0.6</v>
      </c>
      <c r="C19" s="26" t="s">
        <v>72</v>
      </c>
      <c r="D19" s="25">
        <f>VLOOKUP(E19,[1]Parâmetros!$D$13:$E$18,2,FALSE)/10</f>
        <v>0.3</v>
      </c>
      <c r="E19" s="26" t="s">
        <v>92</v>
      </c>
      <c r="F19" s="55"/>
    </row>
    <row r="20" spans="1:7" s="29" customFormat="1" ht="15" customHeight="1" x14ac:dyDescent="0.25">
      <c r="A20" s="24" t="s">
        <v>63</v>
      </c>
      <c r="B20" s="25">
        <f>VLOOKUP(C20,[1]Parâmetros!$A$24:$B$29,2,FALSE)/10</f>
        <v>0.7</v>
      </c>
      <c r="C20" s="26" t="s">
        <v>53</v>
      </c>
      <c r="D20" s="25">
        <f>VLOOKUP(E20,[1]Parâmetros!$D$24:$E$29,2,FALSE)/10</f>
        <v>0.7</v>
      </c>
      <c r="E20" s="26" t="s">
        <v>54</v>
      </c>
      <c r="F20" s="55"/>
    </row>
    <row r="21" spans="1:7" s="29" customFormat="1" ht="15" customHeight="1" x14ac:dyDescent="0.25">
      <c r="A21" s="24" t="s">
        <v>5</v>
      </c>
      <c r="B21" s="25">
        <f>VLOOKUP(C21,[1]Parâmetros!$A$33:$B$39,2,FALSE)/10</f>
        <v>0.5</v>
      </c>
      <c r="C21" s="26" t="s">
        <v>65</v>
      </c>
      <c r="D21" s="25">
        <f>VLOOKUP(E21,[1]Parâmetros!$D$33:$E$39,2,FALSE)/10</f>
        <v>0.1</v>
      </c>
      <c r="E21" s="26" t="s">
        <v>59</v>
      </c>
      <c r="F21" s="56"/>
    </row>
    <row r="22" spans="1:7" s="29" customFormat="1" ht="12.2" customHeight="1" x14ac:dyDescent="0.25">
      <c r="A22" s="13"/>
      <c r="B22" s="34"/>
      <c r="C22" s="34"/>
      <c r="D22" s="34"/>
      <c r="E22" s="34"/>
      <c r="F22" s="30">
        <f>((B18*D18)+(B19*D19)+(B20*D20)+(B21*D21))/4</f>
        <v>0.19500000000000001</v>
      </c>
    </row>
    <row r="23" spans="1:7" s="29" customFormat="1" ht="15" customHeight="1" x14ac:dyDescent="0.25">
      <c r="A23" s="13"/>
      <c r="B23" s="34"/>
      <c r="C23" s="34"/>
      <c r="D23" s="34"/>
      <c r="E23" s="34"/>
      <c r="F23" s="35"/>
    </row>
    <row r="24" spans="1:7" s="29" customFormat="1" ht="15" customHeight="1" x14ac:dyDescent="0.25">
      <c r="A24"/>
      <c r="B24"/>
      <c r="C24"/>
      <c r="D24"/>
      <c r="E24"/>
      <c r="F24"/>
      <c r="G24"/>
    </row>
    <row r="25" spans="1:7" s="29" customFormat="1" ht="15" customHeight="1" x14ac:dyDescent="0.25">
      <c r="A25"/>
      <c r="B25"/>
      <c r="C25"/>
      <c r="D25"/>
      <c r="E25"/>
      <c r="F25"/>
      <c r="G25"/>
    </row>
    <row r="26" spans="1:7" s="29" customFormat="1" ht="15" customHeight="1" x14ac:dyDescent="0.25">
      <c r="A26"/>
      <c r="B26"/>
      <c r="C26"/>
      <c r="D26"/>
      <c r="E26"/>
      <c r="F26"/>
      <c r="G26"/>
    </row>
    <row r="27" spans="1:7" s="29" customFormat="1" ht="15" customHeight="1" x14ac:dyDescent="0.25">
      <c r="A27"/>
      <c r="B27"/>
      <c r="C27"/>
      <c r="D27"/>
      <c r="E27"/>
      <c r="F27"/>
      <c r="G27"/>
    </row>
    <row r="28" spans="1:7" s="29" customFormat="1" ht="15" customHeight="1" x14ac:dyDescent="0.25">
      <c r="A28"/>
      <c r="B28"/>
      <c r="C28"/>
      <c r="D28"/>
      <c r="E28"/>
      <c r="F28"/>
      <c r="G28"/>
    </row>
    <row r="29" spans="1:7" s="29" customFormat="1" ht="12.2" customHeight="1" x14ac:dyDescent="0.25">
      <c r="A29"/>
      <c r="B29"/>
      <c r="C29"/>
      <c r="D29"/>
      <c r="E29"/>
      <c r="F29"/>
      <c r="G29"/>
    </row>
    <row r="30" spans="1:7" s="29" customFormat="1" ht="15" customHeight="1" x14ac:dyDescent="0.25">
      <c r="A30"/>
      <c r="B30"/>
      <c r="C30"/>
      <c r="D30"/>
      <c r="E30"/>
      <c r="F30"/>
      <c r="G30"/>
    </row>
    <row r="31" spans="1:7" s="29" customFormat="1" ht="15" customHeight="1" x14ac:dyDescent="0.25">
      <c r="A31"/>
      <c r="B31"/>
      <c r="C31"/>
      <c r="D31"/>
      <c r="E31"/>
      <c r="F31"/>
      <c r="G31"/>
    </row>
    <row r="32" spans="1:7" s="29" customFormat="1" ht="15" customHeight="1" x14ac:dyDescent="0.25">
      <c r="A32"/>
      <c r="B32"/>
      <c r="C32"/>
      <c r="D32"/>
      <c r="E32"/>
      <c r="F32"/>
      <c r="G32"/>
    </row>
    <row r="33" spans="1:7" s="29" customFormat="1" ht="15" customHeight="1" x14ac:dyDescent="0.25">
      <c r="A33"/>
      <c r="B33"/>
      <c r="C33"/>
      <c r="D33"/>
      <c r="E33"/>
      <c r="F33"/>
      <c r="G33"/>
    </row>
    <row r="34" spans="1:7" s="29" customFormat="1" ht="15" customHeight="1" x14ac:dyDescent="0.25">
      <c r="A34"/>
      <c r="B34"/>
      <c r="C34"/>
      <c r="D34"/>
      <c r="E34"/>
      <c r="F34"/>
      <c r="G34"/>
    </row>
    <row r="35" spans="1:7" s="29" customFormat="1" ht="15" customHeight="1" x14ac:dyDescent="0.25">
      <c r="A35"/>
      <c r="B35"/>
      <c r="C35"/>
      <c r="D35"/>
      <c r="E35"/>
      <c r="F35"/>
      <c r="G35"/>
    </row>
    <row r="36" spans="1:7" s="29" customFormat="1" ht="12.2" customHeight="1" x14ac:dyDescent="0.25">
      <c r="A36"/>
      <c r="B36"/>
      <c r="C36"/>
      <c r="D36"/>
      <c r="E36"/>
      <c r="F36"/>
      <c r="G36"/>
    </row>
    <row r="37" spans="1:7" s="29" customFormat="1" ht="15" customHeight="1" x14ac:dyDescent="0.25">
      <c r="A37"/>
      <c r="B37"/>
      <c r="C37"/>
      <c r="D37"/>
      <c r="E37"/>
      <c r="F37"/>
      <c r="G37"/>
    </row>
    <row r="38" spans="1:7" s="29" customFormat="1" ht="15" customHeight="1" x14ac:dyDescent="0.25">
      <c r="A38"/>
      <c r="B38"/>
      <c r="C38"/>
      <c r="D38"/>
      <c r="E38"/>
      <c r="F38"/>
      <c r="G38"/>
    </row>
    <row r="39" spans="1:7" s="29" customFormat="1" ht="15" customHeight="1" x14ac:dyDescent="0.25">
      <c r="A39"/>
      <c r="B39"/>
      <c r="C39"/>
      <c r="D39"/>
      <c r="E39"/>
      <c r="F39"/>
      <c r="G39"/>
    </row>
    <row r="40" spans="1:7" s="29" customFormat="1" ht="15" customHeight="1" x14ac:dyDescent="0.25">
      <c r="A40"/>
      <c r="B40"/>
      <c r="C40"/>
      <c r="D40"/>
      <c r="E40"/>
      <c r="F40"/>
      <c r="G40"/>
    </row>
    <row r="41" spans="1:7" s="29" customFormat="1" ht="15" customHeight="1" x14ac:dyDescent="0.25">
      <c r="A41"/>
      <c r="B41"/>
      <c r="C41"/>
      <c r="D41"/>
      <c r="E41"/>
      <c r="F41"/>
      <c r="G41"/>
    </row>
    <row r="42" spans="1:7" s="29" customFormat="1" ht="15" customHeight="1" x14ac:dyDescent="0.25">
      <c r="A42"/>
      <c r="B42"/>
      <c r="C42"/>
      <c r="D42"/>
      <c r="E42"/>
      <c r="F42"/>
      <c r="G42"/>
    </row>
    <row r="43" spans="1:7" s="29" customFormat="1" ht="11.25" customHeight="1" x14ac:dyDescent="0.25">
      <c r="A43"/>
      <c r="B43"/>
      <c r="C43"/>
      <c r="D43"/>
      <c r="E43"/>
      <c r="F43"/>
      <c r="G43"/>
    </row>
    <row r="44" spans="1:7" s="29" customFormat="1" ht="15" customHeight="1" x14ac:dyDescent="0.25">
      <c r="A44"/>
      <c r="B44"/>
      <c r="C44"/>
      <c r="D44"/>
      <c r="E44"/>
      <c r="F44"/>
      <c r="G44"/>
    </row>
    <row r="45" spans="1:7" s="29" customFormat="1" ht="15" customHeight="1" x14ac:dyDescent="0.25">
      <c r="A45"/>
      <c r="B45"/>
      <c r="C45"/>
      <c r="D45"/>
      <c r="E45"/>
      <c r="F45"/>
      <c r="G45"/>
    </row>
    <row r="46" spans="1:7" s="29" customFormat="1" ht="15" customHeight="1" x14ac:dyDescent="0.25">
      <c r="A46"/>
      <c r="B46"/>
      <c r="C46"/>
      <c r="D46"/>
      <c r="E46"/>
      <c r="F46"/>
      <c r="G46"/>
    </row>
    <row r="47" spans="1:7" s="29" customFormat="1" ht="15" customHeight="1" x14ac:dyDescent="0.25">
      <c r="A47"/>
      <c r="B47"/>
      <c r="C47"/>
      <c r="D47"/>
      <c r="E47"/>
      <c r="F47"/>
      <c r="G47"/>
    </row>
    <row r="48" spans="1:7" s="29" customFormat="1" ht="15" customHeight="1" x14ac:dyDescent="0.25">
      <c r="A48"/>
      <c r="B48"/>
      <c r="C48"/>
      <c r="D48"/>
      <c r="E48"/>
      <c r="F48"/>
      <c r="G48"/>
    </row>
    <row r="49" spans="1:9" s="29" customFormat="1" ht="15" customHeight="1" x14ac:dyDescent="0.25">
      <c r="A49"/>
      <c r="B49"/>
      <c r="C49"/>
      <c r="D49"/>
      <c r="E49"/>
      <c r="F49"/>
      <c r="G49"/>
      <c r="I49" s="33"/>
    </row>
    <row r="50" spans="1:9" s="29" customFormat="1" ht="15" x14ac:dyDescent="0.25">
      <c r="A50"/>
      <c r="B50"/>
      <c r="C50"/>
      <c r="D50"/>
      <c r="E50"/>
      <c r="F50"/>
      <c r="G50"/>
      <c r="I50" s="33"/>
    </row>
    <row r="51" spans="1:9" ht="15" x14ac:dyDescent="0.25">
      <c r="A51"/>
      <c r="B51"/>
      <c r="C51"/>
      <c r="D51"/>
      <c r="E51"/>
      <c r="F51"/>
      <c r="G51"/>
    </row>
    <row r="53" spans="1:9" x14ac:dyDescent="0.25">
      <c r="E53" s="20"/>
    </row>
    <row r="61" spans="1:9" x14ac:dyDescent="0.25">
      <c r="E61" s="21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5 C12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6 C13 C20">
      <formula1>Fator_Espacial</formula1>
    </dataValidation>
    <dataValidation type="list" allowBlank="1" showInputMessage="1" showErrorMessage="1" sqref="E6 E13 E20">
      <formula1>Atividade_Espacial</formula1>
    </dataValidation>
    <dataValidation type="list" allowBlank="1" showInputMessage="1" showErrorMessage="1" sqref="C7 C14 C21">
      <formula1>Fator_Temporal</formula1>
    </dataValidation>
    <dataValidation type="list" allowBlank="1" showInputMessage="1" showErrorMessage="1" sqref="E7 E14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Parâmetros</vt:lpstr>
      <vt:lpstr>Maq e Equip</vt:lpstr>
      <vt:lpstr>Transferências</vt:lpstr>
      <vt:lpstr>Pilhas</vt:lpstr>
      <vt:lpstr>Chaminé do Filtro de Mangas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2019-06-06T18:56:29Z</dcterms:modified>
</cp:coreProperties>
</file>