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nni Parrillo\Desktop\Fast Track\"/>
    </mc:Choice>
  </mc:AlternateContent>
  <xr:revisionPtr revIDLastSave="0" documentId="8_{8A4643D7-2549-414F-A84C-B27D0AFCA62F}" xr6:coauthVersionLast="47" xr6:coauthVersionMax="47" xr10:uidLastSave="{00000000-0000-0000-0000-000000000000}"/>
  <bookViews>
    <workbookView xWindow="44880" yWindow="-2910" windowWidth="16440" windowHeight="28440" xr2:uid="{CF05A37F-989B-4314-B84D-A59037A0E71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I4" i="1"/>
  <c r="J4" i="1"/>
  <c r="H5" i="1"/>
  <c r="I5" i="1"/>
  <c r="J5" i="1"/>
  <c r="I3" i="1"/>
  <c r="J3" i="1"/>
  <c r="J11" i="1"/>
  <c r="I6" i="1" l="1"/>
  <c r="J21" i="1" s="1"/>
  <c r="J22" i="1" s="1"/>
  <c r="J6" i="1"/>
  <c r="K21" i="1" s="1"/>
  <c r="K22" i="1" s="1"/>
  <c r="H6" i="1"/>
  <c r="I21" i="1" s="1"/>
  <c r="I22" i="1" s="1"/>
</calcChain>
</file>

<file path=xl/sharedStrings.xml><?xml version="1.0" encoding="utf-8"?>
<sst xmlns="http://schemas.openxmlformats.org/spreadsheetml/2006/main" count="34" uniqueCount="22">
  <si>
    <t>Wheat</t>
  </si>
  <si>
    <t>Coal</t>
  </si>
  <si>
    <t>Wine</t>
  </si>
  <si>
    <t>Social Savings of selected goods (Million 1911 Lires)</t>
  </si>
  <si>
    <t>Share on GDP</t>
  </si>
  <si>
    <t>Final Results</t>
  </si>
  <si>
    <t>Total tonns moved by rail in 1911</t>
  </si>
  <si>
    <t>Share of the selected goods on the total freight</t>
  </si>
  <si>
    <t>Quantities moved by rail (Million tonns)</t>
  </si>
  <si>
    <t>Railway</t>
  </si>
  <si>
    <t>Road</t>
  </si>
  <si>
    <t>Ship</t>
  </si>
  <si>
    <t>Variable</t>
  </si>
  <si>
    <t>Terminal</t>
  </si>
  <si>
    <t>Total</t>
  </si>
  <si>
    <t>Hypothetical Distances travelled had railways not been invented (Km)</t>
  </si>
  <si>
    <t>Average Distances actuallly travelled by goods with railways (Km)</t>
  </si>
  <si>
    <t>Various Data</t>
  </si>
  <si>
    <t>GDP (Million 1911 Lires)</t>
  </si>
  <si>
    <t>Costs (1911 Lires)</t>
  </si>
  <si>
    <t>Total Social Savings (Million 1911 Lires)</t>
  </si>
  <si>
    <t>poi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</si>
</sst>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"/>
    <numFmt numFmtId="167" formatCode="0.000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</patternFill>
    </fill>
    <fill>
      <patternFill patternType="solid">
        <fgColor theme="2" tint="-0.2499465926084170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6" fillId="7" borderId="0" applyNumberFormat="0" applyBorder="0" applyAlignment="0" applyProtection="0"/>
    <xf numFmtId="165" fontId="2" fillId="8" borderId="4" applyFont="0" applyBorder="0" applyAlignment="0">
      <alignment horizontal="left" vertical="center"/>
    </xf>
  </cellStyleXfs>
  <cellXfs count="60">
    <xf numFmtId="0" fontId="0" fillId="0" borderId="0" xfId="0"/>
    <xf numFmtId="165" fontId="0" fillId="0" borderId="0" xfId="0" applyNumberFormat="1" applyFont="1"/>
    <xf numFmtId="165" fontId="5" fillId="0" borderId="1" xfId="0" applyNumberFormat="1" applyFont="1" applyBorder="1"/>
    <xf numFmtId="165" fontId="0" fillId="0" borderId="2" xfId="0" applyNumberFormat="1" applyFont="1" applyBorder="1"/>
    <xf numFmtId="165" fontId="0" fillId="0" borderId="3" xfId="0" applyNumberFormat="1" applyFont="1" applyBorder="1"/>
    <xf numFmtId="165" fontId="0" fillId="0" borderId="4" xfId="0" applyNumberFormat="1" applyFont="1" applyBorder="1"/>
    <xf numFmtId="165" fontId="2" fillId="2" borderId="4" xfId="1" applyNumberFormat="1" applyFont="1" applyBorder="1"/>
    <xf numFmtId="165" fontId="0" fillId="0" borderId="0" xfId="0" applyNumberFormat="1" applyFont="1" applyBorder="1"/>
    <xf numFmtId="165" fontId="0" fillId="0" borderId="5" xfId="0" applyNumberFormat="1" applyFont="1" applyBorder="1"/>
    <xf numFmtId="165" fontId="2" fillId="2" borderId="6" xfId="1" applyNumberFormat="1" applyFont="1" applyBorder="1"/>
    <xf numFmtId="0" fontId="0" fillId="6" borderId="0" xfId="0" applyNumberFormat="1" applyFont="1" applyFill="1" applyBorder="1" applyAlignment="1">
      <alignment horizontal="center"/>
    </xf>
    <xf numFmtId="165" fontId="0" fillId="6" borderId="4" xfId="0" applyNumberFormat="1" applyFont="1" applyFill="1" applyBorder="1"/>
    <xf numFmtId="165" fontId="3" fillId="3" borderId="5" xfId="2" applyNumberFormat="1" applyFont="1" applyBorder="1" applyAlignment="1">
      <alignment horizontal="center" vertical="center"/>
    </xf>
    <xf numFmtId="165" fontId="0" fillId="0" borderId="6" xfId="0" applyNumberFormat="1" applyFont="1" applyBorder="1"/>
    <xf numFmtId="165" fontId="3" fillId="3" borderId="8" xfId="2" applyNumberFormat="1" applyFont="1" applyBorder="1" applyAlignment="1">
      <alignment horizontal="center" vertical="center"/>
    </xf>
    <xf numFmtId="165" fontId="5" fillId="0" borderId="2" xfId="0" applyNumberFormat="1" applyFont="1" applyBorder="1"/>
    <xf numFmtId="165" fontId="3" fillId="3" borderId="6" xfId="2" applyNumberFormat="1" applyFont="1" applyBorder="1"/>
    <xf numFmtId="165" fontId="1" fillId="5" borderId="0" xfId="4" applyNumberFormat="1" applyBorder="1"/>
    <xf numFmtId="165" fontId="0" fillId="5" borderId="4" xfId="4" applyNumberFormat="1" applyFont="1" applyBorder="1"/>
    <xf numFmtId="165" fontId="0" fillId="5" borderId="6" xfId="4" applyNumberFormat="1" applyFont="1" applyBorder="1"/>
    <xf numFmtId="165" fontId="1" fillId="5" borderId="7" xfId="4" applyNumberFormat="1" applyBorder="1"/>
    <xf numFmtId="165" fontId="0" fillId="0" borderId="7" xfId="0" applyNumberFormat="1" applyFont="1" applyBorder="1"/>
    <xf numFmtId="165" fontId="8" fillId="0" borderId="9" xfId="0" applyNumberFormat="1" applyFont="1" applyBorder="1"/>
    <xf numFmtId="0" fontId="4" fillId="4" borderId="0" xfId="3" applyNumberFormat="1" applyFont="1" applyBorder="1" applyAlignment="1">
      <alignment horizontal="center"/>
    </xf>
    <xf numFmtId="0" fontId="4" fillId="4" borderId="5" xfId="3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4" fillId="4" borderId="0" xfId="3" applyNumberFormat="1" applyFont="1" applyBorder="1" applyAlignment="1">
      <alignment horizontal="center" vertical="center"/>
    </xf>
    <xf numFmtId="0" fontId="4" fillId="4" borderId="5" xfId="3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8" xfId="0" applyNumberFormat="1" applyFont="1" applyBorder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165" fontId="3" fillId="3" borderId="7" xfId="2" applyNumberFormat="1" applyFont="1" applyBorder="1" applyAlignment="1">
      <alignment horizontal="center"/>
    </xf>
    <xf numFmtId="165" fontId="3" fillId="3" borderId="8" xfId="2" applyNumberFormat="1" applyFont="1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66" fontId="0" fillId="0" borderId="5" xfId="0" applyNumberFormat="1" applyFont="1" applyBorder="1" applyAlignment="1">
      <alignment horizontal="center"/>
    </xf>
    <xf numFmtId="10" fontId="0" fillId="0" borderId="8" xfId="0" applyNumberFormat="1" applyFont="1" applyBorder="1" applyAlignment="1">
      <alignment horizontal="center"/>
    </xf>
    <xf numFmtId="166" fontId="0" fillId="0" borderId="7" xfId="0" applyNumberFormat="1" applyFont="1" applyBorder="1" applyAlignment="1">
      <alignment horizontal="center"/>
    </xf>
    <xf numFmtId="166" fontId="0" fillId="0" borderId="8" xfId="0" applyNumberFormat="1" applyFont="1" applyBorder="1" applyAlignment="1">
      <alignment horizontal="center"/>
    </xf>
    <xf numFmtId="0" fontId="4" fillId="4" borderId="4" xfId="3" applyNumberFormat="1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1" fontId="0" fillId="0" borderId="8" xfId="0" applyNumberFormat="1" applyFont="1" applyBorder="1" applyAlignment="1">
      <alignment horizontal="center"/>
    </xf>
    <xf numFmtId="165" fontId="5" fillId="0" borderId="10" xfId="0" applyNumberFormat="1" applyFont="1" applyBorder="1"/>
    <xf numFmtId="165" fontId="5" fillId="0" borderId="11" xfId="0" applyNumberFormat="1" applyFont="1" applyBorder="1"/>
    <xf numFmtId="165" fontId="5" fillId="0" borderId="12" xfId="0" applyNumberFormat="1" applyFont="1" applyBorder="1"/>
    <xf numFmtId="165" fontId="5" fillId="0" borderId="0" xfId="0" applyNumberFormat="1" applyFont="1" applyBorder="1"/>
    <xf numFmtId="165" fontId="7" fillId="7" borderId="12" xfId="5" applyNumberFormat="1" applyFont="1" applyBorder="1"/>
    <xf numFmtId="165" fontId="7" fillId="7" borderId="0" xfId="5" applyNumberFormat="1" applyFont="1" applyBorder="1"/>
    <xf numFmtId="165" fontId="7" fillId="7" borderId="14" xfId="5" applyNumberFormat="1" applyFont="1" applyBorder="1"/>
    <xf numFmtId="165" fontId="7" fillId="7" borderId="15" xfId="5" applyNumberFormat="1" applyFont="1" applyBorder="1"/>
    <xf numFmtId="0" fontId="9" fillId="4" borderId="0" xfId="3" applyNumberFormat="1" applyFont="1" applyBorder="1" applyAlignment="1">
      <alignment horizontal="center"/>
    </xf>
    <xf numFmtId="0" fontId="9" fillId="4" borderId="13" xfId="3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5" fillId="0" borderId="13" xfId="0" applyNumberFormat="1" applyFont="1" applyBorder="1" applyAlignment="1">
      <alignment horizontal="center"/>
    </xf>
    <xf numFmtId="167" fontId="5" fillId="0" borderId="15" xfId="0" applyNumberFormat="1" applyFont="1" applyBorder="1" applyAlignment="1">
      <alignment horizontal="center"/>
    </xf>
    <xf numFmtId="167" fontId="5" fillId="0" borderId="16" xfId="0" applyNumberFormat="1" applyFont="1" applyBorder="1" applyAlignment="1">
      <alignment horizontal="center"/>
    </xf>
    <xf numFmtId="10" fontId="0" fillId="0" borderId="0" xfId="0" applyNumberFormat="1" applyFont="1"/>
  </cellXfs>
  <cellStyles count="7">
    <cellStyle name="20% - Colore 2" xfId="4" builtinId="34"/>
    <cellStyle name="Colore 5" xfId="5" builtinId="45"/>
    <cellStyle name="Neutrale" xfId="3" builtinId="28"/>
    <cellStyle name="Normale" xfId="0" builtinId="0"/>
    <cellStyle name="Railway" xfId="6" xr:uid="{88D65296-9D88-453F-82E7-62F75DF999D5}"/>
    <cellStyle name="Valore non valido" xfId="2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6192E-10EE-434E-9271-0F299B7C4FF7}">
  <dimension ref="A1:K32"/>
  <sheetViews>
    <sheetView tabSelected="1" zoomScale="85" zoomScaleNormal="85" workbookViewId="0">
      <selection activeCell="D38" sqref="D38"/>
    </sheetView>
  </sheetViews>
  <sheetFormatPr defaultRowHeight="14.25" x14ac:dyDescent="0.45"/>
  <cols>
    <col min="1" max="1" width="9.06640625" style="1"/>
    <col min="2" max="2" width="17.33203125" style="1" bestFit="1" customWidth="1"/>
    <col min="3" max="3" width="18.33203125" style="1" bestFit="1" customWidth="1"/>
    <col min="4" max="4" width="16.265625" style="1" bestFit="1" customWidth="1"/>
    <col min="5" max="6" width="9.06640625" style="1"/>
    <col min="7" max="7" width="16.796875" style="1" customWidth="1"/>
    <col min="8" max="8" width="16.265625" style="1" bestFit="1" customWidth="1"/>
    <col min="9" max="10" width="16.33203125" style="1" bestFit="1" customWidth="1"/>
    <col min="11" max="11" width="10.6640625" style="1" bestFit="1" customWidth="1"/>
    <col min="12" max="16384" width="9.06640625" style="1"/>
  </cols>
  <sheetData>
    <row r="1" spans="1:10" x14ac:dyDescent="0.45">
      <c r="A1" s="2" t="s">
        <v>8</v>
      </c>
      <c r="B1" s="3"/>
      <c r="C1" s="3"/>
      <c r="D1" s="4"/>
      <c r="F1" s="1" t="s">
        <v>21</v>
      </c>
      <c r="G1" s="2" t="s">
        <v>3</v>
      </c>
      <c r="H1" s="15"/>
      <c r="I1" s="15"/>
      <c r="J1" s="4"/>
    </row>
    <row r="2" spans="1:10" x14ac:dyDescent="0.45">
      <c r="A2" s="5"/>
      <c r="B2" s="26">
        <v>1871</v>
      </c>
      <c r="C2" s="26">
        <v>1891</v>
      </c>
      <c r="D2" s="27">
        <v>1911</v>
      </c>
      <c r="G2" s="5"/>
      <c r="H2" s="23">
        <v>1871</v>
      </c>
      <c r="I2" s="23">
        <v>1891</v>
      </c>
      <c r="J2" s="24">
        <v>1911</v>
      </c>
    </row>
    <row r="3" spans="1:10" x14ac:dyDescent="0.45">
      <c r="A3" s="6" t="s">
        <v>0</v>
      </c>
      <c r="B3" s="28">
        <v>0.59</v>
      </c>
      <c r="C3" s="28">
        <v>0.78900000000000003</v>
      </c>
      <c r="D3" s="29">
        <v>1.8</v>
      </c>
      <c r="G3" s="6" t="s">
        <v>0</v>
      </c>
      <c r="H3" s="33">
        <f>((B$29+B$17*B$28)-(B$29+B$12*B$28+B$25+B$24*B$11))*B3/1000</f>
        <v>9.3052770399999998E-2</v>
      </c>
      <c r="I3" s="33">
        <f t="shared" ref="I3:J3" si="0">((C$29+C$17*C$28)-(C$29+C$12*C$28+C$25+C$24*C$11))*C3/1000</f>
        <v>0.1485052644</v>
      </c>
      <c r="J3" s="33">
        <f t="shared" si="0"/>
        <v>0.18802013399999998</v>
      </c>
    </row>
    <row r="4" spans="1:10" x14ac:dyDescent="0.45">
      <c r="A4" s="6" t="s">
        <v>1</v>
      </c>
      <c r="B4" s="28">
        <v>0.77</v>
      </c>
      <c r="C4" s="28">
        <v>2.0499999999999998</v>
      </c>
      <c r="D4" s="29">
        <v>6</v>
      </c>
      <c r="G4" s="6" t="s">
        <v>1</v>
      </c>
      <c r="H4" s="33">
        <f t="shared" ref="H4:H5" si="1">((B$29+B$17*B$28)-(B$29+B$12*B$28+B$25+B$24*B$11))*B4/1000</f>
        <v>0.12144175120000002</v>
      </c>
      <c r="I4" s="33">
        <f t="shared" ref="I4:I5" si="2">((C$29+C$17*C$28)-(C$29+C$12*C$28+C$25+C$24*C$11))*C4/1000</f>
        <v>0.38585018000000004</v>
      </c>
      <c r="J4" s="33">
        <f t="shared" ref="J4:J5" si="3">((D$29+D$17*D$28)-(D$29+D$12*D$28+D$25+D$24*D$11))*D4/1000</f>
        <v>0.62673377999999991</v>
      </c>
    </row>
    <row r="5" spans="1:10" x14ac:dyDescent="0.45">
      <c r="A5" s="9" t="s">
        <v>2</v>
      </c>
      <c r="B5" s="30">
        <v>0.13600000000000001</v>
      </c>
      <c r="C5" s="30">
        <v>0.28199999999999997</v>
      </c>
      <c r="D5" s="31">
        <v>0.9</v>
      </c>
      <c r="G5" s="6" t="s">
        <v>2</v>
      </c>
      <c r="H5" s="33">
        <f t="shared" si="1"/>
        <v>2.1449452160000004E-2</v>
      </c>
      <c r="I5" s="33">
        <f t="shared" si="2"/>
        <v>5.30779272E-2</v>
      </c>
      <c r="J5" s="33">
        <f t="shared" si="3"/>
        <v>9.4010066999999989E-2</v>
      </c>
    </row>
    <row r="6" spans="1:10" x14ac:dyDescent="0.45">
      <c r="G6" s="16" t="s">
        <v>14</v>
      </c>
      <c r="H6" s="34">
        <f>H3+H4+H5</f>
        <v>0.23594397376000001</v>
      </c>
      <c r="I6" s="34">
        <f t="shared" ref="I6:J6" si="4">I3+I4+I5</f>
        <v>0.58743337160000009</v>
      </c>
      <c r="J6" s="35">
        <f t="shared" si="4"/>
        <v>0.90876398099999989</v>
      </c>
    </row>
    <row r="9" spans="1:10" x14ac:dyDescent="0.45">
      <c r="A9" s="2" t="s">
        <v>16</v>
      </c>
      <c r="B9" s="3"/>
      <c r="C9" s="3"/>
      <c r="D9" s="4"/>
      <c r="G9" s="2" t="s">
        <v>17</v>
      </c>
      <c r="H9" s="3"/>
      <c r="I9" s="3"/>
      <c r="J9" s="4"/>
    </row>
    <row r="10" spans="1:10" x14ac:dyDescent="0.45">
      <c r="A10" s="5"/>
      <c r="B10" s="23">
        <v>1871</v>
      </c>
      <c r="C10" s="23">
        <v>1891</v>
      </c>
      <c r="D10" s="24">
        <v>1911</v>
      </c>
      <c r="G10" s="18" t="s">
        <v>6</v>
      </c>
      <c r="H10" s="17"/>
      <c r="I10" s="17"/>
      <c r="J10" s="25">
        <v>23.8</v>
      </c>
    </row>
    <row r="11" spans="1:10" x14ac:dyDescent="0.45">
      <c r="A11" s="6" t="s">
        <v>9</v>
      </c>
      <c r="B11" s="36">
        <v>463</v>
      </c>
      <c r="C11" s="36">
        <v>665</v>
      </c>
      <c r="D11" s="37">
        <v>727</v>
      </c>
      <c r="G11" s="19" t="s">
        <v>7</v>
      </c>
      <c r="H11" s="20"/>
      <c r="I11" s="20"/>
      <c r="J11" s="38">
        <f>(D3+D4+D5)/J10</f>
        <v>0.36554621848739494</v>
      </c>
    </row>
    <row r="12" spans="1:10" x14ac:dyDescent="0.45">
      <c r="A12" s="6" t="s">
        <v>10</v>
      </c>
      <c r="B12" s="36">
        <v>383</v>
      </c>
      <c r="C12" s="36">
        <v>103</v>
      </c>
      <c r="D12" s="37">
        <v>18</v>
      </c>
    </row>
    <row r="13" spans="1:10" x14ac:dyDescent="0.45">
      <c r="A13" s="9" t="s">
        <v>11</v>
      </c>
      <c r="B13" s="39">
        <v>154</v>
      </c>
      <c r="C13" s="39">
        <v>155</v>
      </c>
      <c r="D13" s="40">
        <v>156</v>
      </c>
      <c r="G13" s="2" t="s">
        <v>18</v>
      </c>
      <c r="H13" s="3"/>
      <c r="I13" s="4"/>
      <c r="J13" s="7"/>
    </row>
    <row r="14" spans="1:10" x14ac:dyDescent="0.45">
      <c r="G14" s="41">
        <v>1871</v>
      </c>
      <c r="H14" s="23">
        <v>1891</v>
      </c>
      <c r="I14" s="24">
        <v>1911</v>
      </c>
      <c r="J14" s="7"/>
    </row>
    <row r="15" spans="1:10" x14ac:dyDescent="0.45">
      <c r="A15" s="2" t="s">
        <v>15</v>
      </c>
      <c r="B15" s="3"/>
      <c r="C15" s="3"/>
      <c r="D15" s="4"/>
      <c r="G15" s="42">
        <v>11633</v>
      </c>
      <c r="H15" s="43">
        <v>15020</v>
      </c>
      <c r="I15" s="44">
        <v>22315</v>
      </c>
      <c r="J15" s="7"/>
    </row>
    <row r="16" spans="1:10" x14ac:dyDescent="0.45">
      <c r="A16" s="5"/>
      <c r="B16" s="23">
        <v>1871</v>
      </c>
      <c r="C16" s="23">
        <v>1891</v>
      </c>
      <c r="D16" s="24">
        <v>1911</v>
      </c>
    </row>
    <row r="17" spans="1:11" x14ac:dyDescent="0.45">
      <c r="A17" s="6" t="s">
        <v>10</v>
      </c>
      <c r="B17" s="36">
        <v>800</v>
      </c>
      <c r="C17" s="36">
        <v>752</v>
      </c>
      <c r="D17" s="37">
        <v>756</v>
      </c>
    </row>
    <row r="18" spans="1:11" ht="14.65" thickBot="1" x14ac:dyDescent="0.5">
      <c r="A18" s="9" t="s">
        <v>11</v>
      </c>
      <c r="B18" s="39">
        <v>152</v>
      </c>
      <c r="C18" s="39">
        <v>154</v>
      </c>
      <c r="D18" s="40">
        <v>155</v>
      </c>
    </row>
    <row r="19" spans="1:11" ht="18.399999999999999" thickTop="1" x14ac:dyDescent="0.55000000000000004">
      <c r="G19" s="22" t="s">
        <v>5</v>
      </c>
      <c r="H19" s="45"/>
      <c r="I19" s="45"/>
      <c r="J19" s="45"/>
      <c r="K19" s="46"/>
    </row>
    <row r="20" spans="1:11" x14ac:dyDescent="0.45">
      <c r="G20" s="47"/>
      <c r="H20" s="48"/>
      <c r="I20" s="53">
        <v>1871</v>
      </c>
      <c r="J20" s="53">
        <v>1891</v>
      </c>
      <c r="K20" s="54">
        <v>1911</v>
      </c>
    </row>
    <row r="21" spans="1:11" x14ac:dyDescent="0.45">
      <c r="G21" s="49" t="s">
        <v>20</v>
      </c>
      <c r="H21" s="50"/>
      <c r="I21" s="55">
        <f>H6*100/$J$11</f>
        <v>64.545592821701149</v>
      </c>
      <c r="J21" s="55">
        <f>I6*100/$J$11</f>
        <v>160.70016372505751</v>
      </c>
      <c r="K21" s="56">
        <f>J6*100/$J$11</f>
        <v>248.60439939999998</v>
      </c>
    </row>
    <row r="22" spans="1:11" ht="14.65" thickBot="1" x14ac:dyDescent="0.5">
      <c r="A22" s="2" t="s">
        <v>19</v>
      </c>
      <c r="B22" s="3"/>
      <c r="C22" s="3"/>
      <c r="D22" s="3"/>
      <c r="E22" s="4"/>
      <c r="G22" s="51" t="s">
        <v>4</v>
      </c>
      <c r="H22" s="52"/>
      <c r="I22" s="57">
        <f>I21/G15</f>
        <v>5.5484907437205492E-3</v>
      </c>
      <c r="J22" s="57">
        <f>J21/H15</f>
        <v>1.0699078809923936E-2</v>
      </c>
      <c r="K22" s="58">
        <f>K21/I15</f>
        <v>1.1140685610575844E-2</v>
      </c>
    </row>
    <row r="23" spans="1:11" ht="14.65" thickTop="1" x14ac:dyDescent="0.45">
      <c r="A23" s="5"/>
      <c r="B23" s="10">
        <v>1871</v>
      </c>
      <c r="C23" s="10">
        <v>1891</v>
      </c>
      <c r="D23" s="10">
        <v>1911</v>
      </c>
      <c r="E23" s="8"/>
    </row>
    <row r="24" spans="1:11" x14ac:dyDescent="0.45">
      <c r="A24" s="11" t="s">
        <v>9</v>
      </c>
      <c r="B24" s="7">
        <v>5.688E-2</v>
      </c>
      <c r="C24" s="7">
        <v>4.4560000000000002E-2</v>
      </c>
      <c r="D24" s="7">
        <v>3.7309999999999996E-2</v>
      </c>
      <c r="E24" s="12" t="s">
        <v>12</v>
      </c>
    </row>
    <row r="25" spans="1:11" x14ac:dyDescent="0.45">
      <c r="A25" s="5"/>
      <c r="B25" s="7">
        <v>1.93</v>
      </c>
      <c r="C25" s="7">
        <v>1.51</v>
      </c>
      <c r="D25" s="7">
        <v>1.26</v>
      </c>
      <c r="E25" s="12" t="s">
        <v>13</v>
      </c>
    </row>
    <row r="26" spans="1:11" x14ac:dyDescent="0.45">
      <c r="A26" s="11" t="s">
        <v>11</v>
      </c>
      <c r="B26" s="7">
        <v>3.0699999999999998E-3</v>
      </c>
      <c r="C26" s="7">
        <v>1.1600000000000002E-3</v>
      </c>
      <c r="D26" s="7">
        <v>1.1000000000000001E-3</v>
      </c>
      <c r="E26" s="12" t="s">
        <v>12</v>
      </c>
      <c r="H26" s="33"/>
    </row>
    <row r="27" spans="1:11" x14ac:dyDescent="0.45">
      <c r="A27" s="5"/>
      <c r="B27" s="7">
        <v>19.670000000000002</v>
      </c>
      <c r="C27" s="7">
        <v>11.14</v>
      </c>
      <c r="D27" s="7">
        <v>7.29</v>
      </c>
      <c r="E27" s="12" t="s">
        <v>13</v>
      </c>
    </row>
    <row r="28" spans="1:11" x14ac:dyDescent="0.45">
      <c r="A28" s="11" t="s">
        <v>10</v>
      </c>
      <c r="B28" s="7">
        <v>0.44600000000000001</v>
      </c>
      <c r="C28" s="7">
        <v>0.33799999999999997</v>
      </c>
      <c r="D28" s="7">
        <v>0.18</v>
      </c>
      <c r="E28" s="12" t="s">
        <v>12</v>
      </c>
    </row>
    <row r="29" spans="1:11" x14ac:dyDescent="0.45">
      <c r="A29" s="13"/>
      <c r="B29" s="21">
        <v>0.58099999999999996</v>
      </c>
      <c r="C29" s="21">
        <v>0.82299999999999995</v>
      </c>
      <c r="D29" s="21">
        <v>1.1599999999999999</v>
      </c>
      <c r="E29" s="14" t="s">
        <v>13</v>
      </c>
    </row>
    <row r="32" spans="1:11" x14ac:dyDescent="0.45">
      <c r="B32" s="59"/>
      <c r="C32" s="59"/>
      <c r="D32" s="59"/>
      <c r="E32" s="3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Parrillo</dc:creator>
  <cp:lastModifiedBy>Giovanni Parrillo</cp:lastModifiedBy>
  <dcterms:created xsi:type="dcterms:W3CDTF">2022-06-16T09:42:30Z</dcterms:created>
  <dcterms:modified xsi:type="dcterms:W3CDTF">2022-06-16T17:45:32Z</dcterms:modified>
</cp:coreProperties>
</file>