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imeo\polybox\Dokumente\first_chapter\Model\GitHub\upload\background_data\"/>
    </mc:Choice>
  </mc:AlternateContent>
  <xr:revisionPtr revIDLastSave="0" documentId="13_ncr:1_{0E65CE7A-4BF1-4E1F-8D0C-04E8EC0B571B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data" sheetId="4" r:id="rId1"/>
    <sheet name="Report" sheetId="1" r:id="rId2"/>
    <sheet name="sourc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0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2" i="4"/>
  <c r="H54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L54" i="4"/>
  <c r="L53" i="4"/>
  <c r="K56" i="4"/>
  <c r="L56" i="4"/>
  <c r="K3" i="4"/>
  <c r="K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G55" i="4"/>
  <c r="G54" i="4"/>
  <c r="F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D54" i="4"/>
  <c r="C56" i="4"/>
  <c r="D56" i="4"/>
  <c r="H56" i="4"/>
  <c r="C3" i="4"/>
  <c r="M56" i="4"/>
  <c r="M54" i="4"/>
  <c r="G53" i="4"/>
  <c r="H55" i="4"/>
  <c r="M55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L52" i="4"/>
  <c r="G52" i="4"/>
  <c r="H53" i="4"/>
  <c r="M53" i="4"/>
  <c r="L51" i="4"/>
  <c r="G51" i="4"/>
  <c r="H52" i="4"/>
  <c r="M52" i="4"/>
  <c r="L50" i="4"/>
  <c r="G50" i="4"/>
  <c r="H51" i="4"/>
  <c r="M51" i="4"/>
  <c r="L49" i="4"/>
  <c r="G49" i="4"/>
  <c r="H50" i="4"/>
  <c r="M50" i="4"/>
  <c r="L48" i="4"/>
  <c r="G48" i="4"/>
  <c r="H49" i="4"/>
  <c r="M49" i="4"/>
  <c r="L47" i="4"/>
  <c r="G47" i="4"/>
  <c r="H48" i="4"/>
  <c r="M48" i="4"/>
  <c r="L46" i="4"/>
  <c r="G46" i="4"/>
  <c r="H47" i="4"/>
  <c r="M47" i="4"/>
  <c r="L45" i="4"/>
  <c r="G45" i="4"/>
  <c r="H46" i="4"/>
  <c r="M46" i="4"/>
  <c r="L44" i="4"/>
  <c r="G44" i="4"/>
  <c r="H45" i="4"/>
  <c r="M45" i="4"/>
  <c r="L43" i="4"/>
  <c r="G43" i="4"/>
  <c r="H44" i="4"/>
  <c r="M44" i="4"/>
  <c r="L42" i="4"/>
  <c r="G42" i="4"/>
  <c r="H43" i="4"/>
  <c r="M43" i="4"/>
  <c r="L41" i="4"/>
  <c r="G41" i="4"/>
  <c r="H42" i="4"/>
  <c r="M42" i="4"/>
  <c r="L40" i="4"/>
  <c r="G40" i="4"/>
  <c r="H41" i="4"/>
  <c r="M41" i="4"/>
  <c r="L39" i="4"/>
  <c r="G39" i="4"/>
  <c r="H40" i="4"/>
  <c r="M40" i="4"/>
  <c r="L38" i="4"/>
  <c r="G38" i="4"/>
  <c r="H39" i="4"/>
  <c r="M39" i="4"/>
  <c r="L37" i="4"/>
  <c r="G37" i="4"/>
  <c r="H38" i="4"/>
  <c r="M38" i="4"/>
  <c r="L36" i="4"/>
  <c r="G36" i="4"/>
  <c r="H37" i="4"/>
  <c r="M37" i="4"/>
  <c r="L35" i="4"/>
  <c r="G35" i="4"/>
  <c r="H36" i="4"/>
  <c r="M36" i="4"/>
  <c r="L34" i="4"/>
  <c r="G34" i="4"/>
  <c r="H35" i="4"/>
  <c r="M35" i="4"/>
  <c r="L33" i="4"/>
  <c r="G33" i="4"/>
  <c r="H34" i="4"/>
  <c r="M34" i="4"/>
  <c r="L32" i="4"/>
  <c r="G32" i="4"/>
  <c r="H33" i="4"/>
  <c r="M33" i="4"/>
  <c r="L31" i="4"/>
  <c r="G31" i="4"/>
  <c r="H32" i="4"/>
  <c r="M32" i="4"/>
  <c r="L30" i="4"/>
  <c r="G30" i="4"/>
  <c r="H31" i="4"/>
  <c r="M31" i="4"/>
  <c r="L29" i="4"/>
  <c r="G29" i="4"/>
  <c r="H30" i="4"/>
  <c r="M30" i="4"/>
  <c r="L28" i="4"/>
  <c r="G28" i="4"/>
  <c r="H29" i="4"/>
  <c r="M29" i="4"/>
  <c r="L27" i="4"/>
  <c r="G27" i="4"/>
  <c r="H28" i="4"/>
  <c r="M28" i="4"/>
  <c r="L26" i="4"/>
  <c r="G26" i="4"/>
  <c r="H27" i="4"/>
  <c r="M27" i="4"/>
  <c r="L25" i="4"/>
  <c r="G25" i="4"/>
  <c r="H26" i="4"/>
  <c r="M26" i="4"/>
  <c r="L24" i="4"/>
  <c r="G24" i="4"/>
  <c r="H25" i="4"/>
  <c r="M25" i="4"/>
  <c r="L23" i="4"/>
  <c r="G23" i="4"/>
  <c r="H24" i="4"/>
  <c r="M24" i="4"/>
  <c r="L22" i="4"/>
  <c r="G22" i="4"/>
  <c r="H23" i="4"/>
  <c r="M23" i="4"/>
  <c r="L21" i="4"/>
  <c r="G21" i="4"/>
  <c r="H22" i="4"/>
  <c r="M22" i="4"/>
  <c r="L20" i="4"/>
  <c r="G20" i="4"/>
  <c r="H21" i="4"/>
  <c r="M21" i="4"/>
  <c r="L19" i="4"/>
  <c r="G19" i="4"/>
  <c r="H20" i="4"/>
  <c r="M20" i="4"/>
  <c r="L18" i="4"/>
  <c r="G18" i="4"/>
  <c r="H19" i="4"/>
  <c r="M19" i="4"/>
  <c r="L17" i="4"/>
  <c r="G17" i="4"/>
  <c r="H18" i="4"/>
  <c r="M18" i="4"/>
  <c r="L16" i="4"/>
  <c r="G16" i="4"/>
  <c r="H17" i="4"/>
  <c r="M17" i="4"/>
  <c r="L15" i="4"/>
  <c r="G15" i="4"/>
  <c r="H16" i="4"/>
  <c r="M16" i="4"/>
  <c r="L14" i="4"/>
  <c r="G14" i="4"/>
  <c r="H15" i="4"/>
  <c r="M15" i="4"/>
  <c r="L13" i="4"/>
  <c r="G13" i="4"/>
  <c r="H14" i="4"/>
  <c r="M14" i="4"/>
  <c r="L12" i="4"/>
  <c r="G12" i="4"/>
  <c r="H13" i="4"/>
  <c r="M13" i="4"/>
  <c r="L11" i="4"/>
  <c r="G11" i="4"/>
  <c r="H12" i="4"/>
  <c r="M12" i="4"/>
  <c r="L10" i="4"/>
  <c r="G10" i="4"/>
  <c r="H11" i="4"/>
  <c r="M11" i="4"/>
  <c r="L9" i="4"/>
  <c r="G9" i="4"/>
  <c r="H10" i="4"/>
  <c r="M10" i="4"/>
  <c r="L8" i="4"/>
  <c r="G8" i="4"/>
  <c r="H9" i="4"/>
  <c r="M9" i="4"/>
  <c r="L7" i="4"/>
  <c r="G7" i="4"/>
  <c r="H8" i="4"/>
  <c r="M8" i="4"/>
  <c r="L6" i="4"/>
  <c r="G6" i="4"/>
  <c r="H7" i="4"/>
  <c r="M7" i="4"/>
  <c r="L5" i="4"/>
  <c r="G5" i="4"/>
  <c r="H6" i="4"/>
  <c r="M6" i="4"/>
  <c r="L4" i="4"/>
  <c r="G4" i="4"/>
  <c r="H5" i="4"/>
  <c r="M5" i="4"/>
  <c r="L3" i="4"/>
  <c r="G3" i="4"/>
  <c r="H4" i="4"/>
  <c r="M4" i="4"/>
  <c r="L2" i="4"/>
  <c r="M2" i="4"/>
  <c r="G2" i="4"/>
  <c r="H2" i="4"/>
  <c r="H3" i="4"/>
  <c r="M3" i="4"/>
</calcChain>
</file>

<file path=xl/sharedStrings.xml><?xml version="1.0" encoding="utf-8"?>
<sst xmlns="http://schemas.openxmlformats.org/spreadsheetml/2006/main" count="143" uniqueCount="120">
  <si>
    <t>Datenportal der Schweizerischen Nationalbank</t>
  </si>
  <si>
    <t>https://data.snb.ch</t>
  </si>
  <si>
    <t>Tabellenangebot</t>
  </si>
  <si>
    <t>Volkswirtschaft der Schweiz</t>
  </si>
  <si>
    <t>Immobilienpreisindizes – Gesamte Schweiz – Jahr</t>
  </si>
  <si>
    <t>https://data.snb.ch/de/topics/uvo/cube/plimoincha</t>
  </si>
  <si>
    <t>Hinweis: Die vorliegende Datei enthält die Angaben zu Reihenbrüchen, aber keine sonstigen Informationen oder Verweise.</t>
  </si>
  <si>
    <t>Für das bessere Verständnis der Werte in dieser Datei muss gegebenenfalls die entsprechende Tabelle konsultiert werden.</t>
  </si>
  <si>
    <t>Aus urheberrechtlichen Gründen kann das Herunterladen von Datenreihen eingeschränkt sein.</t>
  </si>
  <si>
    <t>Einheit</t>
  </si>
  <si>
    <t>2000 = 100</t>
  </si>
  <si>
    <t>Frequenz</t>
  </si>
  <si>
    <t xml:space="preserve">Jahresmittel </t>
  </si>
  <si>
    <t>Cube ID</t>
  </si>
  <si>
    <t>plimoincha</t>
  </si>
  <si>
    <t>Reihenbrüche</t>
  </si>
  <si>
    <t>2006</t>
  </si>
  <si>
    <t xml:space="preserve"> Bis 3. Quartal 2005 basierte die Indexberechnung nur auf Angeboten in den 
Printmedien. Ab 4. Quartal 2005 umfasst die Erhebung auch Angebote aus 
Internet-Immobilienplattformen.</t>
  </si>
  <si>
    <t>Objekttyp</t>
  </si>
  <si>
    <t>Wohnimmobilienpreise - Eigentumswohnungen</t>
  </si>
  <si>
    <t>Wohnimmobilienpreise - Einfamilienhäuser</t>
  </si>
  <si>
    <t>Wohnimmobilienpreise - Mehrfamilienhäuser (Wohnrenditeliegenschaften)</t>
  </si>
  <si>
    <t>Mieten - Mietwohnungen</t>
  </si>
  <si>
    <t>Mieten - Büroflächen</t>
  </si>
  <si>
    <t>Mieten - Gewerbeflächen</t>
  </si>
  <si>
    <t>Mieten - Verkaufsflächen</t>
  </si>
  <si>
    <t>Anbieter</t>
  </si>
  <si>
    <t>Bundesamt für Statistik - Transaktionspreis</t>
  </si>
  <si>
    <t>Fahrländer Partner - Transaktionspreis</t>
  </si>
  <si>
    <t>IAZI - Transaktionspreis</t>
  </si>
  <si>
    <t>Wüest Partner - Angebotspreis</t>
  </si>
  <si>
    <t>Wüest Partner - Transaktionspreis</t>
  </si>
  <si>
    <t>EPB@SNB.plimoincha{EW,TP3}</t>
  </si>
  <si>
    <t>EPB@SNB.plimoincha{EW,TP1}</t>
  </si>
  <si>
    <t>EPB@SNB.plimoincha{EW,TP2}</t>
  </si>
  <si>
    <t>EPB@SNB.plimoincha{EW,AP}</t>
  </si>
  <si>
    <t>EPB@SNB.plimoincha{EW,TP}</t>
  </si>
  <si>
    <t>EPB@SNB.plimoincha{EH,TP3}</t>
  </si>
  <si>
    <t>EPB@SNB.plimoincha{EH,TP1}</t>
  </si>
  <si>
    <t>EPB@SNB.plimoincha{EH,TP2}</t>
  </si>
  <si>
    <t>EPB@SNB.plimoincha{EH,AP}</t>
  </si>
  <si>
    <t>EPB@SNB.plimoincha{EH,TP}</t>
  </si>
  <si>
    <t>EPB@SNB.plimoincha{MH,TP1}</t>
  </si>
  <si>
    <t>EPB@SNB.plimoincha{MH,TP2}</t>
  </si>
  <si>
    <t>EPB@SNB.plimoincha{MH,TP}</t>
  </si>
  <si>
    <t>EPB@SNB.plimoincha{MW,AP}</t>
  </si>
  <si>
    <t>EPB@SNB.plimoincha{BF,AP}</t>
  </si>
  <si>
    <t>EPB@SNB.plimoincha{GF,AP}</t>
  </si>
  <si>
    <t>EPB@SNB.plimoincha{VF,AP}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</si>
  <si>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</si>
  <si>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</si>
  <si>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</si>
  <si>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</si>
  <si>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</si>
  <si>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</si>
  <si>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</si>
  <si>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</si>
  <si>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</si>
  <si>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</si>
  <si>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</si>
  <si>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</si>
  <si>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</si>
  <si>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</si>
  <si>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</si>
  <si>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</si>
  <si>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</si>
  <si>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</si>
  <si>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</si>
  <si>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</si>
  <si>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</si>
  <si>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</si>
  <si>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</si>
  <si>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</si>
  <si>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</si>
  <si>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</si>
  <si>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</si>
  <si>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</si>
  <si>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</si>
  <si>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</si>
  <si>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</si>
  <si>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</si>
  <si>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</si>
  <si>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</si>
  <si>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</si>
  <si>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</si>
  <si>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</si>
  <si>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</si>
  <si>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</si>
  <si>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</si>
  <si>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</si>
  <si>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</si>
  <si>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</si>
  <si>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</si>
  <si>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</si>
  <si>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</si>
  <si>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</si>
  <si>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</si>
  <si>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</si>
  <si>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</si>
  <si>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</si>
  <si>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alpha_t</t>
  </si>
  <si>
    <t>year</t>
  </si>
  <si>
    <t>https://data.snb.ch/de/topics/uvo/cube/plimoinchq?fromDate=1970-Q4</t>
  </si>
  <si>
    <t>angebotsindex_egtwhng</t>
  </si>
  <si>
    <t>angebotsindex_einfamh</t>
  </si>
  <si>
    <t>change_egtwhng</t>
  </si>
  <si>
    <t>change_einfamh</t>
  </si>
  <si>
    <t>angebotsindex_miete</t>
  </si>
  <si>
    <t>change_miete</t>
  </si>
  <si>
    <t>price_egtwhng</t>
  </si>
  <si>
    <t>price_miete</t>
  </si>
  <si>
    <t>price_einfamh</t>
  </si>
  <si>
    <t>avg_price</t>
  </si>
  <si>
    <t>avg_change</t>
  </si>
  <si>
    <t xml:space="preserve">"Immobilienpreisindizes – Gesamte Schweiz – Jahr", Schweizer National Bank, 2025, </t>
  </si>
  <si>
    <t>Sources:</t>
  </si>
  <si>
    <t>"Preisindex für Einfamilienhäuser in der Schweiz von Juni 2022 bis Juni 2024 (in CHF/m²)", ImmoScout24 - IAZI AG, 2024,</t>
  </si>
  <si>
    <t>https://de.statista.com/statistik/daten/studie/349080/umfrage/preisindex-fuer-einfamilienhaeuser-in-der-schweiz-monatswerte/</t>
  </si>
  <si>
    <t>"Immobilienmarkt Schweiz 2023-3", Wüestpartner, 2023</t>
  </si>
  <si>
    <t>Data in yellow derived from report by wuestpartner and immoscout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</si>
</sst>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11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rgb="FF3E5570"/>
      <name val="Calibri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CA3C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right"/>
    </xf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0" borderId="0" xfId="0" applyFill="1"/>
    <xf numFmtId="0" fontId="0" fillId="0" borderId="0" xfId="0"/>
    <xf numFmtId="0" fontId="5" fillId="0" borderId="0" xfId="1"/>
    <xf numFmtId="0" fontId="0" fillId="0" borderId="0" xfId="0"/>
    <xf numFmtId="0" fontId="0" fillId="3" borderId="0" xfId="0" applyFill="1"/>
    <xf numFmtId="0" fontId="0" fillId="0" borderId="0" xfId="0"/>
    <xf numFmtId="0" fontId="0" fillId="0" borderId="0" xfId="0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snb.ch/de/topics/uvo/cube/plimoincha" TargetMode="External"/><Relationship Id="rId1" Type="http://schemas.openxmlformats.org/officeDocument/2006/relationships/hyperlink" Target="https://data.snb.ch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snb.ch/de/topics/uvo/cube/plimoinchq?fromDate=1970-Q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22819-A3D0-434F-9202-D84150BBAA31}">
  <dimension ref="A1:M60"/>
  <sheetViews>
    <sheetView tabSelected="1" topLeftCell="A37" workbookViewId="0">
      <selection activeCell="G56" sqref="G56"/>
    </sheetView>
  </sheetViews>
  <sheetFormatPr defaultRowHeight="15" x14ac:dyDescent="0.25"/>
  <cols>
    <col min="2" max="2" width="25.140625" customWidth="1"/>
    <col min="3" max="4" width="25.140625" style="13" customWidth="1"/>
    <col min="5" max="5" width="21.5703125" customWidth="1"/>
    <col min="6" max="6" width="21.7109375" customWidth="1"/>
    <col min="7" max="9" width="21.7109375" style="13" customWidth="1"/>
    <col min="10" max="10" width="19.28515625" customWidth="1"/>
    <col min="11" max="11" width="18.140625" customWidth="1"/>
    <col min="12" max="12" width="14.42578125" customWidth="1"/>
  </cols>
  <sheetData>
    <row r="1" spans="1:13" s="13" customFormat="1" x14ac:dyDescent="0.25">
      <c r="A1" s="13" t="s">
        <v>101</v>
      </c>
      <c r="B1" s="13" t="s">
        <v>103</v>
      </c>
      <c r="C1" s="13" t="s">
        <v>105</v>
      </c>
      <c r="D1" s="13" t="s">
        <v>109</v>
      </c>
      <c r="E1" s="13" t="s">
        <v>104</v>
      </c>
      <c r="F1" s="13" t="s">
        <v>106</v>
      </c>
      <c r="G1" s="13" t="s">
        <v>111</v>
      </c>
      <c r="H1" s="13" t="s">
        <v>112</v>
      </c>
      <c r="I1" s="13" t="s">
        <v>113</v>
      </c>
      <c r="J1" s="13" t="s">
        <v>107</v>
      </c>
      <c r="K1" s="13" t="s">
        <v>108</v>
      </c>
      <c r="L1" s="13" t="s">
        <v>110</v>
      </c>
      <c r="M1" s="13" t="s">
        <v>100</v>
      </c>
    </row>
    <row r="2" spans="1:13" x14ac:dyDescent="0.25">
      <c r="A2">
        <v>1970</v>
      </c>
      <c r="B2">
        <v>100</v>
      </c>
      <c r="C2" s="13">
        <v>0</v>
      </c>
      <c r="D2" s="13">
        <f t="shared" ref="D2:D53" si="0">D3/(1+C3)</f>
        <v>1471.57587010627</v>
      </c>
      <c r="E2" s="13">
        <v>100</v>
      </c>
      <c r="F2">
        <v>0</v>
      </c>
      <c r="G2" s="13">
        <f t="shared" ref="G2:G54" si="1">G3/(1+F3)</f>
        <v>1421.0626547324321</v>
      </c>
      <c r="H2" s="12">
        <f t="shared" ref="H2:H55" si="2">AVERAGE(G2,D2)</f>
        <v>1446.3192624193512</v>
      </c>
      <c r="I2" s="12">
        <f>AVERAGE(C2,F2)</f>
        <v>0</v>
      </c>
      <c r="J2" s="13">
        <v>100</v>
      </c>
      <c r="K2">
        <f>J2/$J$2 - 1</f>
        <v>0</v>
      </c>
      <c r="L2" s="13">
        <f t="shared" ref="L2:L53" si="3">L3/(1+K3)</f>
        <v>53.43567073911241</v>
      </c>
      <c r="M2" s="13">
        <f t="shared" ref="M2:M55" si="4">L2/H2</f>
        <v>3.6945971838698417E-2</v>
      </c>
    </row>
    <row r="3" spans="1:13" x14ac:dyDescent="0.25">
      <c r="A3">
        <v>1971</v>
      </c>
      <c r="B3">
        <v>108.02</v>
      </c>
      <c r="C3" s="13">
        <f>B3/B2 -1</f>
        <v>8.0200000000000049E-2</v>
      </c>
      <c r="D3" s="13">
        <f t="shared" si="0"/>
        <v>1589.5962548887931</v>
      </c>
      <c r="E3" s="13">
        <v>114.52</v>
      </c>
      <c r="F3">
        <f>E3/E2 - 1</f>
        <v>0.1452</v>
      </c>
      <c r="G3" s="13">
        <f t="shared" si="1"/>
        <v>1627.4009521995813</v>
      </c>
      <c r="H3" s="12">
        <f t="shared" si="2"/>
        <v>1608.4986035441871</v>
      </c>
      <c r="I3" s="12">
        <f t="shared" ref="I3:I56" si="5">AVERAGE(C3,F3)</f>
        <v>0.11270000000000002</v>
      </c>
      <c r="J3" s="13">
        <v>115.87</v>
      </c>
      <c r="K3" s="13">
        <f>J3/J2 - 1</f>
        <v>0.15870000000000006</v>
      </c>
      <c r="L3" s="13">
        <f t="shared" si="3"/>
        <v>61.915911685409554</v>
      </c>
      <c r="M3" s="13">
        <f t="shared" si="4"/>
        <v>3.8492984419745975E-2</v>
      </c>
    </row>
    <row r="4" spans="1:13" x14ac:dyDescent="0.25">
      <c r="A4">
        <v>1972</v>
      </c>
      <c r="B4">
        <v>121.92</v>
      </c>
      <c r="C4" s="13">
        <f t="shared" ref="C4:C56" si="6">B4/B3 -1</f>
        <v>0.12867987409738935</v>
      </c>
      <c r="D4" s="13">
        <f t="shared" si="0"/>
        <v>1794.1453008335645</v>
      </c>
      <c r="E4" s="13">
        <v>137.97999999999999</v>
      </c>
      <c r="F4" s="13">
        <f t="shared" ref="F4:F56" si="7">E4/E3 - 1</f>
        <v>0.20485504715333569</v>
      </c>
      <c r="G4" s="13">
        <f t="shared" si="1"/>
        <v>1960.78225099981</v>
      </c>
      <c r="H4" s="12">
        <f t="shared" si="2"/>
        <v>1877.4637759166872</v>
      </c>
      <c r="I4" s="12">
        <f t="shared" si="5"/>
        <v>0.16676746062536252</v>
      </c>
      <c r="J4" s="13">
        <v>131.56</v>
      </c>
      <c r="K4" s="13">
        <f t="shared" ref="K4:K56" si="8">J4/J3 - 1</f>
        <v>0.13541037369465769</v>
      </c>
      <c r="L4" s="13">
        <f t="shared" si="3"/>
        <v>70.299968424376289</v>
      </c>
      <c r="M4" s="13">
        <f t="shared" si="4"/>
        <v>3.744411440910584E-2</v>
      </c>
    </row>
    <row r="5" spans="1:13" x14ac:dyDescent="0.25">
      <c r="A5">
        <v>1973</v>
      </c>
      <c r="B5">
        <v>137.63999999999999</v>
      </c>
      <c r="C5" s="13">
        <f t="shared" si="6"/>
        <v>0.12893700787401552</v>
      </c>
      <c r="D5" s="13">
        <f t="shared" si="0"/>
        <v>2025.4770276142699</v>
      </c>
      <c r="E5" s="13">
        <v>162.97</v>
      </c>
      <c r="F5" s="13">
        <f t="shared" si="7"/>
        <v>0.18111320481229165</v>
      </c>
      <c r="G5" s="13">
        <f t="shared" si="1"/>
        <v>2315.9058084174449</v>
      </c>
      <c r="H5" s="12">
        <f t="shared" si="2"/>
        <v>2170.6914180158574</v>
      </c>
      <c r="I5" s="12">
        <f t="shared" si="5"/>
        <v>0.15502510634315358</v>
      </c>
      <c r="J5" s="13">
        <v>145.19999999999999</v>
      </c>
      <c r="K5" s="13">
        <f t="shared" si="8"/>
        <v>0.10367892976588622</v>
      </c>
      <c r="L5" s="13">
        <f t="shared" si="3"/>
        <v>77.588593913191218</v>
      </c>
      <c r="M5" s="13">
        <f t="shared" si="4"/>
        <v>3.5743723529395928E-2</v>
      </c>
    </row>
    <row r="6" spans="1:13" x14ac:dyDescent="0.25">
      <c r="A6">
        <v>1974</v>
      </c>
      <c r="B6">
        <v>136.02000000000001</v>
      </c>
      <c r="C6" s="13">
        <f t="shared" si="6"/>
        <v>-1.1769834350479291E-2</v>
      </c>
      <c r="D6" s="13">
        <f t="shared" si="0"/>
        <v>2001.6374985185487</v>
      </c>
      <c r="E6" s="13">
        <v>163.36000000000001</v>
      </c>
      <c r="F6" s="13">
        <f t="shared" si="7"/>
        <v>2.3930784807020267E-3</v>
      </c>
      <c r="G6" s="13">
        <f t="shared" si="1"/>
        <v>2321.4479527709013</v>
      </c>
      <c r="H6" s="12">
        <f t="shared" si="2"/>
        <v>2161.5427256447251</v>
      </c>
      <c r="I6" s="12">
        <f t="shared" si="5"/>
        <v>-4.6883779348886323E-3</v>
      </c>
      <c r="J6" s="13">
        <v>154.02000000000001</v>
      </c>
      <c r="K6" s="13">
        <f t="shared" si="8"/>
        <v>6.0743801652892726E-2</v>
      </c>
      <c r="L6" s="13">
        <f t="shared" si="3"/>
        <v>82.301620072380942</v>
      </c>
      <c r="M6" s="13">
        <f t="shared" si="4"/>
        <v>3.8075407483714102E-2</v>
      </c>
    </row>
    <row r="7" spans="1:13" x14ac:dyDescent="0.25">
      <c r="A7">
        <v>1975</v>
      </c>
      <c r="B7">
        <v>133.11000000000001</v>
      </c>
      <c r="C7" s="13">
        <f t="shared" si="6"/>
        <v>-2.1393912659902981E-2</v>
      </c>
      <c r="D7" s="13">
        <f t="shared" si="0"/>
        <v>1958.8146406984561</v>
      </c>
      <c r="E7" s="13">
        <v>150.69999999999999</v>
      </c>
      <c r="F7" s="13">
        <f t="shared" si="7"/>
        <v>-7.7497551420176447E-2</v>
      </c>
      <c r="G7" s="13">
        <f t="shared" si="1"/>
        <v>2141.541420681775</v>
      </c>
      <c r="H7" s="12">
        <f t="shared" si="2"/>
        <v>2050.1780306901155</v>
      </c>
      <c r="I7" s="12">
        <f t="shared" si="5"/>
        <v>-4.9445732040039714E-2</v>
      </c>
      <c r="J7" s="13">
        <v>150.19</v>
      </c>
      <c r="K7" s="13">
        <f t="shared" si="8"/>
        <v>-2.4866900402545244E-2</v>
      </c>
      <c r="L7" s="13">
        <f t="shared" si="3"/>
        <v>80.255033883072926</v>
      </c>
      <c r="M7" s="13">
        <f t="shared" si="4"/>
        <v>3.9145397463876873E-2</v>
      </c>
    </row>
    <row r="8" spans="1:13" x14ac:dyDescent="0.25">
      <c r="A8">
        <v>1976</v>
      </c>
      <c r="B8">
        <v>131.69</v>
      </c>
      <c r="C8" s="13">
        <f t="shared" si="6"/>
        <v>-1.0667868680039216E-2</v>
      </c>
      <c r="D8" s="13">
        <f t="shared" si="0"/>
        <v>1937.9182633429468</v>
      </c>
      <c r="E8" s="13">
        <v>144.38999999999999</v>
      </c>
      <c r="F8" s="13">
        <f t="shared" si="7"/>
        <v>-4.1871267418712721E-2</v>
      </c>
      <c r="G8" s="13">
        <f t="shared" si="1"/>
        <v>2051.8723671681582</v>
      </c>
      <c r="H8" s="12">
        <f t="shared" si="2"/>
        <v>1994.8953152555525</v>
      </c>
      <c r="I8" s="12">
        <f t="shared" si="5"/>
        <v>-2.6269568049375969E-2</v>
      </c>
      <c r="J8" s="13">
        <v>140.49</v>
      </c>
      <c r="K8" s="13">
        <f t="shared" si="8"/>
        <v>-6.4584859178373977E-2</v>
      </c>
      <c r="L8" s="13">
        <f t="shared" si="3"/>
        <v>75.071773821379026</v>
      </c>
      <c r="M8" s="13">
        <f t="shared" si="4"/>
        <v>3.7631936496759021E-2</v>
      </c>
    </row>
    <row r="9" spans="1:13" x14ac:dyDescent="0.25">
      <c r="A9">
        <v>1977</v>
      </c>
      <c r="B9">
        <v>141.01</v>
      </c>
      <c r="C9" s="13">
        <f t="shared" si="6"/>
        <v>7.0772268205634425E-2</v>
      </c>
      <c r="D9" s="13">
        <f t="shared" si="0"/>
        <v>2075.0691344368511</v>
      </c>
      <c r="E9" s="13">
        <v>145.29</v>
      </c>
      <c r="F9" s="13">
        <f t="shared" si="7"/>
        <v>6.2331186370248037E-3</v>
      </c>
      <c r="G9" s="13">
        <f t="shared" si="1"/>
        <v>2064.6619310607502</v>
      </c>
      <c r="H9" s="12">
        <f t="shared" si="2"/>
        <v>2069.8655327488004</v>
      </c>
      <c r="I9" s="12">
        <f t="shared" si="5"/>
        <v>3.8502693421329615E-2</v>
      </c>
      <c r="J9" s="13">
        <v>139.31</v>
      </c>
      <c r="K9" s="13">
        <f t="shared" si="8"/>
        <v>-8.3991743184568257E-3</v>
      </c>
      <c r="L9" s="13">
        <f t="shared" si="3"/>
        <v>74.441232906657504</v>
      </c>
      <c r="M9" s="13">
        <f t="shared" si="4"/>
        <v>3.5964284504896735E-2</v>
      </c>
    </row>
    <row r="10" spans="1:13" x14ac:dyDescent="0.25">
      <c r="A10">
        <v>1978</v>
      </c>
      <c r="B10">
        <v>144.66999999999999</v>
      </c>
      <c r="C10" s="13">
        <f t="shared" si="6"/>
        <v>2.595560598539115E-2</v>
      </c>
      <c r="D10" s="13">
        <f t="shared" si="0"/>
        <v>2128.9288112827408</v>
      </c>
      <c r="E10" s="13">
        <v>151.65</v>
      </c>
      <c r="F10" s="13">
        <f t="shared" si="7"/>
        <v>4.3774519925666056E-2</v>
      </c>
      <c r="G10" s="13">
        <f t="shared" si="1"/>
        <v>2155.0415159017334</v>
      </c>
      <c r="H10" s="12">
        <f t="shared" si="2"/>
        <v>2141.9851635922369</v>
      </c>
      <c r="I10" s="12">
        <f t="shared" si="5"/>
        <v>3.4865062955528603E-2</v>
      </c>
      <c r="J10" s="13">
        <v>140.16999999999999</v>
      </c>
      <c r="K10" s="13">
        <f t="shared" si="8"/>
        <v>6.1732826071350111E-3</v>
      </c>
      <c r="L10" s="13">
        <f t="shared" si="3"/>
        <v>74.900779675013865</v>
      </c>
      <c r="M10" s="13">
        <f t="shared" si="4"/>
        <v>3.4967926458183675E-2</v>
      </c>
    </row>
    <row r="11" spans="1:13" x14ac:dyDescent="0.25">
      <c r="A11">
        <v>1979</v>
      </c>
      <c r="B11">
        <v>155.69</v>
      </c>
      <c r="C11" s="13">
        <f t="shared" si="6"/>
        <v>7.6173360060828088E-2</v>
      </c>
      <c r="D11" s="13">
        <f t="shared" si="0"/>
        <v>2291.0964721684518</v>
      </c>
      <c r="E11" s="13">
        <v>164.3</v>
      </c>
      <c r="F11" s="13">
        <f t="shared" si="7"/>
        <v>8.3415759973623604E-2</v>
      </c>
      <c r="G11" s="13">
        <f t="shared" si="1"/>
        <v>2334.8059417253862</v>
      </c>
      <c r="H11" s="12">
        <f t="shared" si="2"/>
        <v>2312.9512069469192</v>
      </c>
      <c r="I11" s="12">
        <f t="shared" si="5"/>
        <v>7.9794560017225846E-2</v>
      </c>
      <c r="J11" s="13">
        <v>145.91</v>
      </c>
      <c r="K11" s="13">
        <f t="shared" si="8"/>
        <v>4.0950274666476494E-2</v>
      </c>
      <c r="L11" s="13">
        <f t="shared" si="3"/>
        <v>77.967987175438921</v>
      </c>
      <c r="M11" s="13">
        <f t="shared" si="4"/>
        <v>3.3709309103133293E-2</v>
      </c>
    </row>
    <row r="12" spans="1:13" x14ac:dyDescent="0.25">
      <c r="A12">
        <v>1980</v>
      </c>
      <c r="B12">
        <v>167.77</v>
      </c>
      <c r="C12" s="13">
        <f t="shared" si="6"/>
        <v>7.7590082856959341E-2</v>
      </c>
      <c r="D12" s="13">
        <f t="shared" si="0"/>
        <v>2468.8628372772891</v>
      </c>
      <c r="E12" s="13">
        <v>180.51</v>
      </c>
      <c r="F12" s="13">
        <f t="shared" si="7"/>
        <v>9.8660986001217088E-2</v>
      </c>
      <c r="G12" s="13">
        <f t="shared" si="1"/>
        <v>2565.1601980575128</v>
      </c>
      <c r="H12" s="12">
        <f t="shared" si="2"/>
        <v>2517.0115176674008</v>
      </c>
      <c r="I12" s="12">
        <f t="shared" si="5"/>
        <v>8.8125534429088215E-2</v>
      </c>
      <c r="J12" s="13">
        <v>163.79</v>
      </c>
      <c r="K12" s="13">
        <f t="shared" si="8"/>
        <v>0.12254129257761637</v>
      </c>
      <c r="L12" s="13">
        <f t="shared" si="3"/>
        <v>87.522285103592225</v>
      </c>
      <c r="M12" s="13">
        <f t="shared" si="4"/>
        <v>3.4772302188232365E-2</v>
      </c>
    </row>
    <row r="13" spans="1:13" x14ac:dyDescent="0.25">
      <c r="A13">
        <v>1981</v>
      </c>
      <c r="B13">
        <v>182.37</v>
      </c>
      <c r="C13" s="13">
        <f t="shared" si="6"/>
        <v>8.7023901770280743E-2</v>
      </c>
      <c r="D13" s="13">
        <f t="shared" si="0"/>
        <v>2683.7129143128045</v>
      </c>
      <c r="E13" s="13">
        <v>199.01</v>
      </c>
      <c r="F13" s="13">
        <f t="shared" si="7"/>
        <v>0.10248739682012076</v>
      </c>
      <c r="G13" s="13">
        <f t="shared" si="1"/>
        <v>2828.0567891830128</v>
      </c>
      <c r="H13" s="12">
        <f t="shared" si="2"/>
        <v>2755.8848517479087</v>
      </c>
      <c r="I13" s="12">
        <f t="shared" si="5"/>
        <v>9.475564929520075E-2</v>
      </c>
      <c r="J13" s="13">
        <v>191.62</v>
      </c>
      <c r="K13" s="13">
        <f t="shared" si="8"/>
        <v>0.16991269308260581</v>
      </c>
      <c r="L13" s="13">
        <f t="shared" si="3"/>
        <v>102.39343227028722</v>
      </c>
      <c r="M13" s="13">
        <f t="shared" si="4"/>
        <v>3.7154466815021173E-2</v>
      </c>
    </row>
    <row r="14" spans="1:13" x14ac:dyDescent="0.25">
      <c r="A14">
        <v>1982</v>
      </c>
      <c r="B14">
        <v>191.35</v>
      </c>
      <c r="C14" s="13">
        <f t="shared" si="6"/>
        <v>4.9240554915830348E-2</v>
      </c>
      <c r="D14" s="13">
        <f t="shared" si="0"/>
        <v>2815.8604274483473</v>
      </c>
      <c r="E14" s="13">
        <v>208.71</v>
      </c>
      <c r="F14" s="13">
        <f t="shared" si="7"/>
        <v>4.874126928295075E-2</v>
      </c>
      <c r="G14" s="13">
        <f t="shared" si="1"/>
        <v>2965.8998666920593</v>
      </c>
      <c r="H14" s="12">
        <f t="shared" si="2"/>
        <v>2890.8801470702033</v>
      </c>
      <c r="I14" s="12">
        <f t="shared" si="5"/>
        <v>4.8990912099390549E-2</v>
      </c>
      <c r="J14" s="13">
        <v>215.29</v>
      </c>
      <c r="K14" s="13">
        <f t="shared" si="8"/>
        <v>0.12352572800333994</v>
      </c>
      <c r="L14" s="13">
        <f t="shared" si="3"/>
        <v>115.04165553423513</v>
      </c>
      <c r="M14" s="13">
        <f t="shared" si="4"/>
        <v>3.9794681786038573E-2</v>
      </c>
    </row>
    <row r="15" spans="1:13" x14ac:dyDescent="0.25">
      <c r="A15">
        <v>1983</v>
      </c>
      <c r="B15">
        <v>200.8</v>
      </c>
      <c r="C15" s="13">
        <f t="shared" si="6"/>
        <v>4.9385941991115789E-2</v>
      </c>
      <c r="D15" s="13">
        <f t="shared" si="0"/>
        <v>2954.9243471733898</v>
      </c>
      <c r="E15" s="13">
        <v>217.42</v>
      </c>
      <c r="F15" s="13">
        <f t="shared" si="7"/>
        <v>4.1732547554022226E-2</v>
      </c>
      <c r="G15" s="13">
        <f t="shared" si="1"/>
        <v>3089.674423919254</v>
      </c>
      <c r="H15" s="12">
        <f t="shared" si="2"/>
        <v>3022.2993855463219</v>
      </c>
      <c r="I15" s="12">
        <f t="shared" si="5"/>
        <v>4.5559244772569008E-2</v>
      </c>
      <c r="J15" s="13">
        <v>223.72</v>
      </c>
      <c r="K15" s="13">
        <f t="shared" si="8"/>
        <v>3.9156486599470464E-2</v>
      </c>
      <c r="L15" s="13">
        <f t="shared" si="3"/>
        <v>119.54628257754231</v>
      </c>
      <c r="M15" s="13">
        <f t="shared" si="4"/>
        <v>3.9554745353572139E-2</v>
      </c>
    </row>
    <row r="16" spans="1:13" x14ac:dyDescent="0.25">
      <c r="A16">
        <v>1984</v>
      </c>
      <c r="B16">
        <v>214.59</v>
      </c>
      <c r="C16" s="13">
        <f t="shared" si="6"/>
        <v>6.8675298804780738E-2</v>
      </c>
      <c r="D16" s="13">
        <f t="shared" si="0"/>
        <v>3157.854659661044</v>
      </c>
      <c r="E16" s="13">
        <v>229.57</v>
      </c>
      <c r="F16" s="13">
        <f t="shared" si="7"/>
        <v>5.588262349369888E-2</v>
      </c>
      <c r="G16" s="13">
        <f t="shared" si="1"/>
        <v>3262.3335364692448</v>
      </c>
      <c r="H16" s="12">
        <f t="shared" si="2"/>
        <v>3210.0940980651444</v>
      </c>
      <c r="I16" s="12">
        <f t="shared" si="5"/>
        <v>6.2278961149239809E-2</v>
      </c>
      <c r="J16" s="13">
        <v>231.39</v>
      </c>
      <c r="K16" s="13">
        <f t="shared" si="8"/>
        <v>3.4283926336492021E-2</v>
      </c>
      <c r="L16" s="13">
        <f t="shared" si="3"/>
        <v>123.64479852323224</v>
      </c>
      <c r="M16" s="13">
        <f t="shared" si="4"/>
        <v>3.851749971994841E-2</v>
      </c>
    </row>
    <row r="17" spans="1:13" x14ac:dyDescent="0.25">
      <c r="A17">
        <v>1985</v>
      </c>
      <c r="B17">
        <v>226.38</v>
      </c>
      <c r="C17" s="13">
        <f t="shared" si="6"/>
        <v>5.4941982385013244E-2</v>
      </c>
      <c r="D17" s="13">
        <f t="shared" si="0"/>
        <v>3331.3534547465733</v>
      </c>
      <c r="E17" s="13">
        <v>240.78</v>
      </c>
      <c r="F17" s="13">
        <f t="shared" si="7"/>
        <v>4.8830422093479209E-2</v>
      </c>
      <c r="G17" s="13">
        <f t="shared" si="1"/>
        <v>3421.6346600647507</v>
      </c>
      <c r="H17" s="12">
        <f t="shared" si="2"/>
        <v>3376.4940574056618</v>
      </c>
      <c r="I17" s="12">
        <f t="shared" si="5"/>
        <v>5.1886202239246226E-2</v>
      </c>
      <c r="J17" s="13">
        <v>242.62</v>
      </c>
      <c r="K17" s="13">
        <f t="shared" si="8"/>
        <v>4.8532780154717292E-2</v>
      </c>
      <c r="L17" s="13">
        <f t="shared" si="3"/>
        <v>129.64562434723459</v>
      </c>
      <c r="M17" s="13">
        <f t="shared" si="4"/>
        <v>3.8396520812137354E-2</v>
      </c>
    </row>
    <row r="18" spans="1:13" x14ac:dyDescent="0.25">
      <c r="A18">
        <v>1986</v>
      </c>
      <c r="B18">
        <v>238.63</v>
      </c>
      <c r="C18" s="13">
        <f t="shared" si="6"/>
        <v>5.4112554112554223E-2</v>
      </c>
      <c r="D18" s="13">
        <f t="shared" si="0"/>
        <v>3511.6214988345919</v>
      </c>
      <c r="E18" s="13">
        <v>255.22</v>
      </c>
      <c r="F18" s="13">
        <f t="shared" si="7"/>
        <v>5.9971758451698554E-2</v>
      </c>
      <c r="G18" s="13">
        <f t="shared" si="1"/>
        <v>3626.8361074081135</v>
      </c>
      <c r="H18" s="12">
        <f t="shared" si="2"/>
        <v>3569.2288031213529</v>
      </c>
      <c r="I18" s="12">
        <f t="shared" si="5"/>
        <v>5.7042156282126388E-2</v>
      </c>
      <c r="J18" s="13">
        <v>248.52</v>
      </c>
      <c r="K18" s="13">
        <f t="shared" si="8"/>
        <v>2.4317863325364897E-2</v>
      </c>
      <c r="L18" s="13">
        <f t="shared" si="3"/>
        <v>132.79832892084224</v>
      </c>
      <c r="M18" s="13">
        <f t="shared" si="4"/>
        <v>3.720644885660112E-2</v>
      </c>
    </row>
    <row r="19" spans="1:13" x14ac:dyDescent="0.25">
      <c r="A19">
        <v>1987</v>
      </c>
      <c r="B19">
        <v>259.27999999999997</v>
      </c>
      <c r="C19" s="13">
        <f t="shared" si="6"/>
        <v>8.6535640950425208E-2</v>
      </c>
      <c r="D19" s="13">
        <f t="shared" si="0"/>
        <v>3815.5019160115362</v>
      </c>
      <c r="E19" s="13">
        <v>272.42</v>
      </c>
      <c r="F19" s="13">
        <f t="shared" si="7"/>
        <v>6.7392837551916163E-2</v>
      </c>
      <c r="G19" s="13">
        <f t="shared" si="1"/>
        <v>3871.2588840220924</v>
      </c>
      <c r="H19" s="12">
        <f t="shared" si="2"/>
        <v>3843.3804000168143</v>
      </c>
      <c r="I19" s="12">
        <f t="shared" si="5"/>
        <v>7.6964239251170685E-2</v>
      </c>
      <c r="J19" s="13">
        <v>264.98</v>
      </c>
      <c r="K19" s="13">
        <f t="shared" si="8"/>
        <v>6.6232093996459129E-2</v>
      </c>
      <c r="L19" s="13">
        <f t="shared" si="3"/>
        <v>141.59384032450015</v>
      </c>
      <c r="M19" s="13">
        <f t="shared" si="4"/>
        <v>3.6840964356242407E-2</v>
      </c>
    </row>
    <row r="20" spans="1:13" x14ac:dyDescent="0.25">
      <c r="A20">
        <v>1988</v>
      </c>
      <c r="B20">
        <v>287.39999999999998</v>
      </c>
      <c r="C20" s="13">
        <f t="shared" si="6"/>
        <v>0.10845418080839253</v>
      </c>
      <c r="D20" s="13">
        <f t="shared" si="0"/>
        <v>4229.3090506854196</v>
      </c>
      <c r="E20" s="13">
        <v>313.22000000000003</v>
      </c>
      <c r="F20" s="13">
        <f t="shared" si="7"/>
        <v>0.14976873944644309</v>
      </c>
      <c r="G20" s="13">
        <f t="shared" si="1"/>
        <v>4451.0524471529252</v>
      </c>
      <c r="H20" s="12">
        <f t="shared" si="2"/>
        <v>4340.1807489191724</v>
      </c>
      <c r="I20" s="12">
        <f t="shared" si="5"/>
        <v>0.12911146012741781</v>
      </c>
      <c r="J20" s="13">
        <v>295.13</v>
      </c>
      <c r="K20" s="13">
        <f t="shared" si="8"/>
        <v>0.11378217223941411</v>
      </c>
      <c r="L20" s="13">
        <f t="shared" si="3"/>
        <v>157.70469505234252</v>
      </c>
      <c r="M20" s="13">
        <f t="shared" si="4"/>
        <v>3.6335974047075212E-2</v>
      </c>
    </row>
    <row r="21" spans="1:13" x14ac:dyDescent="0.25">
      <c r="A21">
        <v>1989</v>
      </c>
      <c r="B21">
        <v>316.05</v>
      </c>
      <c r="C21" s="13">
        <f t="shared" si="6"/>
        <v>9.9686847599165018E-2</v>
      </c>
      <c r="D21" s="13">
        <f t="shared" si="0"/>
        <v>4650.9155374708662</v>
      </c>
      <c r="E21" s="13">
        <v>353.17</v>
      </c>
      <c r="F21" s="13">
        <f t="shared" si="7"/>
        <v>0.12754613370793688</v>
      </c>
      <c r="G21" s="13">
        <f t="shared" si="1"/>
        <v>5018.766977718532</v>
      </c>
      <c r="H21" s="12">
        <f t="shared" si="2"/>
        <v>4834.8412575946986</v>
      </c>
      <c r="I21" s="12">
        <f t="shared" si="5"/>
        <v>0.11361649065355095</v>
      </c>
      <c r="J21" s="13">
        <v>335.52</v>
      </c>
      <c r="K21" s="13">
        <f t="shared" si="8"/>
        <v>0.13685494527835185</v>
      </c>
      <c r="L21" s="13">
        <f t="shared" si="3"/>
        <v>179.28736246387001</v>
      </c>
      <c r="M21" s="13">
        <f t="shared" si="4"/>
        <v>3.708236794377491E-2</v>
      </c>
    </row>
    <row r="22" spans="1:13" x14ac:dyDescent="0.25">
      <c r="A22">
        <v>1990</v>
      </c>
      <c r="B22">
        <v>331.39</v>
      </c>
      <c r="C22" s="13">
        <f t="shared" si="6"/>
        <v>4.8536623951906277E-2</v>
      </c>
      <c r="D22" s="13">
        <f t="shared" si="0"/>
        <v>4876.6552759451679</v>
      </c>
      <c r="E22" s="13">
        <v>352.19</v>
      </c>
      <c r="F22" s="13">
        <f t="shared" si="7"/>
        <v>-2.7748676274882422E-3</v>
      </c>
      <c r="G22" s="13">
        <f t="shared" si="1"/>
        <v>5004.8405637021542</v>
      </c>
      <c r="H22" s="12">
        <f t="shared" si="2"/>
        <v>4940.7479198236615</v>
      </c>
      <c r="I22" s="12">
        <f t="shared" si="5"/>
        <v>2.2880878162209017E-2</v>
      </c>
      <c r="J22" s="13">
        <v>397.34</v>
      </c>
      <c r="K22" s="13">
        <f t="shared" si="8"/>
        <v>0.18425131139723416</v>
      </c>
      <c r="L22" s="13">
        <f t="shared" si="3"/>
        <v>212.32129411478931</v>
      </c>
      <c r="M22" s="13">
        <f t="shared" si="4"/>
        <v>4.2973512828472171E-2</v>
      </c>
    </row>
    <row r="23" spans="1:13" x14ac:dyDescent="0.25">
      <c r="A23">
        <v>1991</v>
      </c>
      <c r="B23">
        <v>328.71</v>
      </c>
      <c r="C23" s="13">
        <f t="shared" si="6"/>
        <v>-8.0871480732671586E-3</v>
      </c>
      <c r="D23" s="13">
        <f t="shared" si="0"/>
        <v>4837.2170426263201</v>
      </c>
      <c r="E23" s="13">
        <v>346.38</v>
      </c>
      <c r="F23" s="13">
        <f t="shared" si="7"/>
        <v>-1.649677730770327E-2</v>
      </c>
      <c r="G23" s="13">
        <f t="shared" si="1"/>
        <v>4922.2768234621999</v>
      </c>
      <c r="H23" s="12">
        <f t="shared" si="2"/>
        <v>4879.74693304426</v>
      </c>
      <c r="I23" s="12">
        <f t="shared" si="5"/>
        <v>-1.2291962690485214E-2</v>
      </c>
      <c r="J23" s="13">
        <v>448.05</v>
      </c>
      <c r="K23" s="13">
        <f t="shared" si="8"/>
        <v>0.12762369758896663</v>
      </c>
      <c r="L23" s="13">
        <f t="shared" si="3"/>
        <v>239.41852274659323</v>
      </c>
      <c r="M23" s="13">
        <f t="shared" si="4"/>
        <v>4.9063717039365094E-2</v>
      </c>
    </row>
    <row r="24" spans="1:13" x14ac:dyDescent="0.25">
      <c r="A24">
        <v>1992</v>
      </c>
      <c r="B24">
        <v>314.68</v>
      </c>
      <c r="C24" s="13">
        <f t="shared" si="6"/>
        <v>-4.2681999330716924E-2</v>
      </c>
      <c r="D24" s="13">
        <f t="shared" si="0"/>
        <v>4630.7549480504113</v>
      </c>
      <c r="E24" s="13">
        <v>331.13</v>
      </c>
      <c r="F24" s="13">
        <f t="shared" si="7"/>
        <v>-4.402679138518395E-2</v>
      </c>
      <c r="G24" s="13">
        <f t="shared" si="1"/>
        <v>4705.5647686155035</v>
      </c>
      <c r="H24" s="12">
        <f t="shared" si="2"/>
        <v>4668.1598583329578</v>
      </c>
      <c r="I24" s="12">
        <f t="shared" si="5"/>
        <v>-4.3354395357950437E-2</v>
      </c>
      <c r="J24" s="13">
        <v>453.11</v>
      </c>
      <c r="K24" s="13">
        <f t="shared" si="8"/>
        <v>1.1293382434996113E-2</v>
      </c>
      <c r="L24" s="13">
        <f t="shared" si="3"/>
        <v>242.12236768599232</v>
      </c>
      <c r="M24" s="13">
        <f t="shared" si="4"/>
        <v>5.1866768712684232E-2</v>
      </c>
    </row>
    <row r="25" spans="1:13" x14ac:dyDescent="0.25">
      <c r="A25">
        <v>1993</v>
      </c>
      <c r="B25">
        <v>301.85000000000002</v>
      </c>
      <c r="C25" s="13">
        <f t="shared" si="6"/>
        <v>-4.0771577475530618E-2</v>
      </c>
      <c r="D25" s="13">
        <f t="shared" si="0"/>
        <v>4441.9517639157775</v>
      </c>
      <c r="E25" s="13">
        <v>314.01</v>
      </c>
      <c r="F25" s="13">
        <f t="shared" si="7"/>
        <v>-5.1701748557968163E-2</v>
      </c>
      <c r="G25" s="13">
        <f t="shared" si="1"/>
        <v>4462.2788421253108</v>
      </c>
      <c r="H25" s="12">
        <f t="shared" si="2"/>
        <v>4452.1153030205442</v>
      </c>
      <c r="I25" s="12">
        <f t="shared" si="5"/>
        <v>-4.6236663016749391E-2</v>
      </c>
      <c r="J25" s="13">
        <v>412.48</v>
      </c>
      <c r="K25" s="13">
        <f t="shared" si="8"/>
        <v>-8.9669175255456701E-2</v>
      </c>
      <c r="L25" s="13">
        <f t="shared" si="3"/>
        <v>220.41145466469095</v>
      </c>
      <c r="M25" s="13">
        <f t="shared" si="4"/>
        <v>4.9507130804800244E-2</v>
      </c>
    </row>
    <row r="26" spans="1:13" x14ac:dyDescent="0.25">
      <c r="A26">
        <v>1994</v>
      </c>
      <c r="B26">
        <v>300.87</v>
      </c>
      <c r="C26" s="13">
        <f t="shared" si="6"/>
        <v>-3.2466456849429282E-3</v>
      </c>
      <c r="D26" s="13">
        <f t="shared" si="0"/>
        <v>4427.5303203887361</v>
      </c>
      <c r="E26" s="13">
        <v>313.76</v>
      </c>
      <c r="F26" s="13">
        <f t="shared" si="7"/>
        <v>-7.9615298875834739E-4</v>
      </c>
      <c r="G26" s="13">
        <f t="shared" si="1"/>
        <v>4458.72618548848</v>
      </c>
      <c r="H26" s="12">
        <f t="shared" si="2"/>
        <v>4443.1282529386081</v>
      </c>
      <c r="I26" s="12">
        <f t="shared" si="5"/>
        <v>-2.0213993368506378E-3</v>
      </c>
      <c r="J26" s="13">
        <v>376.22</v>
      </c>
      <c r="K26" s="13">
        <f t="shared" si="8"/>
        <v>-8.790729247478668E-2</v>
      </c>
      <c r="L26" s="13">
        <f t="shared" si="3"/>
        <v>201.03568045468879</v>
      </c>
      <c r="M26" s="13">
        <f t="shared" si="4"/>
        <v>4.5246427519108248E-2</v>
      </c>
    </row>
    <row r="27" spans="1:13" x14ac:dyDescent="0.25">
      <c r="A27">
        <v>1995</v>
      </c>
      <c r="B27">
        <v>292.2</v>
      </c>
      <c r="C27" s="13">
        <f t="shared" si="6"/>
        <v>-2.881643234619613E-2</v>
      </c>
      <c r="D27" s="13">
        <f t="shared" si="0"/>
        <v>4299.9446924505219</v>
      </c>
      <c r="E27" s="13">
        <v>301.54000000000002</v>
      </c>
      <c r="F27" s="13">
        <f t="shared" si="7"/>
        <v>-3.8946965833758229E-2</v>
      </c>
      <c r="G27" s="13">
        <f t="shared" si="1"/>
        <v>4285.072329080177</v>
      </c>
      <c r="H27" s="12">
        <f t="shared" si="2"/>
        <v>4292.5085107653495</v>
      </c>
      <c r="I27" s="12">
        <f t="shared" si="5"/>
        <v>-3.388169908997718E-2</v>
      </c>
      <c r="J27" s="13">
        <v>354.59</v>
      </c>
      <c r="K27" s="13">
        <f t="shared" si="8"/>
        <v>-5.7492956249003413E-2</v>
      </c>
      <c r="L27" s="13">
        <f t="shared" si="3"/>
        <v>189.47754487381874</v>
      </c>
      <c r="M27" s="13">
        <f t="shared" si="4"/>
        <v>4.4141448851789257E-2</v>
      </c>
    </row>
    <row r="28" spans="1:13" x14ac:dyDescent="0.25">
      <c r="A28">
        <v>1996</v>
      </c>
      <c r="B28">
        <v>281.92</v>
      </c>
      <c r="C28" s="13">
        <f t="shared" si="6"/>
        <v>-3.5181382614647427E-2</v>
      </c>
      <c r="D28" s="13">
        <f t="shared" si="0"/>
        <v>4148.6666930035972</v>
      </c>
      <c r="E28" s="13">
        <v>284.29000000000002</v>
      </c>
      <c r="F28" s="13">
        <f t="shared" si="7"/>
        <v>-5.7206340783975573E-2</v>
      </c>
      <c r="G28" s="13">
        <f t="shared" si="1"/>
        <v>4039.9390211388327</v>
      </c>
      <c r="H28" s="12">
        <f t="shared" si="2"/>
        <v>4094.3028570712149</v>
      </c>
      <c r="I28" s="12">
        <f t="shared" si="5"/>
        <v>-4.61938616993115E-2</v>
      </c>
      <c r="J28" s="13">
        <v>325.02999999999997</v>
      </c>
      <c r="K28" s="13">
        <f t="shared" si="8"/>
        <v>-8.336388505033987E-2</v>
      </c>
      <c r="L28" s="13">
        <f t="shared" si="3"/>
        <v>173.6819606033371</v>
      </c>
      <c r="M28" s="13">
        <f t="shared" si="4"/>
        <v>4.2420398946153515E-2</v>
      </c>
    </row>
    <row r="29" spans="1:13" x14ac:dyDescent="0.25">
      <c r="A29">
        <v>1997</v>
      </c>
      <c r="B29">
        <v>269.12</v>
      </c>
      <c r="C29" s="13">
        <f t="shared" si="6"/>
        <v>-4.5402951191827468E-2</v>
      </c>
      <c r="D29" s="13">
        <f t="shared" si="0"/>
        <v>3960.3049816299945</v>
      </c>
      <c r="E29" s="13">
        <v>274.41000000000003</v>
      </c>
      <c r="F29" s="13">
        <f t="shared" si="7"/>
        <v>-3.4753244925955884E-2</v>
      </c>
      <c r="G29" s="13">
        <f t="shared" si="1"/>
        <v>3899.5380308512686</v>
      </c>
      <c r="H29" s="12">
        <f t="shared" si="2"/>
        <v>3929.9215062406315</v>
      </c>
      <c r="I29" s="12">
        <f t="shared" si="5"/>
        <v>-4.0078098058891676E-2</v>
      </c>
      <c r="J29" s="13">
        <v>306.89</v>
      </c>
      <c r="K29" s="13">
        <f t="shared" si="8"/>
        <v>-5.5810232901578272E-2</v>
      </c>
      <c r="L29" s="13">
        <f t="shared" si="3"/>
        <v>163.98872993126213</v>
      </c>
      <c r="M29" s="13">
        <f t="shared" si="4"/>
        <v>4.1728245633112906E-2</v>
      </c>
    </row>
    <row r="30" spans="1:13" x14ac:dyDescent="0.25">
      <c r="A30">
        <v>1998</v>
      </c>
      <c r="B30">
        <v>265.48</v>
      </c>
      <c r="C30" s="13">
        <f t="shared" si="6"/>
        <v>-1.3525564803804957E-2</v>
      </c>
      <c r="D30" s="13">
        <f t="shared" si="0"/>
        <v>3906.7396199581262</v>
      </c>
      <c r="E30" s="13">
        <v>272.04000000000002</v>
      </c>
      <c r="F30" s="13">
        <f t="shared" si="7"/>
        <v>-8.6367114901060305E-3</v>
      </c>
      <c r="G30" s="13">
        <f t="shared" si="1"/>
        <v>3865.8588459341099</v>
      </c>
      <c r="H30" s="12">
        <f t="shared" si="2"/>
        <v>3886.2992329461181</v>
      </c>
      <c r="I30" s="12">
        <f t="shared" si="5"/>
        <v>-1.1081138146955494E-2</v>
      </c>
      <c r="J30" s="13">
        <v>294.36</v>
      </c>
      <c r="K30" s="13">
        <f t="shared" si="8"/>
        <v>-4.0828961517155871E-2</v>
      </c>
      <c r="L30" s="13">
        <f t="shared" si="3"/>
        <v>157.29324038765137</v>
      </c>
      <c r="M30" s="13">
        <f t="shared" si="4"/>
        <v>4.0473785202692902E-2</v>
      </c>
    </row>
    <row r="31" spans="1:13" x14ac:dyDescent="0.25">
      <c r="A31">
        <v>1999</v>
      </c>
      <c r="B31">
        <v>265.82</v>
      </c>
      <c r="C31" s="13">
        <f t="shared" si="6"/>
        <v>1.2806991110441146E-3</v>
      </c>
      <c r="D31" s="13">
        <f t="shared" si="0"/>
        <v>3911.7429779164872</v>
      </c>
      <c r="E31" s="13">
        <v>271.63</v>
      </c>
      <c r="F31" s="13">
        <f t="shared" si="7"/>
        <v>-1.5071313042200885E-3</v>
      </c>
      <c r="G31" s="13">
        <f t="shared" si="1"/>
        <v>3860.0324890497063</v>
      </c>
      <c r="H31" s="12">
        <f t="shared" si="2"/>
        <v>3885.8877334830968</v>
      </c>
      <c r="I31" s="12">
        <f t="shared" si="5"/>
        <v>-1.1321609658798693E-4</v>
      </c>
      <c r="J31" s="13">
        <v>287.7</v>
      </c>
      <c r="K31" s="13">
        <f t="shared" si="8"/>
        <v>-2.262535670607424E-2</v>
      </c>
      <c r="L31" s="13">
        <f t="shared" si="3"/>
        <v>153.73442471642647</v>
      </c>
      <c r="M31" s="13">
        <f t="shared" si="4"/>
        <v>3.9562240409510584E-2</v>
      </c>
    </row>
    <row r="32" spans="1:13" x14ac:dyDescent="0.25">
      <c r="A32">
        <v>2000</v>
      </c>
      <c r="B32">
        <v>269.77999999999997</v>
      </c>
      <c r="C32" s="13">
        <f t="shared" si="6"/>
        <v>1.4897298924083868E-2</v>
      </c>
      <c r="D32" s="13">
        <f t="shared" si="0"/>
        <v>3970.017382372695</v>
      </c>
      <c r="E32" s="13">
        <v>274.14999999999998</v>
      </c>
      <c r="F32" s="13">
        <f t="shared" si="7"/>
        <v>9.2773257740308424E-3</v>
      </c>
      <c r="G32" s="13">
        <f t="shared" si="1"/>
        <v>3895.8432679489638</v>
      </c>
      <c r="H32" s="12">
        <f t="shared" si="2"/>
        <v>3932.9303251608294</v>
      </c>
      <c r="I32" s="12">
        <f t="shared" si="5"/>
        <v>1.2087312349057355E-2</v>
      </c>
      <c r="J32" s="13">
        <v>288.48</v>
      </c>
      <c r="K32" s="13">
        <f t="shared" si="8"/>
        <v>2.7111574556830664E-3</v>
      </c>
      <c r="L32" s="13">
        <f t="shared" si="3"/>
        <v>154.15122294819156</v>
      </c>
      <c r="M32" s="13">
        <f t="shared" si="4"/>
        <v>3.9195004793757149E-2</v>
      </c>
    </row>
    <row r="33" spans="1:13" x14ac:dyDescent="0.25">
      <c r="A33">
        <v>2001</v>
      </c>
      <c r="B33">
        <v>281.37</v>
      </c>
      <c r="C33" s="13">
        <f t="shared" si="6"/>
        <v>4.2960931129068181E-2</v>
      </c>
      <c r="D33" s="13">
        <f t="shared" si="0"/>
        <v>4140.5730257180121</v>
      </c>
      <c r="E33" s="13">
        <v>279.43</v>
      </c>
      <c r="F33" s="13">
        <f t="shared" si="7"/>
        <v>1.9259529454678237E-2</v>
      </c>
      <c r="G33" s="13">
        <f t="shared" si="1"/>
        <v>3970.8753761188368</v>
      </c>
      <c r="H33" s="12">
        <f t="shared" si="2"/>
        <v>4055.7242009184247</v>
      </c>
      <c r="I33" s="12">
        <f t="shared" si="5"/>
        <v>3.1110230291873209E-2</v>
      </c>
      <c r="J33" s="13">
        <v>293.77</v>
      </c>
      <c r="K33" s="13">
        <f t="shared" si="8"/>
        <v>1.83374930671103E-2</v>
      </c>
      <c r="L33" s="13">
        <f t="shared" si="3"/>
        <v>156.97796993029058</v>
      </c>
      <c r="M33" s="13">
        <f t="shared" si="4"/>
        <v>3.8705287182679404E-2</v>
      </c>
    </row>
    <row r="34" spans="1:13" x14ac:dyDescent="0.25">
      <c r="A34">
        <v>2002</v>
      </c>
      <c r="B34">
        <v>303.23</v>
      </c>
      <c r="C34" s="13">
        <f t="shared" si="6"/>
        <v>7.7691296158083789E-2</v>
      </c>
      <c r="D34" s="13">
        <f t="shared" si="0"/>
        <v>4462.2595109232434</v>
      </c>
      <c r="E34" s="13">
        <v>292.37</v>
      </c>
      <c r="F34" s="13">
        <f t="shared" si="7"/>
        <v>4.6308556704720338E-2</v>
      </c>
      <c r="G34" s="13">
        <f t="shared" si="1"/>
        <v>4154.7608836412137</v>
      </c>
      <c r="H34" s="12">
        <f t="shared" si="2"/>
        <v>4308.5101972822285</v>
      </c>
      <c r="I34" s="12">
        <f t="shared" si="5"/>
        <v>6.1999926431402064E-2</v>
      </c>
      <c r="J34" s="13">
        <v>304.06</v>
      </c>
      <c r="K34" s="13">
        <f t="shared" si="8"/>
        <v>3.5027402389624651E-2</v>
      </c>
      <c r="L34" s="13">
        <f t="shared" si="3"/>
        <v>162.47650044934528</v>
      </c>
      <c r="M34" s="13">
        <f t="shared" si="4"/>
        <v>3.771059902604712E-2</v>
      </c>
    </row>
    <row r="35" spans="1:13" x14ac:dyDescent="0.25">
      <c r="A35">
        <v>2003</v>
      </c>
      <c r="B35">
        <v>322.33999999999997</v>
      </c>
      <c r="C35" s="13">
        <f t="shared" si="6"/>
        <v>6.3021468852026308E-2</v>
      </c>
      <c r="D35" s="13">
        <f t="shared" si="0"/>
        <v>4743.4776597005502</v>
      </c>
      <c r="E35" s="13">
        <v>301.08999999999997</v>
      </c>
      <c r="F35" s="13">
        <f t="shared" si="7"/>
        <v>2.982522146595068E-2</v>
      </c>
      <c r="G35" s="13">
        <f t="shared" si="1"/>
        <v>4278.6775471338815</v>
      </c>
      <c r="H35" s="12">
        <f t="shared" si="2"/>
        <v>4511.0776034172159</v>
      </c>
      <c r="I35" s="12">
        <f t="shared" si="5"/>
        <v>4.6423345158988494E-2</v>
      </c>
      <c r="J35" s="13">
        <v>313.93</v>
      </c>
      <c r="K35" s="13">
        <f t="shared" si="8"/>
        <v>3.2460698546339595E-2</v>
      </c>
      <c r="L35" s="13">
        <f t="shared" si="3"/>
        <v>167.75060115129568</v>
      </c>
      <c r="M35" s="13">
        <f t="shared" si="4"/>
        <v>3.7186370064709554E-2</v>
      </c>
    </row>
    <row r="36" spans="1:13" x14ac:dyDescent="0.25">
      <c r="A36">
        <v>2004</v>
      </c>
      <c r="B36">
        <v>330.52</v>
      </c>
      <c r="C36" s="13">
        <f t="shared" si="6"/>
        <v>2.5376931190668195E-2</v>
      </c>
      <c r="D36" s="13">
        <f t="shared" si="0"/>
        <v>4863.8525658752433</v>
      </c>
      <c r="E36" s="13">
        <v>308.20999999999998</v>
      </c>
      <c r="F36" s="13">
        <f t="shared" si="7"/>
        <v>2.3647414394367239E-2</v>
      </c>
      <c r="G36" s="13">
        <f t="shared" si="1"/>
        <v>4379.857208150831</v>
      </c>
      <c r="H36" s="12">
        <f t="shared" si="2"/>
        <v>4621.8548870130371</v>
      </c>
      <c r="I36" s="12">
        <f t="shared" si="5"/>
        <v>2.4512172792517717E-2</v>
      </c>
      <c r="J36" s="13">
        <v>324.70999999999998</v>
      </c>
      <c r="K36" s="13">
        <f t="shared" si="8"/>
        <v>3.4338865352148584E-2</v>
      </c>
      <c r="L36" s="13">
        <f t="shared" si="3"/>
        <v>173.510966456972</v>
      </c>
      <c r="M36" s="13">
        <f t="shared" si="4"/>
        <v>3.7541413717795631E-2</v>
      </c>
    </row>
    <row r="37" spans="1:13" x14ac:dyDescent="0.25">
      <c r="A37">
        <v>2005</v>
      </c>
      <c r="B37">
        <v>337.84</v>
      </c>
      <c r="C37" s="13">
        <f t="shared" si="6"/>
        <v>2.2146920004840753E-2</v>
      </c>
      <c r="D37" s="13">
        <f t="shared" si="0"/>
        <v>4971.5719195670217</v>
      </c>
      <c r="E37" s="13">
        <v>311.52999999999997</v>
      </c>
      <c r="F37" s="13">
        <f t="shared" si="7"/>
        <v>1.0771876318094842E-2</v>
      </c>
      <c r="G37" s="13">
        <f t="shared" si="1"/>
        <v>4427.0364882879476</v>
      </c>
      <c r="H37" s="12">
        <f t="shared" si="2"/>
        <v>4699.3042039274842</v>
      </c>
      <c r="I37" s="12">
        <f t="shared" si="5"/>
        <v>1.6459398161467798E-2</v>
      </c>
      <c r="J37" s="13">
        <v>337.06</v>
      </c>
      <c r="K37" s="13">
        <f t="shared" si="8"/>
        <v>3.8033937975424204E-2</v>
      </c>
      <c r="L37" s="13">
        <f t="shared" si="3"/>
        <v>180.11027179325239</v>
      </c>
      <c r="M37" s="13">
        <f t="shared" si="4"/>
        <v>3.8327008420251593E-2</v>
      </c>
    </row>
    <row r="38" spans="1:13" x14ac:dyDescent="0.25">
      <c r="A38">
        <v>2006</v>
      </c>
      <c r="B38">
        <v>342.59</v>
      </c>
      <c r="C38" s="13">
        <f t="shared" si="6"/>
        <v>1.4059910016575916E-2</v>
      </c>
      <c r="D38" s="13">
        <f t="shared" si="0"/>
        <v>5041.4717733970692</v>
      </c>
      <c r="E38" s="13">
        <v>319.27</v>
      </c>
      <c r="F38" s="13">
        <f t="shared" si="7"/>
        <v>2.4845119250152425E-2</v>
      </c>
      <c r="G38" s="13">
        <f t="shared" si="1"/>
        <v>4537.0267377642376</v>
      </c>
      <c r="H38" s="12">
        <f t="shared" si="2"/>
        <v>4789.249255580653</v>
      </c>
      <c r="I38" s="12">
        <f t="shared" si="5"/>
        <v>1.9452514633364171E-2</v>
      </c>
      <c r="J38" s="13">
        <v>348.05</v>
      </c>
      <c r="K38" s="13">
        <f t="shared" si="8"/>
        <v>3.260547083605303E-2</v>
      </c>
      <c r="L38" s="13">
        <f t="shared" si="3"/>
        <v>185.98285200748086</v>
      </c>
      <c r="M38" s="13">
        <f t="shared" si="4"/>
        <v>3.8833404168882021E-2</v>
      </c>
    </row>
    <row r="39" spans="1:13" x14ac:dyDescent="0.25">
      <c r="A39">
        <v>2007</v>
      </c>
      <c r="B39">
        <v>351.13</v>
      </c>
      <c r="C39" s="13">
        <f t="shared" si="6"/>
        <v>2.4927756210046947E-2</v>
      </c>
      <c r="D39" s="13">
        <f t="shared" si="0"/>
        <v>5167.1443527041447</v>
      </c>
      <c r="E39" s="13">
        <v>325.85000000000002</v>
      </c>
      <c r="F39" s="13">
        <f t="shared" si="7"/>
        <v>2.0609515457136629E-2</v>
      </c>
      <c r="G39" s="13">
        <f t="shared" si="1"/>
        <v>4630.5326604456322</v>
      </c>
      <c r="H39" s="12">
        <f t="shared" si="2"/>
        <v>4898.838506574888</v>
      </c>
      <c r="I39" s="12">
        <f t="shared" si="5"/>
        <v>2.2768635833591788E-2</v>
      </c>
      <c r="J39" s="13">
        <v>356.95</v>
      </c>
      <c r="K39" s="13">
        <f t="shared" si="8"/>
        <v>2.5571038643873001E-2</v>
      </c>
      <c r="L39" s="13">
        <f t="shared" si="3"/>
        <v>190.73862670326187</v>
      </c>
      <c r="M39" s="13">
        <f t="shared" si="4"/>
        <v>3.8935479593227143E-2</v>
      </c>
    </row>
    <row r="40" spans="1:13" x14ac:dyDescent="0.25">
      <c r="A40">
        <v>2008</v>
      </c>
      <c r="B40">
        <v>365.58</v>
      </c>
      <c r="C40" s="13">
        <f t="shared" si="6"/>
        <v>4.1152849372027456E-2</v>
      </c>
      <c r="D40" s="13">
        <f t="shared" si="0"/>
        <v>5379.7870659345008</v>
      </c>
      <c r="E40" s="13">
        <v>334.61</v>
      </c>
      <c r="F40" s="13">
        <f t="shared" si="7"/>
        <v>2.6883535369034872E-2</v>
      </c>
      <c r="G40" s="13">
        <f t="shared" si="1"/>
        <v>4755.0177490001934</v>
      </c>
      <c r="H40" s="12">
        <f t="shared" si="2"/>
        <v>5067.4024074673471</v>
      </c>
      <c r="I40" s="12">
        <f t="shared" si="5"/>
        <v>3.4018192370531164E-2</v>
      </c>
      <c r="J40" s="13">
        <v>371.95</v>
      </c>
      <c r="K40" s="13">
        <f t="shared" si="8"/>
        <v>4.2022692253817162E-2</v>
      </c>
      <c r="L40" s="13">
        <f t="shared" si="3"/>
        <v>198.75397731412875</v>
      </c>
      <c r="M40" s="13">
        <f t="shared" si="4"/>
        <v>3.9222063166178392E-2</v>
      </c>
    </row>
    <row r="41" spans="1:13" x14ac:dyDescent="0.25">
      <c r="A41">
        <v>2009</v>
      </c>
      <c r="B41">
        <v>389.05</v>
      </c>
      <c r="C41" s="13">
        <f t="shared" si="6"/>
        <v>6.4199354450462431E-2</v>
      </c>
      <c r="D41" s="13">
        <f t="shared" si="0"/>
        <v>5725.1659226484435</v>
      </c>
      <c r="E41" s="13">
        <v>351.47</v>
      </c>
      <c r="F41" s="13">
        <f t="shared" si="7"/>
        <v>5.0387017722124394E-2</v>
      </c>
      <c r="G41" s="13">
        <f t="shared" si="1"/>
        <v>4994.6089125880826</v>
      </c>
      <c r="H41" s="12">
        <f t="shared" si="2"/>
        <v>5359.8874176182635</v>
      </c>
      <c r="I41" s="12">
        <f t="shared" si="5"/>
        <v>5.7293186086293413E-2</v>
      </c>
      <c r="J41" s="13">
        <v>385.14</v>
      </c>
      <c r="K41" s="13">
        <f t="shared" si="8"/>
        <v>3.5461755612313572E-2</v>
      </c>
      <c r="L41" s="13">
        <f t="shared" si="3"/>
        <v>205.8021422846177</v>
      </c>
      <c r="M41" s="13">
        <f t="shared" si="4"/>
        <v>3.8396728559658554E-2</v>
      </c>
    </row>
    <row r="42" spans="1:13" x14ac:dyDescent="0.25">
      <c r="A42">
        <v>2010</v>
      </c>
      <c r="B42">
        <v>409.3</v>
      </c>
      <c r="C42" s="13">
        <f t="shared" si="6"/>
        <v>5.2049865055905364E-2</v>
      </c>
      <c r="D42" s="13">
        <f t="shared" si="0"/>
        <v>6023.1600363449625</v>
      </c>
      <c r="E42" s="13">
        <v>367.84</v>
      </c>
      <c r="F42" s="13">
        <f t="shared" si="7"/>
        <v>4.65758101687197E-2</v>
      </c>
      <c r="G42" s="13">
        <f t="shared" si="1"/>
        <v>5227.2368691677802</v>
      </c>
      <c r="H42" s="12">
        <f t="shared" si="2"/>
        <v>5625.1984527563709</v>
      </c>
      <c r="I42" s="12">
        <f t="shared" si="5"/>
        <v>4.9312837612312532E-2</v>
      </c>
      <c r="J42" s="13">
        <v>391.84</v>
      </c>
      <c r="K42" s="13">
        <f t="shared" si="8"/>
        <v>1.7396271485693449E-2</v>
      </c>
      <c r="L42" s="13">
        <f t="shared" si="3"/>
        <v>209.38233222413822</v>
      </c>
      <c r="M42" s="13">
        <f t="shared" si="4"/>
        <v>3.7222212510838619E-2</v>
      </c>
    </row>
    <row r="43" spans="1:13" x14ac:dyDescent="0.25">
      <c r="A43">
        <v>2011</v>
      </c>
      <c r="B43">
        <v>429.03</v>
      </c>
      <c r="C43" s="13">
        <f t="shared" si="6"/>
        <v>4.8204251160517853E-2</v>
      </c>
      <c r="D43" s="13">
        <f t="shared" si="0"/>
        <v>6313.5019555169292</v>
      </c>
      <c r="E43" s="13">
        <v>382.93</v>
      </c>
      <c r="F43" s="13">
        <f t="shared" si="7"/>
        <v>4.1023270987385896E-2</v>
      </c>
      <c r="G43" s="13">
        <f t="shared" si="1"/>
        <v>5441.6752237669043</v>
      </c>
      <c r="H43" s="12">
        <f t="shared" si="2"/>
        <v>5877.5885896419168</v>
      </c>
      <c r="I43" s="12">
        <f t="shared" si="5"/>
        <v>4.4613761073951874E-2</v>
      </c>
      <c r="J43" s="13">
        <v>402.95</v>
      </c>
      <c r="K43" s="13">
        <f t="shared" si="8"/>
        <v>2.8353409554920495E-2</v>
      </c>
      <c r="L43" s="13">
        <f t="shared" si="3"/>
        <v>215.31903524325364</v>
      </c>
      <c r="M43" s="13">
        <f t="shared" si="4"/>
        <v>3.6633907249430608E-2</v>
      </c>
    </row>
    <row r="44" spans="1:13" x14ac:dyDescent="0.25">
      <c r="A44">
        <v>2012</v>
      </c>
      <c r="B44">
        <v>451.06</v>
      </c>
      <c r="C44" s="13">
        <f t="shared" si="6"/>
        <v>5.134839055543905E-2</v>
      </c>
      <c r="D44" s="13">
        <f t="shared" si="0"/>
        <v>6637.6901197013403</v>
      </c>
      <c r="E44" s="13">
        <v>397.26</v>
      </c>
      <c r="F44" s="13">
        <f t="shared" si="7"/>
        <v>3.7421983130075942E-2</v>
      </c>
      <c r="G44" s="13">
        <f t="shared" si="1"/>
        <v>5645.3135021900616</v>
      </c>
      <c r="H44" s="12">
        <f t="shared" si="2"/>
        <v>6141.5018109457014</v>
      </c>
      <c r="I44" s="12">
        <f t="shared" si="5"/>
        <v>4.4385186842757496E-2</v>
      </c>
      <c r="J44" s="13">
        <v>415.35</v>
      </c>
      <c r="K44" s="13">
        <f t="shared" si="8"/>
        <v>3.0773048765355693E-2</v>
      </c>
      <c r="L44" s="13">
        <f t="shared" si="3"/>
        <v>221.94505841490363</v>
      </c>
      <c r="M44" s="13">
        <f t="shared" si="4"/>
        <v>3.6138564352344846E-2</v>
      </c>
    </row>
    <row r="45" spans="1:13" x14ac:dyDescent="0.25">
      <c r="A45">
        <v>2013</v>
      </c>
      <c r="B45">
        <v>466.13</v>
      </c>
      <c r="C45" s="13">
        <f t="shared" si="6"/>
        <v>3.3410189331796181E-2</v>
      </c>
      <c r="D45" s="13">
        <f t="shared" si="0"/>
        <v>6859.4566033263545</v>
      </c>
      <c r="E45" s="13">
        <v>415.74</v>
      </c>
      <c r="F45" s="13">
        <f t="shared" si="7"/>
        <v>4.6518652771484703E-2</v>
      </c>
      <c r="G45" s="13">
        <f t="shared" si="1"/>
        <v>5907.9258807846154</v>
      </c>
      <c r="H45" s="12">
        <f t="shared" si="2"/>
        <v>6383.6912420554854</v>
      </c>
      <c r="I45" s="12">
        <f t="shared" si="5"/>
        <v>3.9964421051640442E-2</v>
      </c>
      <c r="J45" s="13">
        <v>427.37</v>
      </c>
      <c r="K45" s="13">
        <f t="shared" si="8"/>
        <v>2.8939448657758549E-2</v>
      </c>
      <c r="L45" s="13">
        <f t="shared" si="3"/>
        <v>228.36802603774495</v>
      </c>
      <c r="M45" s="13">
        <f t="shared" si="4"/>
        <v>3.5773664072796342E-2</v>
      </c>
    </row>
    <row r="46" spans="1:13" x14ac:dyDescent="0.25">
      <c r="A46">
        <v>2014</v>
      </c>
      <c r="B46">
        <v>476.58</v>
      </c>
      <c r="C46" s="13">
        <f t="shared" si="6"/>
        <v>2.2418638577220928E-2</v>
      </c>
      <c r="D46" s="13">
        <f t="shared" si="0"/>
        <v>7013.2362817524599</v>
      </c>
      <c r="E46" s="13">
        <v>421.11</v>
      </c>
      <c r="F46" s="13">
        <f t="shared" si="7"/>
        <v>1.291672680040401E-2</v>
      </c>
      <c r="G46" s="13">
        <f t="shared" si="1"/>
        <v>5984.2369453437468</v>
      </c>
      <c r="H46" s="12">
        <f t="shared" si="2"/>
        <v>6498.7366135481034</v>
      </c>
      <c r="I46" s="12">
        <f t="shared" si="5"/>
        <v>1.7667682688812469E-2</v>
      </c>
      <c r="J46" s="13">
        <v>436.75</v>
      </c>
      <c r="K46" s="13">
        <f t="shared" si="8"/>
        <v>2.1948194772679397E-2</v>
      </c>
      <c r="L46" s="13">
        <f t="shared" si="3"/>
        <v>233.38029195307371</v>
      </c>
      <c r="M46" s="13">
        <f t="shared" si="4"/>
        <v>3.5911640343530629E-2</v>
      </c>
    </row>
    <row r="47" spans="1:13" x14ac:dyDescent="0.25">
      <c r="A47">
        <v>2015</v>
      </c>
      <c r="B47">
        <v>483.92</v>
      </c>
      <c r="C47" s="13">
        <f t="shared" si="6"/>
        <v>1.5401401653447611E-2</v>
      </c>
      <c r="D47" s="13">
        <f t="shared" si="0"/>
        <v>7121.2499506182612</v>
      </c>
      <c r="E47" s="13">
        <v>430.66</v>
      </c>
      <c r="F47" s="13">
        <f t="shared" si="7"/>
        <v>2.267816010068624E-2</v>
      </c>
      <c r="G47" s="13">
        <f t="shared" si="1"/>
        <v>6119.9484288706935</v>
      </c>
      <c r="H47" s="12">
        <f t="shared" si="2"/>
        <v>6620.5991897444774</v>
      </c>
      <c r="I47" s="12">
        <f t="shared" si="5"/>
        <v>1.9039780877066925E-2</v>
      </c>
      <c r="J47" s="13">
        <v>440.97</v>
      </c>
      <c r="K47" s="13">
        <f t="shared" si="8"/>
        <v>9.6622781911850364E-3</v>
      </c>
      <c r="L47" s="13">
        <f t="shared" si="3"/>
        <v>235.6352772582643</v>
      </c>
      <c r="M47" s="13">
        <f t="shared" si="4"/>
        <v>3.5591231322879502E-2</v>
      </c>
    </row>
    <row r="48" spans="1:13" x14ac:dyDescent="0.25">
      <c r="A48" s="13">
        <v>2016</v>
      </c>
      <c r="B48" s="13">
        <v>488.62</v>
      </c>
      <c r="C48" s="13">
        <f t="shared" si="6"/>
        <v>9.7123491486195146E-3</v>
      </c>
      <c r="D48" s="13">
        <f t="shared" si="0"/>
        <v>7190.4140165132549</v>
      </c>
      <c r="E48" s="13">
        <v>436.29</v>
      </c>
      <c r="F48" s="13">
        <f t="shared" si="7"/>
        <v>1.307295778572426E-2</v>
      </c>
      <c r="G48" s="13">
        <f t="shared" si="1"/>
        <v>6199.9542563321293</v>
      </c>
      <c r="H48" s="12">
        <f t="shared" si="2"/>
        <v>6695.1841364226921</v>
      </c>
      <c r="I48" s="12">
        <f t="shared" si="5"/>
        <v>1.1392653467171887E-2</v>
      </c>
      <c r="J48" s="13">
        <v>435.41</v>
      </c>
      <c r="K48" s="13">
        <f t="shared" si="8"/>
        <v>-1.2608567476245502E-2</v>
      </c>
      <c r="L48" s="13">
        <f t="shared" si="3"/>
        <v>232.66425396516965</v>
      </c>
      <c r="M48" s="13">
        <f t="shared" si="4"/>
        <v>3.4750986563527833E-2</v>
      </c>
    </row>
    <row r="49" spans="1:13" x14ac:dyDescent="0.25">
      <c r="A49" s="13">
        <v>2017</v>
      </c>
      <c r="B49" s="13">
        <v>489.63</v>
      </c>
      <c r="C49" s="13">
        <f t="shared" si="6"/>
        <v>2.0670459661904506E-3</v>
      </c>
      <c r="D49" s="13">
        <f t="shared" si="0"/>
        <v>7205.2769328013283</v>
      </c>
      <c r="E49" s="13">
        <v>446.72</v>
      </c>
      <c r="F49" s="13">
        <f t="shared" si="7"/>
        <v>2.3906117490659851E-2</v>
      </c>
      <c r="G49" s="13">
        <f t="shared" si="1"/>
        <v>6348.1710912207218</v>
      </c>
      <c r="H49" s="12">
        <f t="shared" si="2"/>
        <v>6776.7240120110255</v>
      </c>
      <c r="I49" s="12">
        <f t="shared" si="5"/>
        <v>1.2986581728425151E-2</v>
      </c>
      <c r="J49" s="13">
        <v>431.22</v>
      </c>
      <c r="K49" s="13">
        <f t="shared" si="8"/>
        <v>-9.6231138467192112E-3</v>
      </c>
      <c r="L49" s="13">
        <f t="shared" si="3"/>
        <v>230.42529936120084</v>
      </c>
      <c r="M49" s="13">
        <f t="shared" si="4"/>
        <v>3.4002461802014723E-2</v>
      </c>
    </row>
    <row r="50" spans="1:13" x14ac:dyDescent="0.25">
      <c r="A50" s="13">
        <v>2018</v>
      </c>
      <c r="B50" s="13">
        <v>480.19</v>
      </c>
      <c r="C50" s="13">
        <f t="shared" si="6"/>
        <v>-1.9279864387394596E-2</v>
      </c>
      <c r="D50" s="13">
        <f t="shared" si="0"/>
        <v>7066.3601706632962</v>
      </c>
      <c r="E50" s="13">
        <v>451.83</v>
      </c>
      <c r="F50" s="13">
        <f t="shared" si="7"/>
        <v>1.1438932664756374E-2</v>
      </c>
      <c r="G50" s="13">
        <f t="shared" si="1"/>
        <v>6420.7873928775489</v>
      </c>
      <c r="H50" s="12">
        <f t="shared" si="2"/>
        <v>6743.573781770423</v>
      </c>
      <c r="I50" s="12">
        <f t="shared" si="5"/>
        <v>-3.9204658613191112E-3</v>
      </c>
      <c r="J50" s="13">
        <v>422.16</v>
      </c>
      <c r="K50" s="13">
        <f t="shared" si="8"/>
        <v>-2.1010157228328885E-2</v>
      </c>
      <c r="L50" s="13">
        <f t="shared" si="3"/>
        <v>225.58402759223725</v>
      </c>
      <c r="M50" s="13">
        <f t="shared" si="4"/>
        <v>3.345170304239091E-2</v>
      </c>
    </row>
    <row r="51" spans="1:13" x14ac:dyDescent="0.25">
      <c r="A51" s="13">
        <v>2019</v>
      </c>
      <c r="B51" s="13">
        <v>472.3</v>
      </c>
      <c r="C51" s="13">
        <f t="shared" si="6"/>
        <v>-1.6430996064057957E-2</v>
      </c>
      <c r="D51" s="13">
        <f t="shared" si="0"/>
        <v>6950.2528345119117</v>
      </c>
      <c r="E51" s="13">
        <v>454.1</v>
      </c>
      <c r="F51" s="13">
        <f t="shared" si="7"/>
        <v>5.0240134563885874E-3</v>
      </c>
      <c r="G51" s="13">
        <f t="shared" si="1"/>
        <v>6453.0455151399756</v>
      </c>
      <c r="H51" s="12">
        <f t="shared" si="2"/>
        <v>6701.6491748259432</v>
      </c>
      <c r="I51" s="12">
        <f t="shared" si="5"/>
        <v>-5.7034913038346846E-3</v>
      </c>
      <c r="J51" s="13">
        <v>416.6</v>
      </c>
      <c r="K51" s="13">
        <f t="shared" si="8"/>
        <v>-1.3170361948076525E-2</v>
      </c>
      <c r="L51" s="13">
        <f t="shared" si="3"/>
        <v>222.6130042991426</v>
      </c>
      <c r="M51" s="13">
        <f t="shared" si="4"/>
        <v>3.3217645163427158E-2</v>
      </c>
    </row>
    <row r="52" spans="1:13" x14ac:dyDescent="0.25">
      <c r="A52" s="13">
        <v>2020</v>
      </c>
      <c r="B52" s="13">
        <v>470.5</v>
      </c>
      <c r="C52" s="13">
        <f t="shared" si="6"/>
        <v>-3.8111369892017688E-3</v>
      </c>
      <c r="D52" s="13">
        <f t="shared" si="0"/>
        <v>6923.7644688499986</v>
      </c>
      <c r="E52" s="13">
        <v>464.67</v>
      </c>
      <c r="F52" s="13">
        <f t="shared" si="7"/>
        <v>2.3276811275049436E-2</v>
      </c>
      <c r="G52" s="13">
        <f t="shared" si="1"/>
        <v>6603.2518377451934</v>
      </c>
      <c r="H52" s="12">
        <f t="shared" si="2"/>
        <v>6763.5081532975964</v>
      </c>
      <c r="I52" s="12">
        <f t="shared" si="5"/>
        <v>9.7328371429238336E-3</v>
      </c>
      <c r="J52" s="13">
        <v>410.27</v>
      </c>
      <c r="K52" s="13">
        <f t="shared" si="8"/>
        <v>-1.5194431108977557E-2</v>
      </c>
      <c r="L52" s="13">
        <f t="shared" si="3"/>
        <v>219.23052634135675</v>
      </c>
      <c r="M52" s="13">
        <f t="shared" si="4"/>
        <v>3.241372988283741E-2</v>
      </c>
    </row>
    <row r="53" spans="1:13" x14ac:dyDescent="0.25">
      <c r="A53" s="13">
        <v>2021</v>
      </c>
      <c r="B53" s="13">
        <v>479.12</v>
      </c>
      <c r="C53" s="13">
        <f t="shared" si="6"/>
        <v>1.8320935175345276E-2</v>
      </c>
      <c r="D53" s="13">
        <f t="shared" si="0"/>
        <v>7050.614308853158</v>
      </c>
      <c r="E53" s="13">
        <v>493.6</v>
      </c>
      <c r="F53" s="13">
        <f t="shared" si="7"/>
        <v>6.2259237738610196E-2</v>
      </c>
      <c r="G53" s="13">
        <f t="shared" si="1"/>
        <v>7014.3652637592859</v>
      </c>
      <c r="H53" s="12">
        <f t="shared" si="2"/>
        <v>7032.4897863062215</v>
      </c>
      <c r="I53" s="12">
        <f t="shared" si="5"/>
        <v>4.0290086456977736E-2</v>
      </c>
      <c r="J53" s="13">
        <v>399.02</v>
      </c>
      <c r="K53" s="13">
        <f t="shared" si="8"/>
        <v>-2.7420966680478664E-2</v>
      </c>
      <c r="L53" s="13">
        <f t="shared" si="3"/>
        <v>213.2190133832066</v>
      </c>
      <c r="M53" s="13">
        <f t="shared" si="4"/>
        <v>3.0319135876797167E-2</v>
      </c>
    </row>
    <row r="54" spans="1:13" x14ac:dyDescent="0.25">
      <c r="A54" s="13">
        <v>2022</v>
      </c>
      <c r="B54" s="13">
        <v>490.64</v>
      </c>
      <c r="C54" s="13">
        <f t="shared" si="6"/>
        <v>2.4044080814827229E-2</v>
      </c>
      <c r="D54" s="13">
        <f>D55/(1+C55)</f>
        <v>7220.1398490894007</v>
      </c>
      <c r="E54" s="13">
        <v>516.70000000000005</v>
      </c>
      <c r="F54" s="13">
        <f t="shared" si="7"/>
        <v>4.6799027552674177E-2</v>
      </c>
      <c r="G54" s="13">
        <f t="shared" si="1"/>
        <v>7342.630737002477</v>
      </c>
      <c r="H54" s="12">
        <f t="shared" si="2"/>
        <v>7281.3852930459389</v>
      </c>
      <c r="I54" s="12">
        <f t="shared" si="5"/>
        <v>3.5421554183750703E-2</v>
      </c>
      <c r="J54" s="13">
        <v>400.61</v>
      </c>
      <c r="K54" s="13">
        <f t="shared" si="8"/>
        <v>3.9847626685380888E-3</v>
      </c>
      <c r="L54">
        <f>L55/(1+K55)</f>
        <v>214.06864054795852</v>
      </c>
      <c r="M54" s="13">
        <f t="shared" si="4"/>
        <v>2.9399438696425532E-2</v>
      </c>
    </row>
    <row r="55" spans="1:13" x14ac:dyDescent="0.25">
      <c r="A55" s="13">
        <v>2023</v>
      </c>
      <c r="B55" s="13">
        <v>506.26</v>
      </c>
      <c r="C55" s="13">
        <f t="shared" si="6"/>
        <v>3.1835969346160065E-2</v>
      </c>
      <c r="D55" s="16">
        <v>7450</v>
      </c>
      <c r="E55" s="13">
        <v>520.61</v>
      </c>
      <c r="F55" s="13">
        <f t="shared" si="7"/>
        <v>7.5672537255659922E-3</v>
      </c>
      <c r="G55" s="13">
        <f>G56/(1+F56)</f>
        <v>7398.1942868025144</v>
      </c>
      <c r="H55" s="12">
        <f t="shared" si="2"/>
        <v>7424.0971434012572</v>
      </c>
      <c r="I55" s="12">
        <f t="shared" si="5"/>
        <v>1.9701611535863028E-2</v>
      </c>
      <c r="J55" s="13">
        <v>411.71</v>
      </c>
      <c r="K55" s="13">
        <f t="shared" si="8"/>
        <v>2.770774568782608E-2</v>
      </c>
      <c r="L55" s="16">
        <v>220</v>
      </c>
      <c r="M55" s="13">
        <f t="shared" si="4"/>
        <v>2.9633232937360213E-2</v>
      </c>
    </row>
    <row r="56" spans="1:13" x14ac:dyDescent="0.25">
      <c r="A56" s="13">
        <v>2024</v>
      </c>
      <c r="B56" s="13">
        <v>508.54</v>
      </c>
      <c r="C56" s="13">
        <f t="shared" si="6"/>
        <v>4.5036147434125429E-3</v>
      </c>
      <c r="D56" s="13">
        <f>D55*(1+C56)</f>
        <v>7483.5519298384233</v>
      </c>
      <c r="E56" s="13">
        <v>525.1</v>
      </c>
      <c r="F56" s="13">
        <f t="shared" si="7"/>
        <v>8.6244981848215829E-3</v>
      </c>
      <c r="G56" s="16">
        <v>7462</v>
      </c>
      <c r="H56" s="12">
        <f>AVERAGE(G56,D56)</f>
        <v>7472.7759649192121</v>
      </c>
      <c r="I56" s="12">
        <f t="shared" si="5"/>
        <v>6.5640564641170629E-3</v>
      </c>
      <c r="J56" s="13">
        <v>430.99</v>
      </c>
      <c r="K56" s="13">
        <f t="shared" si="8"/>
        <v>4.6829078720458606E-2</v>
      </c>
      <c r="L56">
        <f>L55*(1+K56)</f>
        <v>230.30239731850088</v>
      </c>
      <c r="M56">
        <f>L56/H56</f>
        <v>3.0818854786982854E-2</v>
      </c>
    </row>
    <row r="60" spans="1:13" x14ac:dyDescent="0.25">
      <c r="I60" s="13">
        <f>_xlfn.STDEV.S(I2:I56)</f>
        <v>4.7976022273634088E-2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"/>
  <sheetViews>
    <sheetView topLeftCell="A71" workbookViewId="0">
      <selection activeCell="B16" sqref="B16"/>
    </sheetView>
  </sheetViews>
  <sheetFormatPr defaultColWidth="20.85546875" defaultRowHeight="15" x14ac:dyDescent="0.25"/>
  <sheetData>
    <row r="1" spans="1:11" x14ac:dyDescent="0.25">
      <c r="A1" t="s">
        <v>0</v>
      </c>
    </row>
    <row r="2" spans="1:11" x14ac:dyDescent="0.25">
      <c r="A2" s="3" t="s">
        <v>1</v>
      </c>
    </row>
    <row r="4" spans="1:11" x14ac:dyDescent="0.25">
      <c r="A4" t="s">
        <v>2</v>
      </c>
    </row>
    <row r="5" spans="1:11" x14ac:dyDescent="0.25">
      <c r="A5" t="s">
        <v>3</v>
      </c>
    </row>
    <row r="6" spans="1:11" x14ac:dyDescent="0.25">
      <c r="A6" s="2" t="s">
        <v>4</v>
      </c>
    </row>
    <row r="7" spans="1:11" x14ac:dyDescent="0.25">
      <c r="A7" s="4" t="s">
        <v>5</v>
      </c>
    </row>
    <row r="9" spans="1:11" x14ac:dyDescent="0.25">
      <c r="A9" t="s">
        <v>6</v>
      </c>
    </row>
    <row r="10" spans="1:11" x14ac:dyDescent="0.25">
      <c r="A10" t="s">
        <v>7</v>
      </c>
    </row>
    <row r="11" spans="1:11" x14ac:dyDescent="0.25">
      <c r="A11" t="s">
        <v>8</v>
      </c>
    </row>
    <row r="13" spans="1:11" x14ac:dyDescent="0.25">
      <c r="A13" t="s">
        <v>9</v>
      </c>
      <c r="B13" t="s">
        <v>10</v>
      </c>
    </row>
    <row r="14" spans="1:11" x14ac:dyDescent="0.25">
      <c r="A14" t="s">
        <v>11</v>
      </c>
      <c r="B14" t="s">
        <v>12</v>
      </c>
    </row>
    <row r="15" spans="1:11" x14ac:dyDescent="0.25">
      <c r="A15" t="s">
        <v>13</v>
      </c>
      <c r="B15" t="s">
        <v>14</v>
      </c>
    </row>
    <row r="16" spans="1:11" x14ac:dyDescent="0.25">
      <c r="A16" t="s">
        <v>15</v>
      </c>
      <c r="B16" s="5" t="s">
        <v>16</v>
      </c>
      <c r="C16" s="18" t="s">
        <v>17</v>
      </c>
      <c r="D16" s="18"/>
      <c r="E16" s="18"/>
      <c r="F16" s="18"/>
      <c r="G16" s="18"/>
      <c r="H16" s="18"/>
      <c r="I16" s="18"/>
      <c r="J16" s="18"/>
      <c r="K16" s="18"/>
    </row>
    <row r="18" spans="1:18" ht="75" x14ac:dyDescent="0.25">
      <c r="A18" s="1" t="s">
        <v>18</v>
      </c>
      <c r="B18" s="1" t="s">
        <v>19</v>
      </c>
      <c r="C18" s="1" t="s">
        <v>19</v>
      </c>
      <c r="D18" s="1" t="s">
        <v>19</v>
      </c>
      <c r="E18" s="1" t="s">
        <v>19</v>
      </c>
      <c r="F18" s="1" t="s">
        <v>19</v>
      </c>
      <c r="G18" s="1" t="s">
        <v>20</v>
      </c>
      <c r="H18" s="1" t="s">
        <v>20</v>
      </c>
      <c r="I18" s="1" t="s">
        <v>20</v>
      </c>
      <c r="J18" s="1" t="s">
        <v>20</v>
      </c>
      <c r="K18" s="1" t="s">
        <v>20</v>
      </c>
      <c r="L18" s="1" t="s">
        <v>21</v>
      </c>
      <c r="M18" s="1" t="s">
        <v>21</v>
      </c>
      <c r="N18" s="1" t="s">
        <v>21</v>
      </c>
      <c r="O18" s="1" t="s">
        <v>22</v>
      </c>
      <c r="P18" s="1" t="s">
        <v>23</v>
      </c>
      <c r="Q18" s="1" t="s">
        <v>24</v>
      </c>
      <c r="R18" s="1" t="s">
        <v>25</v>
      </c>
    </row>
    <row r="19" spans="1:18" ht="45" x14ac:dyDescent="0.25">
      <c r="A19" s="1" t="s">
        <v>26</v>
      </c>
      <c r="B19" s="1" t="s">
        <v>27</v>
      </c>
      <c r="C19" s="1" t="s">
        <v>28</v>
      </c>
      <c r="D19" s="1" t="s">
        <v>29</v>
      </c>
      <c r="E19" s="1" t="s">
        <v>30</v>
      </c>
      <c r="F19" s="1" t="s">
        <v>31</v>
      </c>
      <c r="G19" s="1" t="s">
        <v>27</v>
      </c>
      <c r="H19" s="1" t="s">
        <v>28</v>
      </c>
      <c r="I19" s="1" t="s">
        <v>29</v>
      </c>
      <c r="J19" s="1" t="s">
        <v>30</v>
      </c>
      <c r="K19" s="1" t="s">
        <v>31</v>
      </c>
      <c r="L19" s="1" t="s">
        <v>28</v>
      </c>
      <c r="M19" s="1" t="s">
        <v>29</v>
      </c>
      <c r="N19" s="1" t="s">
        <v>31</v>
      </c>
      <c r="O19" s="1" t="s">
        <v>30</v>
      </c>
      <c r="P19" s="1" t="s">
        <v>30</v>
      </c>
      <c r="Q19" s="1" t="s">
        <v>30</v>
      </c>
      <c r="R19" s="1" t="s">
        <v>30</v>
      </c>
    </row>
    <row r="20" spans="1:18" x14ac:dyDescent="0.25">
      <c r="B20" t="s">
        <v>32</v>
      </c>
      <c r="C20" t="s">
        <v>33</v>
      </c>
      <c r="D20" t="s">
        <v>34</v>
      </c>
      <c r="E20" t="s">
        <v>35</v>
      </c>
      <c r="F20" t="s">
        <v>36</v>
      </c>
      <c r="G20" t="s">
        <v>37</v>
      </c>
      <c r="H20" t="s">
        <v>38</v>
      </c>
      <c r="I20" t="s">
        <v>39</v>
      </c>
      <c r="J20" t="s">
        <v>40</v>
      </c>
      <c r="K20" t="s">
        <v>41</v>
      </c>
      <c r="L20" t="s">
        <v>42</v>
      </c>
      <c r="M20" t="s">
        <v>43</v>
      </c>
      <c r="N20" t="s">
        <v>44</v>
      </c>
      <c r="O20" t="s">
        <v>45</v>
      </c>
      <c r="P20" t="s">
        <v>46</v>
      </c>
      <c r="Q20" t="s">
        <v>47</v>
      </c>
      <c r="R20" t="s">
        <v>48</v>
      </c>
    </row>
    <row r="21" spans="1:18" x14ac:dyDescent="0.25">
      <c r="A21" t="s">
        <v>49</v>
      </c>
      <c r="E21">
        <v>37.0674212252624</v>
      </c>
      <c r="J21">
        <v>36.476338890164612</v>
      </c>
      <c r="O21">
        <v>34.664977376964067</v>
      </c>
      <c r="P21">
        <v>48.588163540758281</v>
      </c>
      <c r="Q21">
        <v>46.120739991152298</v>
      </c>
      <c r="R21">
        <v>57.492515801008246</v>
      </c>
    </row>
    <row r="22" spans="1:18" x14ac:dyDescent="0.25">
      <c r="A22" t="s">
        <v>50</v>
      </c>
      <c r="E22">
        <v>40.041925084605332</v>
      </c>
      <c r="J22">
        <v>41.771233413210581</v>
      </c>
      <c r="O22">
        <v>40.164849979244856</v>
      </c>
      <c r="P22">
        <v>52.454522249566992</v>
      </c>
      <c r="Q22">
        <v>54.266010081154789</v>
      </c>
      <c r="R22">
        <v>54.101960809779236</v>
      </c>
    </row>
    <row r="23" spans="1:18" x14ac:dyDescent="0.25">
      <c r="A23" t="s">
        <v>51</v>
      </c>
      <c r="E23">
        <v>45.192273511729994</v>
      </c>
      <c r="J23">
        <v>50.331605084722653</v>
      </c>
      <c r="O23">
        <v>45.606830526508361</v>
      </c>
      <c r="P23">
        <v>59.946112377556418</v>
      </c>
      <c r="Q23">
        <v>56.381709998996818</v>
      </c>
      <c r="R23">
        <v>72.49242272198174</v>
      </c>
    </row>
    <row r="24" spans="1:18" x14ac:dyDescent="0.25">
      <c r="A24" t="s">
        <v>52</v>
      </c>
      <c r="E24">
        <v>51.021098330863545</v>
      </c>
      <c r="J24">
        <v>59.446265179850364</v>
      </c>
      <c r="O24">
        <v>50.334181833770394</v>
      </c>
      <c r="P24">
        <v>64.896925326659982</v>
      </c>
      <c r="Q24">
        <v>66.659691467256053</v>
      </c>
      <c r="R24">
        <v>76.553431535748402</v>
      </c>
    </row>
    <row r="25" spans="1:18" x14ac:dyDescent="0.25">
      <c r="A25" t="s">
        <v>53</v>
      </c>
      <c r="E25">
        <v>50.419629551480007</v>
      </c>
      <c r="J25">
        <v>59.588615883462161</v>
      </c>
      <c r="O25">
        <v>53.390471797819515</v>
      </c>
      <c r="P25">
        <v>65.482283435508862</v>
      </c>
      <c r="Q25">
        <v>63.007929030642899</v>
      </c>
      <c r="R25">
        <v>72.950228141536584</v>
      </c>
    </row>
    <row r="26" spans="1:18" x14ac:dyDescent="0.25">
      <c r="A26" t="s">
        <v>54</v>
      </c>
      <c r="E26">
        <v>49.33872140163863</v>
      </c>
      <c r="J26">
        <v>54.968152582402027</v>
      </c>
      <c r="O26">
        <v>52.06494287888512</v>
      </c>
      <c r="P26">
        <v>63.587930892920255</v>
      </c>
      <c r="Q26">
        <v>56.698404018610383</v>
      </c>
      <c r="R26">
        <v>71.229873284572292</v>
      </c>
    </row>
    <row r="27" spans="1:18" x14ac:dyDescent="0.25">
      <c r="A27" t="s">
        <v>55</v>
      </c>
      <c r="E27">
        <v>48.814740520963461</v>
      </c>
      <c r="J27">
        <v>52.66974547900891</v>
      </c>
      <c r="O27">
        <v>48.699618659056739</v>
      </c>
      <c r="P27">
        <v>57.725263188361076</v>
      </c>
      <c r="Q27">
        <v>56.487586466154795</v>
      </c>
      <c r="R27">
        <v>64.762374139576266</v>
      </c>
    </row>
    <row r="28" spans="1:18" x14ac:dyDescent="0.25">
      <c r="A28" t="s">
        <v>56</v>
      </c>
      <c r="E28">
        <v>52.270410370112216</v>
      </c>
      <c r="J28">
        <v>52.997881666029926</v>
      </c>
      <c r="O28">
        <v>48.293154959208991</v>
      </c>
      <c r="P28">
        <v>55.728943071707981</v>
      </c>
      <c r="Q28">
        <v>52.941991524240393</v>
      </c>
      <c r="R28">
        <v>63.387471003744707</v>
      </c>
    </row>
    <row r="29" spans="1:18" x14ac:dyDescent="0.25">
      <c r="A29" t="s">
        <v>57</v>
      </c>
      <c r="E29">
        <v>53.626000116169173</v>
      </c>
      <c r="J29">
        <v>55.317504355426315</v>
      </c>
      <c r="O29">
        <v>48.591443428743183</v>
      </c>
      <c r="P29">
        <v>58.181613504752917</v>
      </c>
      <c r="Q29">
        <v>56.592958586042982</v>
      </c>
      <c r="R29">
        <v>70.342463826194745</v>
      </c>
    </row>
    <row r="30" spans="1:18" x14ac:dyDescent="0.25">
      <c r="A30" t="s">
        <v>58</v>
      </c>
      <c r="E30">
        <v>57.709889165598483</v>
      </c>
      <c r="J30">
        <v>59.930012278565101</v>
      </c>
      <c r="O30">
        <v>50.581060788453748</v>
      </c>
      <c r="P30">
        <v>61.077539448842252</v>
      </c>
      <c r="Q30">
        <v>57.487283705676852</v>
      </c>
      <c r="R30">
        <v>75.739603185880043</v>
      </c>
    </row>
    <row r="31" spans="1:18" x14ac:dyDescent="0.25">
      <c r="A31" t="s">
        <v>59</v>
      </c>
      <c r="E31">
        <v>62.18685851507081</v>
      </c>
      <c r="J31">
        <v>65.843907842635076</v>
      </c>
      <c r="O31">
        <v>56.778140297622272</v>
      </c>
      <c r="P31">
        <v>64.451894807442358</v>
      </c>
      <c r="Q31">
        <v>67.114462445112409</v>
      </c>
      <c r="R31">
        <v>70.000882821214717</v>
      </c>
    </row>
    <row r="32" spans="1:18" x14ac:dyDescent="0.25">
      <c r="A32" t="s">
        <v>60</v>
      </c>
      <c r="D32">
        <v>60.920272455529968</v>
      </c>
      <c r="E32">
        <v>67.59909693449238</v>
      </c>
      <c r="I32">
        <v>59.350776349369148</v>
      </c>
      <c r="J32">
        <v>72.592238620953665</v>
      </c>
      <c r="O32">
        <v>66.424555882839996</v>
      </c>
      <c r="P32">
        <v>74.377581321922776</v>
      </c>
      <c r="Q32">
        <v>72.987432610148986</v>
      </c>
      <c r="R32">
        <v>88.271720670824294</v>
      </c>
    </row>
    <row r="33" spans="1:18" x14ac:dyDescent="0.25">
      <c r="A33" t="s">
        <v>61</v>
      </c>
      <c r="D33">
        <v>73.014161807223005</v>
      </c>
      <c r="E33">
        <v>70.926850187557449</v>
      </c>
      <c r="I33">
        <v>63.796598850382814</v>
      </c>
      <c r="J33">
        <v>76.128505949134833</v>
      </c>
      <c r="O33">
        <v>74.629771738101155</v>
      </c>
      <c r="P33">
        <v>76.005781343392329</v>
      </c>
      <c r="Q33">
        <v>68.592556197499036</v>
      </c>
      <c r="R33">
        <v>84.200683326118636</v>
      </c>
    </row>
    <row r="34" spans="1:18" x14ac:dyDescent="0.25">
      <c r="A34" t="s">
        <v>62</v>
      </c>
      <c r="D34">
        <v>79.943156759935306</v>
      </c>
      <c r="E34">
        <v>74.430788278973282</v>
      </c>
      <c r="I34">
        <v>68.662198583251836</v>
      </c>
      <c r="J34">
        <v>79.306136848946451</v>
      </c>
      <c r="O34">
        <v>77.550895741139627</v>
      </c>
      <c r="P34">
        <v>82.618548780944522</v>
      </c>
      <c r="Q34">
        <v>78.780351060462834</v>
      </c>
      <c r="R34">
        <v>93.918619244588513</v>
      </c>
    </row>
    <row r="35" spans="1:18" x14ac:dyDescent="0.25">
      <c r="A35" t="s">
        <v>63</v>
      </c>
      <c r="D35">
        <v>80.972215416278743</v>
      </c>
      <c r="E35">
        <v>79.541622784400275</v>
      </c>
      <c r="I35">
        <v>73.604121449185499</v>
      </c>
      <c r="J35">
        <v>83.740408031084158</v>
      </c>
      <c r="O35">
        <v>80.211279896120743</v>
      </c>
      <c r="P35">
        <v>82.942160552088183</v>
      </c>
      <c r="Q35">
        <v>79.201058766529513</v>
      </c>
      <c r="R35">
        <v>101.40053430545622</v>
      </c>
    </row>
    <row r="36" spans="1:18" x14ac:dyDescent="0.25">
      <c r="A36" t="s">
        <v>64</v>
      </c>
      <c r="C36">
        <v>87.389755162060297</v>
      </c>
      <c r="D36">
        <v>84.500416523741848</v>
      </c>
      <c r="E36">
        <v>83.91257986236181</v>
      </c>
      <c r="F36">
        <v>87.746923803687181</v>
      </c>
      <c r="H36">
        <v>79.147648189826583</v>
      </c>
      <c r="I36">
        <v>78.08810551673146</v>
      </c>
      <c r="J36">
        <v>87.829031427220059</v>
      </c>
      <c r="K36">
        <v>79.113055495096603</v>
      </c>
      <c r="O36">
        <v>84.104559928380468</v>
      </c>
      <c r="P36">
        <v>83.20665218222392</v>
      </c>
      <c r="Q36">
        <v>79.017869161927536</v>
      </c>
      <c r="R36">
        <v>105.38863888724015</v>
      </c>
    </row>
    <row r="37" spans="1:18" x14ac:dyDescent="0.25">
      <c r="A37" t="s">
        <v>65</v>
      </c>
      <c r="C37">
        <v>92.746428158881429</v>
      </c>
      <c r="D37">
        <v>87.146567354339197</v>
      </c>
      <c r="E37">
        <v>88.455781383626146</v>
      </c>
      <c r="F37">
        <v>89.625655667989093</v>
      </c>
      <c r="H37">
        <v>81.394821957499261</v>
      </c>
      <c r="I37">
        <v>80.435041858468296</v>
      </c>
      <c r="J37">
        <v>93.094011866999537</v>
      </c>
      <c r="K37">
        <v>79.570807344669831</v>
      </c>
      <c r="O37">
        <v>86.148291046470035</v>
      </c>
      <c r="P37">
        <v>95.456795538562361</v>
      </c>
      <c r="Q37">
        <v>78.99182117774987</v>
      </c>
      <c r="R37">
        <v>107.4989079238547</v>
      </c>
    </row>
    <row r="38" spans="1:18" x14ac:dyDescent="0.25">
      <c r="A38" t="s">
        <v>66</v>
      </c>
      <c r="C38">
        <v>94.342251918705429</v>
      </c>
      <c r="D38">
        <v>90.89038075170285</v>
      </c>
      <c r="E38">
        <v>96.106603425227291</v>
      </c>
      <c r="F38">
        <v>93.512141880960186</v>
      </c>
      <c r="H38">
        <v>85.219601523114534</v>
      </c>
      <c r="I38">
        <v>83.945905979440454</v>
      </c>
      <c r="J38">
        <v>99.369014531890542</v>
      </c>
      <c r="K38">
        <v>80.575596267863446</v>
      </c>
      <c r="O38">
        <v>91.855077123112082</v>
      </c>
      <c r="P38">
        <v>98.97733421712573</v>
      </c>
      <c r="Q38">
        <v>93.11317619830983</v>
      </c>
      <c r="R38">
        <v>125.20274563576154</v>
      </c>
    </row>
    <row r="39" spans="1:18" x14ac:dyDescent="0.25">
      <c r="A39" t="s">
        <v>67</v>
      </c>
      <c r="C39">
        <v>104.56529221976523</v>
      </c>
      <c r="D39">
        <v>97.525358945459899</v>
      </c>
      <c r="E39">
        <v>106.5321417425934</v>
      </c>
      <c r="F39">
        <v>99.293752228605101</v>
      </c>
      <c r="H39">
        <v>88.688577017315765</v>
      </c>
      <c r="I39">
        <v>88.849667278841792</v>
      </c>
      <c r="J39">
        <v>114.24955392081813</v>
      </c>
      <c r="K39">
        <v>84.645946527591406</v>
      </c>
      <c r="O39">
        <v>102.30838358623858</v>
      </c>
      <c r="P39">
        <v>108.20556852452408</v>
      </c>
      <c r="Q39">
        <v>99.299218047872557</v>
      </c>
      <c r="R39">
        <v>133.70832533680851</v>
      </c>
    </row>
    <row r="40" spans="1:18" x14ac:dyDescent="0.25">
      <c r="A40" t="s">
        <v>68</v>
      </c>
      <c r="C40">
        <v>109.67768454856129</v>
      </c>
      <c r="D40">
        <v>107.70813936394374</v>
      </c>
      <c r="E40">
        <v>117.15313963850053</v>
      </c>
      <c r="F40">
        <v>106.83190842086942</v>
      </c>
      <c r="H40">
        <v>98.623854185726344</v>
      </c>
      <c r="I40">
        <v>97.39785818207838</v>
      </c>
      <c r="J40">
        <v>128.82407806517574</v>
      </c>
      <c r="K40">
        <v>92.33274261069927</v>
      </c>
      <c r="O40">
        <v>116.308088537233</v>
      </c>
      <c r="P40">
        <v>117.45447262234761</v>
      </c>
      <c r="Q40">
        <v>104.78555641975689</v>
      </c>
      <c r="R40">
        <v>141.60134666392662</v>
      </c>
    </row>
    <row r="41" spans="1:18" x14ac:dyDescent="0.25">
      <c r="A41" t="s">
        <v>69</v>
      </c>
      <c r="C41">
        <v>113.32465649216704</v>
      </c>
      <c r="D41">
        <v>109.04101533787427</v>
      </c>
      <c r="E41">
        <v>122.83717157788756</v>
      </c>
      <c r="F41">
        <v>112.16478246114383</v>
      </c>
      <c r="H41">
        <v>103.91576104080929</v>
      </c>
      <c r="I41">
        <v>101.51930736756745</v>
      </c>
      <c r="J41">
        <v>128.46662031962089</v>
      </c>
      <c r="K41">
        <v>100.49553181914264</v>
      </c>
      <c r="O41">
        <v>137.73712860820621</v>
      </c>
      <c r="P41">
        <v>134.68370116289901</v>
      </c>
      <c r="Q41">
        <v>117.04677847492624</v>
      </c>
      <c r="R41">
        <v>163.07488585594911</v>
      </c>
    </row>
    <row r="42" spans="1:18" x14ac:dyDescent="0.25">
      <c r="A42" t="s">
        <v>70</v>
      </c>
      <c r="C42">
        <v>113.67032258715642</v>
      </c>
      <c r="D42">
        <v>109.57024550399372</v>
      </c>
      <c r="E42">
        <v>121.84542909791381</v>
      </c>
      <c r="F42">
        <v>115.88665842737029</v>
      </c>
      <c r="H42">
        <v>107.26604512973378</v>
      </c>
      <c r="I42">
        <v>103.09347198702508</v>
      </c>
      <c r="J42">
        <v>126.34543658061115</v>
      </c>
      <c r="K42">
        <v>101.59857259732854</v>
      </c>
      <c r="O42">
        <v>155.31512170289483</v>
      </c>
      <c r="P42">
        <v>136.11267788973234</v>
      </c>
      <c r="Q42">
        <v>127.25482508209819</v>
      </c>
      <c r="R42">
        <v>142.79582820722757</v>
      </c>
    </row>
    <row r="43" spans="1:18" x14ac:dyDescent="0.25">
      <c r="A43" t="s">
        <v>71</v>
      </c>
      <c r="C43">
        <v>117.06234338842624</v>
      </c>
      <c r="D43">
        <v>109.37423433135689</v>
      </c>
      <c r="E43">
        <v>116.64363968792017</v>
      </c>
      <c r="F43">
        <v>114.29911493476008</v>
      </c>
      <c r="H43">
        <v>105.4487016478739</v>
      </c>
      <c r="I43">
        <v>102.12035204045127</v>
      </c>
      <c r="J43">
        <v>120.78477163249582</v>
      </c>
      <c r="K43">
        <v>101.24525642385453</v>
      </c>
      <c r="O43">
        <v>157.06972104657535</v>
      </c>
      <c r="P43">
        <v>123.56631100281213</v>
      </c>
      <c r="Q43">
        <v>121.06812457342613</v>
      </c>
      <c r="R43">
        <v>141.85566305992407</v>
      </c>
    </row>
    <row r="44" spans="1:18" x14ac:dyDescent="0.25">
      <c r="A44" t="s">
        <v>72</v>
      </c>
      <c r="C44">
        <v>113.6439084405832</v>
      </c>
      <c r="D44">
        <v>110.050472876954</v>
      </c>
      <c r="E44">
        <v>111.88976970699622</v>
      </c>
      <c r="F44">
        <v>114.2039844903755</v>
      </c>
      <c r="H44">
        <v>103.64359451520897</v>
      </c>
      <c r="I44">
        <v>101.33803992653898</v>
      </c>
      <c r="J44">
        <v>114.53812637446319</v>
      </c>
      <c r="K44">
        <v>99.409125917035652</v>
      </c>
      <c r="O44">
        <v>142.98756790647252</v>
      </c>
      <c r="P44">
        <v>114.96135023275869</v>
      </c>
      <c r="Q44">
        <v>115.32444389436537</v>
      </c>
      <c r="R44">
        <v>122.41734172327794</v>
      </c>
    </row>
    <row r="45" spans="1:18" x14ac:dyDescent="0.25">
      <c r="A45" t="s">
        <v>73</v>
      </c>
      <c r="C45">
        <v>114.17049811209392</v>
      </c>
      <c r="D45">
        <v>108.70779634439162</v>
      </c>
      <c r="E45">
        <v>111.52506561540226</v>
      </c>
      <c r="F45">
        <v>112.38342009512124</v>
      </c>
      <c r="H45">
        <v>101.09218016662673</v>
      </c>
      <c r="I45">
        <v>102.14897321535048</v>
      </c>
      <c r="J45">
        <v>114.4499483168179</v>
      </c>
      <c r="K45">
        <v>100.0803410037685</v>
      </c>
      <c r="O45">
        <v>130.41559776445169</v>
      </c>
      <c r="P45">
        <v>107.47909021095047</v>
      </c>
      <c r="Q45">
        <v>113.66985659366107</v>
      </c>
      <c r="R45">
        <v>113.64255517420798</v>
      </c>
    </row>
    <row r="46" spans="1:18" x14ac:dyDescent="0.25">
      <c r="A46" t="s">
        <v>74</v>
      </c>
      <c r="C46">
        <v>111.94510652943015</v>
      </c>
      <c r="D46">
        <v>106.7182829421277</v>
      </c>
      <c r="E46">
        <v>108.31094935539775</v>
      </c>
      <c r="F46">
        <v>110.03778450811652</v>
      </c>
      <c r="H46">
        <v>101.19038330824479</v>
      </c>
      <c r="I46">
        <v>101.62425167553128</v>
      </c>
      <c r="J46">
        <v>109.99214710805188</v>
      </c>
      <c r="K46">
        <v>100.65117063420099</v>
      </c>
      <c r="O46">
        <v>122.9187730030812</v>
      </c>
      <c r="P46">
        <v>103.7570537045915</v>
      </c>
      <c r="Q46">
        <v>116.27119164373059</v>
      </c>
      <c r="R46">
        <v>115.8134562939714</v>
      </c>
    </row>
    <row r="47" spans="1:18" x14ac:dyDescent="0.25">
      <c r="A47" t="s">
        <v>75</v>
      </c>
      <c r="C47">
        <v>109.36993249546241</v>
      </c>
      <c r="D47">
        <v>105.88278531876315</v>
      </c>
      <c r="E47">
        <v>104.5011146559762</v>
      </c>
      <c r="F47">
        <v>107.16820131893678</v>
      </c>
      <c r="H47">
        <v>97.763999084210383</v>
      </c>
      <c r="I47">
        <v>98.435375772175448</v>
      </c>
      <c r="J47">
        <v>103.69988192305131</v>
      </c>
      <c r="K47">
        <v>98.263652475043074</v>
      </c>
      <c r="M47">
        <v>81.266480825736465</v>
      </c>
      <c r="O47">
        <v>112.67227188568825</v>
      </c>
      <c r="P47">
        <v>101.64099504734867</v>
      </c>
      <c r="Q47">
        <v>101.72086481412401</v>
      </c>
      <c r="R47">
        <v>109.884566563479</v>
      </c>
    </row>
    <row r="48" spans="1:18" x14ac:dyDescent="0.25">
      <c r="A48" t="s">
        <v>76</v>
      </c>
      <c r="C48">
        <v>107.49291958522895</v>
      </c>
      <c r="D48">
        <v>101.85230558141814</v>
      </c>
      <c r="E48">
        <v>99.755442497884957</v>
      </c>
      <c r="F48">
        <v>102.96268408114177</v>
      </c>
      <c r="H48">
        <v>95.502818892514512</v>
      </c>
      <c r="I48">
        <v>95.95248884966729</v>
      </c>
      <c r="J48">
        <v>100.09309133984461</v>
      </c>
      <c r="K48">
        <v>97.860292339402903</v>
      </c>
      <c r="M48">
        <v>77.0568070519099</v>
      </c>
      <c r="O48">
        <v>106.38426078698569</v>
      </c>
      <c r="P48">
        <v>98.741993667327591</v>
      </c>
      <c r="Q48">
        <v>98.408659038740026</v>
      </c>
      <c r="R48">
        <v>103.28566743234273</v>
      </c>
    </row>
    <row r="49" spans="1:18" x14ac:dyDescent="0.25">
      <c r="A49" t="s">
        <v>77</v>
      </c>
      <c r="C49">
        <v>102.8226682771289</v>
      </c>
      <c r="D49">
        <v>101.38677904640565</v>
      </c>
      <c r="E49">
        <v>98.408393405241924</v>
      </c>
      <c r="F49">
        <v>102.24853094551484</v>
      </c>
      <c r="H49">
        <v>94.065789444836952</v>
      </c>
      <c r="I49">
        <v>96.887447229708783</v>
      </c>
      <c r="J49">
        <v>99.228958879878675</v>
      </c>
      <c r="K49">
        <v>97.300677137315247</v>
      </c>
      <c r="M49">
        <v>75.768477360054248</v>
      </c>
      <c r="O49">
        <v>102.03955865711076</v>
      </c>
      <c r="P49">
        <v>96.653500938776631</v>
      </c>
      <c r="Q49">
        <v>97.25347125605947</v>
      </c>
      <c r="R49">
        <v>96.709422588656381</v>
      </c>
    </row>
    <row r="50" spans="1:18" x14ac:dyDescent="0.25">
      <c r="A50" t="s">
        <v>78</v>
      </c>
      <c r="C50">
        <v>98.982300297881281</v>
      </c>
      <c r="D50">
        <v>98.542166903513504</v>
      </c>
      <c r="E50">
        <v>98.533462245425</v>
      </c>
      <c r="F50">
        <v>101.61906421950695</v>
      </c>
      <c r="H50">
        <v>95.983985637555037</v>
      </c>
      <c r="I50">
        <v>96.174302955136312</v>
      </c>
      <c r="J50">
        <v>99.08164045177773</v>
      </c>
      <c r="K50">
        <v>99.33909185729533</v>
      </c>
      <c r="M50">
        <v>77.663301439011533</v>
      </c>
      <c r="O50">
        <v>99.73256511414867</v>
      </c>
      <c r="P50">
        <v>96.965632762673266</v>
      </c>
      <c r="Q50">
        <v>99.005093559752197</v>
      </c>
      <c r="R50">
        <v>94.013919338514668</v>
      </c>
    </row>
    <row r="51" spans="1:18" x14ac:dyDescent="0.25">
      <c r="A51" t="s">
        <v>79</v>
      </c>
      <c r="C51">
        <v>100</v>
      </c>
      <c r="D51">
        <v>100</v>
      </c>
      <c r="E51">
        <v>100</v>
      </c>
      <c r="F51">
        <v>100</v>
      </c>
      <c r="H51">
        <v>100</v>
      </c>
      <c r="I51">
        <v>100</v>
      </c>
      <c r="J51">
        <v>100</v>
      </c>
      <c r="K51">
        <v>100</v>
      </c>
      <c r="L51">
        <v>66.520575539870435</v>
      </c>
      <c r="M51">
        <v>85.950802380773013</v>
      </c>
      <c r="O51">
        <v>100</v>
      </c>
      <c r="P51">
        <v>100</v>
      </c>
      <c r="Q51">
        <v>100</v>
      </c>
      <c r="R51">
        <v>100</v>
      </c>
    </row>
    <row r="52" spans="1:18" x14ac:dyDescent="0.25">
      <c r="A52" t="s">
        <v>80</v>
      </c>
      <c r="C52">
        <v>101.75955785819963</v>
      </c>
      <c r="D52">
        <v>102.23452736805999</v>
      </c>
      <c r="E52">
        <v>104.29728972343591</v>
      </c>
      <c r="F52">
        <v>100.51457897704105</v>
      </c>
      <c r="H52">
        <v>101.98706528145354</v>
      </c>
      <c r="I52">
        <v>104.78689150189615</v>
      </c>
      <c r="J52">
        <v>101.92728465391956</v>
      </c>
      <c r="K52">
        <v>100.89700378765653</v>
      </c>
      <c r="L52">
        <v>71.675465938188793</v>
      </c>
      <c r="M52">
        <v>81.878625781662024</v>
      </c>
      <c r="O52">
        <v>101.83568360450988</v>
      </c>
      <c r="P52">
        <v>104.80127850628551</v>
      </c>
      <c r="Q52">
        <v>98.102946533633983</v>
      </c>
      <c r="R52">
        <v>99.337410614746716</v>
      </c>
    </row>
    <row r="53" spans="1:18" x14ac:dyDescent="0.25">
      <c r="A53" t="s">
        <v>81</v>
      </c>
      <c r="C53">
        <v>103.73749489608419</v>
      </c>
      <c r="D53">
        <v>102.729455578968</v>
      </c>
      <c r="E53">
        <v>112.40078678332648</v>
      </c>
      <c r="F53">
        <v>101.69181827889848</v>
      </c>
      <c r="H53">
        <v>101.52341877193774</v>
      </c>
      <c r="I53">
        <v>102.11558184463472</v>
      </c>
      <c r="J53">
        <v>106.64691797315822</v>
      </c>
      <c r="K53">
        <v>100.75636872086858</v>
      </c>
      <c r="L53">
        <v>72.428814641328017</v>
      </c>
      <c r="M53">
        <v>79.123031718526335</v>
      </c>
      <c r="O53">
        <v>105.40160017935179</v>
      </c>
      <c r="P53">
        <v>106.64583984395529</v>
      </c>
      <c r="Q53">
        <v>99.706869525522407</v>
      </c>
      <c r="R53">
        <v>103.66350187888915</v>
      </c>
    </row>
    <row r="54" spans="1:18" x14ac:dyDescent="0.25">
      <c r="A54" t="s">
        <v>82</v>
      </c>
      <c r="C54">
        <v>107.85637608237646</v>
      </c>
      <c r="D54">
        <v>104.42495222227667</v>
      </c>
      <c r="E54">
        <v>119.48379634525269</v>
      </c>
      <c r="F54">
        <v>104.23262461913585</v>
      </c>
      <c r="H54">
        <v>103.86800838258455</v>
      </c>
      <c r="I54">
        <v>103.21272688243852</v>
      </c>
      <c r="J54">
        <v>109.82739514572366</v>
      </c>
      <c r="K54">
        <v>102.1918774890942</v>
      </c>
      <c r="L54">
        <v>74.546218899859809</v>
      </c>
      <c r="M54">
        <v>79.797332931515115</v>
      </c>
      <c r="O54">
        <v>108.82208243036722</v>
      </c>
      <c r="P54">
        <v>106.0919773431489</v>
      </c>
      <c r="Q54">
        <v>103.53945697744192</v>
      </c>
      <c r="R54">
        <v>104.95341430771248</v>
      </c>
    </row>
    <row r="55" spans="1:18" x14ac:dyDescent="0.25">
      <c r="A55" t="s">
        <v>83</v>
      </c>
      <c r="C55">
        <v>112.75151951871894</v>
      </c>
      <c r="D55">
        <v>105.90728671534278</v>
      </c>
      <c r="E55">
        <v>122.51564526921106</v>
      </c>
      <c r="F55">
        <v>110.15459326389249</v>
      </c>
      <c r="H55">
        <v>103.72990939983502</v>
      </c>
      <c r="I55">
        <v>104.75588522908865</v>
      </c>
      <c r="J55">
        <v>112.42439345829366</v>
      </c>
      <c r="K55">
        <v>105.93757095246849</v>
      </c>
      <c r="L55">
        <v>79.105122730444435</v>
      </c>
      <c r="M55">
        <v>81.891810442251185</v>
      </c>
      <c r="O55">
        <v>112.55913061559744</v>
      </c>
      <c r="P55">
        <v>106.49412787941077</v>
      </c>
      <c r="Q55">
        <v>103.26578428703009</v>
      </c>
      <c r="R55">
        <v>107.75426860287176</v>
      </c>
    </row>
    <row r="56" spans="1:18" x14ac:dyDescent="0.25">
      <c r="A56" t="s">
        <v>84</v>
      </c>
      <c r="C56">
        <v>117.66743459483891</v>
      </c>
      <c r="D56">
        <v>106.57127456265007</v>
      </c>
      <c r="E56">
        <v>125.22696492026613</v>
      </c>
      <c r="F56">
        <v>115.71768344249374</v>
      </c>
      <c r="H56">
        <v>108.285169972372</v>
      </c>
      <c r="I56">
        <v>105.48572518901902</v>
      </c>
      <c r="J56">
        <v>113.63374738218823</v>
      </c>
      <c r="K56">
        <v>109.86103563041283</v>
      </c>
      <c r="L56">
        <v>89.017072247155767</v>
      </c>
      <c r="M56">
        <v>85.670157462517892</v>
      </c>
      <c r="N56">
        <v>82.787247268206514</v>
      </c>
      <c r="O56">
        <v>116.8434931234009</v>
      </c>
      <c r="P56">
        <v>106.88310246758017</v>
      </c>
      <c r="Q56">
        <v>103.8097589292353</v>
      </c>
      <c r="R56">
        <v>104.88059386313604</v>
      </c>
    </row>
    <row r="57" spans="1:18" x14ac:dyDescent="0.25">
      <c r="A57" t="s">
        <v>16</v>
      </c>
      <c r="C57">
        <v>124.73906241563802</v>
      </c>
      <c r="D57">
        <v>111.75822021855247</v>
      </c>
      <c r="E57" s="6">
        <v>126.99066944830044</v>
      </c>
      <c r="F57">
        <v>123.73436208996111</v>
      </c>
      <c r="H57">
        <v>113.47609114540673</v>
      </c>
      <c r="I57">
        <v>109.92200729839961</v>
      </c>
      <c r="J57" s="7">
        <v>116.45865743403824</v>
      </c>
      <c r="K57">
        <v>116.63805273062857</v>
      </c>
      <c r="L57">
        <v>91.609135667068841</v>
      </c>
      <c r="M57">
        <v>89.425902207488889</v>
      </c>
      <c r="N57">
        <v>86.970817247922525</v>
      </c>
      <c r="O57" s="8">
        <v>120.65254049014233</v>
      </c>
      <c r="P57" s="9">
        <v>107.70811710257226</v>
      </c>
      <c r="Q57" s="10">
        <v>104.80639543977111</v>
      </c>
      <c r="R57" s="11">
        <v>107.20029935719751</v>
      </c>
    </row>
    <row r="58" spans="1:18" x14ac:dyDescent="0.25">
      <c r="A58" t="s">
        <v>85</v>
      </c>
      <c r="C58">
        <v>132.97190933955352</v>
      </c>
      <c r="D58">
        <v>120.96094477385211</v>
      </c>
      <c r="E58">
        <v>130.15611776197946</v>
      </c>
      <c r="F58">
        <v>133.51027903114311</v>
      </c>
      <c r="H58">
        <v>120.51868393805987</v>
      </c>
      <c r="I58">
        <v>117.32773630357526</v>
      </c>
      <c r="J58">
        <v>118.85988892271115</v>
      </c>
      <c r="K58">
        <v>123.50277304759724</v>
      </c>
      <c r="L58">
        <v>93.312236517282415</v>
      </c>
      <c r="M58">
        <v>91.516612672342362</v>
      </c>
      <c r="N58">
        <v>94.518146524460718</v>
      </c>
      <c r="O58">
        <v>123.73518946777055</v>
      </c>
      <c r="P58">
        <v>107.14810291323226</v>
      </c>
      <c r="Q58">
        <v>108.2918717389598</v>
      </c>
      <c r="R58">
        <v>106.80577097317135</v>
      </c>
    </row>
    <row r="59" spans="1:18" x14ac:dyDescent="0.25">
      <c r="A59" t="s">
        <v>86</v>
      </c>
      <c r="C59">
        <v>140.03434432830821</v>
      </c>
      <c r="D59">
        <v>129.94560689959329</v>
      </c>
      <c r="E59">
        <v>135.51073070065374</v>
      </c>
      <c r="F59">
        <v>139.72170000184465</v>
      </c>
      <c r="H59">
        <v>125.41308524427383</v>
      </c>
      <c r="I59">
        <v>128.40890118539369</v>
      </c>
      <c r="J59">
        <v>122.05189619332808</v>
      </c>
      <c r="K59">
        <v>128.13672236941525</v>
      </c>
      <c r="L59">
        <v>95.14270709394907</v>
      </c>
      <c r="M59">
        <v>91.19076320349582</v>
      </c>
      <c r="N59">
        <v>91.477322297105715</v>
      </c>
      <c r="O59">
        <v>128.93638687378726</v>
      </c>
      <c r="P59">
        <v>107.98808396520904</v>
      </c>
      <c r="Q59">
        <v>108.73736900904601</v>
      </c>
      <c r="R59">
        <v>107.41327066551133</v>
      </c>
    </row>
    <row r="60" spans="1:18" x14ac:dyDescent="0.25">
      <c r="A60" t="s">
        <v>87</v>
      </c>
      <c r="C60">
        <v>145.67397587758663</v>
      </c>
      <c r="D60">
        <v>131.57985005145295</v>
      </c>
      <c r="E60">
        <v>144.21147831025777</v>
      </c>
      <c r="F60">
        <v>144.46265273514342</v>
      </c>
      <c r="H60">
        <v>130.29809233044568</v>
      </c>
      <c r="I60">
        <v>127.54549574260024</v>
      </c>
      <c r="J60">
        <v>128.20397690409771</v>
      </c>
      <c r="K60">
        <v>128.74961243275311</v>
      </c>
      <c r="L60">
        <v>97.128332641336911</v>
      </c>
      <c r="M60">
        <v>97.502448579823707</v>
      </c>
      <c r="N60">
        <v>96.52323387642042</v>
      </c>
      <c r="O60">
        <v>133.51037938901146</v>
      </c>
      <c r="P60">
        <v>112.26528379452047</v>
      </c>
      <c r="Q60">
        <v>100.33725611009116</v>
      </c>
      <c r="R60">
        <v>111.04809232080788</v>
      </c>
    </row>
    <row r="61" spans="1:18" x14ac:dyDescent="0.25">
      <c r="A61" t="s">
        <v>88</v>
      </c>
      <c r="C61">
        <v>162.77182898997449</v>
      </c>
      <c r="D61">
        <v>132.18993482628508</v>
      </c>
      <c r="E61">
        <v>151.71707212522716</v>
      </c>
      <c r="F61">
        <v>152.82794797901801</v>
      </c>
      <c r="H61">
        <v>141.94079377747593</v>
      </c>
      <c r="I61">
        <v>127.93665179955637</v>
      </c>
      <c r="J61">
        <v>134.17460341966731</v>
      </c>
      <c r="K61">
        <v>132.25999877013342</v>
      </c>
      <c r="L61">
        <v>100</v>
      </c>
      <c r="M61">
        <v>100</v>
      </c>
      <c r="N61">
        <v>100</v>
      </c>
      <c r="O61">
        <v>135.83112487288872</v>
      </c>
      <c r="P61">
        <v>112.42685333556324</v>
      </c>
      <c r="Q61">
        <v>104.13962616062744</v>
      </c>
      <c r="R61">
        <v>113.71324864240266</v>
      </c>
    </row>
    <row r="62" spans="1:18" x14ac:dyDescent="0.25">
      <c r="A62" t="s">
        <v>89</v>
      </c>
      <c r="C62">
        <v>170.04505001546613</v>
      </c>
      <c r="D62">
        <v>138.46939775567208</v>
      </c>
      <c r="E62">
        <v>159.03063978482243</v>
      </c>
      <c r="F62">
        <v>166.04401211689455</v>
      </c>
      <c r="H62">
        <v>148.38842290426444</v>
      </c>
      <c r="I62">
        <v>134.05919813008327</v>
      </c>
      <c r="J62">
        <v>139.67831624094117</v>
      </c>
      <c r="K62">
        <v>140.69173704189166</v>
      </c>
      <c r="L62">
        <v>102.40048530105518</v>
      </c>
      <c r="M62">
        <v>106.28098395238456</v>
      </c>
      <c r="N62">
        <v>105.51811380837096</v>
      </c>
      <c r="O62">
        <v>139.68105526113104</v>
      </c>
      <c r="P62">
        <v>110.7992235069412</v>
      </c>
      <c r="Q62">
        <v>103.74209264812085</v>
      </c>
      <c r="R62">
        <v>114.67909759206142</v>
      </c>
    </row>
    <row r="63" spans="1:18" x14ac:dyDescent="0.25">
      <c r="A63" t="s">
        <v>90</v>
      </c>
      <c r="C63">
        <v>180.32157770438502</v>
      </c>
      <c r="D63">
        <v>154.90272945557896</v>
      </c>
      <c r="E63">
        <v>167.19507831305401</v>
      </c>
      <c r="F63">
        <v>177.15813615675134</v>
      </c>
      <c r="H63">
        <v>153.48711349876808</v>
      </c>
      <c r="I63">
        <v>150.48059722851625</v>
      </c>
      <c r="J63">
        <v>144.90535193175259</v>
      </c>
      <c r="K63">
        <v>147.49667898309153</v>
      </c>
      <c r="L63">
        <v>114.42224363921285</v>
      </c>
      <c r="M63">
        <v>113.87402998568523</v>
      </c>
      <c r="N63">
        <v>110.04111321948133</v>
      </c>
      <c r="O63">
        <v>143.9827111289986</v>
      </c>
      <c r="P63">
        <v>116.28200616030146</v>
      </c>
      <c r="Q63">
        <v>105.37239383294764</v>
      </c>
      <c r="R63">
        <v>121.86439733163343</v>
      </c>
    </row>
    <row r="64" spans="1:18" x14ac:dyDescent="0.25">
      <c r="A64" t="s">
        <v>91</v>
      </c>
      <c r="C64">
        <v>199.08608631451753</v>
      </c>
      <c r="D64">
        <v>165.60493948155045</v>
      </c>
      <c r="E64">
        <v>172.78242509305392</v>
      </c>
      <c r="F64">
        <v>186.07004467354366</v>
      </c>
      <c r="H64">
        <v>164.92055974733233</v>
      </c>
      <c r="I64">
        <v>155.63717890619409</v>
      </c>
      <c r="J64">
        <v>151.64762516861578</v>
      </c>
      <c r="K64">
        <v>151.88929331703198</v>
      </c>
      <c r="L64">
        <v>121.77362652145732</v>
      </c>
      <c r="M64">
        <v>119.44925789196112</v>
      </c>
      <c r="N64">
        <v>114.27702894283409</v>
      </c>
      <c r="O64">
        <v>148.1492905556166</v>
      </c>
      <c r="P64">
        <v>122.51275284963492</v>
      </c>
      <c r="Q64">
        <v>107.52959501198163</v>
      </c>
      <c r="R64">
        <v>123.6235580122808</v>
      </c>
    </row>
    <row r="65" spans="1:18" x14ac:dyDescent="0.25">
      <c r="A65" t="s">
        <v>92</v>
      </c>
      <c r="C65">
        <v>206.51691948264678</v>
      </c>
      <c r="D65">
        <v>170.51011907678736</v>
      </c>
      <c r="E65">
        <v>176.65709530965819</v>
      </c>
      <c r="F65">
        <v>190.95347328043661</v>
      </c>
      <c r="H65">
        <v>168.89667041938881</v>
      </c>
      <c r="I65">
        <v>159.49626732177359</v>
      </c>
      <c r="J65">
        <v>153.60614435120638</v>
      </c>
      <c r="K65">
        <v>156.01981527474382</v>
      </c>
      <c r="L65">
        <v>124.45887262486201</v>
      </c>
      <c r="M65">
        <v>125.14503126648083</v>
      </c>
      <c r="N65">
        <v>122.00007088486116</v>
      </c>
      <c r="O65">
        <v>151.3997831492045</v>
      </c>
      <c r="P65">
        <v>122.76661961308153</v>
      </c>
      <c r="Q65">
        <v>107.4453665410459</v>
      </c>
      <c r="R65">
        <v>119.59058143617438</v>
      </c>
    </row>
    <row r="66" spans="1:18" x14ac:dyDescent="0.25">
      <c r="A66" t="s">
        <v>93</v>
      </c>
      <c r="C66">
        <v>208.54236145433532</v>
      </c>
      <c r="D66">
        <v>172.8402018915078</v>
      </c>
      <c r="E66">
        <v>179.37668931682592</v>
      </c>
      <c r="F66">
        <v>194.22653984103212</v>
      </c>
      <c r="H66">
        <v>172.49432979687299</v>
      </c>
      <c r="I66">
        <v>161.88613542585924</v>
      </c>
      <c r="J66">
        <v>157.08767036002976</v>
      </c>
      <c r="K66">
        <v>160.09838523247589</v>
      </c>
      <c r="L66">
        <v>131.08459147681899</v>
      </c>
      <c r="M66">
        <v>126.71588939953288</v>
      </c>
      <c r="N66">
        <v>132.94373923095378</v>
      </c>
      <c r="O66">
        <v>152.86292554414436</v>
      </c>
      <c r="P66">
        <v>126.44798868606095</v>
      </c>
      <c r="Q66">
        <v>109.03225286643857</v>
      </c>
      <c r="R66">
        <v>118.174929620694</v>
      </c>
    </row>
    <row r="67" spans="1:18" x14ac:dyDescent="0.25">
      <c r="A67" t="s">
        <v>94</v>
      </c>
      <c r="C67">
        <v>207.99738372685334</v>
      </c>
      <c r="D67">
        <v>178.62498162395258</v>
      </c>
      <c r="E67">
        <v>181.12001741301606</v>
      </c>
      <c r="F67">
        <v>191.96868471425665</v>
      </c>
      <c r="H67">
        <v>171.22774517277682</v>
      </c>
      <c r="I67">
        <v>162.64936675650537</v>
      </c>
      <c r="J67">
        <v>159.14265553798111</v>
      </c>
      <c r="K67">
        <v>162.70705787847675</v>
      </c>
      <c r="L67">
        <v>139.23323506162399</v>
      </c>
      <c r="M67">
        <v>126.74790928953514</v>
      </c>
      <c r="N67">
        <v>141.68029837073874</v>
      </c>
      <c r="O67">
        <v>150.93606592850725</v>
      </c>
      <c r="P67">
        <v>127.98025629866684</v>
      </c>
      <c r="Q67">
        <v>113.41653645279628</v>
      </c>
      <c r="R67">
        <v>114.43460367693001</v>
      </c>
    </row>
    <row r="68" spans="1:18" x14ac:dyDescent="0.25">
      <c r="A68" t="s">
        <v>95</v>
      </c>
      <c r="C68">
        <v>199.63100874116705</v>
      </c>
      <c r="D68">
        <v>183.5865144313226</v>
      </c>
      <c r="E68">
        <v>181.49390152158244</v>
      </c>
      <c r="F68">
        <v>191.71258252810284</v>
      </c>
      <c r="H68">
        <v>164.92359913590934</v>
      </c>
      <c r="I68">
        <v>167.1977484675746</v>
      </c>
      <c r="J68">
        <v>162.94586476773841</v>
      </c>
      <c r="K68">
        <v>165.85525601120935</v>
      </c>
      <c r="L68">
        <v>143.05802043701661</v>
      </c>
      <c r="M68">
        <v>131.44541550516087</v>
      </c>
      <c r="N68">
        <v>145.1955058998015</v>
      </c>
      <c r="O68">
        <v>149.48225694836154</v>
      </c>
      <c r="P68">
        <v>126.72999750652913</v>
      </c>
      <c r="Q68">
        <v>113.02584768943215</v>
      </c>
      <c r="R68">
        <v>114.62879351561845</v>
      </c>
    </row>
    <row r="69" spans="1:18" x14ac:dyDescent="0.25">
      <c r="A69" t="s">
        <v>96</v>
      </c>
      <c r="C69">
        <v>213.79277821740089</v>
      </c>
      <c r="D69">
        <v>184.95369236046454</v>
      </c>
      <c r="E69">
        <v>177.99242549867171</v>
      </c>
      <c r="F69">
        <v>196.78849354549257</v>
      </c>
      <c r="H69">
        <v>174.48166012438455</v>
      </c>
      <c r="I69">
        <v>171.7198941016529</v>
      </c>
      <c r="J69">
        <v>164.81184756046184</v>
      </c>
      <c r="K69">
        <v>170.88486369529321</v>
      </c>
      <c r="L69">
        <v>151.87794749064938</v>
      </c>
      <c r="M69">
        <v>137.40111504558126</v>
      </c>
      <c r="N69">
        <v>143.90730910161616</v>
      </c>
      <c r="O69">
        <v>146.34026876198499</v>
      </c>
      <c r="P69">
        <v>123.94454169748718</v>
      </c>
      <c r="Q69">
        <v>111.19303859796166</v>
      </c>
      <c r="R69">
        <v>114.77169895406647</v>
      </c>
    </row>
    <row r="70" spans="1:18" x14ac:dyDescent="0.25">
      <c r="A70" t="s">
        <v>97</v>
      </c>
      <c r="B70">
        <v>100</v>
      </c>
      <c r="C70">
        <v>219.16022576937843</v>
      </c>
      <c r="D70">
        <v>186.00970255304551</v>
      </c>
      <c r="E70">
        <v>175.0681022472902</v>
      </c>
      <c r="F70">
        <v>201.51178095898823</v>
      </c>
      <c r="G70">
        <v>100</v>
      </c>
      <c r="H70">
        <v>179.21763034111612</v>
      </c>
      <c r="I70">
        <v>172.31616857872015</v>
      </c>
      <c r="J70">
        <v>165.6406482497714</v>
      </c>
      <c r="K70">
        <v>177.03225488927541</v>
      </c>
      <c r="L70">
        <v>157.66338671395013</v>
      </c>
      <c r="M70">
        <v>142.51864687711898</v>
      </c>
      <c r="N70">
        <v>142.31842831904731</v>
      </c>
      <c r="O70">
        <v>144.4127768534666</v>
      </c>
      <c r="P70">
        <v>123.81109685098804</v>
      </c>
      <c r="Q70">
        <v>112.29414456776463</v>
      </c>
      <c r="R70">
        <v>115.79827276296388</v>
      </c>
    </row>
    <row r="71" spans="1:18" x14ac:dyDescent="0.25">
      <c r="A71" t="s">
        <v>98</v>
      </c>
      <c r="B71">
        <v>102.18595411660164</v>
      </c>
      <c r="C71">
        <v>227.56112107459222</v>
      </c>
      <c r="D71">
        <v>192.46337041211351</v>
      </c>
      <c r="E71">
        <v>174.4025132560073</v>
      </c>
      <c r="F71">
        <v>207.3538814955748</v>
      </c>
      <c r="G71">
        <v>102.78347646633463</v>
      </c>
      <c r="H71">
        <v>188.93596602132635</v>
      </c>
      <c r="I71">
        <v>177.02196675173519</v>
      </c>
      <c r="J71">
        <v>169.49554150234329</v>
      </c>
      <c r="K71">
        <v>184.68873474027501</v>
      </c>
      <c r="L71">
        <v>160.51836199574532</v>
      </c>
      <c r="M71">
        <v>144.6037067731485</v>
      </c>
      <c r="N71">
        <v>147.19759359636032</v>
      </c>
      <c r="O71">
        <v>142.2203858337129</v>
      </c>
      <c r="P71">
        <v>124.99525876446853</v>
      </c>
      <c r="Q71">
        <v>109.91852086474464</v>
      </c>
      <c r="R71">
        <v>115.53647799526856</v>
      </c>
    </row>
    <row r="72" spans="1:18" x14ac:dyDescent="0.25">
      <c r="A72" t="s">
        <v>99</v>
      </c>
      <c r="B72">
        <v>107.78438420110179</v>
      </c>
      <c r="C72">
        <v>238.04436033205408</v>
      </c>
      <c r="D72">
        <v>201.60239133630617</v>
      </c>
      <c r="E72">
        <v>177.59827079622067</v>
      </c>
      <c r="F72">
        <v>221.18249760482595</v>
      </c>
      <c r="G72">
        <v>108.95377663939421</v>
      </c>
      <c r="H72">
        <v>198.81562027914254</v>
      </c>
      <c r="I72">
        <v>186.14019605504805</v>
      </c>
      <c r="J72">
        <v>180.04779255947781</v>
      </c>
      <c r="K72">
        <v>197.46348372684673</v>
      </c>
      <c r="L72">
        <v>164.63487469516122</v>
      </c>
      <c r="M72">
        <v>148.70413621637911</v>
      </c>
      <c r="N72">
        <v>154.76539909798538</v>
      </c>
      <c r="O72">
        <v>138.32147120757946</v>
      </c>
      <c r="P72">
        <v>123.77740710981426</v>
      </c>
      <c r="Q72">
        <v>115.47270712182727</v>
      </c>
      <c r="R72">
        <v>115.22064653298068</v>
      </c>
    </row>
  </sheetData>
  <mergeCells count="1">
    <mergeCell ref="C16:K16"/>
  </mergeCells>
  <hyperlinks>
    <hyperlink ref="A2" r:id="rId1" xr:uid="{00000000-0004-0000-0000-000000000000}"/>
    <hyperlink ref="A7" r:id="rId2" xr:uid="{00000000-0004-0000-0000-000001000000}"/>
    <hyperlink ref="B16" location="'Report'!E57" display="2006" xr:uid="{00000000-0004-0000-0000-000002000000}"/>
    <hyperlink ref="E57" location="'Report'!B16" display="'Report'!B16" xr:uid="{00000000-0004-0000-0000-000003000000}"/>
    <hyperlink ref="J57" location="'Report'!B16" display="'Report'!B16" xr:uid="{00000000-0004-0000-0000-000004000000}"/>
    <hyperlink ref="O57" location="'Report'!B16" display="'Report'!B16" xr:uid="{00000000-0004-0000-0000-000005000000}"/>
    <hyperlink ref="P57" location="'Report'!B16" display="'Report'!B16" xr:uid="{00000000-0004-0000-0000-000006000000}"/>
    <hyperlink ref="Q57" location="'Report'!B16" display="'Report'!B16" xr:uid="{00000000-0004-0000-0000-000007000000}"/>
    <hyperlink ref="R57" location="'Report'!B16" display="'Report'!B16" xr:uid="{00000000-0004-0000-0000-00000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FF865-65B5-FA4E-AB8E-C42F07CC8546}">
  <dimension ref="A1:A12"/>
  <sheetViews>
    <sheetView workbookViewId="0">
      <selection activeCell="F17" sqref="F17"/>
    </sheetView>
  </sheetViews>
  <sheetFormatPr defaultColWidth="11.42578125" defaultRowHeight="15" x14ac:dyDescent="0.25"/>
  <sheetData>
    <row r="1" spans="1:1" s="15" customFormat="1" x14ac:dyDescent="0.25">
      <c r="A1" s="19" t="s">
        <v>115</v>
      </c>
    </row>
    <row r="2" spans="1:1" s="17" customFormat="1" x14ac:dyDescent="0.25">
      <c r="A2" s="17" t="s">
        <v>114</v>
      </c>
    </row>
    <row r="3" spans="1:1" x14ac:dyDescent="0.25">
      <c r="A3" s="14" t="s">
        <v>102</v>
      </c>
    </row>
    <row r="4" spans="1:1" s="17" customFormat="1" x14ac:dyDescent="0.25">
      <c r="A4" s="14"/>
    </row>
    <row r="5" spans="1:1" s="17" customFormat="1" x14ac:dyDescent="0.25">
      <c r="A5" t="s">
        <v>118</v>
      </c>
    </row>
    <row r="6" spans="1:1" x14ac:dyDescent="0.25">
      <c r="A6" s="14"/>
    </row>
    <row r="7" spans="1:1" x14ac:dyDescent="0.25">
      <c r="A7" t="s">
        <v>116</v>
      </c>
    </row>
    <row r="8" spans="1:1" x14ac:dyDescent="0.25">
      <c r="A8" t="s">
        <v>117</v>
      </c>
    </row>
    <row r="9" spans="1:1" s="17" customFormat="1" x14ac:dyDescent="0.25"/>
    <row r="10" spans="1:1" x14ac:dyDescent="0.25">
      <c r="A10" t="s">
        <v>119</v>
      </c>
    </row>
    <row r="12" spans="1:1" x14ac:dyDescent="0.25">
      <c r="A12" s="13"/>
    </row>
  </sheetData>
  <hyperlinks>
    <hyperlink ref="A3" r:id="rId1" xr:uid="{EBEAE816-B1E3-48C8-9045-3DD099874C7B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Report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SNB</dc:creator>
  <cp:lastModifiedBy>Di Meo  Giovanni</cp:lastModifiedBy>
  <dcterms:created xsi:type="dcterms:W3CDTF">2022-06-16T06:27:13Z</dcterms:created>
  <dcterms:modified xsi:type="dcterms:W3CDTF">2025-05-23T09:37:45Z</dcterms:modified>
</cp:coreProperties>
</file>