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 Gantt Chart &amp; Burndown" sheetId="1" r:id="rId4"/>
    <sheet state="visible" name="Release Backlog" sheetId="2" r:id="rId5"/>
  </sheets>
  <definedNames/>
  <calcPr/>
  <extLst>
    <ext uri="GoogleSheetsCustomDataVersion2">
      <go:sheetsCustomData xmlns:go="http://customooxmlschemas.google.com/" r:id="rId6" roundtripDataChecksum="44/VVQ7wUNieI9tkjJOENc4AArdbyhdPF1MI9180wcU="/>
    </ext>
  </extLst>
</workbook>
</file>

<file path=xl/sharedStrings.xml><?xml version="1.0" encoding="utf-8"?>
<sst xmlns="http://schemas.openxmlformats.org/spreadsheetml/2006/main" count="204" uniqueCount="119">
  <si>
    <t>SCRUM PROJECT MANAGEMENT ONE SPORT CHART</t>
  </si>
  <si>
    <t>ONE SPORT CHART AND BURNDOWN</t>
  </si>
  <si>
    <t>SPRINTS</t>
  </si>
  <si>
    <t>SPRINT 1</t>
  </si>
  <si>
    <t>SPRINT 2</t>
  </si>
  <si>
    <t>SPRINT 3</t>
  </si>
  <si>
    <t>SPRINT 4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</si>
  <si>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</si>
  <si>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</si>
  <si>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</si>
  <si>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</si>
  <si>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</si>
  <si>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</si>
  <si>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</si>
  <si>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</si>
  <si>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</si>
  <si>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</si>
  <si>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</si>
  <si>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</si>
  <si>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</si>
  <si>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</si>
  <si>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</si>
  <si>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</si>
  <si>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</si>
  <si>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</si>
  <si>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</si>
  <si>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</si>
  <si>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</si>
  <si>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</si>
  <si>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</si>
  <si>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</si>
  <si>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</si>
  <si>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</si>
  <si>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</si>
  <si>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F</t>
  </si>
  <si>
    <t>Setup of the environment</t>
  </si>
  <si>
    <t>1.1</t>
  </si>
  <si>
    <t>Database + containerization of DB</t>
  </si>
  <si>
    <t>Valerio</t>
  </si>
  <si>
    <t>1.2</t>
  </si>
  <si>
    <t>Setup of preliminary containers</t>
  </si>
  <si>
    <t>Eugenio</t>
  </si>
  <si>
    <t>1.3</t>
  </si>
  <si>
    <t>Connecting all the preliminary microservices</t>
  </si>
  <si>
    <t>Sasanelli</t>
  </si>
  <si>
    <t>1.4</t>
  </si>
  <si>
    <t>React Setup</t>
  </si>
  <si>
    <t>Sudoso</t>
  </si>
  <si>
    <t>1.5</t>
  </si>
  <si>
    <t>Login + Logout setup</t>
  </si>
  <si>
    <t>Backend development</t>
  </si>
  <si>
    <t>2.1</t>
  </si>
  <si>
    <t>Authentication Microservice</t>
  </si>
  <si>
    <t>Andrea</t>
  </si>
  <si>
    <t>2.2</t>
  </si>
  <si>
    <t>Ticket Microservice</t>
  </si>
  <si>
    <t>2.3</t>
  </si>
  <si>
    <t>Friends Microservice</t>
  </si>
  <si>
    <t>2.4</t>
  </si>
  <si>
    <t>News Microservice</t>
  </si>
  <si>
    <t>2.5</t>
  </si>
  <si>
    <t>Testing the backend</t>
  </si>
  <si>
    <t>Frontend development</t>
  </si>
  <si>
    <t>3.1</t>
  </si>
  <si>
    <t>Homepage setup</t>
  </si>
  <si>
    <t>3.2</t>
  </si>
  <si>
    <t>Add news API + Filter System</t>
  </si>
  <si>
    <t>3.3</t>
  </si>
  <si>
    <t>Add Ticket API + Filter system</t>
  </si>
  <si>
    <t>3.4</t>
  </si>
  <si>
    <t>Friend Page</t>
  </si>
  <si>
    <t>3.5</t>
  </si>
  <si>
    <t>Responsive Frontend</t>
  </si>
  <si>
    <t>Finalization of functionalities and testing</t>
  </si>
  <si>
    <t>4.1</t>
  </si>
  <si>
    <t>Testing of Authentication API</t>
  </si>
  <si>
    <t>4.2</t>
  </si>
  <si>
    <t>Testing of News API</t>
  </si>
  <si>
    <t>4.3</t>
  </si>
  <si>
    <t>Testing of ticket API</t>
  </si>
  <si>
    <t>4.4</t>
  </si>
  <si>
    <t>Testing of Friends API</t>
  </si>
  <si>
    <t>DAYS worked in total (if we worked the same day we count it as 1 day)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</si>
  <si>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</si>
  <si>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</si>
  <si>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</si>
  <si>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</si>
  <si>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</si>
  <si>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</si>
  <si>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</si>
  <si>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</si>
  <si>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</si>
  <si>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</si>
  <si>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SCRUM PROJECT MANAGEMENT GANTT CHART</t>
  </si>
  <si>
    <t>RELEASE BACKLOG</t>
  </si>
  <si>
    <t>PRIORITY</t>
  </si>
  <si>
    <t>FUNCTIONALITY</t>
  </si>
  <si>
    <t>TASK DESCRIPTION</t>
  </si>
  <si>
    <t>WORK ESTIMATE IN HOURS</t>
  </si>
  <si>
    <t>STATUS</t>
  </si>
  <si>
    <t>NOTES</t>
  </si>
  <si>
    <t>STATUS KEY</t>
  </si>
  <si>
    <t>High</t>
  </si>
  <si>
    <t>Having the whole environment ready</t>
  </si>
  <si>
    <t>Setup of the Environment</t>
  </si>
  <si>
    <t>In this sprint our objective was to have all the basics structure implemented</t>
  </si>
  <si>
    <t>Completed</t>
  </si>
  <si>
    <t>Not Started</t>
  </si>
  <si>
    <t>Implementing the backend functionalities</t>
  </si>
  <si>
    <t>Backend Development</t>
  </si>
  <si>
    <t>We exclusively focused on the microservices' backend, diligently working on and thoroughly testing all the endpoints using Testfully.</t>
  </si>
  <si>
    <t>In Progress</t>
  </si>
  <si>
    <t>Implementing the frontend functionalities</t>
  </si>
  <si>
    <t>Frontend Development</t>
  </si>
  <si>
    <t>We utilized React to establish the connection between the Backend and Frontend, as well as to build the initial set of features.</t>
  </si>
  <si>
    <t>Medium</t>
  </si>
  <si>
    <t>Finalization of the system</t>
  </si>
  <si>
    <t>Finalization and testing</t>
  </si>
  <si>
    <t>Execution of the final features, comprehensive testing of both the features and the fully deployed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</si>
</sst>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4">
    <font>
      <sz val="12.0"/>
      <color rgb="FF000000"/>
      <name val="Corbel"/>
      <scheme val="minor"/>
    </font>
    <font>
      <b/>
      <sz val="24.0"/>
      <color rgb="FF345D7E"/>
      <name val="Arial"/>
    </font>
    <font>
      <b/>
      <sz val="10.0"/>
      <color rgb="FF558BB7"/>
      <name val="Arial"/>
    </font>
    <font>
      <b/>
      <sz val="16.0"/>
      <color rgb="FF7F7F7F"/>
      <name val="Arial"/>
    </font>
    <font>
      <b/>
      <sz val="9.0"/>
      <color rgb="FF000000"/>
      <name val="Arial"/>
    </font>
    <font>
      <sz val="12.0"/>
      <color rgb="FF000000"/>
      <name val="Corbel"/>
    </font>
    <font/>
    <font>
      <b/>
      <sz val="8.0"/>
      <color rgb="FF000000"/>
      <name val="Arial"/>
    </font>
    <font>
      <b/>
      <sz val="10.0"/>
      <color rgb="FFFFFFFF"/>
      <name val="Arial"/>
    </font>
    <font>
      <b/>
      <sz val="10.0"/>
      <color rgb="FF000000"/>
      <name val="Arial"/>
    </font>
    <font>
      <sz val="9.0"/>
      <color rgb="FF000000"/>
      <name val="Arial"/>
    </font>
    <font>
      <sz val="10.0"/>
      <color rgb="FF000000"/>
      <name val="Arial"/>
    </font>
    <font>
      <sz val="10.0"/>
      <color rgb="FF2E75B5"/>
      <name val="Arial"/>
    </font>
    <font>
      <sz val="9.0"/>
      <color theme="1"/>
      <name val="Arial"/>
    </font>
    <font>
      <b/>
      <sz val="15.0"/>
      <color rgb="FF000000"/>
      <name val="Arial"/>
    </font>
    <font>
      <b/>
      <sz val="8.0"/>
      <color rgb="FF7F7F7F"/>
      <name val="Arial"/>
    </font>
    <font>
      <b/>
      <sz val="10.0"/>
      <color rgb="FF7F7F7F"/>
      <name val="Arial"/>
    </font>
    <font>
      <b/>
      <sz val="11.0"/>
      <color rgb="FF7F7F7F"/>
      <name val="Arial"/>
    </font>
    <font>
      <sz val="11.0"/>
      <color rgb="FF578278"/>
      <name val="Arial"/>
    </font>
    <font>
      <sz val="7.0"/>
      <color rgb="FF578278"/>
      <name val="Arial"/>
    </font>
    <font>
      <b/>
      <sz val="12.0"/>
      <color rgb="FFFFFFFF"/>
      <name val="Arial"/>
    </font>
    <font>
      <sz val="9.0"/>
      <color rgb="FF7B3C16"/>
      <name val="Arial"/>
    </font>
    <font>
      <sz val="9.0"/>
      <color rgb="FF7C5F1D"/>
      <name val="Arial"/>
    </font>
    <font>
      <sz val="9.0"/>
      <color rgb="FF716767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FFFFFF"/>
        <bgColor rgb="FFFFFFFF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2E75B5"/>
        <bgColor rgb="FF2E75B5"/>
      </patternFill>
    </fill>
    <fill>
      <patternFill patternType="solid">
        <fgColor rgb="FF578278"/>
        <bgColor rgb="FF578278"/>
      </patternFill>
    </fill>
    <fill>
      <patternFill patternType="solid">
        <fgColor rgb="FFE9E7E7"/>
        <bgColor rgb="FFE9E7E7"/>
      </patternFill>
    </fill>
  </fills>
  <borders count="80">
    <border/>
    <border>
      <right style="medium">
        <color rgb="FFA5A5A5"/>
      </right>
    </border>
    <border>
      <left style="medium">
        <color rgb="FFA5A5A5"/>
      </left>
      <right/>
      <top style="medium">
        <color rgb="FFA5A5A5"/>
      </top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medium">
        <color rgb="FFA5A5A5"/>
      </left>
      <right/>
    </border>
    <border>
      <left style="medium">
        <color rgb="FFA5A5A5"/>
      </left>
      <right/>
      <bottom style="thin">
        <color rgb="FFA5A5A5"/>
      </bottom>
    </border>
    <border>
      <left style="medium">
        <color rgb="FFBFBFBF"/>
      </left>
      <right/>
      <top style="medium">
        <color rgb="FFBFBFBF"/>
      </top>
    </border>
    <border>
      <left style="medium">
        <color rgb="FFBFBFBF"/>
      </left>
      <right style="thin">
        <color rgb="FFBFBFBF"/>
      </right>
      <top style="medium">
        <color rgb="FFBFBFBF"/>
      </top>
    </border>
    <border>
      <left style="thin">
        <color rgb="FFBFBFBF"/>
      </left>
      <right/>
      <top style="medium">
        <color rgb="FFBFBFBF"/>
      </top>
    </border>
    <border>
      <left style="medium">
        <color rgb="FFA5A5A5"/>
      </left>
      <top style="medium">
        <color rgb="FFA5A5A5"/>
      </top>
      <bottom style="thin">
        <color rgb="FFA5A5A5"/>
      </bottom>
    </border>
    <border>
      <top style="medium">
        <color rgb="FFA5A5A5"/>
      </top>
      <bottom style="thin">
        <color rgb="FFA5A5A5"/>
      </bottom>
    </border>
    <border>
      <right style="medium">
        <color rgb="FFA5A5A5"/>
      </right>
      <top style="medium">
        <color rgb="FFA5A5A5"/>
      </top>
      <bottom style="thin">
        <color rgb="FFA5A5A5"/>
      </bottom>
    </border>
    <border>
      <left style="medium">
        <color rgb="FFA5A5A5"/>
      </left>
      <right style="medium">
        <color rgb="FFA5A5A5"/>
      </right>
      <top style="medium">
        <color rgb="FFA5A5A5"/>
      </top>
    </border>
    <border>
      <left/>
      <right style="thin">
        <color rgb="FFBFBFBF"/>
      </right>
      <top style="medium">
        <color rgb="FFBFBFBF"/>
      </top>
    </border>
    <border>
      <left style="thin">
        <color rgb="FFBFBFBF"/>
      </left>
      <right style="thin">
        <color rgb="FFBFBFBF"/>
      </right>
      <top style="medium">
        <color rgb="FFBFBFBF"/>
      </top>
    </border>
    <border>
      <left style="thin">
        <color rgb="FFBFBFBF"/>
      </left>
      <right style="thin">
        <color rgb="FFBFBFBF"/>
      </right>
      <top/>
    </border>
    <border>
      <left style="thin">
        <color rgb="FFBFBFBF"/>
      </left>
      <right style="medium">
        <color rgb="FFBFBFBF"/>
      </right>
      <top/>
    </border>
    <border>
      <left style="medium">
        <color rgb="FFBFBFBF"/>
      </left>
      <top/>
      <bottom style="thin">
        <color rgb="FFBFBFBF"/>
      </bottom>
    </border>
    <border>
      <top/>
      <bottom style="thin">
        <color rgb="FFBFBFBF"/>
      </bottom>
    </border>
    <border>
      <right style="thin">
        <color rgb="FFBFBFBF"/>
      </right>
      <top/>
      <bottom style="thin">
        <color rgb="FFBFBFBF"/>
      </bottom>
    </border>
    <border>
      <left style="thin">
        <color rgb="FFBFBFBF"/>
      </left>
      <top/>
      <bottom style="thin">
        <color rgb="FFBFBFBF"/>
      </bottom>
    </border>
    <border>
      <right style="medium">
        <color rgb="FFBFBFBF"/>
      </right>
      <top/>
      <bottom style="thin">
        <color rgb="FFBFBFBF"/>
      </bottom>
    </border>
    <border>
      <left style="medium">
        <color rgb="FFBFBFBF"/>
      </left>
      <right/>
      <bottom style="double">
        <color rgb="FFBFBFBF"/>
      </bottom>
    </border>
    <border>
      <left style="medium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right/>
      <bottom style="double">
        <color rgb="FFBFBFBF"/>
      </bottom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</border>
    <border>
      <left style="medium">
        <color rgb="FFA5A5A5"/>
      </left>
      <right style="medium">
        <color rgb="FFA5A5A5"/>
      </right>
      <bottom style="double">
        <color rgb="FFBFBFBF"/>
      </bottom>
    </border>
    <border>
      <left/>
      <right style="thin">
        <color rgb="FFBFBFBF"/>
      </right>
      <bottom style="double">
        <color rgb="FFBFBFBF"/>
      </bottom>
    </border>
    <border>
      <left style="thin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right style="medium">
        <color rgb="FFBFBFBF"/>
      </right>
      <bottom style="double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</border>
    <border>
      <left style="medium">
        <color rgb="FFBFBFBF"/>
      </left>
      <right/>
      <top/>
      <bottom style="thin">
        <color rgb="FFBFBFBF"/>
      </bottom>
    </border>
    <border>
      <left style="medium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/>
      <top/>
      <bottom style="thin">
        <color rgb="FFBFBFBF"/>
      </bottom>
    </border>
    <border>
      <left style="medium">
        <color rgb="FFA5A5A5"/>
      </left>
      <right style="medium">
        <color rgb="FFA5A5A5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/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right style="medium">
        <color rgb="FFBFBFBF"/>
      </right>
    </border>
    <border>
      <left/>
      <right style="medium">
        <color rgb="FFBFBFBF"/>
      </right>
      <top style="thin">
        <color rgb="FFBFBFBF"/>
      </top>
      <bottom style="thin">
        <color rgb="FFBFBFBF"/>
      </bottom>
    </border>
    <border>
      <right style="medium">
        <color rgb="FFA5A5A5"/>
      </right>
      <top style="thin">
        <color rgb="FFBFBFBF"/>
      </top>
      <bottom style="thin">
        <color rgb="FFBFBFBF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/>
      <right style="medium">
        <color rgb="FFA5A5A5"/>
      </right>
      <top style="thin">
        <color rgb="FFA5A5A5"/>
      </top>
      <bottom style="thin">
        <color rgb="FFA5A5A5"/>
      </bottom>
    </border>
    <border>
      <right style="medium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/>
      <top style="thin">
        <color rgb="FFBFBFBF"/>
      </top>
      <bottom style="medium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A5A5A5"/>
      </left>
      <right style="thin">
        <color rgb="FFBFBFBF"/>
      </right>
      <top style="medium">
        <color rgb="FFA5A5A5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medium">
        <color rgb="FFA5A5A5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medium">
        <color rgb="FFA5A5A5"/>
      </top>
      <bottom style="thin">
        <color rgb="FFBFBFBF"/>
      </bottom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2" fillId="2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ill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3" fillId="3" fontId="2" numFmtId="0" xfId="0" applyAlignment="1" applyBorder="1" applyFont="1">
      <alignment horizontal="left" vertical="center"/>
    </xf>
    <xf borderId="3" fillId="4" fontId="5" numFmtId="0" xfId="0" applyBorder="1" applyFont="1"/>
    <xf borderId="5" fillId="0" fontId="6" numFmtId="0" xfId="0" applyBorder="1" applyFont="1"/>
    <xf borderId="4" fillId="5" fontId="4" numFmtId="0" xfId="0" applyAlignment="1" applyBorder="1" applyFill="1" applyFont="1">
      <alignment horizontal="center" shrinkToFit="0" vertical="center" wrapText="1"/>
    </xf>
    <xf borderId="4" fillId="4" fontId="5" numFmtId="0" xfId="0" applyBorder="1" applyFont="1"/>
    <xf borderId="4" fillId="0" fontId="2" numFmtId="0" xfId="0" applyAlignment="1" applyBorder="1" applyFont="1">
      <alignment horizontal="left" vertical="center"/>
    </xf>
    <xf borderId="4" fillId="4" fontId="4" numFmtId="0" xfId="0" applyAlignment="1" applyBorder="1" applyFont="1">
      <alignment horizontal="center" shrinkToFit="0" vertical="center" wrapText="1"/>
    </xf>
    <xf borderId="4" fillId="6" fontId="4" numFmtId="0" xfId="0" applyAlignment="1" applyBorder="1" applyFill="1" applyFont="1">
      <alignment horizontal="center" shrinkToFit="0" vertical="center" wrapText="1"/>
    </xf>
    <xf borderId="4" fillId="6" fontId="5" numFmtId="0" xfId="0" applyBorder="1" applyFont="1"/>
    <xf borderId="6" fillId="0" fontId="6" numFmtId="0" xfId="0" applyBorder="1" applyFont="1"/>
    <xf borderId="4" fillId="7" fontId="4" numFmtId="0" xfId="0" applyAlignment="1" applyBorder="1" applyFill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2" fontId="4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15" fillId="2" fontId="4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8" fillId="8" fontId="8" numFmtId="0" xfId="0" applyAlignment="1" applyBorder="1" applyFill="1" applyFont="1">
      <alignment horizontal="center" vertical="center"/>
    </xf>
    <xf borderId="19" fillId="0" fontId="6" numFmtId="0" xfId="0" applyBorder="1" applyFont="1"/>
    <xf borderId="20" fillId="0" fontId="6" numFmtId="0" xfId="0" applyBorder="1" applyFont="1"/>
    <xf borderId="21" fillId="8" fontId="8" numFmtId="0" xfId="0" applyAlignment="1" applyBorder="1" applyFont="1">
      <alignment horizontal="center" vertical="center"/>
    </xf>
    <xf borderId="22" fillId="0" fontId="6" numFmtId="0" xfId="0" applyBorder="1" applyFont="1"/>
    <xf borderId="18" fillId="9" fontId="8" numFmtId="0" xfId="0" applyAlignment="1" applyBorder="1" applyFill="1" applyFont="1">
      <alignment horizontal="center" vertical="center"/>
    </xf>
    <xf borderId="21" fillId="9" fontId="8" numFmtId="0" xfId="0" applyAlignment="1" applyBorder="1" applyFont="1">
      <alignment horizontal="center" vertical="center"/>
    </xf>
    <xf borderId="18" fillId="10" fontId="8" numFmtId="0" xfId="0" applyAlignment="1" applyBorder="1" applyFill="1" applyFont="1">
      <alignment horizontal="center" vertical="center"/>
    </xf>
    <xf borderId="21" fillId="10" fontId="8" numFmtId="0" xfId="0" applyAlignment="1" applyBorder="1" applyFont="1">
      <alignment horizontal="center" vertical="center"/>
    </xf>
    <xf borderId="18" fillId="11" fontId="8" numFmtId="0" xfId="0" applyAlignment="1" applyBorder="1" applyFill="1" applyFont="1">
      <alignment horizontal="center" vertical="center"/>
    </xf>
    <xf borderId="21" fillId="11" fontId="8" numFmtId="0" xfId="0" applyAlignment="1" applyBorder="1" applyFont="1">
      <alignment horizontal="center" vertical="center"/>
    </xf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26" fillId="2" fontId="7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27" fillId="2" fontId="7" numFmtId="0" xfId="0" applyAlignment="1" applyBorder="1" applyFont="1">
      <alignment horizontal="center" shrinkToFit="0" vertical="center" wrapText="1"/>
    </xf>
    <xf borderId="28" fillId="0" fontId="6" numFmtId="0" xfId="0" applyBorder="1" applyFont="1"/>
    <xf borderId="29" fillId="0" fontId="6" numFmtId="0" xfId="0" applyBorder="1" applyFont="1"/>
    <xf borderId="30" fillId="0" fontId="6" numFmtId="0" xfId="0" applyBorder="1" applyFont="1"/>
    <xf borderId="31" fillId="0" fontId="6" numFmtId="0" xfId="0" applyBorder="1" applyFont="1"/>
    <xf borderId="32" fillId="12" fontId="9" numFmtId="0" xfId="0" applyAlignment="1" applyBorder="1" applyFill="1" applyFont="1">
      <alignment horizontal="center" vertical="center"/>
    </xf>
    <xf borderId="33" fillId="12" fontId="9" numFmtId="0" xfId="0" applyAlignment="1" applyBorder="1" applyFont="1">
      <alignment horizontal="center" vertical="center"/>
    </xf>
    <xf borderId="34" fillId="12" fontId="9" numFmtId="0" xfId="0" applyAlignment="1" applyBorder="1" applyFont="1">
      <alignment horizontal="center" vertical="center"/>
    </xf>
    <xf borderId="32" fillId="13" fontId="9" numFmtId="0" xfId="0" applyAlignment="1" applyBorder="1" applyFill="1" applyFont="1">
      <alignment horizontal="center" vertical="center"/>
    </xf>
    <xf borderId="33" fillId="13" fontId="9" numFmtId="0" xfId="0" applyAlignment="1" applyBorder="1" applyFont="1">
      <alignment horizontal="center" vertical="center"/>
    </xf>
    <xf borderId="34" fillId="13" fontId="9" numFmtId="0" xfId="0" applyAlignment="1" applyBorder="1" applyFont="1">
      <alignment horizontal="center" vertical="center"/>
    </xf>
    <xf borderId="32" fillId="14" fontId="9" numFmtId="0" xfId="0" applyAlignment="1" applyBorder="1" applyFill="1" applyFont="1">
      <alignment horizontal="center" vertical="center"/>
    </xf>
    <xf borderId="33" fillId="14" fontId="9" numFmtId="0" xfId="0" applyAlignment="1" applyBorder="1" applyFont="1">
      <alignment horizontal="center" vertical="center"/>
    </xf>
    <xf borderId="34" fillId="14" fontId="9" numFmtId="0" xfId="0" applyAlignment="1" applyBorder="1" applyFont="1">
      <alignment horizontal="center" vertical="center"/>
    </xf>
    <xf borderId="32" fillId="15" fontId="9" numFmtId="0" xfId="0" applyAlignment="1" applyBorder="1" applyFill="1" applyFont="1">
      <alignment horizontal="center" vertical="center"/>
    </xf>
    <xf borderId="33" fillId="15" fontId="9" numFmtId="0" xfId="0" applyAlignment="1" applyBorder="1" applyFont="1">
      <alignment horizontal="center" vertical="center"/>
    </xf>
    <xf borderId="34" fillId="15" fontId="9" numFmtId="0" xfId="0" applyAlignment="1" applyBorder="1" applyFont="1">
      <alignment horizontal="center" vertical="center"/>
    </xf>
    <xf borderId="35" fillId="16" fontId="10" numFmtId="49" xfId="0" applyAlignment="1" applyBorder="1" applyFill="1" applyFont="1" applyNumberFormat="1">
      <alignment horizontal="left" vertical="center"/>
    </xf>
    <xf borderId="36" fillId="2" fontId="10" numFmtId="0" xfId="0" applyAlignment="1" applyBorder="1" applyFont="1">
      <alignment horizontal="left" vertical="center"/>
    </xf>
    <xf borderId="37" fillId="2" fontId="10" numFmtId="0" xfId="0" applyAlignment="1" applyBorder="1" applyFont="1">
      <alignment horizontal="left" vertical="center"/>
    </xf>
    <xf borderId="26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center" vertical="center"/>
    </xf>
    <xf borderId="27" fillId="2" fontId="10" numFmtId="0" xfId="0" applyAlignment="1" applyBorder="1" applyFont="1">
      <alignment horizontal="center" vertical="center"/>
    </xf>
    <xf borderId="38" fillId="2" fontId="10" numFmtId="0" xfId="0" applyAlignment="1" applyBorder="1" applyFont="1">
      <alignment horizontal="left" vertical="center"/>
    </xf>
    <xf borderId="39" fillId="2" fontId="10" numFmtId="0" xfId="0" applyAlignment="1" applyBorder="1" applyFont="1">
      <alignment horizontal="center" vertical="center"/>
    </xf>
    <xf borderId="40" fillId="2" fontId="10" numFmtId="0" xfId="0" applyAlignment="1" applyBorder="1" applyFont="1">
      <alignment horizontal="center" vertical="center"/>
    </xf>
    <xf borderId="40" fillId="2" fontId="10" numFmtId="1" xfId="0" applyAlignment="1" applyBorder="1" applyFont="1" applyNumberFormat="1">
      <alignment horizontal="center" vertical="center"/>
    </xf>
    <xf borderId="40" fillId="2" fontId="4" numFmtId="9" xfId="0" applyAlignment="1" applyBorder="1" applyFont="1" applyNumberFormat="1">
      <alignment horizontal="center" vertical="center"/>
    </xf>
    <xf borderId="41" fillId="2" fontId="11" numFmtId="0" xfId="0" applyBorder="1" applyFont="1"/>
    <xf borderId="42" fillId="2" fontId="11" numFmtId="0" xfId="0" applyBorder="1" applyFont="1"/>
    <xf borderId="43" fillId="2" fontId="11" numFmtId="0" xfId="0" applyBorder="1" applyFont="1"/>
    <xf borderId="44" fillId="16" fontId="10" numFmtId="49" xfId="0" applyAlignment="1" applyBorder="1" applyFont="1" applyNumberFormat="1">
      <alignment horizontal="left" vertical="center"/>
    </xf>
    <xf borderId="41" fillId="0" fontId="10" numFmtId="0" xfId="0" applyAlignment="1" applyBorder="1" applyFont="1">
      <alignment horizontal="left" vertical="center"/>
    </xf>
    <xf borderId="45" fillId="0" fontId="10" numFmtId="0" xfId="0" applyAlignment="1" applyBorder="1" applyFont="1">
      <alignment horizontal="left" vertical="center"/>
    </xf>
    <xf borderId="26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27" fillId="16" fontId="10" numFmtId="0" xfId="0" applyAlignment="1" applyBorder="1" applyFont="1">
      <alignment horizontal="center" vertical="center"/>
    </xf>
    <xf borderId="46" fillId="0" fontId="10" numFmtId="0" xfId="0" applyAlignment="1" applyBorder="1" applyFont="1">
      <alignment horizontal="left" vertical="center"/>
    </xf>
    <xf borderId="42" fillId="0" fontId="10" numFmtId="164" xfId="0" applyAlignment="1" applyBorder="1" applyFont="1" applyNumberFormat="1">
      <alignment horizontal="center" vertical="center"/>
    </xf>
    <xf borderId="42" fillId="16" fontId="10" numFmtId="1" xfId="0" applyAlignment="1" applyBorder="1" applyFont="1" applyNumberFormat="1">
      <alignment horizontal="center" vertical="center"/>
    </xf>
    <xf borderId="40" fillId="4" fontId="4" numFmtId="9" xfId="0" applyAlignment="1" applyBorder="1" applyFont="1" applyNumberFormat="1">
      <alignment horizontal="center" vertical="center"/>
    </xf>
    <xf borderId="42" fillId="17" fontId="11" numFmtId="0" xfId="0" applyBorder="1" applyFill="1" applyFont="1"/>
    <xf borderId="42" fillId="0" fontId="11" numFmtId="0" xfId="0" applyBorder="1" applyFont="1"/>
    <xf borderId="42" fillId="18" fontId="11" numFmtId="0" xfId="0" applyBorder="1" applyFill="1" applyFont="1"/>
    <xf borderId="43" fillId="0" fontId="11" numFmtId="0" xfId="0" applyBorder="1" applyFont="1"/>
    <xf borderId="41" fillId="0" fontId="11" numFmtId="0" xfId="0" applyBorder="1" applyFont="1"/>
    <xf borderId="42" fillId="19" fontId="11" numFmtId="0" xfId="0" applyBorder="1" applyFill="1" applyFont="1"/>
    <xf borderId="42" fillId="20" fontId="11" numFmtId="0" xfId="0" applyBorder="1" applyFill="1" applyFont="1"/>
    <xf borderId="42" fillId="21" fontId="11" numFmtId="0" xfId="0" applyBorder="1" applyFill="1" applyFont="1"/>
    <xf borderId="47" fillId="0" fontId="10" numFmtId="164" xfId="0" applyAlignment="1" applyBorder="1" applyFont="1" applyNumberFormat="1">
      <alignment horizontal="center" vertical="center"/>
    </xf>
    <xf borderId="41" fillId="4" fontId="11" numFmtId="0" xfId="0" applyBorder="1" applyFont="1"/>
    <xf borderId="41" fillId="2" fontId="10" numFmtId="0" xfId="0" applyAlignment="1" applyBorder="1" applyFont="1">
      <alignment horizontal="left" vertical="center"/>
    </xf>
    <xf borderId="48" fillId="2" fontId="10" numFmtId="0" xfId="0" applyAlignment="1" applyBorder="1" applyFont="1">
      <alignment horizontal="left" vertical="center"/>
    </xf>
    <xf borderId="46" fillId="2" fontId="10" numFmtId="0" xfId="0" applyAlignment="1" applyBorder="1" applyFont="1">
      <alignment horizontal="left" vertical="center"/>
    </xf>
    <xf borderId="49" fillId="2" fontId="10" numFmtId="164" xfId="0" applyAlignment="1" applyBorder="1" applyFont="1" applyNumberFormat="1">
      <alignment horizontal="center" vertical="center"/>
    </xf>
    <xf borderId="42" fillId="2" fontId="10" numFmtId="164" xfId="0" applyAlignment="1" applyBorder="1" applyFont="1" applyNumberFormat="1">
      <alignment horizontal="center" vertical="center"/>
    </xf>
    <xf borderId="42" fillId="2" fontId="10" numFmtId="0" xfId="0" applyAlignment="1" applyBorder="1" applyFont="1">
      <alignment horizontal="center" vertical="center"/>
    </xf>
    <xf borderId="42" fillId="22" fontId="11" numFmtId="0" xfId="0" applyBorder="1" applyFill="1" applyFont="1"/>
    <xf borderId="42" fillId="22" fontId="12" numFmtId="0" xfId="0" applyBorder="1" applyFont="1"/>
    <xf borderId="43" fillId="22" fontId="11" numFmtId="0" xfId="0" applyBorder="1" applyFont="1"/>
    <xf borderId="41" fillId="9" fontId="11" numFmtId="0" xfId="0" applyBorder="1" applyFont="1"/>
    <xf borderId="47" fillId="0" fontId="13" numFmtId="0" xfId="0" applyBorder="1" applyFont="1"/>
    <xf borderId="49" fillId="20" fontId="13" numFmtId="0" xfId="0" applyBorder="1" applyFont="1"/>
    <xf borderId="41" fillId="10" fontId="11" numFmtId="0" xfId="0" applyBorder="1" applyFont="1"/>
    <xf borderId="50" fillId="0" fontId="13" numFmtId="0" xfId="0" applyBorder="1" applyFont="1"/>
    <xf borderId="51" fillId="16" fontId="10" numFmtId="49" xfId="0" applyAlignment="1" applyBorder="1" applyFont="1" applyNumberFormat="1">
      <alignment horizontal="left"/>
    </xf>
    <xf borderId="52" fillId="0" fontId="13" numFmtId="0" xfId="0" applyBorder="1" applyFont="1"/>
    <xf borderId="53" fillId="0" fontId="13" numFmtId="0" xfId="0" applyAlignment="1" applyBorder="1" applyFont="1">
      <alignment horizontal="center"/>
    </xf>
    <xf borderId="54" fillId="16" fontId="10" numFmtId="0" xfId="0" applyAlignment="1" applyBorder="1" applyFont="1">
      <alignment horizontal="center"/>
    </xf>
    <xf borderId="47" fillId="0" fontId="13" numFmtId="164" xfId="0" applyAlignment="1" applyBorder="1" applyFont="1" applyNumberFormat="1">
      <alignment horizontal="center"/>
    </xf>
    <xf borderId="49" fillId="16" fontId="10" numFmtId="1" xfId="0" applyAlignment="1" applyBorder="1" applyFont="1" applyNumberFormat="1">
      <alignment horizontal="center"/>
    </xf>
    <xf borderId="51" fillId="4" fontId="4" numFmtId="9" xfId="0" applyAlignment="1" applyBorder="1" applyFont="1" applyNumberFormat="1">
      <alignment horizontal="center"/>
    </xf>
    <xf borderId="49" fillId="18" fontId="13" numFmtId="0" xfId="0" applyBorder="1" applyFont="1"/>
    <xf borderId="55" fillId="0" fontId="13" numFmtId="0" xfId="0" applyBorder="1" applyFont="1"/>
    <xf borderId="49" fillId="19" fontId="13" numFmtId="0" xfId="0" applyBorder="1" applyFont="1"/>
    <xf borderId="49" fillId="4" fontId="13" numFmtId="0" xfId="0" applyBorder="1" applyFont="1"/>
    <xf borderId="49" fillId="21" fontId="13" numFmtId="0" xfId="0" applyBorder="1" applyFont="1"/>
    <xf borderId="0" fillId="0" fontId="13" numFmtId="0" xfId="0" applyFont="1"/>
    <xf borderId="56" fillId="16" fontId="10" numFmtId="49" xfId="0" applyAlignment="1" applyBorder="1" applyFont="1" applyNumberFormat="1">
      <alignment horizontal="left" vertical="center"/>
    </xf>
    <xf borderId="57" fillId="0" fontId="10" numFmtId="0" xfId="0" applyAlignment="1" applyBorder="1" applyFont="1">
      <alignment horizontal="left" vertical="center"/>
    </xf>
    <xf borderId="58" fillId="0" fontId="10" numFmtId="0" xfId="0" applyAlignment="1" applyBorder="1" applyFont="1">
      <alignment horizontal="left" vertical="center"/>
    </xf>
    <xf borderId="59" fillId="0" fontId="10" numFmtId="0" xfId="0" applyAlignment="1" applyBorder="1" applyFont="1">
      <alignment horizontal="center" vertical="center"/>
    </xf>
    <xf borderId="60" fillId="0" fontId="10" numFmtId="0" xfId="0" applyAlignment="1" applyBorder="1" applyFont="1">
      <alignment horizontal="center" vertical="center"/>
    </xf>
    <xf borderId="61" fillId="16" fontId="10" numFmtId="0" xfId="0" applyAlignment="1" applyBorder="1" applyFont="1">
      <alignment horizontal="center" vertical="center"/>
    </xf>
    <xf borderId="62" fillId="16" fontId="10" numFmtId="1" xfId="0" applyAlignment="1" applyBorder="1" applyFont="1" applyNumberFormat="1">
      <alignment horizontal="center" vertical="center"/>
    </xf>
    <xf borderId="63" fillId="4" fontId="4" numFmtId="9" xfId="0" applyAlignment="1" applyBorder="1" applyFont="1" applyNumberFormat="1">
      <alignment horizontal="center" vertical="center"/>
    </xf>
    <xf borderId="57" fillId="0" fontId="11" numFmtId="0" xfId="0" applyBorder="1" applyFont="1"/>
    <xf borderId="64" fillId="0" fontId="11" numFmtId="0" xfId="0" applyBorder="1" applyFont="1"/>
    <xf borderId="64" fillId="18" fontId="11" numFmtId="0" xfId="0" applyBorder="1" applyFont="1"/>
    <xf borderId="65" fillId="0" fontId="11" numFmtId="0" xfId="0" applyBorder="1" applyFont="1"/>
    <xf borderId="64" fillId="19" fontId="11" numFmtId="0" xfId="0" applyBorder="1" applyFont="1"/>
    <xf borderId="64" fillId="20" fontId="11" numFmtId="0" xfId="0" applyBorder="1" applyFont="1"/>
    <xf borderId="64" fillId="21" fontId="11" numFmtId="0" xfId="0" applyBorder="1" applyFont="1"/>
    <xf borderId="0" fillId="0" fontId="14" numFmtId="0" xfId="0" applyFont="1"/>
    <xf borderId="0" fillId="0" fontId="15" numFmtId="0" xfId="0" applyAlignment="1" applyFont="1">
      <alignment horizontal="center" vertical="center"/>
    </xf>
    <xf borderId="0" fillId="0" fontId="16" numFmtId="0" xfId="0" applyAlignment="1" applyFont="1">
      <alignment horizontal="right" vertical="center"/>
    </xf>
    <xf borderId="0" fillId="0" fontId="17" numFmtId="0" xfId="0" applyAlignment="1" applyFont="1">
      <alignment horizontal="center" vertical="center"/>
    </xf>
    <xf borderId="4" fillId="2" fontId="4" numFmtId="0" xfId="0" applyAlignment="1" applyBorder="1" applyFont="1">
      <alignment horizontal="right"/>
    </xf>
    <xf borderId="4" fillId="23" fontId="8" numFmtId="0" xfId="0" applyAlignment="1" applyBorder="1" applyFill="1" applyFont="1">
      <alignment horizontal="center" vertical="center"/>
    </xf>
    <xf borderId="0" fillId="0" fontId="18" numFmtId="0" xfId="0" applyAlignment="1" applyFont="1">
      <alignment horizontal="left"/>
    </xf>
    <xf borderId="4" fillId="3" fontId="19" numFmtId="0" xfId="0" applyAlignment="1" applyBorder="1" applyFont="1">
      <alignment horizontal="center" vertical="center"/>
    </xf>
    <xf borderId="4" fillId="3" fontId="19" numFmtId="1" xfId="0" applyAlignment="1" applyBorder="1" applyFont="1" applyNumberFormat="1">
      <alignment horizontal="center" vertical="center"/>
    </xf>
    <xf borderId="0" fillId="0" fontId="18" numFmtId="0" xfId="0" applyAlignment="1" applyFont="1">
      <alignment horizontal="right"/>
    </xf>
    <xf borderId="66" fillId="9" fontId="20" numFmtId="0" xfId="0" applyAlignment="1" applyBorder="1" applyFont="1">
      <alignment horizontal="center" vertical="center"/>
    </xf>
    <xf borderId="67" fillId="0" fontId="6" numFmtId="0" xfId="0" applyBorder="1" applyFont="1"/>
    <xf borderId="68" fillId="0" fontId="6" numFmtId="0" xfId="0" applyBorder="1" applyFont="1"/>
    <xf borderId="69" fillId="2" fontId="4" numFmtId="0" xfId="0" applyAlignment="1" applyBorder="1" applyFont="1">
      <alignment horizontal="center" shrinkToFit="0" vertical="center" wrapText="1"/>
    </xf>
    <xf borderId="70" fillId="2" fontId="4" numFmtId="0" xfId="0" applyAlignment="1" applyBorder="1" applyFont="1">
      <alignment horizontal="center" shrinkToFit="0" vertical="center" wrapText="1"/>
    </xf>
    <xf borderId="71" fillId="2" fontId="4" numFmtId="0" xfId="0" applyAlignment="1" applyBorder="1" applyFont="1">
      <alignment horizontal="center" shrinkToFit="0" vertical="center" wrapText="1"/>
    </xf>
    <xf borderId="72" fillId="2" fontId="4" numFmtId="0" xfId="0" applyAlignment="1" applyBorder="1" applyFont="1">
      <alignment horizontal="center" shrinkToFit="0" vertical="center" wrapText="1"/>
    </xf>
    <xf borderId="73" fillId="2" fontId="4" numFmtId="0" xfId="0" applyAlignment="1" applyBorder="1" applyFont="1">
      <alignment horizontal="center" shrinkToFit="0" vertical="center" wrapText="1"/>
    </xf>
    <xf borderId="74" fillId="0" fontId="10" numFmtId="0" xfId="0" applyAlignment="1" applyBorder="1" applyFont="1">
      <alignment horizontal="left" shrinkToFit="0" vertical="center" wrapText="1"/>
    </xf>
    <xf borderId="41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left" shrinkToFit="0" vertical="center" wrapText="1"/>
    </xf>
    <xf borderId="42" fillId="0" fontId="9" numFmtId="0" xfId="0" applyAlignment="1" applyBorder="1" applyFont="1">
      <alignment horizontal="center" shrinkToFit="0" vertical="center" wrapText="1"/>
    </xf>
    <xf borderId="75" fillId="0" fontId="10" numFmtId="0" xfId="0" applyAlignment="1" applyBorder="1" applyFont="1">
      <alignment horizontal="center" shrinkToFit="0" vertical="center" wrapText="1"/>
    </xf>
    <xf borderId="75" fillId="0" fontId="10" numFmtId="0" xfId="0" applyAlignment="1" applyBorder="1" applyFont="1">
      <alignment horizontal="left" shrinkToFit="0" vertical="center" wrapText="1"/>
    </xf>
    <xf borderId="46" fillId="19" fontId="21" numFmtId="0" xfId="0" applyAlignment="1" applyBorder="1" applyFont="1">
      <alignment horizontal="center" shrinkToFit="0" vertical="center" wrapText="1"/>
    </xf>
    <xf borderId="46" fillId="0" fontId="9" numFmtId="0" xfId="0" applyAlignment="1" applyBorder="1" applyFont="1">
      <alignment horizontal="center" shrinkToFit="0" vertical="center" wrapText="1"/>
    </xf>
    <xf borderId="46" fillId="21" fontId="22" numFmtId="0" xfId="0" applyAlignment="1" applyBorder="1" applyFont="1">
      <alignment horizontal="center" shrinkToFit="0" vertical="center" wrapText="1"/>
    </xf>
    <xf borderId="76" fillId="24" fontId="23" numFmtId="0" xfId="0" applyAlignment="1" applyBorder="1" applyFill="1" applyFont="1">
      <alignment horizontal="center" shrinkToFit="0" vertical="center" wrapText="1"/>
    </xf>
    <xf borderId="76" fillId="0" fontId="9" numFmtId="0" xfId="0" applyAlignment="1" applyBorder="1" applyFont="1">
      <alignment horizontal="center" shrinkToFit="0" vertical="center" wrapText="1"/>
    </xf>
    <xf borderId="77" fillId="0" fontId="10" numFmtId="0" xfId="0" applyAlignment="1" applyBorder="1" applyFont="1">
      <alignment horizontal="left" shrinkToFit="0" vertical="center" wrapText="1"/>
    </xf>
    <xf borderId="78" fillId="0" fontId="10" numFmtId="0" xfId="0" applyAlignment="1" applyBorder="1" applyFont="1">
      <alignment horizontal="left" shrinkToFit="0" vertical="center" wrapText="1"/>
    </xf>
    <xf borderId="62" fillId="0" fontId="10" numFmtId="0" xfId="0" applyAlignment="1" applyBorder="1" applyFont="1">
      <alignment horizontal="left" shrinkToFit="0" vertical="center" wrapText="1"/>
    </xf>
    <xf borderId="79" fillId="0" fontId="10" numFmtId="0" xfId="0" applyAlignment="1" applyBorder="1" applyFont="1">
      <alignment horizontal="center" shrinkToFit="0" vertical="center" wrapText="1"/>
    </xf>
    <xf borderId="79" fillId="0" fontId="1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595959"/>
                </a:solidFill>
                <a:latin typeface="Roboto"/>
              </a:defRPr>
            </a:pPr>
            <a:r>
              <a:rPr b="1" i="0" sz="140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HRS COMPLETED</c:v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1F2A27"/>
                    </a:solidFill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'BLANK Gantt Chart &amp; Burndown'!$M$40:$BT$40</c:f>
            </c:strRef>
          </c:cat>
          <c:val>
            <c:numRef>
              <c:f>'BLANK Gantt Chart &amp; Burndown'!$M$43:$BT$43</c:f>
              <c:numCache/>
            </c:numRef>
          </c:val>
        </c:ser>
        <c:axId val="1170031846"/>
        <c:axId val="64036210"/>
      </c:barChart>
      <c:lineChart>
        <c:ser>
          <c:idx val="1"/>
          <c:order val="1"/>
          <c:tx>
            <c:v>PLAN</c:v>
          </c:tx>
          <c:spPr>
            <a:ln cmpd="sng" w="19050">
              <a:solidFill>
                <a:srgbClr val="94B6D2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'BLANK Gantt Chart &amp; Burndown'!$M$40:$BT$40</c:f>
            </c:strRef>
          </c:cat>
          <c:val>
            <c:numRef>
              <c:f>'BLANK Gantt Chart &amp; Burndown'!$M$41:$BT$41</c:f>
              <c:numCache/>
            </c:numRef>
          </c:val>
          <c:smooth val="0"/>
        </c:ser>
        <c:ser>
          <c:idx val="2"/>
          <c:order val="2"/>
          <c:tx>
            <c:v>ESTIMATE</c:v>
          </c:tx>
          <c:spPr>
            <a:ln cmpd="sng" w="19050">
              <a:solidFill>
                <a:srgbClr val="DD8047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'BLANK Gantt Chart &amp; Burndown'!$M$40:$BT$40</c:f>
            </c:strRef>
          </c:cat>
          <c:val>
            <c:numRef>
              <c:f>'BLANK Gantt Chart &amp; Burndown'!$M$42:$BT$42</c:f>
              <c:numCache/>
            </c:numRef>
          </c:val>
          <c:smooth val="0"/>
        </c:ser>
        <c:ser>
          <c:idx val="3"/>
          <c:order val="3"/>
          <c:tx>
            <c:v>HRS REMAINING</c:v>
          </c:tx>
          <c:spPr>
            <a:ln cmpd="sng" w="19050">
              <a:solidFill>
                <a:srgbClr val="D8B25C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'BLANK Gantt Chart &amp; Burndown'!$M$40:$BT$40</c:f>
            </c:strRef>
          </c:cat>
          <c:val>
            <c:numRef>
              <c:f>'BLANK Gantt Chart &amp; Burndown'!$M$44:$BT$44</c:f>
              <c:numCache/>
            </c:numRef>
          </c:val>
          <c:smooth val="0"/>
        </c:ser>
        <c:axId val="1170031846"/>
        <c:axId val="64036210"/>
      </c:lineChart>
      <c:catAx>
        <c:axId val="11700318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595959"/>
                </a:solidFill>
                <a:latin typeface="Roboto"/>
              </a:defRPr>
            </a:pPr>
          </a:p>
        </c:txPr>
        <c:crossAx val="64036210"/>
      </c:catAx>
      <c:valAx>
        <c:axId val="64036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FFFFFF"/>
                </a:solidFill>
                <a:latin typeface="Roboto"/>
              </a:defRPr>
            </a:pPr>
          </a:p>
        </c:txPr>
        <c:crossAx val="11700318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48</xdr:row>
      <xdr:rowOff>152400</xdr:rowOff>
    </xdr:from>
    <xdr:ext cx="27632025" cy="5210175"/>
    <xdr:graphicFrame>
      <xdr:nvGraphicFramePr>
        <xdr:cNvPr id="310137454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B3C16"/>
    <outlinePr summaryBelow="0" summaryRight="0"/>
    <pageSetUpPr/>
  </sheetPr>
  <sheetViews>
    <sheetView showGridLines="0" workbookViewId="0"/>
  </sheetViews>
  <sheetFormatPr customHeight="1" defaultColWidth="11.22" defaultRowHeight="15.0"/>
  <cols>
    <col customWidth="1" min="1" max="1" width="1.89"/>
    <col customWidth="1" min="2" max="2" width="8.11"/>
    <col customWidth="1" min="3" max="3" width="22.33"/>
    <col customWidth="1" min="4" max="4" width="17.11"/>
    <col customWidth="1" min="5" max="10" width="7.0"/>
    <col customWidth="1" min="11" max="11" width="7.56"/>
    <col customWidth="1" min="12" max="12" width="11.67"/>
    <col customWidth="1" min="13" max="73" width="2.33"/>
    <col customWidth="1" min="74" max="74" width="3.22"/>
    <col customWidth="1" min="75" max="75" width="3.78"/>
    <col customWidth="1" min="76" max="76" width="2.44"/>
    <col customWidth="1" min="77" max="77" width="3.0"/>
    <col customWidth="1" min="78" max="78" width="2.56"/>
    <col customWidth="1" min="79" max="79" width="3.11"/>
    <col customWidth="1" min="80" max="80" width="2.22"/>
    <col customWidth="1" min="81" max="81" width="2.78"/>
    <col customWidth="1" min="82" max="82" width="2.89"/>
    <col customWidth="1" min="83" max="83" width="10.44"/>
    <col customWidth="1" min="84" max="87" width="8.67"/>
  </cols>
  <sheetData>
    <row r="1" ht="36.0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36.0" customHeight="1">
      <c r="B2" s="3" t="s">
        <v>1</v>
      </c>
      <c r="C2" s="2"/>
      <c r="D2" s="2"/>
      <c r="E2" s="2"/>
      <c r="F2" s="3"/>
      <c r="G2" s="2"/>
      <c r="H2" s="2"/>
      <c r="I2" s="2"/>
      <c r="J2" s="2"/>
      <c r="K2" s="2"/>
      <c r="L2" s="2"/>
    </row>
    <row r="3" ht="18.0" customHeight="1">
      <c r="B3" s="4"/>
      <c r="C3" s="4"/>
      <c r="D3" s="4"/>
      <c r="E3" s="4"/>
      <c r="F3" s="4"/>
      <c r="G3" s="4"/>
      <c r="H3" s="4"/>
      <c r="I3" s="4"/>
      <c r="J3" s="5"/>
      <c r="K3" s="6" t="s">
        <v>2</v>
      </c>
      <c r="L3" s="7" t="s">
        <v>3</v>
      </c>
      <c r="M3" s="8"/>
      <c r="N3" s="9"/>
      <c r="O3" s="9"/>
      <c r="P3" s="10"/>
      <c r="Q3" s="10"/>
      <c r="R3" s="10"/>
      <c r="S3" s="10"/>
      <c r="T3" s="10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ht="18.0" customHeight="1">
      <c r="B4" s="4"/>
      <c r="C4" s="4"/>
      <c r="D4" s="4"/>
      <c r="E4" s="4"/>
      <c r="F4" s="4"/>
      <c r="G4" s="4"/>
      <c r="H4" s="4"/>
      <c r="I4" s="4"/>
      <c r="J4" s="5"/>
      <c r="K4" s="12"/>
      <c r="L4" s="13" t="s">
        <v>4</v>
      </c>
      <c r="M4" s="8"/>
      <c r="N4" s="14"/>
      <c r="O4" s="15"/>
      <c r="P4" s="14"/>
      <c r="Q4" s="16"/>
      <c r="R4" s="16"/>
      <c r="S4" s="16"/>
      <c r="T4" s="16"/>
      <c r="U4" s="13"/>
      <c r="V4" s="13"/>
      <c r="W4" s="13"/>
      <c r="X4" s="13"/>
      <c r="Y4" s="13"/>
      <c r="Z4" s="14"/>
      <c r="AA4" s="14"/>
      <c r="AB4" s="14"/>
      <c r="AC4" s="14"/>
      <c r="AD4" s="14"/>
      <c r="AE4" s="14"/>
      <c r="AF4" s="14"/>
    </row>
    <row r="5" ht="18.0" customHeight="1">
      <c r="B5" s="3"/>
      <c r="C5" s="2"/>
      <c r="D5" s="2"/>
      <c r="E5" s="2"/>
      <c r="F5" s="2"/>
      <c r="G5" s="2"/>
      <c r="H5" s="2"/>
      <c r="I5" s="3"/>
      <c r="J5" s="2"/>
      <c r="K5" s="12"/>
      <c r="L5" s="17" t="s">
        <v>5</v>
      </c>
      <c r="M5" s="8"/>
      <c r="N5" s="15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8"/>
      <c r="AA5" s="18"/>
      <c r="AB5" s="18"/>
      <c r="AC5" s="18"/>
      <c r="AD5" s="18"/>
      <c r="AE5" s="18"/>
      <c r="AF5" s="18"/>
    </row>
    <row r="6" ht="18.0" customHeight="1">
      <c r="B6" s="3"/>
      <c r="C6" s="2"/>
      <c r="D6" s="2"/>
      <c r="E6" s="2"/>
      <c r="F6" s="2"/>
      <c r="G6" s="2"/>
      <c r="H6" s="2"/>
      <c r="I6" s="3"/>
      <c r="J6" s="2"/>
      <c r="K6" s="19"/>
      <c r="L6" s="20" t="s">
        <v>6</v>
      </c>
      <c r="M6" s="8"/>
      <c r="N6" s="15"/>
      <c r="O6" s="15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ht="18.0" customHeight="1">
      <c r="K7" s="3"/>
      <c r="L7" s="2"/>
      <c r="M7" s="2"/>
      <c r="N7" s="2"/>
      <c r="O7" s="2"/>
      <c r="P7" s="2"/>
      <c r="Q7" s="2"/>
      <c r="R7" s="3"/>
      <c r="S7" s="2"/>
      <c r="T7" s="3"/>
      <c r="U7" s="2"/>
      <c r="V7" s="2"/>
      <c r="W7" s="2"/>
      <c r="X7" s="2"/>
      <c r="Y7" s="2"/>
      <c r="Z7" s="2"/>
      <c r="AA7" s="3"/>
      <c r="AB7" s="2"/>
      <c r="AC7" s="3"/>
      <c r="AD7" s="2"/>
      <c r="AE7" s="2"/>
      <c r="AF7" s="2"/>
      <c r="AG7" s="2"/>
      <c r="AH7" s="2"/>
      <c r="AI7" s="2"/>
      <c r="AJ7" s="3"/>
      <c r="AK7" s="2"/>
      <c r="AL7" s="3"/>
      <c r="AM7" s="2"/>
      <c r="AN7" s="2"/>
      <c r="AO7" s="2"/>
      <c r="AP7" s="2"/>
      <c r="AQ7" s="2"/>
      <c r="AR7" s="2"/>
      <c r="AS7" s="3"/>
      <c r="AT7" s="2"/>
      <c r="AU7" s="3"/>
      <c r="AV7" s="2"/>
      <c r="AW7" s="2"/>
      <c r="AX7" s="2"/>
      <c r="AY7" s="2"/>
      <c r="AZ7" s="2"/>
      <c r="BA7" s="2"/>
      <c r="BB7" s="3"/>
      <c r="BC7" s="2"/>
      <c r="BD7" s="3"/>
      <c r="BE7" s="2"/>
      <c r="BF7" s="2"/>
      <c r="BG7" s="2"/>
      <c r="BH7" s="2"/>
      <c r="BI7" s="2"/>
      <c r="BJ7" s="2"/>
      <c r="BK7" s="3"/>
      <c r="BL7" s="2"/>
      <c r="BM7" s="3"/>
      <c r="BN7" s="2"/>
      <c r="BO7" s="2"/>
      <c r="BP7" s="2"/>
      <c r="BQ7" s="2"/>
      <c r="BR7" s="2"/>
      <c r="BS7" s="2"/>
      <c r="BT7" s="3"/>
      <c r="BU7" s="2"/>
    </row>
    <row r="8" ht="18.0" customHeight="1">
      <c r="B8" s="21" t="s">
        <v>7</v>
      </c>
      <c r="C8" s="22" t="s">
        <v>8</v>
      </c>
      <c r="D8" s="23" t="s">
        <v>9</v>
      </c>
      <c r="E8" s="24" t="s">
        <v>10</v>
      </c>
      <c r="F8" s="25"/>
      <c r="G8" s="26"/>
      <c r="H8" s="27" t="s">
        <v>11</v>
      </c>
      <c r="I8" s="28" t="s">
        <v>12</v>
      </c>
      <c r="J8" s="29" t="s">
        <v>13</v>
      </c>
      <c r="K8" s="30" t="s">
        <v>14</v>
      </c>
      <c r="L8" s="31" t="s">
        <v>15</v>
      </c>
      <c r="M8" s="32" t="s">
        <v>16</v>
      </c>
      <c r="N8" s="33"/>
      <c r="O8" s="33"/>
      <c r="P8" s="33"/>
      <c r="Q8" s="34"/>
      <c r="R8" s="35" t="s">
        <v>17</v>
      </c>
      <c r="S8" s="33"/>
      <c r="T8" s="33"/>
      <c r="U8" s="33"/>
      <c r="V8" s="34"/>
      <c r="W8" s="35" t="s">
        <v>18</v>
      </c>
      <c r="X8" s="33"/>
      <c r="Y8" s="33"/>
      <c r="Z8" s="33"/>
      <c r="AA8" s="36"/>
      <c r="AB8" s="37" t="s">
        <v>19</v>
      </c>
      <c r="AC8" s="33"/>
      <c r="AD8" s="33"/>
      <c r="AE8" s="33"/>
      <c r="AF8" s="34"/>
      <c r="AG8" s="38" t="s">
        <v>20</v>
      </c>
      <c r="AH8" s="33"/>
      <c r="AI8" s="33"/>
      <c r="AJ8" s="33"/>
      <c r="AK8" s="34"/>
      <c r="AL8" s="38" t="s">
        <v>21</v>
      </c>
      <c r="AM8" s="33"/>
      <c r="AN8" s="33"/>
      <c r="AO8" s="33"/>
      <c r="AP8" s="36"/>
      <c r="AQ8" s="39" t="s">
        <v>22</v>
      </c>
      <c r="AR8" s="33"/>
      <c r="AS8" s="33"/>
      <c r="AT8" s="33"/>
      <c r="AU8" s="34"/>
      <c r="AV8" s="40" t="s">
        <v>23</v>
      </c>
      <c r="AW8" s="33"/>
      <c r="AX8" s="33"/>
      <c r="AY8" s="33"/>
      <c r="AZ8" s="34"/>
      <c r="BA8" s="40" t="s">
        <v>24</v>
      </c>
      <c r="BB8" s="33"/>
      <c r="BC8" s="33"/>
      <c r="BD8" s="33"/>
      <c r="BE8" s="36"/>
      <c r="BF8" s="41" t="s">
        <v>25</v>
      </c>
      <c r="BG8" s="33"/>
      <c r="BH8" s="33"/>
      <c r="BI8" s="33"/>
      <c r="BJ8" s="34"/>
      <c r="BK8" s="42" t="s">
        <v>26</v>
      </c>
      <c r="BL8" s="33"/>
      <c r="BM8" s="33"/>
      <c r="BN8" s="33"/>
      <c r="BO8" s="34"/>
      <c r="BP8" s="42" t="s">
        <v>27</v>
      </c>
      <c r="BQ8" s="33"/>
      <c r="BR8" s="33"/>
      <c r="BS8" s="33"/>
      <c r="BT8" s="36"/>
    </row>
    <row r="9" ht="18.0" customHeight="1">
      <c r="B9" s="43"/>
      <c r="C9" s="44"/>
      <c r="D9" s="45"/>
      <c r="E9" s="46" t="s">
        <v>28</v>
      </c>
      <c r="F9" s="47" t="s">
        <v>29</v>
      </c>
      <c r="G9" s="48" t="s">
        <v>30</v>
      </c>
      <c r="H9" s="49"/>
      <c r="I9" s="50"/>
      <c r="J9" s="51"/>
      <c r="K9" s="51"/>
      <c r="L9" s="52"/>
      <c r="M9" s="53" t="s">
        <v>31</v>
      </c>
      <c r="N9" s="54" t="s">
        <v>32</v>
      </c>
      <c r="O9" s="54" t="s">
        <v>33</v>
      </c>
      <c r="P9" s="54" t="s">
        <v>32</v>
      </c>
      <c r="Q9" s="54" t="s">
        <v>34</v>
      </c>
      <c r="R9" s="54" t="s">
        <v>31</v>
      </c>
      <c r="S9" s="54" t="s">
        <v>32</v>
      </c>
      <c r="T9" s="54" t="s">
        <v>33</v>
      </c>
      <c r="U9" s="54" t="s">
        <v>32</v>
      </c>
      <c r="V9" s="54" t="s">
        <v>34</v>
      </c>
      <c r="W9" s="54" t="s">
        <v>31</v>
      </c>
      <c r="X9" s="54" t="s">
        <v>32</v>
      </c>
      <c r="Y9" s="54" t="s">
        <v>33</v>
      </c>
      <c r="Z9" s="54" t="s">
        <v>32</v>
      </c>
      <c r="AA9" s="55" t="s">
        <v>34</v>
      </c>
      <c r="AB9" s="56" t="s">
        <v>31</v>
      </c>
      <c r="AC9" s="57" t="s">
        <v>32</v>
      </c>
      <c r="AD9" s="57" t="s">
        <v>33</v>
      </c>
      <c r="AE9" s="57" t="s">
        <v>32</v>
      </c>
      <c r="AF9" s="57" t="s">
        <v>34</v>
      </c>
      <c r="AG9" s="57" t="s">
        <v>31</v>
      </c>
      <c r="AH9" s="57" t="s">
        <v>32</v>
      </c>
      <c r="AI9" s="57" t="s">
        <v>33</v>
      </c>
      <c r="AJ9" s="57" t="s">
        <v>32</v>
      </c>
      <c r="AK9" s="57" t="s">
        <v>34</v>
      </c>
      <c r="AL9" s="57" t="s">
        <v>31</v>
      </c>
      <c r="AM9" s="57" t="s">
        <v>32</v>
      </c>
      <c r="AN9" s="57" t="s">
        <v>33</v>
      </c>
      <c r="AO9" s="57" t="s">
        <v>32</v>
      </c>
      <c r="AP9" s="58" t="s">
        <v>34</v>
      </c>
      <c r="AQ9" s="59" t="s">
        <v>31</v>
      </c>
      <c r="AR9" s="60" t="s">
        <v>32</v>
      </c>
      <c r="AS9" s="60" t="s">
        <v>33</v>
      </c>
      <c r="AT9" s="60" t="s">
        <v>32</v>
      </c>
      <c r="AU9" s="60" t="s">
        <v>34</v>
      </c>
      <c r="AV9" s="60" t="s">
        <v>31</v>
      </c>
      <c r="AW9" s="60" t="s">
        <v>32</v>
      </c>
      <c r="AX9" s="60" t="s">
        <v>33</v>
      </c>
      <c r="AY9" s="60" t="s">
        <v>32</v>
      </c>
      <c r="AZ9" s="60" t="s">
        <v>34</v>
      </c>
      <c r="BA9" s="60" t="s">
        <v>31</v>
      </c>
      <c r="BB9" s="60" t="s">
        <v>32</v>
      </c>
      <c r="BC9" s="60" t="s">
        <v>33</v>
      </c>
      <c r="BD9" s="60" t="s">
        <v>32</v>
      </c>
      <c r="BE9" s="61" t="s">
        <v>34</v>
      </c>
      <c r="BF9" s="62" t="s">
        <v>31</v>
      </c>
      <c r="BG9" s="63" t="s">
        <v>32</v>
      </c>
      <c r="BH9" s="63" t="s">
        <v>33</v>
      </c>
      <c r="BI9" s="63" t="s">
        <v>32</v>
      </c>
      <c r="BJ9" s="63" t="s">
        <v>34</v>
      </c>
      <c r="BK9" s="63" t="s">
        <v>31</v>
      </c>
      <c r="BL9" s="63" t="s">
        <v>32</v>
      </c>
      <c r="BM9" s="63" t="s">
        <v>33</v>
      </c>
      <c r="BN9" s="63" t="s">
        <v>32</v>
      </c>
      <c r="BO9" s="63" t="s">
        <v>34</v>
      </c>
      <c r="BP9" s="63" t="s">
        <v>31</v>
      </c>
      <c r="BQ9" s="63" t="s">
        <v>32</v>
      </c>
      <c r="BR9" s="63" t="s">
        <v>33</v>
      </c>
      <c r="BS9" s="63" t="s">
        <v>32</v>
      </c>
      <c r="BT9" s="64" t="s">
        <v>34</v>
      </c>
    </row>
    <row r="10" ht="18.0" customHeight="1">
      <c r="B10" s="65">
        <v>1.0</v>
      </c>
      <c r="C10" s="66" t="s">
        <v>35</v>
      </c>
      <c r="D10" s="67"/>
      <c r="E10" s="68">
        <f t="shared" ref="E10:F10" si="1">SUM(E11:E15)</f>
        <v>60</v>
      </c>
      <c r="F10" s="69">
        <f t="shared" si="1"/>
        <v>60</v>
      </c>
      <c r="G10" s="70">
        <f>SUM(E10:F10)</f>
        <v>120</v>
      </c>
      <c r="H10" s="71"/>
      <c r="I10" s="72"/>
      <c r="J10" s="73"/>
      <c r="K10" s="74">
        <f>SUM(K11:K15)</f>
        <v>12</v>
      </c>
      <c r="L10" s="75">
        <f t="shared" ref="L10:L32" si="2">F10/E10</f>
        <v>1</v>
      </c>
      <c r="M10" s="76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8"/>
      <c r="AB10" s="76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8"/>
      <c r="AQ10" s="76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8"/>
      <c r="BF10" s="76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8"/>
    </row>
    <row r="11" ht="18.0" customHeight="1">
      <c r="B11" s="79" t="s">
        <v>36</v>
      </c>
      <c r="C11" s="80" t="s">
        <v>37</v>
      </c>
      <c r="D11" s="81" t="s">
        <v>38</v>
      </c>
      <c r="E11" s="82">
        <v>10.0</v>
      </c>
      <c r="F11" s="83">
        <v>10.0</v>
      </c>
      <c r="G11" s="84">
        <f t="shared" ref="G11:G15" si="3">E11-F11</f>
        <v>0</v>
      </c>
      <c r="H11" s="85">
        <v>1.0</v>
      </c>
      <c r="I11" s="86">
        <v>45096.0</v>
      </c>
      <c r="J11" s="86">
        <v>45097.0</v>
      </c>
      <c r="K11" s="87">
        <f t="shared" ref="K11:K15" si="4">J11-I11+1</f>
        <v>2</v>
      </c>
      <c r="L11" s="88">
        <f t="shared" si="2"/>
        <v>1</v>
      </c>
      <c r="M11" s="89"/>
      <c r="N11" s="89"/>
      <c r="O11" s="90"/>
      <c r="P11" s="90"/>
      <c r="Q11" s="90"/>
      <c r="R11" s="91"/>
      <c r="S11" s="91"/>
      <c r="T11" s="91"/>
      <c r="U11" s="91"/>
      <c r="V11" s="91"/>
      <c r="W11" s="90"/>
      <c r="X11" s="90"/>
      <c r="Y11" s="90"/>
      <c r="Z11" s="90"/>
      <c r="AA11" s="92"/>
      <c r="AB11" s="93"/>
      <c r="AC11" s="90"/>
      <c r="AD11" s="90"/>
      <c r="AE11" s="90"/>
      <c r="AF11" s="90"/>
      <c r="AG11" s="94"/>
      <c r="AH11" s="94"/>
      <c r="AI11" s="94"/>
      <c r="AJ11" s="94"/>
      <c r="AK11" s="94"/>
      <c r="AL11" s="90"/>
      <c r="AM11" s="90"/>
      <c r="AN11" s="90"/>
      <c r="AO11" s="90"/>
      <c r="AP11" s="92"/>
      <c r="AQ11" s="93"/>
      <c r="AR11" s="90"/>
      <c r="AS11" s="90"/>
      <c r="AT11" s="90"/>
      <c r="AU11" s="90"/>
      <c r="AV11" s="95"/>
      <c r="AW11" s="95"/>
      <c r="AX11" s="95"/>
      <c r="AY11" s="95"/>
      <c r="AZ11" s="95"/>
      <c r="BA11" s="90"/>
      <c r="BB11" s="90"/>
      <c r="BC11" s="90"/>
      <c r="BD11" s="90"/>
      <c r="BE11" s="92"/>
      <c r="BF11" s="93"/>
      <c r="BG11" s="90"/>
      <c r="BH11" s="90"/>
      <c r="BI11" s="90"/>
      <c r="BJ11" s="90"/>
      <c r="BK11" s="96"/>
      <c r="BL11" s="96"/>
      <c r="BM11" s="96"/>
      <c r="BN11" s="96"/>
      <c r="BO11" s="96"/>
      <c r="BP11" s="90"/>
      <c r="BQ11" s="90"/>
      <c r="BR11" s="90"/>
      <c r="BS11" s="90"/>
      <c r="BT11" s="92"/>
    </row>
    <row r="12" ht="18.0" customHeight="1">
      <c r="B12" s="79" t="s">
        <v>39</v>
      </c>
      <c r="C12" s="80" t="s">
        <v>40</v>
      </c>
      <c r="D12" s="81" t="s">
        <v>41</v>
      </c>
      <c r="E12" s="82">
        <v>10.0</v>
      </c>
      <c r="F12" s="83">
        <v>10.0</v>
      </c>
      <c r="G12" s="84">
        <f t="shared" si="3"/>
        <v>0</v>
      </c>
      <c r="H12" s="85">
        <v>1.0</v>
      </c>
      <c r="I12" s="86">
        <v>45096.0</v>
      </c>
      <c r="J12" s="86">
        <v>45097.0</v>
      </c>
      <c r="K12" s="87">
        <f t="shared" si="4"/>
        <v>2</v>
      </c>
      <c r="L12" s="88">
        <f t="shared" si="2"/>
        <v>1</v>
      </c>
      <c r="M12" s="89"/>
      <c r="N12" s="89"/>
      <c r="O12" s="90"/>
      <c r="P12" s="90"/>
      <c r="Q12" s="90"/>
      <c r="R12" s="91"/>
      <c r="S12" s="91"/>
      <c r="T12" s="91"/>
      <c r="U12" s="91"/>
      <c r="V12" s="91"/>
      <c r="W12" s="90"/>
      <c r="X12" s="90"/>
      <c r="Y12" s="90"/>
      <c r="Z12" s="90"/>
      <c r="AA12" s="92"/>
      <c r="AB12" s="93"/>
      <c r="AC12" s="90"/>
      <c r="AD12" s="90"/>
      <c r="AE12" s="90"/>
      <c r="AF12" s="90"/>
      <c r="AG12" s="94"/>
      <c r="AH12" s="94"/>
      <c r="AI12" s="94"/>
      <c r="AJ12" s="94"/>
      <c r="AK12" s="94"/>
      <c r="AL12" s="90"/>
      <c r="AM12" s="90"/>
      <c r="AN12" s="90"/>
      <c r="AO12" s="90"/>
      <c r="AP12" s="92"/>
      <c r="AQ12" s="93"/>
      <c r="AR12" s="90"/>
      <c r="AS12" s="90"/>
      <c r="AT12" s="90"/>
      <c r="AU12" s="90"/>
      <c r="AV12" s="95"/>
      <c r="AW12" s="95"/>
      <c r="AX12" s="95"/>
      <c r="AY12" s="95"/>
      <c r="AZ12" s="95"/>
      <c r="BA12" s="90"/>
      <c r="BB12" s="90"/>
      <c r="BC12" s="90"/>
      <c r="BD12" s="90"/>
      <c r="BE12" s="92"/>
      <c r="BF12" s="93"/>
      <c r="BG12" s="90"/>
      <c r="BH12" s="90"/>
      <c r="BI12" s="90"/>
      <c r="BJ12" s="90"/>
      <c r="BK12" s="96"/>
      <c r="BL12" s="96"/>
      <c r="BM12" s="96"/>
      <c r="BN12" s="96"/>
      <c r="BO12" s="96"/>
      <c r="BP12" s="90"/>
      <c r="BQ12" s="90"/>
      <c r="BR12" s="90"/>
      <c r="BS12" s="90"/>
      <c r="BT12" s="92"/>
    </row>
    <row r="13" ht="18.0" customHeight="1">
      <c r="B13" s="79" t="s">
        <v>42</v>
      </c>
      <c r="C13" s="80" t="s">
        <v>43</v>
      </c>
      <c r="D13" s="81" t="s">
        <v>44</v>
      </c>
      <c r="E13" s="82">
        <v>15.0</v>
      </c>
      <c r="F13" s="83">
        <v>15.0</v>
      </c>
      <c r="G13" s="84">
        <f t="shared" si="3"/>
        <v>0</v>
      </c>
      <c r="H13" s="85">
        <v>1.0</v>
      </c>
      <c r="I13" s="86">
        <v>45098.0</v>
      </c>
      <c r="J13" s="86">
        <v>45100.0</v>
      </c>
      <c r="K13" s="87">
        <f t="shared" si="4"/>
        <v>3</v>
      </c>
      <c r="L13" s="88">
        <f t="shared" si="2"/>
        <v>1</v>
      </c>
      <c r="M13" s="93"/>
      <c r="N13" s="90"/>
      <c r="O13" s="89"/>
      <c r="P13" s="89"/>
      <c r="Q13" s="89"/>
      <c r="R13" s="91"/>
      <c r="S13" s="91"/>
      <c r="T13" s="91"/>
      <c r="U13" s="91"/>
      <c r="V13" s="91"/>
      <c r="W13" s="90"/>
      <c r="X13" s="90"/>
      <c r="Y13" s="90"/>
      <c r="Z13" s="90"/>
      <c r="AA13" s="92"/>
      <c r="AB13" s="93"/>
      <c r="AC13" s="90"/>
      <c r="AD13" s="90"/>
      <c r="AE13" s="90"/>
      <c r="AF13" s="90"/>
      <c r="AG13" s="94"/>
      <c r="AH13" s="94"/>
      <c r="AI13" s="94"/>
      <c r="AJ13" s="94"/>
      <c r="AK13" s="94"/>
      <c r="AL13" s="90"/>
      <c r="AM13" s="90"/>
      <c r="AN13" s="90"/>
      <c r="AO13" s="90"/>
      <c r="AP13" s="92"/>
      <c r="AQ13" s="93"/>
      <c r="AR13" s="90"/>
      <c r="AS13" s="90"/>
      <c r="AT13" s="90"/>
      <c r="AU13" s="90"/>
      <c r="AV13" s="95"/>
      <c r="AW13" s="95"/>
      <c r="AX13" s="95"/>
      <c r="AY13" s="95"/>
      <c r="AZ13" s="95"/>
      <c r="BA13" s="90"/>
      <c r="BB13" s="90"/>
      <c r="BC13" s="90"/>
      <c r="BD13" s="90"/>
      <c r="BE13" s="92"/>
      <c r="BF13" s="93"/>
      <c r="BG13" s="90"/>
      <c r="BH13" s="90"/>
      <c r="BI13" s="90"/>
      <c r="BJ13" s="90"/>
      <c r="BK13" s="96"/>
      <c r="BL13" s="96"/>
      <c r="BM13" s="96"/>
      <c r="BN13" s="96"/>
      <c r="BO13" s="96"/>
      <c r="BP13" s="90"/>
      <c r="BQ13" s="90"/>
      <c r="BR13" s="90"/>
      <c r="BS13" s="90"/>
      <c r="BT13" s="92"/>
    </row>
    <row r="14" ht="15.75" customHeight="1">
      <c r="B14" s="79" t="s">
        <v>45</v>
      </c>
      <c r="C14" s="80" t="s">
        <v>46</v>
      </c>
      <c r="D14" s="81" t="s">
        <v>47</v>
      </c>
      <c r="E14" s="82">
        <v>15.0</v>
      </c>
      <c r="F14" s="83">
        <v>15.0</v>
      </c>
      <c r="G14" s="84">
        <f t="shared" si="3"/>
        <v>0</v>
      </c>
      <c r="H14" s="85">
        <v>1.0</v>
      </c>
      <c r="I14" s="97">
        <v>45103.0</v>
      </c>
      <c r="J14" s="97">
        <v>45105.0</v>
      </c>
      <c r="K14" s="87">
        <f t="shared" si="4"/>
        <v>3</v>
      </c>
      <c r="L14" s="88">
        <f t="shared" si="2"/>
        <v>1</v>
      </c>
      <c r="M14" s="93"/>
      <c r="N14" s="90"/>
      <c r="O14" s="90"/>
      <c r="P14" s="90"/>
      <c r="Q14" s="90"/>
      <c r="R14" s="89"/>
      <c r="S14" s="89"/>
      <c r="T14" s="89"/>
      <c r="U14" s="91"/>
      <c r="V14" s="91"/>
      <c r="W14" s="90"/>
      <c r="X14" s="90"/>
      <c r="Y14" s="90"/>
      <c r="Z14" s="90"/>
      <c r="AA14" s="92"/>
      <c r="AB14" s="90"/>
      <c r="AC14" s="90"/>
      <c r="AD14" s="90"/>
      <c r="AE14" s="90"/>
      <c r="AF14" s="90"/>
      <c r="AG14" s="94"/>
      <c r="AH14" s="94"/>
      <c r="AI14" s="94"/>
      <c r="AJ14" s="94"/>
      <c r="AK14" s="94"/>
      <c r="AL14" s="90"/>
      <c r="AM14" s="90"/>
      <c r="AN14" s="90"/>
      <c r="AO14" s="90"/>
      <c r="AP14" s="92"/>
      <c r="AQ14" s="98"/>
      <c r="AR14" s="90"/>
      <c r="AS14" s="90"/>
      <c r="AT14" s="90"/>
      <c r="AU14" s="90"/>
      <c r="AV14" s="95"/>
      <c r="AW14" s="95"/>
      <c r="AX14" s="95"/>
      <c r="AY14" s="95"/>
      <c r="AZ14" s="95"/>
      <c r="BA14" s="90"/>
      <c r="BB14" s="90"/>
      <c r="BC14" s="90"/>
      <c r="BD14" s="90"/>
      <c r="BE14" s="92"/>
      <c r="BF14" s="93"/>
      <c r="BG14" s="90"/>
      <c r="BH14" s="90"/>
      <c r="BI14" s="90"/>
      <c r="BJ14" s="90"/>
      <c r="BK14" s="96"/>
      <c r="BL14" s="96"/>
      <c r="BM14" s="96"/>
      <c r="BN14" s="96"/>
      <c r="BO14" s="96"/>
      <c r="BP14" s="90"/>
      <c r="BQ14" s="90"/>
      <c r="BR14" s="90"/>
      <c r="BS14" s="90"/>
      <c r="BT14" s="92"/>
    </row>
    <row r="15" ht="18.0" customHeight="1">
      <c r="B15" s="79" t="s">
        <v>48</v>
      </c>
      <c r="C15" s="80" t="s">
        <v>49</v>
      </c>
      <c r="D15" s="81" t="s">
        <v>47</v>
      </c>
      <c r="E15" s="82">
        <v>10.0</v>
      </c>
      <c r="F15" s="83">
        <v>10.0</v>
      </c>
      <c r="G15" s="84">
        <f t="shared" si="3"/>
        <v>0</v>
      </c>
      <c r="H15" s="85">
        <v>1.0</v>
      </c>
      <c r="I15" s="86">
        <v>45106.0</v>
      </c>
      <c r="J15" s="86">
        <v>45107.0</v>
      </c>
      <c r="K15" s="87">
        <f t="shared" si="4"/>
        <v>2</v>
      </c>
      <c r="L15" s="88">
        <f t="shared" si="2"/>
        <v>1</v>
      </c>
      <c r="M15" s="93"/>
      <c r="N15" s="90"/>
      <c r="O15" s="90"/>
      <c r="P15" s="90"/>
      <c r="Q15" s="90"/>
      <c r="R15" s="91"/>
      <c r="S15" s="91"/>
      <c r="T15" s="91"/>
      <c r="U15" s="89"/>
      <c r="V15" s="89"/>
      <c r="W15" s="90"/>
      <c r="X15" s="90"/>
      <c r="Y15" s="90"/>
      <c r="Z15" s="90"/>
      <c r="AA15" s="92"/>
      <c r="AB15" s="93"/>
      <c r="AD15" s="90"/>
      <c r="AE15" s="90"/>
      <c r="AF15" s="90"/>
      <c r="AG15" s="94"/>
      <c r="AH15" s="94"/>
      <c r="AI15" s="94"/>
      <c r="AJ15" s="94"/>
      <c r="AK15" s="94"/>
      <c r="AL15" s="90"/>
      <c r="AM15" s="90"/>
      <c r="AN15" s="90"/>
      <c r="AO15" s="90"/>
      <c r="AP15" s="92"/>
      <c r="AQ15" s="93"/>
      <c r="AR15" s="90"/>
      <c r="AS15" s="90"/>
      <c r="AT15" s="90"/>
      <c r="AU15" s="90"/>
      <c r="AV15" s="95"/>
      <c r="AW15" s="95"/>
      <c r="AX15" s="95"/>
      <c r="AY15" s="95"/>
      <c r="AZ15" s="95"/>
      <c r="BA15" s="90"/>
      <c r="BB15" s="90"/>
      <c r="BC15" s="90"/>
      <c r="BD15" s="90"/>
      <c r="BE15" s="92"/>
      <c r="BF15" s="93"/>
      <c r="BG15" s="90"/>
      <c r="BH15" s="90"/>
      <c r="BI15" s="90"/>
      <c r="BJ15" s="90"/>
      <c r="BK15" s="96"/>
      <c r="BL15" s="96"/>
      <c r="BM15" s="96"/>
      <c r="BN15" s="96"/>
      <c r="BO15" s="96"/>
      <c r="BP15" s="90"/>
      <c r="BQ15" s="90"/>
      <c r="BR15" s="90"/>
      <c r="BS15" s="90"/>
      <c r="BT15" s="92"/>
    </row>
    <row r="16" ht="18.0" customHeight="1">
      <c r="B16" s="79">
        <v>2.0</v>
      </c>
      <c r="C16" s="99" t="s">
        <v>50</v>
      </c>
      <c r="D16" s="100"/>
      <c r="E16" s="68">
        <f t="shared" ref="E16:F16" si="5">SUM(E17:E21)</f>
        <v>50</v>
      </c>
      <c r="F16" s="69">
        <f t="shared" si="5"/>
        <v>50</v>
      </c>
      <c r="G16" s="70">
        <f>SUM(E16:F16)</f>
        <v>100</v>
      </c>
      <c r="H16" s="101"/>
      <c r="I16" s="102"/>
      <c r="J16" s="103"/>
      <c r="K16" s="104">
        <v>9.0</v>
      </c>
      <c r="L16" s="75">
        <f t="shared" si="2"/>
        <v>1</v>
      </c>
      <c r="M16" s="76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8"/>
      <c r="AB16" s="76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8"/>
      <c r="AQ16" s="76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8"/>
      <c r="BF16" s="76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8"/>
    </row>
    <row r="17" ht="18.0" customHeight="1">
      <c r="B17" s="79" t="s">
        <v>51</v>
      </c>
      <c r="C17" s="80" t="s">
        <v>52</v>
      </c>
      <c r="D17" s="81" t="s">
        <v>53</v>
      </c>
      <c r="E17" s="82">
        <v>10.0</v>
      </c>
      <c r="F17" s="83">
        <v>10.0</v>
      </c>
      <c r="G17" s="84">
        <f t="shared" ref="G17:G21" si="6">E17-F17</f>
        <v>0</v>
      </c>
      <c r="H17" s="85">
        <v>2.0</v>
      </c>
      <c r="I17" s="97">
        <v>45110.0</v>
      </c>
      <c r="J17" s="97">
        <v>45111.0</v>
      </c>
      <c r="K17" s="87">
        <f t="shared" ref="K17:K18" si="7">J17-I17+1</f>
        <v>2</v>
      </c>
      <c r="L17" s="88">
        <f t="shared" si="2"/>
        <v>1</v>
      </c>
      <c r="M17" s="93"/>
      <c r="N17" s="90"/>
      <c r="O17" s="90"/>
      <c r="P17" s="90"/>
      <c r="Q17" s="90"/>
      <c r="R17" s="91"/>
      <c r="S17" s="91"/>
      <c r="T17" s="91"/>
      <c r="U17" s="91"/>
      <c r="V17" s="91"/>
      <c r="W17" s="105"/>
      <c r="X17" s="105"/>
      <c r="Y17" s="90"/>
      <c r="Z17" s="90"/>
      <c r="AA17" s="92"/>
      <c r="AB17" s="93"/>
      <c r="AC17" s="90"/>
      <c r="AD17" s="90"/>
      <c r="AE17" s="90"/>
      <c r="AF17" s="90"/>
      <c r="AG17" s="94"/>
      <c r="AH17" s="94"/>
      <c r="AI17" s="94"/>
      <c r="AJ17" s="94"/>
      <c r="AK17" s="94"/>
      <c r="AL17" s="90"/>
      <c r="AM17" s="90"/>
      <c r="AN17" s="90"/>
      <c r="AO17" s="90"/>
      <c r="AP17" s="92"/>
      <c r="AQ17" s="93"/>
      <c r="AR17" s="90"/>
      <c r="AS17" s="90"/>
      <c r="AT17" s="90"/>
      <c r="AU17" s="90"/>
      <c r="AV17" s="95"/>
      <c r="AW17" s="95"/>
      <c r="AX17" s="95"/>
      <c r="AY17" s="95"/>
      <c r="AZ17" s="95"/>
      <c r="BA17" s="90"/>
      <c r="BB17" s="90"/>
      <c r="BC17" s="90"/>
      <c r="BD17" s="90"/>
      <c r="BE17" s="92"/>
      <c r="BF17" s="93"/>
      <c r="BG17" s="90"/>
      <c r="BH17" s="90"/>
      <c r="BI17" s="90"/>
      <c r="BJ17" s="90"/>
      <c r="BK17" s="96"/>
      <c r="BL17" s="96"/>
      <c r="BM17" s="96"/>
      <c r="BN17" s="96"/>
      <c r="BO17" s="96"/>
      <c r="BP17" s="90"/>
      <c r="BQ17" s="90"/>
      <c r="BR17" s="90"/>
      <c r="BS17" s="90"/>
      <c r="BT17" s="92"/>
    </row>
    <row r="18" ht="17.25" customHeight="1">
      <c r="B18" s="79" t="s">
        <v>54</v>
      </c>
      <c r="C18" s="80" t="s">
        <v>55</v>
      </c>
      <c r="D18" s="81" t="s">
        <v>38</v>
      </c>
      <c r="E18" s="82">
        <v>10.0</v>
      </c>
      <c r="F18" s="83">
        <v>10.0</v>
      </c>
      <c r="G18" s="84">
        <f t="shared" si="6"/>
        <v>0</v>
      </c>
      <c r="H18" s="85">
        <v>2.0</v>
      </c>
      <c r="I18" s="97">
        <v>45112.0</v>
      </c>
      <c r="J18" s="86">
        <v>45113.0</v>
      </c>
      <c r="K18" s="87">
        <f t="shared" si="7"/>
        <v>2</v>
      </c>
      <c r="L18" s="88">
        <f t="shared" si="2"/>
        <v>1</v>
      </c>
      <c r="M18" s="93"/>
      <c r="N18" s="90"/>
      <c r="O18" s="90"/>
      <c r="P18" s="90"/>
      <c r="Q18" s="90"/>
      <c r="R18" s="91"/>
      <c r="S18" s="91"/>
      <c r="T18" s="91"/>
      <c r="U18" s="91"/>
      <c r="V18" s="91"/>
      <c r="W18" s="90"/>
      <c r="X18" s="90"/>
      <c r="Y18" s="105"/>
      <c r="Z18" s="106"/>
      <c r="AA18" s="92"/>
      <c r="AB18" s="93"/>
      <c r="AC18" s="90"/>
      <c r="AD18" s="90"/>
      <c r="AE18" s="90"/>
      <c r="AF18" s="90"/>
      <c r="AG18" s="94"/>
      <c r="AH18" s="94"/>
      <c r="AI18" s="94"/>
      <c r="AJ18" s="94"/>
      <c r="AK18" s="94"/>
      <c r="AL18" s="90"/>
      <c r="AM18" s="90"/>
      <c r="AN18" s="90"/>
      <c r="AO18" s="90"/>
      <c r="AP18" s="92"/>
      <c r="AQ18" s="93"/>
      <c r="AR18" s="90"/>
      <c r="AS18" s="90"/>
      <c r="AT18" s="90"/>
      <c r="AU18" s="90"/>
      <c r="AV18" s="95"/>
      <c r="AW18" s="95"/>
      <c r="AX18" s="95"/>
      <c r="AY18" s="95"/>
      <c r="AZ18" s="95"/>
      <c r="BA18" s="90"/>
      <c r="BB18" s="90"/>
      <c r="BC18" s="90"/>
      <c r="BD18" s="90"/>
      <c r="BE18" s="92"/>
      <c r="BF18" s="93"/>
      <c r="BG18" s="90"/>
      <c r="BH18" s="90"/>
      <c r="BI18" s="90"/>
      <c r="BJ18" s="90"/>
      <c r="BK18" s="96"/>
      <c r="BL18" s="96"/>
      <c r="BM18" s="96"/>
      <c r="BN18" s="96"/>
      <c r="BO18" s="96"/>
      <c r="BP18" s="90"/>
      <c r="BQ18" s="90"/>
      <c r="BR18" s="90"/>
      <c r="BS18" s="90"/>
      <c r="BT18" s="92"/>
    </row>
    <row r="19" ht="17.25" customHeight="1">
      <c r="B19" s="79" t="s">
        <v>56</v>
      </c>
      <c r="C19" s="80" t="s">
        <v>57</v>
      </c>
      <c r="D19" s="81" t="s">
        <v>44</v>
      </c>
      <c r="E19" s="82">
        <v>10.0</v>
      </c>
      <c r="F19" s="83">
        <v>10.0</v>
      </c>
      <c r="G19" s="84">
        <f t="shared" si="6"/>
        <v>0</v>
      </c>
      <c r="H19" s="85">
        <v>2.0</v>
      </c>
      <c r="I19" s="97">
        <v>45113.0</v>
      </c>
      <c r="J19" s="86">
        <v>45114.0</v>
      </c>
      <c r="K19" s="87">
        <v>2.0</v>
      </c>
      <c r="L19" s="88">
        <f t="shared" si="2"/>
        <v>1</v>
      </c>
      <c r="M19" s="93"/>
      <c r="N19" s="90"/>
      <c r="O19" s="90"/>
      <c r="P19" s="90"/>
      <c r="Q19" s="90"/>
      <c r="R19" s="91"/>
      <c r="S19" s="91"/>
      <c r="T19" s="91"/>
      <c r="U19" s="91"/>
      <c r="V19" s="91"/>
      <c r="W19" s="90"/>
      <c r="Y19" s="90"/>
      <c r="Z19" s="105"/>
      <c r="AA19" s="105"/>
      <c r="AB19" s="93"/>
      <c r="AC19" s="90"/>
      <c r="AD19" s="90"/>
      <c r="AE19" s="90"/>
      <c r="AF19" s="90"/>
      <c r="AG19" s="94"/>
      <c r="AH19" s="94"/>
      <c r="AI19" s="94"/>
      <c r="AJ19" s="94"/>
      <c r="AK19" s="94"/>
      <c r="AL19" s="90"/>
      <c r="AM19" s="90"/>
      <c r="AN19" s="90"/>
      <c r="AO19" s="90"/>
      <c r="AP19" s="92"/>
      <c r="AQ19" s="93"/>
      <c r="AR19" s="90"/>
      <c r="AS19" s="90"/>
      <c r="AT19" s="90"/>
      <c r="AU19" s="90"/>
      <c r="AV19" s="95"/>
      <c r="AW19" s="95"/>
      <c r="AX19" s="95"/>
      <c r="AY19" s="95"/>
      <c r="AZ19" s="95"/>
      <c r="BA19" s="90"/>
      <c r="BB19" s="90"/>
      <c r="BC19" s="90"/>
      <c r="BD19" s="90"/>
      <c r="BE19" s="92"/>
      <c r="BF19" s="93"/>
      <c r="BG19" s="90"/>
      <c r="BH19" s="90"/>
      <c r="BI19" s="90"/>
      <c r="BJ19" s="90"/>
      <c r="BK19" s="96"/>
      <c r="BL19" s="96"/>
      <c r="BM19" s="96"/>
      <c r="BN19" s="96"/>
      <c r="BO19" s="96"/>
      <c r="BP19" s="90"/>
      <c r="BQ19" s="90"/>
      <c r="BR19" s="90"/>
      <c r="BS19" s="90"/>
      <c r="BT19" s="92"/>
    </row>
    <row r="20" ht="18.0" customHeight="1">
      <c r="B20" s="79" t="s">
        <v>58</v>
      </c>
      <c r="C20" s="80" t="s">
        <v>59</v>
      </c>
      <c r="D20" s="81" t="s">
        <v>53</v>
      </c>
      <c r="E20" s="82">
        <v>15.0</v>
      </c>
      <c r="F20" s="83">
        <v>15.0</v>
      </c>
      <c r="G20" s="84">
        <f t="shared" si="6"/>
        <v>0</v>
      </c>
      <c r="H20" s="85">
        <v>2.0</v>
      </c>
      <c r="I20" s="97">
        <v>45117.0</v>
      </c>
      <c r="J20" s="86">
        <v>45119.0</v>
      </c>
      <c r="K20" s="87">
        <f t="shared" ref="K20:K21" si="8">J20-I20+1</f>
        <v>3</v>
      </c>
      <c r="L20" s="88">
        <f t="shared" si="2"/>
        <v>1</v>
      </c>
      <c r="M20" s="93"/>
      <c r="N20" s="90"/>
      <c r="O20" s="90"/>
      <c r="P20" s="90"/>
      <c r="Q20" s="90"/>
      <c r="R20" s="91"/>
      <c r="S20" s="91"/>
      <c r="T20" s="91"/>
      <c r="U20" s="91"/>
      <c r="V20" s="91"/>
      <c r="W20" s="90"/>
      <c r="X20" s="90"/>
      <c r="Y20" s="90"/>
      <c r="Z20" s="90"/>
      <c r="AA20" s="92"/>
      <c r="AB20" s="105"/>
      <c r="AC20" s="105"/>
      <c r="AD20" s="107"/>
      <c r="AE20" s="90"/>
      <c r="AF20" s="90"/>
      <c r="AG20" s="94"/>
      <c r="AH20" s="94"/>
      <c r="AI20" s="94"/>
      <c r="AJ20" s="94"/>
      <c r="AK20" s="94"/>
      <c r="AL20" s="90"/>
      <c r="AM20" s="90"/>
      <c r="AN20" s="90"/>
      <c r="AO20" s="90"/>
      <c r="AP20" s="92"/>
      <c r="AQ20" s="93"/>
      <c r="AR20" s="90"/>
      <c r="AS20" s="90"/>
      <c r="AT20" s="90"/>
      <c r="AU20" s="90"/>
      <c r="AV20" s="95"/>
      <c r="AW20" s="95"/>
      <c r="AX20" s="95"/>
      <c r="AY20" s="95"/>
      <c r="AZ20" s="95"/>
      <c r="BA20" s="90"/>
      <c r="BB20" s="90"/>
      <c r="BC20" s="90"/>
      <c r="BD20" s="90"/>
      <c r="BE20" s="92"/>
      <c r="BF20" s="93"/>
      <c r="BG20" s="90"/>
      <c r="BH20" s="90"/>
      <c r="BI20" s="90"/>
      <c r="BJ20" s="90"/>
      <c r="BK20" s="96"/>
      <c r="BL20" s="96"/>
      <c r="BM20" s="96"/>
      <c r="BN20" s="96"/>
      <c r="BO20" s="96"/>
      <c r="BP20" s="90"/>
      <c r="BQ20" s="90"/>
      <c r="BR20" s="90"/>
      <c r="BS20" s="90"/>
      <c r="BT20" s="92"/>
    </row>
    <row r="21" ht="18.0" customHeight="1">
      <c r="B21" s="79" t="s">
        <v>60</v>
      </c>
      <c r="C21" s="80" t="s">
        <v>61</v>
      </c>
      <c r="D21" s="81" t="s">
        <v>41</v>
      </c>
      <c r="E21" s="82">
        <v>5.0</v>
      </c>
      <c r="F21" s="83">
        <v>5.0</v>
      </c>
      <c r="G21" s="84">
        <f t="shared" si="6"/>
        <v>0</v>
      </c>
      <c r="H21" s="85">
        <v>2.0</v>
      </c>
      <c r="I21" s="97">
        <v>45120.0</v>
      </c>
      <c r="J21" s="97">
        <v>45121.0</v>
      </c>
      <c r="K21" s="87">
        <f t="shared" si="8"/>
        <v>2</v>
      </c>
      <c r="L21" s="88">
        <f t="shared" si="2"/>
        <v>1</v>
      </c>
      <c r="M21" s="93"/>
      <c r="N21" s="90"/>
      <c r="O21" s="90"/>
      <c r="P21" s="90"/>
      <c r="Q21" s="90"/>
      <c r="R21" s="91"/>
      <c r="S21" s="91"/>
      <c r="T21" s="91"/>
      <c r="U21" s="91"/>
      <c r="V21" s="91"/>
      <c r="W21" s="90"/>
      <c r="X21" s="90"/>
      <c r="Y21" s="90"/>
      <c r="Z21" s="90"/>
      <c r="AB21" s="93"/>
      <c r="AC21" s="90"/>
      <c r="AD21" s="90"/>
      <c r="AE21" s="107"/>
      <c r="AF21" s="107"/>
      <c r="AG21" s="94"/>
      <c r="AH21" s="94"/>
      <c r="AI21" s="94"/>
      <c r="AJ21" s="94"/>
      <c r="AK21" s="94"/>
      <c r="AL21" s="90"/>
      <c r="AM21" s="90"/>
      <c r="AN21" s="90"/>
      <c r="AO21" s="90"/>
      <c r="AP21" s="92"/>
      <c r="AQ21" s="93"/>
      <c r="AR21" s="90"/>
      <c r="AS21" s="90"/>
      <c r="AT21" s="90"/>
      <c r="AU21" s="90"/>
      <c r="AV21" s="95"/>
      <c r="AW21" s="95"/>
      <c r="AX21" s="95"/>
      <c r="AY21" s="95"/>
      <c r="AZ21" s="95"/>
      <c r="BA21" s="90"/>
      <c r="BB21" s="90"/>
      <c r="BC21" s="90"/>
      <c r="BD21" s="90"/>
      <c r="BE21" s="92"/>
      <c r="BF21" s="93"/>
      <c r="BG21" s="90"/>
      <c r="BH21" s="90"/>
      <c r="BI21" s="90"/>
      <c r="BJ21" s="90"/>
      <c r="BK21" s="96"/>
      <c r="BL21" s="96"/>
      <c r="BM21" s="96"/>
      <c r="BN21" s="96"/>
      <c r="BO21" s="96"/>
      <c r="BP21" s="90"/>
      <c r="BQ21" s="90"/>
      <c r="BR21" s="90"/>
      <c r="BS21" s="90"/>
      <c r="BT21" s="92"/>
    </row>
    <row r="22" ht="15.75" customHeight="1">
      <c r="B22" s="79">
        <v>3.0</v>
      </c>
      <c r="C22" s="99" t="s">
        <v>62</v>
      </c>
      <c r="D22" s="100"/>
      <c r="E22" s="68">
        <f t="shared" ref="E22:F22" si="9">SUM(E23:E27)</f>
        <v>65</v>
      </c>
      <c r="F22" s="69">
        <f t="shared" si="9"/>
        <v>65</v>
      </c>
      <c r="G22" s="70">
        <f>SUM(E22:F22)</f>
        <v>130</v>
      </c>
      <c r="H22" s="101"/>
      <c r="I22" s="102"/>
      <c r="J22" s="103"/>
      <c r="K22" s="104">
        <v>17.0</v>
      </c>
      <c r="L22" s="75">
        <f t="shared" si="2"/>
        <v>1</v>
      </c>
      <c r="M22" s="76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8"/>
      <c r="AB22" s="76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8"/>
      <c r="AQ22" s="76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8"/>
      <c r="BF22" s="76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8"/>
    </row>
    <row r="23" ht="15.75" customHeight="1">
      <c r="B23" s="79" t="s">
        <v>63</v>
      </c>
      <c r="C23" s="80" t="s">
        <v>64</v>
      </c>
      <c r="D23" s="81" t="s">
        <v>44</v>
      </c>
      <c r="E23" s="82">
        <v>15.0</v>
      </c>
      <c r="F23" s="83">
        <v>15.0</v>
      </c>
      <c r="G23" s="84">
        <f t="shared" ref="G23:G27" si="10">E23-F23</f>
        <v>0</v>
      </c>
      <c r="H23" s="85">
        <v>3.0</v>
      </c>
      <c r="I23" s="97">
        <v>45124.0</v>
      </c>
      <c r="J23" s="86">
        <v>45125.0</v>
      </c>
      <c r="K23" s="87">
        <f t="shared" ref="K23:K27" si="11">J23-I23+1</f>
        <v>2</v>
      </c>
      <c r="L23" s="88">
        <f t="shared" si="2"/>
        <v>1</v>
      </c>
      <c r="M23" s="93"/>
      <c r="N23" s="90"/>
      <c r="O23" s="90"/>
      <c r="P23" s="90"/>
      <c r="Q23" s="90"/>
      <c r="R23" s="91"/>
      <c r="S23" s="91"/>
      <c r="T23" s="91"/>
      <c r="U23" s="91"/>
      <c r="V23" s="91"/>
      <c r="W23" s="90"/>
      <c r="X23" s="90"/>
      <c r="Y23" s="90"/>
      <c r="Z23" s="90"/>
      <c r="AA23" s="92"/>
      <c r="AB23" s="90"/>
      <c r="AC23" s="90"/>
      <c r="AD23" s="90"/>
      <c r="AE23" s="90"/>
      <c r="AF23" s="90"/>
      <c r="AG23" s="108"/>
      <c r="AH23" s="108"/>
      <c r="AI23" s="108"/>
      <c r="AJ23" s="94"/>
      <c r="AK23" s="94"/>
      <c r="AL23" s="90"/>
      <c r="AM23" s="90"/>
      <c r="AN23" s="90"/>
      <c r="AO23" s="90"/>
      <c r="AP23" s="92"/>
      <c r="AQ23" s="93"/>
      <c r="AR23" s="90"/>
      <c r="AS23" s="90"/>
      <c r="AT23" s="90"/>
      <c r="AU23" s="90"/>
      <c r="AV23" s="95"/>
      <c r="AW23" s="95"/>
      <c r="AX23" s="95"/>
      <c r="AY23" s="95"/>
      <c r="AZ23" s="95"/>
      <c r="BA23" s="90"/>
      <c r="BB23" s="90"/>
      <c r="BC23" s="90"/>
      <c r="BD23" s="90"/>
      <c r="BE23" s="92"/>
      <c r="BF23" s="93"/>
      <c r="BG23" s="90"/>
      <c r="BH23" s="90"/>
      <c r="BI23" s="90"/>
      <c r="BJ23" s="90"/>
      <c r="BK23" s="96"/>
      <c r="BL23" s="96"/>
      <c r="BM23" s="96"/>
      <c r="BN23" s="96"/>
      <c r="BO23" s="96"/>
      <c r="BP23" s="90"/>
      <c r="BQ23" s="90"/>
      <c r="BR23" s="90"/>
      <c r="BS23" s="90"/>
      <c r="BT23" s="92"/>
    </row>
    <row r="24" ht="15.75" customHeight="1">
      <c r="B24" s="79" t="s">
        <v>65</v>
      </c>
      <c r="C24" s="80" t="s">
        <v>66</v>
      </c>
      <c r="D24" s="81" t="s">
        <v>53</v>
      </c>
      <c r="E24" s="82">
        <v>10.0</v>
      </c>
      <c r="F24" s="83">
        <v>10.0</v>
      </c>
      <c r="G24" s="84">
        <f t="shared" si="10"/>
        <v>0</v>
      </c>
      <c r="H24" s="85">
        <v>3.0</v>
      </c>
      <c r="I24" s="86">
        <v>45126.0</v>
      </c>
      <c r="J24" s="86">
        <v>45127.0</v>
      </c>
      <c r="K24" s="87">
        <f t="shared" si="11"/>
        <v>2</v>
      </c>
      <c r="L24" s="88">
        <f t="shared" si="2"/>
        <v>1</v>
      </c>
      <c r="M24" s="93"/>
      <c r="N24" s="90"/>
      <c r="O24" s="90"/>
      <c r="P24" s="90"/>
      <c r="Q24" s="90"/>
      <c r="R24" s="91"/>
      <c r="S24" s="91"/>
      <c r="T24" s="91"/>
      <c r="U24" s="91"/>
      <c r="V24" s="91"/>
      <c r="W24" s="90"/>
      <c r="X24" s="90"/>
      <c r="Y24" s="90"/>
      <c r="Z24" s="90"/>
      <c r="AA24" s="92"/>
      <c r="AB24" s="93"/>
      <c r="AC24" s="90"/>
      <c r="AD24" s="90"/>
      <c r="AF24" s="90"/>
      <c r="AG24" s="94"/>
      <c r="AH24" s="94"/>
      <c r="AI24" s="108"/>
      <c r="AJ24" s="108"/>
      <c r="AK24" s="94"/>
      <c r="AL24" s="90"/>
      <c r="AM24" s="90"/>
      <c r="AN24" s="90"/>
      <c r="AO24" s="90"/>
      <c r="AP24" s="92"/>
      <c r="AQ24" s="93"/>
      <c r="AR24" s="90"/>
      <c r="AS24" s="90"/>
      <c r="AT24" s="90"/>
      <c r="AU24" s="90"/>
      <c r="AV24" s="95"/>
      <c r="AW24" s="95"/>
      <c r="AX24" s="95"/>
      <c r="AY24" s="95"/>
      <c r="AZ24" s="95"/>
      <c r="BA24" s="90"/>
      <c r="BB24" s="90"/>
      <c r="BC24" s="90"/>
      <c r="BD24" s="90"/>
      <c r="BE24" s="92"/>
      <c r="BF24" s="93"/>
      <c r="BG24" s="90"/>
      <c r="BH24" s="90"/>
      <c r="BI24" s="90"/>
      <c r="BJ24" s="90"/>
      <c r="BK24" s="96"/>
      <c r="BL24" s="96"/>
      <c r="BM24" s="96"/>
      <c r="BN24" s="96"/>
      <c r="BO24" s="96"/>
      <c r="BP24" s="90"/>
      <c r="BQ24" s="90"/>
      <c r="BR24" s="90"/>
      <c r="BS24" s="90"/>
      <c r="BT24" s="92"/>
    </row>
    <row r="25" ht="15.75" customHeight="1">
      <c r="B25" s="79" t="s">
        <v>67</v>
      </c>
      <c r="C25" s="80" t="s">
        <v>68</v>
      </c>
      <c r="D25" s="81" t="s">
        <v>41</v>
      </c>
      <c r="E25" s="82">
        <v>15.0</v>
      </c>
      <c r="F25" s="83">
        <v>15.0</v>
      </c>
      <c r="G25" s="84">
        <f t="shared" si="10"/>
        <v>0</v>
      </c>
      <c r="H25" s="85">
        <v>3.0</v>
      </c>
      <c r="I25" s="86">
        <v>45127.0</v>
      </c>
      <c r="J25" s="86">
        <v>45128.0</v>
      </c>
      <c r="K25" s="87">
        <f t="shared" si="11"/>
        <v>2</v>
      </c>
      <c r="L25" s="88">
        <f t="shared" si="2"/>
        <v>1</v>
      </c>
      <c r="M25" s="93"/>
      <c r="N25" s="90"/>
      <c r="O25" s="90"/>
      <c r="P25" s="90"/>
      <c r="Q25" s="90"/>
      <c r="R25" s="91"/>
      <c r="S25" s="91"/>
      <c r="T25" s="91"/>
      <c r="U25" s="91"/>
      <c r="V25" s="91"/>
      <c r="W25" s="90"/>
      <c r="X25" s="90"/>
      <c r="Y25" s="90"/>
      <c r="Z25" s="90"/>
      <c r="AA25" s="92"/>
      <c r="AB25" s="93"/>
      <c r="AC25" s="90"/>
      <c r="AE25" s="90"/>
      <c r="AF25" s="90"/>
      <c r="AG25" s="94"/>
      <c r="AH25" s="94"/>
      <c r="AI25" s="94"/>
      <c r="AJ25" s="108"/>
      <c r="AK25" s="108"/>
      <c r="AL25" s="90"/>
      <c r="AM25" s="90"/>
      <c r="AN25" s="90"/>
      <c r="AO25" s="90"/>
      <c r="AP25" s="92"/>
      <c r="AQ25" s="93"/>
      <c r="AR25" s="90"/>
      <c r="AS25" s="90"/>
      <c r="AT25" s="90"/>
      <c r="AU25" s="90"/>
      <c r="AV25" s="95"/>
      <c r="AW25" s="95"/>
      <c r="AX25" s="95"/>
      <c r="AY25" s="95"/>
      <c r="AZ25" s="95"/>
      <c r="BA25" s="90"/>
      <c r="BB25" s="90"/>
      <c r="BC25" s="90"/>
      <c r="BD25" s="90"/>
      <c r="BE25" s="92"/>
      <c r="BF25" s="93"/>
      <c r="BG25" s="90"/>
      <c r="BH25" s="90"/>
      <c r="BI25" s="90"/>
      <c r="BJ25" s="90"/>
      <c r="BK25" s="96"/>
      <c r="BL25" s="96"/>
      <c r="BM25" s="96"/>
      <c r="BN25" s="96"/>
      <c r="BO25" s="96"/>
      <c r="BP25" s="90"/>
      <c r="BQ25" s="90"/>
      <c r="BR25" s="90"/>
      <c r="BS25" s="90"/>
      <c r="BT25" s="92"/>
    </row>
    <row r="26" ht="15.75" customHeight="1">
      <c r="B26" s="79" t="s">
        <v>69</v>
      </c>
      <c r="C26" s="80" t="s">
        <v>70</v>
      </c>
      <c r="D26" s="81" t="s">
        <v>53</v>
      </c>
      <c r="E26" s="82">
        <v>10.0</v>
      </c>
      <c r="F26" s="83">
        <v>10.0</v>
      </c>
      <c r="G26" s="84">
        <f t="shared" si="10"/>
        <v>0</v>
      </c>
      <c r="H26" s="85">
        <v>3.0</v>
      </c>
      <c r="I26" s="86">
        <v>45131.0</v>
      </c>
      <c r="J26" s="86">
        <v>45132.0</v>
      </c>
      <c r="K26" s="87">
        <f t="shared" si="11"/>
        <v>2</v>
      </c>
      <c r="L26" s="88">
        <f t="shared" si="2"/>
        <v>1</v>
      </c>
      <c r="M26" s="93"/>
      <c r="N26" s="90"/>
      <c r="O26" s="90"/>
      <c r="P26" s="90"/>
      <c r="Q26" s="90"/>
      <c r="R26" s="91"/>
      <c r="S26" s="91"/>
      <c r="T26" s="91"/>
      <c r="U26" s="91"/>
      <c r="V26" s="91"/>
      <c r="W26" s="90"/>
      <c r="X26" s="90"/>
      <c r="Y26" s="90"/>
      <c r="Z26" s="90"/>
      <c r="AA26" s="92"/>
      <c r="AB26" s="93"/>
      <c r="AC26" s="90"/>
      <c r="AD26" s="90"/>
      <c r="AE26" s="90"/>
      <c r="AF26" s="90"/>
      <c r="AG26" s="94"/>
      <c r="AH26" s="94"/>
      <c r="AI26" s="94"/>
      <c r="AJ26" s="94"/>
      <c r="AK26" s="94"/>
      <c r="AL26" s="108"/>
      <c r="AM26" s="108"/>
      <c r="AN26" s="90"/>
      <c r="AO26" s="90"/>
      <c r="AP26" s="92"/>
      <c r="AQ26" s="93"/>
      <c r="AR26" s="90"/>
      <c r="AS26" s="90"/>
      <c r="AT26" s="90"/>
      <c r="AU26" s="90"/>
      <c r="AV26" s="95"/>
      <c r="AW26" s="95"/>
      <c r="AX26" s="95"/>
      <c r="AY26" s="95"/>
      <c r="AZ26" s="95"/>
      <c r="BA26" s="90"/>
      <c r="BB26" s="90"/>
      <c r="BC26" s="90"/>
      <c r="BD26" s="90"/>
      <c r="BE26" s="92"/>
      <c r="BF26" s="93"/>
      <c r="BG26" s="90"/>
      <c r="BH26" s="90"/>
      <c r="BI26" s="90"/>
      <c r="BJ26" s="90"/>
      <c r="BK26" s="96"/>
      <c r="BL26" s="96"/>
      <c r="BM26" s="96"/>
      <c r="BN26" s="96"/>
      <c r="BO26" s="96"/>
      <c r="BP26" s="90"/>
      <c r="BQ26" s="90"/>
      <c r="BR26" s="90"/>
      <c r="BS26" s="90"/>
      <c r="BT26" s="92"/>
    </row>
    <row r="27" ht="15.75" customHeight="1">
      <c r="B27" s="79" t="s">
        <v>71</v>
      </c>
      <c r="C27" s="80" t="s">
        <v>72</v>
      </c>
      <c r="D27" s="81" t="s">
        <v>47</v>
      </c>
      <c r="E27" s="82">
        <v>15.0</v>
      </c>
      <c r="F27" s="83">
        <v>15.0</v>
      </c>
      <c r="G27" s="84">
        <f t="shared" si="10"/>
        <v>0</v>
      </c>
      <c r="H27" s="85">
        <v>3.0</v>
      </c>
      <c r="I27" s="86">
        <v>45133.0</v>
      </c>
      <c r="J27" s="86">
        <v>45135.0</v>
      </c>
      <c r="K27" s="87">
        <f t="shared" si="11"/>
        <v>3</v>
      </c>
      <c r="L27" s="88">
        <f t="shared" si="2"/>
        <v>1</v>
      </c>
      <c r="M27" s="93"/>
      <c r="N27" s="90"/>
      <c r="O27" s="90"/>
      <c r="P27" s="90"/>
      <c r="Q27" s="90"/>
      <c r="R27" s="91"/>
      <c r="S27" s="91"/>
      <c r="T27" s="91"/>
      <c r="U27" s="91"/>
      <c r="V27" s="91"/>
      <c r="W27" s="90"/>
      <c r="X27" s="90"/>
      <c r="Y27" s="90"/>
      <c r="Z27" s="90"/>
      <c r="AA27" s="92"/>
      <c r="AB27" s="93"/>
      <c r="AC27" s="90"/>
      <c r="AD27" s="90"/>
      <c r="AE27" s="90"/>
      <c r="AF27" s="90"/>
      <c r="AG27" s="94"/>
      <c r="AH27" s="94"/>
      <c r="AI27" s="94"/>
      <c r="AJ27" s="94"/>
      <c r="AK27" s="94"/>
      <c r="AL27" s="90"/>
      <c r="AM27" s="90"/>
      <c r="AN27" s="108"/>
      <c r="AO27" s="108"/>
      <c r="AP27" s="108"/>
      <c r="AQ27" s="93"/>
      <c r="AR27" s="90"/>
      <c r="AS27" s="90"/>
      <c r="AT27" s="90"/>
      <c r="AU27" s="90"/>
      <c r="AV27" s="95"/>
      <c r="AW27" s="95"/>
      <c r="AX27" s="95"/>
      <c r="AY27" s="95"/>
      <c r="AZ27" s="95"/>
      <c r="BA27" s="90"/>
      <c r="BB27" s="90"/>
      <c r="BC27" s="90"/>
      <c r="BD27" s="90"/>
      <c r="BE27" s="92"/>
      <c r="BF27" s="93"/>
      <c r="BG27" s="90"/>
      <c r="BH27" s="90"/>
      <c r="BI27" s="90"/>
      <c r="BJ27" s="90"/>
      <c r="BK27" s="96"/>
      <c r="BL27" s="96"/>
      <c r="BM27" s="96"/>
      <c r="BN27" s="96"/>
      <c r="BO27" s="96"/>
      <c r="BP27" s="90"/>
      <c r="BQ27" s="90"/>
      <c r="BR27" s="90"/>
      <c r="BS27" s="90"/>
      <c r="BT27" s="92"/>
    </row>
    <row r="28" ht="15.75" customHeight="1">
      <c r="B28" s="79">
        <v>4.0</v>
      </c>
      <c r="C28" s="99" t="s">
        <v>73</v>
      </c>
      <c r="D28" s="100"/>
      <c r="E28" s="68">
        <f t="shared" ref="E28:F28" si="12">SUM(E29:E32)</f>
        <v>38</v>
      </c>
      <c r="F28" s="69">
        <f t="shared" si="12"/>
        <v>38</v>
      </c>
      <c r="G28" s="70">
        <f>SUM(E28:F28)</f>
        <v>76</v>
      </c>
      <c r="H28" s="101"/>
      <c r="I28" s="102"/>
      <c r="J28" s="103"/>
      <c r="K28" s="104">
        <v>13.0</v>
      </c>
      <c r="L28" s="75">
        <f t="shared" si="2"/>
        <v>1</v>
      </c>
      <c r="M28" s="76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8"/>
      <c r="AB28" s="76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8"/>
      <c r="AQ28" s="76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8"/>
      <c r="BF28" s="76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8"/>
    </row>
    <row r="29" ht="15.75" customHeight="1">
      <c r="B29" s="79" t="s">
        <v>74</v>
      </c>
      <c r="C29" s="80" t="s">
        <v>75</v>
      </c>
      <c r="D29" s="81" t="s">
        <v>38</v>
      </c>
      <c r="E29" s="82">
        <v>10.0</v>
      </c>
      <c r="F29" s="83">
        <v>10.0</v>
      </c>
      <c r="G29" s="84">
        <f t="shared" ref="G29:G32" si="13">E29-F29</f>
        <v>0</v>
      </c>
      <c r="H29" s="85">
        <v>4.0</v>
      </c>
      <c r="I29" s="97">
        <v>45173.0</v>
      </c>
      <c r="J29" s="86">
        <v>45175.0</v>
      </c>
      <c r="K29" s="87">
        <f t="shared" ref="K29:K32" si="14">J29-I29+1</f>
        <v>3</v>
      </c>
      <c r="L29" s="88">
        <f t="shared" si="2"/>
        <v>1</v>
      </c>
      <c r="M29" s="93"/>
      <c r="N29" s="90"/>
      <c r="O29" s="90"/>
      <c r="P29" s="90"/>
      <c r="Q29" s="90"/>
      <c r="R29" s="91"/>
      <c r="S29" s="91"/>
      <c r="T29" s="91"/>
      <c r="U29" s="91"/>
      <c r="V29" s="91"/>
      <c r="W29" s="90"/>
      <c r="X29" s="90"/>
      <c r="Y29" s="90"/>
      <c r="Z29" s="90"/>
      <c r="AA29" s="92"/>
      <c r="AB29" s="93"/>
      <c r="AC29" s="90"/>
      <c r="AD29" s="90"/>
      <c r="AE29" s="90"/>
      <c r="AF29" s="90"/>
      <c r="AG29" s="94"/>
      <c r="AH29" s="94"/>
      <c r="AI29" s="94"/>
      <c r="AJ29" s="94"/>
      <c r="AK29" s="94"/>
      <c r="AL29" s="90"/>
      <c r="AM29" s="90"/>
      <c r="AN29" s="90"/>
      <c r="AO29" s="90"/>
      <c r="AP29" s="92"/>
      <c r="AQ29" s="90"/>
      <c r="AR29" s="90"/>
      <c r="AS29" s="109"/>
      <c r="AT29" s="109"/>
      <c r="AU29" s="109"/>
      <c r="AV29" s="95"/>
      <c r="AW29" s="95"/>
      <c r="AX29" s="110"/>
      <c r="AY29" s="110"/>
      <c r="AZ29" s="110"/>
      <c r="BA29" s="90"/>
      <c r="BB29" s="90"/>
      <c r="BC29" s="90"/>
      <c r="BD29" s="90"/>
      <c r="BE29" s="92"/>
      <c r="BF29" s="90"/>
      <c r="BH29" s="90"/>
      <c r="BI29" s="90"/>
      <c r="BJ29" s="90"/>
      <c r="BK29" s="111"/>
      <c r="BL29" s="111"/>
      <c r="BM29" s="111"/>
      <c r="BN29" s="96"/>
      <c r="BO29" s="96"/>
      <c r="BP29" s="90"/>
      <c r="BQ29" s="90"/>
      <c r="BR29" s="90"/>
      <c r="BS29" s="90"/>
      <c r="BT29" s="92"/>
    </row>
    <row r="30" ht="15.75" customHeight="1">
      <c r="A30" s="112"/>
      <c r="B30" s="113" t="s">
        <v>76</v>
      </c>
      <c r="C30" s="109" t="s">
        <v>77</v>
      </c>
      <c r="D30" s="114" t="s">
        <v>41</v>
      </c>
      <c r="E30" s="115">
        <v>10.0</v>
      </c>
      <c r="F30" s="115">
        <v>10.0</v>
      </c>
      <c r="G30" s="116">
        <f t="shared" si="13"/>
        <v>0</v>
      </c>
      <c r="H30" s="85">
        <v>4.0</v>
      </c>
      <c r="I30" s="97">
        <v>45175.0</v>
      </c>
      <c r="J30" s="117">
        <v>45177.0</v>
      </c>
      <c r="K30" s="118">
        <f t="shared" si="14"/>
        <v>3</v>
      </c>
      <c r="L30" s="119">
        <f t="shared" si="2"/>
        <v>1</v>
      </c>
      <c r="M30" s="109"/>
      <c r="N30" s="109"/>
      <c r="O30" s="109"/>
      <c r="P30" s="109"/>
      <c r="Q30" s="109"/>
      <c r="R30" s="120"/>
      <c r="S30" s="120"/>
      <c r="T30" s="120"/>
      <c r="U30" s="120"/>
      <c r="V30" s="120"/>
      <c r="W30" s="109"/>
      <c r="X30" s="109"/>
      <c r="Y30" s="109"/>
      <c r="Z30" s="109"/>
      <c r="AA30" s="121"/>
      <c r="AB30" s="109"/>
      <c r="AC30" s="109"/>
      <c r="AD30" s="109"/>
      <c r="AE30" s="109"/>
      <c r="AF30" s="109"/>
      <c r="AG30" s="122"/>
      <c r="AH30" s="122"/>
      <c r="AI30" s="122"/>
      <c r="AJ30" s="122"/>
      <c r="AK30" s="122"/>
      <c r="AL30" s="109"/>
      <c r="AM30" s="109"/>
      <c r="AN30" s="109"/>
      <c r="AO30" s="109"/>
      <c r="AP30" s="92"/>
      <c r="AQ30" s="109"/>
      <c r="AR30" s="109"/>
      <c r="AS30" s="109"/>
      <c r="AT30" s="90"/>
      <c r="AU30" s="109"/>
      <c r="AV30" s="110"/>
      <c r="AW30" s="110"/>
      <c r="AX30" s="110"/>
      <c r="AY30" s="110"/>
      <c r="AZ30" s="110"/>
      <c r="BA30" s="109"/>
      <c r="BB30" s="109"/>
      <c r="BC30" s="109"/>
      <c r="BD30" s="109"/>
      <c r="BE30" s="121"/>
      <c r="BF30" s="123"/>
      <c r="BG30" s="109"/>
      <c r="BH30" s="123"/>
      <c r="BI30" s="123"/>
      <c r="BK30" s="124"/>
      <c r="BL30" s="124"/>
      <c r="BM30" s="111"/>
      <c r="BN30" s="111"/>
      <c r="BO30" s="111"/>
      <c r="BP30" s="109"/>
      <c r="BQ30" s="109"/>
      <c r="BR30" s="109"/>
      <c r="BS30" s="109"/>
      <c r="BT30" s="121"/>
      <c r="BU30" s="125"/>
    </row>
    <row r="31" ht="15.75" customHeight="1">
      <c r="A31" s="112"/>
      <c r="B31" s="113" t="s">
        <v>78</v>
      </c>
      <c r="C31" s="109" t="s">
        <v>79</v>
      </c>
      <c r="D31" s="114" t="s">
        <v>47</v>
      </c>
      <c r="E31" s="115">
        <v>3.0</v>
      </c>
      <c r="F31" s="115">
        <v>3.0</v>
      </c>
      <c r="G31" s="116">
        <f t="shared" si="13"/>
        <v>0</v>
      </c>
      <c r="H31" s="85">
        <v>4.0</v>
      </c>
      <c r="I31" s="97">
        <v>45180.0</v>
      </c>
      <c r="J31" s="117">
        <v>45181.0</v>
      </c>
      <c r="K31" s="118">
        <f t="shared" si="14"/>
        <v>2</v>
      </c>
      <c r="L31" s="119">
        <f t="shared" si="2"/>
        <v>1</v>
      </c>
      <c r="M31" s="109"/>
      <c r="N31" s="109"/>
      <c r="O31" s="109"/>
      <c r="P31" s="109"/>
      <c r="Q31" s="109"/>
      <c r="R31" s="120"/>
      <c r="S31" s="120"/>
      <c r="T31" s="120"/>
      <c r="U31" s="120"/>
      <c r="V31" s="120"/>
      <c r="W31" s="109"/>
      <c r="X31" s="109"/>
      <c r="Y31" s="109"/>
      <c r="Z31" s="109"/>
      <c r="AA31" s="121"/>
      <c r="AB31" s="109"/>
      <c r="AC31" s="109"/>
      <c r="AD31" s="109"/>
      <c r="AE31" s="109"/>
      <c r="AF31" s="109"/>
      <c r="AG31" s="122"/>
      <c r="AH31" s="122"/>
      <c r="AI31" s="122"/>
      <c r="AJ31" s="122"/>
      <c r="AK31" s="122"/>
      <c r="AL31" s="109"/>
      <c r="AM31" s="109"/>
      <c r="AN31" s="109"/>
      <c r="AO31" s="109"/>
      <c r="AP31" s="92"/>
      <c r="AQ31" s="109"/>
      <c r="AR31" s="109"/>
      <c r="AS31" s="109"/>
      <c r="AT31" s="109"/>
      <c r="AU31" s="109"/>
      <c r="AV31" s="110"/>
      <c r="AW31" s="110"/>
      <c r="AX31" s="110"/>
      <c r="AY31" s="110"/>
      <c r="AZ31" s="110"/>
      <c r="BA31" s="109"/>
      <c r="BB31" s="109"/>
      <c r="BC31" s="109"/>
      <c r="BD31" s="109"/>
      <c r="BE31" s="121"/>
      <c r="BF31" s="123"/>
      <c r="BG31" s="109"/>
      <c r="BH31" s="109"/>
      <c r="BI31" s="109"/>
      <c r="BJ31" s="109"/>
      <c r="BK31" s="124"/>
      <c r="BL31" s="124"/>
      <c r="BM31" s="124"/>
      <c r="BN31" s="124"/>
      <c r="BO31" s="124"/>
      <c r="BP31" s="111"/>
      <c r="BQ31" s="111"/>
      <c r="BR31" s="109"/>
      <c r="BS31" s="109"/>
      <c r="BT31" s="121"/>
      <c r="BU31" s="125"/>
    </row>
    <row r="32" ht="16.5" customHeight="1">
      <c r="B32" s="126" t="s">
        <v>80</v>
      </c>
      <c r="C32" s="127" t="s">
        <v>81</v>
      </c>
      <c r="D32" s="128" t="s">
        <v>38</v>
      </c>
      <c r="E32" s="129">
        <v>15.0</v>
      </c>
      <c r="F32" s="130">
        <v>15.0</v>
      </c>
      <c r="G32" s="131">
        <f t="shared" si="13"/>
        <v>0</v>
      </c>
      <c r="H32" s="85">
        <v>4.0</v>
      </c>
      <c r="I32" s="97">
        <v>45182.0</v>
      </c>
      <c r="J32" s="97">
        <v>45184.0</v>
      </c>
      <c r="K32" s="132">
        <f t="shared" si="14"/>
        <v>3</v>
      </c>
      <c r="L32" s="133">
        <f t="shared" si="2"/>
        <v>1</v>
      </c>
      <c r="M32" s="134"/>
      <c r="N32" s="135"/>
      <c r="O32" s="135"/>
      <c r="P32" s="135"/>
      <c r="Q32" s="135"/>
      <c r="R32" s="136"/>
      <c r="S32" s="136"/>
      <c r="T32" s="136"/>
      <c r="U32" s="136"/>
      <c r="V32" s="136"/>
      <c r="W32" s="135"/>
      <c r="X32" s="135"/>
      <c r="Y32" s="135"/>
      <c r="Z32" s="135"/>
      <c r="AA32" s="137"/>
      <c r="AB32" s="134"/>
      <c r="AC32" s="135"/>
      <c r="AD32" s="135"/>
      <c r="AE32" s="135"/>
      <c r="AF32" s="135"/>
      <c r="AG32" s="138"/>
      <c r="AH32" s="138"/>
      <c r="AI32" s="138"/>
      <c r="AJ32" s="138"/>
      <c r="AK32" s="138"/>
      <c r="AL32" s="135"/>
      <c r="AM32" s="135"/>
      <c r="AN32" s="135"/>
      <c r="AO32" s="135"/>
      <c r="AP32" s="137"/>
      <c r="AQ32" s="135"/>
      <c r="AR32" s="135"/>
      <c r="AS32" s="135"/>
      <c r="AT32" s="135"/>
      <c r="AU32" s="135"/>
      <c r="AV32" s="139"/>
      <c r="AW32" s="139"/>
      <c r="AX32" s="139"/>
      <c r="AY32" s="139"/>
      <c r="AZ32" s="139"/>
      <c r="BA32" s="135"/>
      <c r="BB32" s="135"/>
      <c r="BC32" s="135"/>
      <c r="BD32" s="135"/>
      <c r="BE32" s="137"/>
      <c r="BF32" s="134"/>
      <c r="BG32" s="135"/>
      <c r="BH32" s="135"/>
      <c r="BI32" s="135"/>
      <c r="BJ32" s="135"/>
      <c r="BK32" s="140"/>
      <c r="BL32" s="140"/>
      <c r="BM32" s="140"/>
      <c r="BN32" s="140"/>
      <c r="BO32" s="140"/>
      <c r="BP32" s="135"/>
      <c r="BQ32" s="135"/>
      <c r="BR32" s="111"/>
      <c r="BS32" s="111"/>
      <c r="BT32" s="111"/>
    </row>
    <row r="33" ht="15.75" customHeight="1"/>
    <row r="34" ht="15.75" customHeight="1"/>
    <row r="35" ht="15.75" customHeight="1">
      <c r="A35" s="112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</row>
    <row r="36" ht="15.75" customHeight="1">
      <c r="A36" s="112"/>
      <c r="BU36" s="125"/>
      <c r="BV36" s="125"/>
      <c r="BW36" s="125"/>
      <c r="BX36" s="125"/>
      <c r="BY36" s="125"/>
      <c r="BZ36" s="125"/>
      <c r="CA36" s="125"/>
      <c r="CB36" s="125"/>
      <c r="CC36" s="125"/>
      <c r="CD36" s="125"/>
      <c r="CE36" s="125"/>
    </row>
    <row r="37" ht="18.75" customHeight="1">
      <c r="C37" s="141"/>
      <c r="D37" s="141"/>
    </row>
    <row r="38" ht="18.0" customHeight="1">
      <c r="E38" s="142" t="s">
        <v>28</v>
      </c>
      <c r="F38" s="142" t="s">
        <v>29</v>
      </c>
      <c r="G38" s="142" t="s">
        <v>30</v>
      </c>
      <c r="H38" s="142" t="s">
        <v>82</v>
      </c>
      <c r="I38" s="142" t="s">
        <v>83</v>
      </c>
    </row>
    <row r="39" ht="15.75" customHeight="1"/>
    <row r="40" ht="18.0" customHeight="1">
      <c r="C40" s="3" t="s">
        <v>84</v>
      </c>
      <c r="D40" s="143" t="s">
        <v>85</v>
      </c>
      <c r="E40" s="144">
        <f t="shared" ref="E40:F40" si="15">SUM(E11:E15,E18:E21,E13:E27,E29:E32,E13:E36)</f>
        <v>754</v>
      </c>
      <c r="F40" s="144">
        <f t="shared" si="15"/>
        <v>754</v>
      </c>
      <c r="G40" s="144">
        <f>SUM(G11:G15,G18:G21,G13:G27,G29:G32)</f>
        <v>230</v>
      </c>
      <c r="H40" s="144">
        <v>66.0</v>
      </c>
      <c r="I40" s="144">
        <f>E40/H40</f>
        <v>11.42424242</v>
      </c>
      <c r="L40" s="145" t="s">
        <v>86</v>
      </c>
      <c r="M40" s="146">
        <v>1.0</v>
      </c>
      <c r="N40" s="146">
        <v>2.0</v>
      </c>
      <c r="O40" s="146">
        <v>3.0</v>
      </c>
      <c r="P40" s="146">
        <v>4.0</v>
      </c>
      <c r="Q40" s="146">
        <v>5.0</v>
      </c>
      <c r="R40" s="146">
        <v>6.0</v>
      </c>
      <c r="S40" s="146">
        <v>7.0</v>
      </c>
      <c r="T40" s="146">
        <v>8.0</v>
      </c>
      <c r="U40" s="146">
        <v>9.0</v>
      </c>
      <c r="V40" s="146">
        <v>10.0</v>
      </c>
      <c r="W40" s="146">
        <v>11.0</v>
      </c>
      <c r="X40" s="146">
        <v>12.0</v>
      </c>
      <c r="Y40" s="146">
        <v>13.0</v>
      </c>
      <c r="Z40" s="146">
        <v>14.0</v>
      </c>
      <c r="AA40" s="146">
        <v>15.0</v>
      </c>
      <c r="AB40" s="146">
        <v>16.0</v>
      </c>
      <c r="AC40" s="146">
        <v>17.0</v>
      </c>
      <c r="AD40" s="146">
        <v>18.0</v>
      </c>
      <c r="AE40" s="146">
        <v>19.0</v>
      </c>
      <c r="AF40" s="146">
        <v>20.0</v>
      </c>
      <c r="AG40" s="146">
        <v>21.0</v>
      </c>
      <c r="AH40" s="146">
        <v>22.0</v>
      </c>
      <c r="AI40" s="146">
        <v>23.0</v>
      </c>
      <c r="AJ40" s="146">
        <v>24.0</v>
      </c>
      <c r="AK40" s="146">
        <v>25.0</v>
      </c>
      <c r="AL40" s="146">
        <v>26.0</v>
      </c>
      <c r="AM40" s="146">
        <v>27.0</v>
      </c>
      <c r="AN40" s="146">
        <v>28.0</v>
      </c>
      <c r="AO40" s="146">
        <v>29.0</v>
      </c>
      <c r="AP40" s="146">
        <v>30.0</v>
      </c>
      <c r="AQ40" s="146">
        <v>31.0</v>
      </c>
      <c r="AR40" s="146">
        <v>32.0</v>
      </c>
      <c r="AS40" s="146">
        <v>33.0</v>
      </c>
      <c r="AT40" s="146">
        <v>34.0</v>
      </c>
      <c r="AU40" s="146">
        <v>35.0</v>
      </c>
      <c r="AV40" s="146">
        <v>36.0</v>
      </c>
      <c r="AW40" s="146">
        <v>37.0</v>
      </c>
      <c r="AX40" s="146">
        <v>38.0</v>
      </c>
      <c r="AY40" s="146">
        <v>39.0</v>
      </c>
      <c r="AZ40" s="146">
        <v>40.0</v>
      </c>
      <c r="BA40" s="146">
        <v>41.0</v>
      </c>
      <c r="BB40" s="146">
        <v>42.0</v>
      </c>
      <c r="BC40" s="146">
        <v>43.0</v>
      </c>
      <c r="BD40" s="146">
        <v>44.0</v>
      </c>
      <c r="BE40" s="146">
        <v>45.0</v>
      </c>
      <c r="BF40" s="146">
        <v>46.0</v>
      </c>
      <c r="BG40" s="146">
        <v>47.0</v>
      </c>
      <c r="BH40" s="146">
        <v>48.0</v>
      </c>
      <c r="BI40" s="146">
        <v>49.0</v>
      </c>
      <c r="BJ40" s="146">
        <v>50.0</v>
      </c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3" t="s">
        <v>85</v>
      </c>
    </row>
    <row r="41" ht="18.0" customHeight="1">
      <c r="H41" s="147" t="s">
        <v>87</v>
      </c>
      <c r="L41" s="145" t="s">
        <v>88</v>
      </c>
      <c r="M41" s="148">
        <f>E40</f>
        <v>754</v>
      </c>
      <c r="N41" s="149">
        <f>E40</f>
        <v>754</v>
      </c>
      <c r="O41" s="149">
        <f>E40</f>
        <v>754</v>
      </c>
      <c r="P41" s="148">
        <f>E40</f>
        <v>754</v>
      </c>
      <c r="Q41" s="149">
        <f>P41-I40</f>
        <v>742.5757576</v>
      </c>
      <c r="R41" s="149">
        <f>Q41-I40</f>
        <v>731.1515152</v>
      </c>
      <c r="S41" s="149">
        <f>R41-I40</f>
        <v>719.7272727</v>
      </c>
      <c r="T41" s="149">
        <f>S41-I40</f>
        <v>708.3030303</v>
      </c>
      <c r="U41" s="149">
        <f>T41-I40</f>
        <v>696.8787879</v>
      </c>
      <c r="V41" s="149">
        <f>U41-I40</f>
        <v>685.4545455</v>
      </c>
      <c r="W41" s="149">
        <f>V41-I40</f>
        <v>674.030303</v>
      </c>
      <c r="X41" s="149">
        <f>W41-I40</f>
        <v>662.6060606</v>
      </c>
      <c r="Y41" s="149">
        <f>X41-I40</f>
        <v>651.1818182</v>
      </c>
      <c r="Z41" s="149">
        <f>Y41-I40</f>
        <v>639.7575758</v>
      </c>
      <c r="AA41" s="149">
        <f>Z41-I40</f>
        <v>628.3333333</v>
      </c>
      <c r="AB41" s="149">
        <f>AA41-I40</f>
        <v>616.9090909</v>
      </c>
      <c r="AC41" s="149">
        <f>AB41-I40</f>
        <v>605.4848485</v>
      </c>
      <c r="AD41" s="149">
        <f>AC41-I40</f>
        <v>594.0606061</v>
      </c>
      <c r="AE41" s="149">
        <f>AD41-I40</f>
        <v>582.6363636</v>
      </c>
      <c r="AF41" s="149">
        <f>AE41-I40</f>
        <v>571.2121212</v>
      </c>
      <c r="AG41" s="149">
        <f>AF41-I40</f>
        <v>559.7878788</v>
      </c>
      <c r="AH41" s="149">
        <f>AG41-I40</f>
        <v>548.3636364</v>
      </c>
      <c r="AI41" s="149">
        <f>AH41-I40</f>
        <v>536.9393939</v>
      </c>
      <c r="AJ41" s="149">
        <f>AI41-I40</f>
        <v>525.5151515</v>
      </c>
      <c r="AK41" s="149">
        <f>AJ41-I40</f>
        <v>514.0909091</v>
      </c>
      <c r="AL41" s="149">
        <f>AK41-I40</f>
        <v>502.6666667</v>
      </c>
      <c r="AM41" s="149">
        <f>AL41-I40</f>
        <v>491.2424242</v>
      </c>
      <c r="AN41" s="149">
        <f>AM41-I40</f>
        <v>479.8181818</v>
      </c>
      <c r="AO41" s="149">
        <f>AN41-I40</f>
        <v>468.3939394</v>
      </c>
      <c r="AP41" s="149">
        <f>AO41-I40</f>
        <v>456.969697</v>
      </c>
      <c r="AQ41" s="149">
        <f>AP41-I40</f>
        <v>445.5454545</v>
      </c>
      <c r="AR41" s="149">
        <f>AQ41-I40</f>
        <v>434.1212121</v>
      </c>
      <c r="AS41" s="149">
        <f>AR41-I40</f>
        <v>422.6969697</v>
      </c>
      <c r="AT41" s="149">
        <f>AS41-I40</f>
        <v>411.2727273</v>
      </c>
      <c r="AU41" s="149">
        <f>AT41-I40</f>
        <v>399.8484848</v>
      </c>
      <c r="AV41" s="149">
        <f>AU41-I40</f>
        <v>388.4242424</v>
      </c>
      <c r="AW41" s="149">
        <f>AV41-I40</f>
        <v>377</v>
      </c>
      <c r="AX41" s="149">
        <f>AW41-I40</f>
        <v>365.5757576</v>
      </c>
      <c r="AY41" s="149">
        <f>AX41-I40</f>
        <v>354.1515152</v>
      </c>
      <c r="AZ41" s="149">
        <f>AY41-I40</f>
        <v>342.7272727</v>
      </c>
      <c r="BA41" s="149">
        <f>AZ41-I40</f>
        <v>331.3030303</v>
      </c>
      <c r="BB41" s="149">
        <f>BA41-I40</f>
        <v>319.8787879</v>
      </c>
      <c r="BC41" s="149">
        <f>BB41-I40</f>
        <v>308.4545455</v>
      </c>
      <c r="BD41" s="149">
        <f>BC41-I40</f>
        <v>297.030303</v>
      </c>
      <c r="BE41" s="149">
        <f>BD41-I40</f>
        <v>285.6060606</v>
      </c>
      <c r="BF41" s="149">
        <f>BE41-I40</f>
        <v>274.1818182</v>
      </c>
      <c r="BG41" s="149">
        <f>BF41-I40</f>
        <v>262.7575758</v>
      </c>
      <c r="BH41" s="149">
        <f>BG41-I40</f>
        <v>251.3333333</v>
      </c>
      <c r="BI41" s="149">
        <f>BH41-I40</f>
        <v>239.9090909</v>
      </c>
      <c r="BJ41" s="149">
        <f>BI41-I40</f>
        <v>228.4848485</v>
      </c>
      <c r="BK41" s="149"/>
      <c r="BL41" s="149"/>
      <c r="BM41" s="149"/>
      <c r="BN41" s="149"/>
      <c r="BO41" s="149"/>
      <c r="BP41" s="149"/>
      <c r="BQ41" s="149"/>
      <c r="BR41" s="149"/>
      <c r="BS41" s="149"/>
      <c r="BT41" s="149"/>
      <c r="BU41" s="149"/>
      <c r="BV41" s="149"/>
      <c r="BW41" s="149"/>
      <c r="BX41" s="149"/>
      <c r="BY41" s="149"/>
      <c r="BZ41" s="149"/>
      <c r="CA41" s="149"/>
      <c r="CB41" s="149"/>
      <c r="CC41" s="149"/>
      <c r="CD41" s="149"/>
      <c r="CE41" s="144"/>
    </row>
    <row r="42" ht="18.0" customHeight="1">
      <c r="L42" s="145" t="s">
        <v>28</v>
      </c>
      <c r="M42" s="148">
        <f>E40</f>
        <v>754</v>
      </c>
      <c r="N42" s="148">
        <f t="shared" ref="N42:O42" si="16">M44</f>
        <v>751</v>
      </c>
      <c r="O42" s="148">
        <f t="shared" si="16"/>
        <v>748</v>
      </c>
      <c r="P42" s="148">
        <f>E40</f>
        <v>754</v>
      </c>
      <c r="Q42" s="148">
        <f t="shared" ref="Q42:BJ42" si="17">P44</f>
        <v>749</v>
      </c>
      <c r="R42" s="148">
        <f t="shared" si="17"/>
        <v>744</v>
      </c>
      <c r="S42" s="148">
        <f t="shared" si="17"/>
        <v>741</v>
      </c>
      <c r="T42" s="148">
        <f t="shared" si="17"/>
        <v>738</v>
      </c>
      <c r="U42" s="148">
        <f t="shared" si="17"/>
        <v>735</v>
      </c>
      <c r="V42" s="148">
        <f t="shared" si="17"/>
        <v>729</v>
      </c>
      <c r="W42" s="148">
        <f t="shared" si="17"/>
        <v>726</v>
      </c>
      <c r="X42" s="148">
        <f t="shared" si="17"/>
        <v>722</v>
      </c>
      <c r="Y42" s="148">
        <f t="shared" si="17"/>
        <v>716</v>
      </c>
      <c r="Z42" s="148">
        <f t="shared" si="17"/>
        <v>709</v>
      </c>
      <c r="AA42" s="148">
        <f t="shared" si="17"/>
        <v>704</v>
      </c>
      <c r="AB42" s="148">
        <f t="shared" si="17"/>
        <v>699</v>
      </c>
      <c r="AC42" s="148">
        <f t="shared" si="17"/>
        <v>694</v>
      </c>
      <c r="AD42" s="148">
        <f t="shared" si="17"/>
        <v>689</v>
      </c>
      <c r="AE42" s="148">
        <f t="shared" si="17"/>
        <v>684</v>
      </c>
      <c r="AF42" s="148">
        <f t="shared" si="17"/>
        <v>681</v>
      </c>
      <c r="AG42" s="148">
        <f t="shared" si="17"/>
        <v>678</v>
      </c>
      <c r="AH42" s="148">
        <f t="shared" si="17"/>
        <v>675</v>
      </c>
      <c r="AI42" s="148">
        <f t="shared" si="17"/>
        <v>671</v>
      </c>
      <c r="AJ42" s="148">
        <f t="shared" si="17"/>
        <v>668</v>
      </c>
      <c r="AK42" s="148">
        <f t="shared" si="17"/>
        <v>664</v>
      </c>
      <c r="AL42" s="148">
        <f t="shared" si="17"/>
        <v>660</v>
      </c>
      <c r="AM42" s="148">
        <f t="shared" si="17"/>
        <v>657</v>
      </c>
      <c r="AN42" s="148">
        <f t="shared" si="17"/>
        <v>654</v>
      </c>
      <c r="AO42" s="148">
        <f t="shared" si="17"/>
        <v>651</v>
      </c>
      <c r="AP42" s="148">
        <f t="shared" si="17"/>
        <v>648</v>
      </c>
      <c r="AQ42" s="148">
        <f t="shared" si="17"/>
        <v>645</v>
      </c>
      <c r="AR42" s="148">
        <f t="shared" si="17"/>
        <v>641</v>
      </c>
      <c r="AS42" s="148">
        <f t="shared" si="17"/>
        <v>637</v>
      </c>
      <c r="AT42" s="148">
        <f t="shared" si="17"/>
        <v>633</v>
      </c>
      <c r="AU42" s="148">
        <f t="shared" si="17"/>
        <v>629</v>
      </c>
      <c r="AV42" s="148">
        <f t="shared" si="17"/>
        <v>621</v>
      </c>
      <c r="AW42" s="148">
        <f t="shared" si="17"/>
        <v>614</v>
      </c>
      <c r="AX42" s="148">
        <f t="shared" si="17"/>
        <v>610</v>
      </c>
      <c r="AY42" s="148">
        <f t="shared" si="17"/>
        <v>606</v>
      </c>
      <c r="AZ42" s="148">
        <f t="shared" si="17"/>
        <v>602</v>
      </c>
      <c r="BA42" s="148">
        <f t="shared" si="17"/>
        <v>599</v>
      </c>
      <c r="BB42" s="148">
        <f t="shared" si="17"/>
        <v>599</v>
      </c>
      <c r="BC42" s="148">
        <f t="shared" si="17"/>
        <v>599</v>
      </c>
      <c r="BD42" s="148">
        <f t="shared" si="17"/>
        <v>599</v>
      </c>
      <c r="BE42" s="148">
        <f t="shared" si="17"/>
        <v>599</v>
      </c>
      <c r="BF42" s="148">
        <f t="shared" si="17"/>
        <v>599</v>
      </c>
      <c r="BG42" s="148">
        <f t="shared" si="17"/>
        <v>599</v>
      </c>
      <c r="BH42" s="148">
        <f t="shared" si="17"/>
        <v>599</v>
      </c>
      <c r="BI42" s="148">
        <f t="shared" si="17"/>
        <v>599</v>
      </c>
      <c r="BJ42" s="148">
        <f t="shared" si="17"/>
        <v>599</v>
      </c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  <c r="CE42" s="144">
        <f>SUM(P42:CD42)</f>
        <v>31068</v>
      </c>
    </row>
    <row r="43" ht="15.75" customHeight="1">
      <c r="K43" s="150" t="s">
        <v>89</v>
      </c>
      <c r="L43" s="145" t="s">
        <v>90</v>
      </c>
      <c r="M43" s="83">
        <v>3.0</v>
      </c>
      <c r="N43" s="83">
        <v>3.0</v>
      </c>
      <c r="O43" s="83">
        <v>3.0</v>
      </c>
      <c r="P43" s="83">
        <v>5.0</v>
      </c>
      <c r="Q43" s="83">
        <v>5.0</v>
      </c>
      <c r="R43" s="83">
        <v>3.0</v>
      </c>
      <c r="S43" s="83">
        <v>3.0</v>
      </c>
      <c r="T43" s="83">
        <v>3.0</v>
      </c>
      <c r="U43" s="83">
        <v>6.0</v>
      </c>
      <c r="V43" s="83">
        <v>3.0</v>
      </c>
      <c r="W43" s="83">
        <v>4.0</v>
      </c>
      <c r="X43" s="83">
        <v>6.0</v>
      </c>
      <c r="Y43" s="83">
        <v>7.0</v>
      </c>
      <c r="Z43" s="83">
        <v>5.0</v>
      </c>
      <c r="AA43" s="83">
        <v>5.0</v>
      </c>
      <c r="AB43" s="83">
        <v>5.0</v>
      </c>
      <c r="AC43" s="83">
        <v>5.0</v>
      </c>
      <c r="AD43" s="83">
        <v>5.0</v>
      </c>
      <c r="AE43" s="83">
        <v>3.0</v>
      </c>
      <c r="AF43" s="83">
        <v>3.0</v>
      </c>
      <c r="AG43" s="83">
        <v>3.0</v>
      </c>
      <c r="AH43" s="83">
        <v>4.0</v>
      </c>
      <c r="AI43" s="83">
        <v>3.0</v>
      </c>
      <c r="AJ43" s="83">
        <v>4.0</v>
      </c>
      <c r="AK43" s="83">
        <v>4.0</v>
      </c>
      <c r="AL43" s="83">
        <v>3.0</v>
      </c>
      <c r="AM43" s="83">
        <v>3.0</v>
      </c>
      <c r="AN43" s="83">
        <v>3.0</v>
      </c>
      <c r="AO43" s="83">
        <v>3.0</v>
      </c>
      <c r="AP43" s="83">
        <v>3.0</v>
      </c>
      <c r="AQ43" s="83">
        <v>4.0</v>
      </c>
      <c r="AR43" s="83">
        <v>4.0</v>
      </c>
      <c r="AS43" s="83">
        <v>4.0</v>
      </c>
      <c r="AT43" s="83">
        <v>4.0</v>
      </c>
      <c r="AU43" s="83">
        <v>8.0</v>
      </c>
      <c r="AV43" s="83">
        <v>7.0</v>
      </c>
      <c r="AW43" s="83">
        <v>4.0</v>
      </c>
      <c r="AX43" s="83">
        <v>4.0</v>
      </c>
      <c r="AY43" s="83">
        <v>4.0</v>
      </c>
      <c r="AZ43" s="83">
        <v>3.0</v>
      </c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144">
        <f>SUM(P43:BT43)</f>
        <v>155</v>
      </c>
    </row>
    <row r="44" ht="15.75" customHeight="1">
      <c r="L44" s="145" t="s">
        <v>91</v>
      </c>
      <c r="M44" s="148">
        <f t="shared" ref="M44:BJ44" si="18">M42-M43</f>
        <v>751</v>
      </c>
      <c r="N44" s="148">
        <f t="shared" si="18"/>
        <v>748</v>
      </c>
      <c r="O44" s="148">
        <f t="shared" si="18"/>
        <v>745</v>
      </c>
      <c r="P44" s="148">
        <f t="shared" si="18"/>
        <v>749</v>
      </c>
      <c r="Q44" s="148">
        <f t="shared" si="18"/>
        <v>744</v>
      </c>
      <c r="R44" s="148">
        <f t="shared" si="18"/>
        <v>741</v>
      </c>
      <c r="S44" s="148">
        <f t="shared" si="18"/>
        <v>738</v>
      </c>
      <c r="T44" s="148">
        <f t="shared" si="18"/>
        <v>735</v>
      </c>
      <c r="U44" s="148">
        <f t="shared" si="18"/>
        <v>729</v>
      </c>
      <c r="V44" s="148">
        <f t="shared" si="18"/>
        <v>726</v>
      </c>
      <c r="W44" s="148">
        <f t="shared" si="18"/>
        <v>722</v>
      </c>
      <c r="X44" s="148">
        <f t="shared" si="18"/>
        <v>716</v>
      </c>
      <c r="Y44" s="148">
        <f t="shared" si="18"/>
        <v>709</v>
      </c>
      <c r="Z44" s="148">
        <f t="shared" si="18"/>
        <v>704</v>
      </c>
      <c r="AA44" s="148">
        <f t="shared" si="18"/>
        <v>699</v>
      </c>
      <c r="AB44" s="148">
        <f t="shared" si="18"/>
        <v>694</v>
      </c>
      <c r="AC44" s="148">
        <f t="shared" si="18"/>
        <v>689</v>
      </c>
      <c r="AD44" s="148">
        <f t="shared" si="18"/>
        <v>684</v>
      </c>
      <c r="AE44" s="148">
        <f t="shared" si="18"/>
        <v>681</v>
      </c>
      <c r="AF44" s="148">
        <f t="shared" si="18"/>
        <v>678</v>
      </c>
      <c r="AG44" s="148">
        <f t="shared" si="18"/>
        <v>675</v>
      </c>
      <c r="AH44" s="148">
        <f t="shared" si="18"/>
        <v>671</v>
      </c>
      <c r="AI44" s="148">
        <f t="shared" si="18"/>
        <v>668</v>
      </c>
      <c r="AJ44" s="148">
        <f t="shared" si="18"/>
        <v>664</v>
      </c>
      <c r="AK44" s="148">
        <f t="shared" si="18"/>
        <v>660</v>
      </c>
      <c r="AL44" s="148">
        <f t="shared" si="18"/>
        <v>657</v>
      </c>
      <c r="AM44" s="148">
        <f t="shared" si="18"/>
        <v>654</v>
      </c>
      <c r="AN44" s="148">
        <f t="shared" si="18"/>
        <v>651</v>
      </c>
      <c r="AO44" s="148">
        <f t="shared" si="18"/>
        <v>648</v>
      </c>
      <c r="AP44" s="148">
        <f t="shared" si="18"/>
        <v>645</v>
      </c>
      <c r="AQ44" s="148">
        <f t="shared" si="18"/>
        <v>641</v>
      </c>
      <c r="AR44" s="148">
        <f t="shared" si="18"/>
        <v>637</v>
      </c>
      <c r="AS44" s="148">
        <f t="shared" si="18"/>
        <v>633</v>
      </c>
      <c r="AT44" s="148">
        <f t="shared" si="18"/>
        <v>629</v>
      </c>
      <c r="AU44" s="148">
        <f t="shared" si="18"/>
        <v>621</v>
      </c>
      <c r="AV44" s="148">
        <f t="shared" si="18"/>
        <v>614</v>
      </c>
      <c r="AW44" s="148">
        <f t="shared" si="18"/>
        <v>610</v>
      </c>
      <c r="AX44" s="148">
        <f t="shared" si="18"/>
        <v>606</v>
      </c>
      <c r="AY44" s="148">
        <f t="shared" si="18"/>
        <v>602</v>
      </c>
      <c r="AZ44" s="148">
        <f t="shared" si="18"/>
        <v>599</v>
      </c>
      <c r="BA44" s="148">
        <f t="shared" si="18"/>
        <v>599</v>
      </c>
      <c r="BB44" s="148">
        <f t="shared" si="18"/>
        <v>599</v>
      </c>
      <c r="BC44" s="148">
        <f t="shared" si="18"/>
        <v>599</v>
      </c>
      <c r="BD44" s="148">
        <f t="shared" si="18"/>
        <v>599</v>
      </c>
      <c r="BE44" s="148">
        <f t="shared" si="18"/>
        <v>599</v>
      </c>
      <c r="BF44" s="148">
        <f t="shared" si="18"/>
        <v>599</v>
      </c>
      <c r="BG44" s="148">
        <f t="shared" si="18"/>
        <v>599</v>
      </c>
      <c r="BH44" s="148">
        <f t="shared" si="18"/>
        <v>599</v>
      </c>
      <c r="BI44" s="148">
        <f t="shared" si="18"/>
        <v>599</v>
      </c>
      <c r="BJ44" s="148">
        <f t="shared" si="18"/>
        <v>599</v>
      </c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  <c r="CE44" s="144">
        <f>SUM(P44:CD44)</f>
        <v>30913</v>
      </c>
    </row>
    <row r="45" ht="15.75" customHeight="1"/>
    <row r="46" ht="15.75" customHeight="1"/>
    <row r="47" ht="15.75" customHeight="1"/>
    <row r="48" ht="36.0" customHeight="1">
      <c r="E48" s="151" t="s">
        <v>92</v>
      </c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381.75" customHeight="1"/>
    <row r="82" ht="223.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K3:K6"/>
    <mergeCell ref="B8:B9"/>
    <mergeCell ref="C8:C9"/>
    <mergeCell ref="D8:D9"/>
    <mergeCell ref="E8:G8"/>
    <mergeCell ref="H8:H9"/>
    <mergeCell ref="I8:I9"/>
    <mergeCell ref="AG8:AK8"/>
    <mergeCell ref="AL8:AP8"/>
    <mergeCell ref="AQ8:AU8"/>
    <mergeCell ref="AV8:AZ8"/>
    <mergeCell ref="BA8:BE8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E48:BB48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8047"/>
    <outlinePr summaryBelow="0" summaryRight="0"/>
    <pageSetUpPr/>
  </sheetPr>
  <sheetViews>
    <sheetView showGridLines="0" workbookViewId="0"/>
  </sheetViews>
  <sheetFormatPr customHeight="1" defaultColWidth="11.22" defaultRowHeight="15.0"/>
  <cols>
    <col customWidth="1" min="1" max="1" width="1.89"/>
    <col customWidth="1" min="2" max="2" width="7.0"/>
    <col customWidth="1" min="3" max="3" width="7.22"/>
    <col customWidth="1" min="4" max="4" width="26.0"/>
    <col customWidth="1" min="5" max="5" width="18.67"/>
    <col customWidth="1" min="6" max="6" width="56.0"/>
    <col customWidth="1" min="7" max="7" width="18.67"/>
    <col customWidth="1" min="8" max="8" width="11.78"/>
    <col customWidth="1" min="9" max="9" width="13.78"/>
    <col customWidth="1" min="10" max="10" width="30.44"/>
    <col customWidth="1" min="11" max="11" width="2.33"/>
    <col customWidth="1" min="12" max="12" width="12.22"/>
    <col customWidth="1" min="13" max="13" width="2.33"/>
    <col customWidth="1" min="14" max="14" width="11.22"/>
    <col customWidth="1" min="15" max="26" width="8.67"/>
  </cols>
  <sheetData>
    <row r="1" ht="36.0" customHeight="1">
      <c r="B1" s="1" t="s">
        <v>93</v>
      </c>
      <c r="C1" s="2"/>
      <c r="D1" s="2"/>
      <c r="E1" s="1"/>
      <c r="F1" s="2"/>
      <c r="G1" s="2"/>
      <c r="H1" s="2"/>
      <c r="I1" s="2"/>
      <c r="J1" s="2"/>
      <c r="K1" s="2"/>
    </row>
    <row r="2" ht="36.0" customHeight="1">
      <c r="B2" s="3" t="s">
        <v>94</v>
      </c>
      <c r="C2" s="2"/>
      <c r="D2" s="2"/>
      <c r="E2" s="3"/>
      <c r="F2" s="2"/>
      <c r="G2" s="2"/>
      <c r="H2" s="2"/>
      <c r="I2" s="2"/>
      <c r="J2" s="2"/>
      <c r="K2" s="2"/>
    </row>
    <row r="3" ht="36.0" customHeight="1">
      <c r="B3" s="154" t="s">
        <v>95</v>
      </c>
      <c r="C3" s="155" t="s">
        <v>11</v>
      </c>
      <c r="D3" s="155" t="s">
        <v>96</v>
      </c>
      <c r="E3" s="155" t="s">
        <v>8</v>
      </c>
      <c r="F3" s="155" t="s">
        <v>97</v>
      </c>
      <c r="G3" s="156" t="s">
        <v>9</v>
      </c>
      <c r="H3" s="156" t="s">
        <v>98</v>
      </c>
      <c r="I3" s="157" t="s">
        <v>99</v>
      </c>
      <c r="J3" s="157" t="s">
        <v>100</v>
      </c>
      <c r="L3" s="158" t="s">
        <v>101</v>
      </c>
      <c r="N3" s="158" t="s">
        <v>98</v>
      </c>
    </row>
    <row r="4" ht="18.0" customHeight="1">
      <c r="B4" s="159" t="s">
        <v>102</v>
      </c>
      <c r="C4" s="160">
        <v>1.0</v>
      </c>
      <c r="D4" s="160" t="s">
        <v>103</v>
      </c>
      <c r="E4" s="160" t="s">
        <v>104</v>
      </c>
      <c r="F4" s="160" t="s">
        <v>105</v>
      </c>
      <c r="G4" s="161"/>
      <c r="H4" s="162">
        <v>40.0</v>
      </c>
      <c r="I4" s="163" t="s">
        <v>106</v>
      </c>
      <c r="J4" s="164"/>
      <c r="L4" s="165" t="s">
        <v>107</v>
      </c>
      <c r="N4" s="166">
        <v>1.0</v>
      </c>
    </row>
    <row r="5" ht="18.0" customHeight="1">
      <c r="B5" s="159" t="s">
        <v>102</v>
      </c>
      <c r="C5" s="160">
        <v>2.0</v>
      </c>
      <c r="D5" s="160" t="s">
        <v>108</v>
      </c>
      <c r="E5" s="160" t="s">
        <v>109</v>
      </c>
      <c r="F5" s="160" t="s">
        <v>110</v>
      </c>
      <c r="G5" s="161"/>
      <c r="H5" s="162">
        <v>40.0</v>
      </c>
      <c r="I5" s="163" t="s">
        <v>106</v>
      </c>
      <c r="J5" s="164"/>
      <c r="L5" s="167" t="s">
        <v>111</v>
      </c>
      <c r="N5" s="166">
        <v>2.0</v>
      </c>
    </row>
    <row r="6" ht="18.0" customHeight="1">
      <c r="B6" s="159" t="s">
        <v>102</v>
      </c>
      <c r="C6" s="160">
        <v>3.0</v>
      </c>
      <c r="D6" s="160" t="s">
        <v>112</v>
      </c>
      <c r="E6" s="160" t="s">
        <v>113</v>
      </c>
      <c r="F6" s="160" t="s">
        <v>114</v>
      </c>
      <c r="G6" s="161"/>
      <c r="H6" s="162">
        <v>80.0</v>
      </c>
      <c r="I6" s="163" t="s">
        <v>106</v>
      </c>
      <c r="J6" s="164"/>
      <c r="L6" s="168" t="s">
        <v>106</v>
      </c>
      <c r="N6" s="166">
        <v>4.0</v>
      </c>
    </row>
    <row r="7" ht="18.0" customHeight="1">
      <c r="B7" s="159" t="s">
        <v>115</v>
      </c>
      <c r="C7" s="160">
        <v>4.0</v>
      </c>
      <c r="D7" s="160" t="s">
        <v>116</v>
      </c>
      <c r="E7" s="160" t="s">
        <v>117</v>
      </c>
      <c r="F7" s="160" t="s">
        <v>118</v>
      </c>
      <c r="G7" s="161"/>
      <c r="H7" s="162">
        <v>40.0</v>
      </c>
      <c r="I7" s="163" t="s">
        <v>106</v>
      </c>
      <c r="J7" s="164"/>
      <c r="N7" s="166">
        <v>8.0</v>
      </c>
    </row>
    <row r="8" ht="18.0" customHeight="1">
      <c r="B8" s="159"/>
      <c r="C8" s="160"/>
      <c r="D8" s="160"/>
      <c r="E8" s="160"/>
      <c r="F8" s="160"/>
      <c r="G8" s="161"/>
      <c r="H8" s="162"/>
      <c r="I8" s="163"/>
      <c r="J8" s="164"/>
      <c r="N8" s="166">
        <v>16.0</v>
      </c>
    </row>
    <row r="9" ht="18.0" customHeight="1">
      <c r="B9" s="159"/>
      <c r="C9" s="160"/>
      <c r="D9" s="160"/>
      <c r="E9" s="160"/>
      <c r="F9" s="160"/>
      <c r="G9" s="161"/>
      <c r="H9" s="162"/>
      <c r="I9" s="163"/>
      <c r="J9" s="164"/>
      <c r="N9" s="166">
        <v>24.0</v>
      </c>
    </row>
    <row r="10" ht="18.0" customHeight="1">
      <c r="B10" s="159"/>
      <c r="C10" s="160"/>
      <c r="D10" s="160"/>
      <c r="E10" s="160"/>
      <c r="F10" s="160"/>
      <c r="G10" s="161"/>
      <c r="H10" s="162"/>
      <c r="I10" s="163"/>
      <c r="J10" s="164"/>
      <c r="N10" s="166">
        <v>40.0</v>
      </c>
    </row>
    <row r="11" ht="18.0" customHeight="1">
      <c r="B11" s="159"/>
      <c r="C11" s="160"/>
      <c r="D11" s="160"/>
      <c r="E11" s="160"/>
      <c r="F11" s="160"/>
      <c r="G11" s="161"/>
      <c r="H11" s="162"/>
      <c r="I11" s="163"/>
      <c r="J11" s="164"/>
      <c r="N11" s="169">
        <v>80.0</v>
      </c>
    </row>
    <row r="12" ht="18.0" customHeight="1">
      <c r="B12" s="159"/>
      <c r="C12" s="160"/>
      <c r="D12" s="160"/>
      <c r="E12" s="160"/>
      <c r="F12" s="160"/>
      <c r="G12" s="161"/>
      <c r="H12" s="162"/>
      <c r="I12" s="163"/>
      <c r="J12" s="164"/>
    </row>
    <row r="13" ht="18.0" customHeight="1">
      <c r="B13" s="159"/>
      <c r="C13" s="160"/>
      <c r="D13" s="160"/>
      <c r="E13" s="160"/>
      <c r="F13" s="160"/>
      <c r="G13" s="161"/>
      <c r="H13" s="162"/>
      <c r="I13" s="163"/>
      <c r="J13" s="164"/>
    </row>
    <row r="14" ht="18.0" customHeight="1">
      <c r="B14" s="159"/>
      <c r="C14" s="160"/>
      <c r="D14" s="160"/>
      <c r="E14" s="160"/>
      <c r="F14" s="160"/>
      <c r="G14" s="161"/>
      <c r="H14" s="162"/>
      <c r="I14" s="163"/>
      <c r="J14" s="164"/>
    </row>
    <row r="15" ht="15.75" customHeight="1">
      <c r="B15" s="159"/>
      <c r="C15" s="160"/>
      <c r="D15" s="160"/>
      <c r="E15" s="160"/>
      <c r="F15" s="160"/>
      <c r="G15" s="161"/>
      <c r="H15" s="162"/>
      <c r="I15" s="163"/>
      <c r="J15" s="164"/>
    </row>
    <row r="16" ht="15.75" customHeight="1">
      <c r="B16" s="159"/>
      <c r="C16" s="160"/>
      <c r="D16" s="160"/>
      <c r="E16" s="160"/>
      <c r="F16" s="160"/>
      <c r="G16" s="161"/>
      <c r="H16" s="162"/>
      <c r="I16" s="163"/>
      <c r="J16" s="164"/>
    </row>
    <row r="17" ht="15.75" customHeight="1">
      <c r="B17" s="159"/>
      <c r="C17" s="160"/>
      <c r="D17" s="160"/>
      <c r="E17" s="160"/>
      <c r="F17" s="160"/>
      <c r="G17" s="161"/>
      <c r="H17" s="162"/>
      <c r="I17" s="163"/>
      <c r="J17" s="164"/>
    </row>
    <row r="18" ht="15.75" customHeight="1">
      <c r="B18" s="159"/>
      <c r="C18" s="160"/>
      <c r="D18" s="160"/>
      <c r="E18" s="160"/>
      <c r="F18" s="160"/>
      <c r="G18" s="161"/>
      <c r="H18" s="162"/>
      <c r="I18" s="163"/>
      <c r="J18" s="164"/>
    </row>
    <row r="19" ht="15.75" customHeight="1">
      <c r="B19" s="159"/>
      <c r="C19" s="160"/>
      <c r="D19" s="160"/>
      <c r="E19" s="160"/>
      <c r="F19" s="160"/>
      <c r="G19" s="161"/>
      <c r="H19" s="162"/>
      <c r="I19" s="163"/>
      <c r="J19" s="164"/>
    </row>
    <row r="20" ht="15.75" customHeight="1">
      <c r="B20" s="159"/>
      <c r="C20" s="160"/>
      <c r="D20" s="160"/>
      <c r="E20" s="160"/>
      <c r="F20" s="160"/>
      <c r="G20" s="161"/>
      <c r="H20" s="162"/>
      <c r="I20" s="163"/>
      <c r="J20" s="164"/>
    </row>
    <row r="21" ht="15.75" customHeight="1">
      <c r="B21" s="159"/>
      <c r="C21" s="160"/>
      <c r="D21" s="160"/>
      <c r="E21" s="160"/>
      <c r="F21" s="160"/>
      <c r="G21" s="161"/>
      <c r="H21" s="162"/>
      <c r="I21" s="163"/>
      <c r="J21" s="164"/>
    </row>
    <row r="22" ht="15.75" customHeight="1">
      <c r="B22" s="159"/>
      <c r="C22" s="160"/>
      <c r="D22" s="160"/>
      <c r="E22" s="160"/>
      <c r="F22" s="160"/>
      <c r="G22" s="161"/>
      <c r="H22" s="162"/>
      <c r="I22" s="163"/>
      <c r="J22" s="164"/>
    </row>
    <row r="23" ht="18.0" customHeight="1">
      <c r="B23" s="159"/>
      <c r="C23" s="160"/>
      <c r="D23" s="160"/>
      <c r="E23" s="160"/>
      <c r="F23" s="160"/>
      <c r="G23" s="161"/>
      <c r="H23" s="162"/>
      <c r="I23" s="163"/>
      <c r="J23" s="164"/>
    </row>
    <row r="24" ht="18.0" customHeight="1">
      <c r="B24" s="159"/>
      <c r="C24" s="160"/>
      <c r="D24" s="160"/>
      <c r="E24" s="160"/>
      <c r="F24" s="160"/>
      <c r="G24" s="161"/>
      <c r="H24" s="162"/>
      <c r="I24" s="163"/>
      <c r="J24" s="164"/>
    </row>
    <row r="25" ht="18.0" customHeight="1">
      <c r="B25" s="159"/>
      <c r="C25" s="160"/>
      <c r="D25" s="160"/>
      <c r="E25" s="160"/>
      <c r="F25" s="160"/>
      <c r="G25" s="161"/>
      <c r="H25" s="162"/>
      <c r="I25" s="163"/>
      <c r="J25" s="164"/>
    </row>
    <row r="26" ht="18.0" customHeight="1">
      <c r="B26" s="159"/>
      <c r="C26" s="160"/>
      <c r="D26" s="160"/>
      <c r="E26" s="160"/>
      <c r="F26" s="160"/>
      <c r="G26" s="161"/>
      <c r="H26" s="162"/>
      <c r="I26" s="163"/>
      <c r="J26" s="164"/>
    </row>
    <row r="27" ht="18.0" customHeight="1">
      <c r="B27" s="159"/>
      <c r="C27" s="160"/>
      <c r="D27" s="160"/>
      <c r="E27" s="160"/>
      <c r="F27" s="160"/>
      <c r="G27" s="161"/>
      <c r="H27" s="162"/>
      <c r="I27" s="163"/>
      <c r="J27" s="164"/>
    </row>
    <row r="28" ht="18.0" customHeight="1">
      <c r="B28" s="159"/>
      <c r="C28" s="160"/>
      <c r="D28" s="160"/>
      <c r="E28" s="160"/>
      <c r="F28" s="160"/>
      <c r="G28" s="161"/>
      <c r="H28" s="162"/>
      <c r="I28" s="163"/>
      <c r="J28" s="164"/>
    </row>
    <row r="29" ht="18.0" customHeight="1">
      <c r="B29" s="159"/>
      <c r="C29" s="160"/>
      <c r="D29" s="160"/>
      <c r="E29" s="160"/>
      <c r="F29" s="160"/>
      <c r="G29" s="161"/>
      <c r="H29" s="162"/>
      <c r="I29" s="163"/>
      <c r="J29" s="164"/>
    </row>
    <row r="30" ht="18.0" customHeight="1">
      <c r="B30" s="159"/>
      <c r="C30" s="160"/>
      <c r="D30" s="160"/>
      <c r="E30" s="160"/>
      <c r="F30" s="160"/>
      <c r="G30" s="161"/>
      <c r="H30" s="162"/>
      <c r="I30" s="163"/>
      <c r="J30" s="164"/>
    </row>
    <row r="31" ht="15.75" customHeight="1">
      <c r="B31" s="159"/>
      <c r="C31" s="160"/>
      <c r="D31" s="160"/>
      <c r="E31" s="160"/>
      <c r="F31" s="160"/>
      <c r="G31" s="161"/>
      <c r="H31" s="162"/>
      <c r="I31" s="163"/>
      <c r="J31" s="164"/>
    </row>
    <row r="32" ht="15.75" customHeight="1">
      <c r="B32" s="159"/>
      <c r="C32" s="160"/>
      <c r="D32" s="160"/>
      <c r="E32" s="160"/>
      <c r="F32" s="160"/>
      <c r="G32" s="161"/>
      <c r="H32" s="162"/>
      <c r="I32" s="163"/>
      <c r="J32" s="164"/>
    </row>
    <row r="33" ht="15.75" customHeight="1">
      <c r="B33" s="159"/>
      <c r="C33" s="160"/>
      <c r="D33" s="160"/>
      <c r="E33" s="160"/>
      <c r="F33" s="160"/>
      <c r="G33" s="161"/>
      <c r="H33" s="162"/>
      <c r="I33" s="163"/>
      <c r="J33" s="164"/>
    </row>
    <row r="34" ht="15.75" customHeight="1">
      <c r="B34" s="159"/>
      <c r="C34" s="160"/>
      <c r="D34" s="160"/>
      <c r="E34" s="160"/>
      <c r="F34" s="160"/>
      <c r="G34" s="161"/>
      <c r="H34" s="162"/>
      <c r="I34" s="163"/>
      <c r="J34" s="164"/>
    </row>
    <row r="35" ht="15.75" customHeight="1">
      <c r="B35" s="159"/>
      <c r="C35" s="160"/>
      <c r="D35" s="160"/>
      <c r="E35" s="160"/>
      <c r="F35" s="160"/>
      <c r="G35" s="161"/>
      <c r="H35" s="162"/>
      <c r="I35" s="163"/>
      <c r="J35" s="164"/>
    </row>
    <row r="36" ht="15.75" customHeight="1">
      <c r="B36" s="159"/>
      <c r="C36" s="160"/>
      <c r="D36" s="160"/>
      <c r="E36" s="160"/>
      <c r="F36" s="160"/>
      <c r="G36" s="161"/>
      <c r="H36" s="162"/>
      <c r="I36" s="163"/>
      <c r="J36" s="164"/>
    </row>
    <row r="37" ht="15.75" customHeight="1">
      <c r="B37" s="159"/>
      <c r="C37" s="160"/>
      <c r="D37" s="160"/>
      <c r="E37" s="160"/>
      <c r="F37" s="160"/>
      <c r="G37" s="161"/>
      <c r="H37" s="162"/>
      <c r="I37" s="163"/>
      <c r="J37" s="164"/>
    </row>
    <row r="38" ht="15.75" customHeight="1">
      <c r="B38" s="159"/>
      <c r="C38" s="160"/>
      <c r="D38" s="160"/>
      <c r="E38" s="160"/>
      <c r="F38" s="160"/>
      <c r="G38" s="161"/>
      <c r="H38" s="162"/>
      <c r="I38" s="163"/>
      <c r="J38" s="164"/>
    </row>
    <row r="39" ht="15.75" customHeight="1">
      <c r="B39" s="159"/>
      <c r="C39" s="160"/>
      <c r="D39" s="160"/>
      <c r="E39" s="160"/>
      <c r="F39" s="160"/>
      <c r="G39" s="161"/>
      <c r="H39" s="162"/>
      <c r="I39" s="163"/>
      <c r="J39" s="164"/>
    </row>
    <row r="40" ht="16.5" customHeight="1">
      <c r="B40" s="170"/>
      <c r="C40" s="171"/>
      <c r="D40" s="171"/>
      <c r="E40" s="171"/>
      <c r="F40" s="171"/>
      <c r="G40" s="172"/>
      <c r="H40" s="172"/>
      <c r="I40" s="173"/>
      <c r="J40" s="17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H4:H40">
    <cfRule type="colorScale" priority="1">
      <colorScale>
        <cfvo type="min"/>
        <cfvo type="max"/>
        <color rgb="FFFFFFFF"/>
        <color rgb="FFAFCAC4"/>
      </colorScale>
    </cfRule>
  </conditionalFormatting>
  <conditionalFormatting sqref="I4:I40">
    <cfRule type="cellIs" dxfId="0" priority="2" operator="equal">
      <formula>$L$6</formula>
    </cfRule>
  </conditionalFormatting>
  <conditionalFormatting sqref="I4:I40">
    <cfRule type="cellIs" dxfId="1" priority="3" operator="equal">
      <formula>$L$5</formula>
    </cfRule>
  </conditionalFormatting>
  <conditionalFormatting sqref="I4:I40">
    <cfRule type="cellIs" dxfId="2" priority="4" operator="equal">
      <formula>$L$4</formula>
    </cfRule>
  </conditionalFormatting>
  <conditionalFormatting sqref="I4:I40">
    <cfRule type="containsText" dxfId="2" priority="5" operator="containsText" text="Not Started">
      <formula>NOT(ISERROR(SEARCH(("Not Started"),(I4))))</formula>
    </cfRule>
  </conditionalFormatting>
  <conditionalFormatting sqref="I4:I40">
    <cfRule type="colorScale" priority="6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">
    <cfRule type="cellIs" dxfId="2" priority="7" operator="equal">
      <formula>$L$4</formula>
    </cfRule>
  </conditionalFormatting>
  <conditionalFormatting sqref="L4:L6">
    <cfRule type="containsText" dxfId="1" priority="8" operator="containsText" text="In Progress">
      <formula>NOT(ISERROR(SEARCH(("In Progress"),(L4))))</formula>
    </cfRule>
  </conditionalFormatting>
  <conditionalFormatting sqref="L4:L6">
    <cfRule type="colorScale" priority="9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0" priority="10" operator="equal">
      <formula>$L$6</formula>
    </cfRule>
  </conditionalFormatting>
  <conditionalFormatting sqref="N4:N11">
    <cfRule type="colorScale" priority="11">
      <colorScale>
        <cfvo type="min"/>
        <cfvo type="max"/>
        <color rgb="FFFFFFFF"/>
        <color rgb="FFAFCAC4"/>
      </colorScale>
    </cfRule>
  </conditionalFormatting>
  <dataValidations>
    <dataValidation type="list" allowBlank="1" showErrorMessage="1" sqref="H4:H40">
      <formula1>$N$4:$N$11</formula1>
    </dataValidation>
    <dataValidation type="list" allowBlank="1" showErrorMessage="1" sqref="I4:I40">
      <formula1>$L$4:$L$6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