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iovanni/Desktop/"/>
    </mc:Choice>
  </mc:AlternateContent>
  <xr:revisionPtr revIDLastSave="0" documentId="8_{9A75ED46-2D05-B74B-8148-DF18F648B740}" xr6:coauthVersionLast="47" xr6:coauthVersionMax="47" xr10:uidLastSave="{00000000-0000-0000-0000-000000000000}"/>
  <bookViews>
    <workbookView xWindow="1660" yWindow="1460" windowWidth="28800" windowHeight="16260" xr2:uid="{4A7C3C97-8748-4B4B-A041-8FF0CB2EB32E}"/>
  </bookViews>
  <sheets>
    <sheet name="Cover Page" sheetId="19" r:id="rId1"/>
    <sheet name="Energy Demand" sheetId="1" r:id="rId2"/>
    <sheet name="Summary" sheetId="4" r:id="rId3"/>
    <sheet name="Top and Bottom 20 Demand" sheetId="6" r:id="rId4"/>
    <sheet name="Demand Over Time" sheetId="20" r:id="rId5"/>
    <sheet name="Effect of Weather" sheetId="14" r:id="rId6"/>
    <sheet name="energy_holidays" sheetId="12" r:id="rId7"/>
    <sheet name="Effect of Temp and Hols" sheetId="13" r:id="rId8"/>
    <sheet name="YoY Demand" sheetId="15" r:id="rId9"/>
    <sheet name="Demand by Day of Week" sheetId="17" r:id="rId10"/>
    <sheet name="_holidays" sheetId="2" state="hidden" r:id="rId11"/>
  </sheets>
  <definedNames>
    <definedName name="_xlnm._FilterDatabase" localSheetId="1" hidden="1">'Energy Demand'!$G$5:$G$2111</definedName>
    <definedName name="_xlnm._FilterDatabase" localSheetId="3" hidden="1">'Top and Bottom 20 Demand'!$H$5:$H$51</definedName>
    <definedName name="EnergyDemand" localSheetId="1">'Energy Demand'!$F$5:$R$2111</definedName>
    <definedName name="EnergyDemand" localSheetId="3">'Top and Bottom 20 Demand'!$G$5:$S$51</definedName>
  </definedNames>
  <calcPr calcId="191029"/>
  <pivotCaches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" i="19" l="1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1876" i="12"/>
  <c r="J1877" i="12"/>
  <c r="J1878" i="12"/>
  <c r="J1879" i="12"/>
  <c r="J1880" i="12"/>
  <c r="J1881" i="12"/>
  <c r="J1882" i="12"/>
  <c r="J1883" i="12"/>
  <c r="J1884" i="12"/>
  <c r="J1885" i="12"/>
  <c r="J1886" i="12"/>
  <c r="J1887" i="12"/>
  <c r="J1888" i="12"/>
  <c r="J1889" i="12"/>
  <c r="J1890" i="12"/>
  <c r="J1891" i="12"/>
  <c r="J1892" i="12"/>
  <c r="J1893" i="12"/>
  <c r="J1894" i="12"/>
  <c r="J1895" i="12"/>
  <c r="J1896" i="12"/>
  <c r="J1897" i="12"/>
  <c r="J1898" i="12"/>
  <c r="J1899" i="12"/>
  <c r="J1900" i="12"/>
  <c r="J1901" i="12"/>
  <c r="J1902" i="12"/>
  <c r="J1903" i="12"/>
  <c r="J1904" i="12"/>
  <c r="J1905" i="12"/>
  <c r="J1906" i="12"/>
  <c r="J1907" i="12"/>
  <c r="J1908" i="12"/>
  <c r="J1909" i="12"/>
  <c r="J1910" i="12"/>
  <c r="J1911" i="12"/>
  <c r="J1912" i="12"/>
  <c r="J1913" i="12"/>
  <c r="J1914" i="12"/>
  <c r="J1915" i="12"/>
  <c r="J1916" i="12"/>
  <c r="J1917" i="12"/>
  <c r="J1918" i="12"/>
  <c r="J1919" i="12"/>
  <c r="J1920" i="12"/>
  <c r="J1921" i="12"/>
  <c r="J1922" i="12"/>
  <c r="J1923" i="12"/>
  <c r="J1924" i="12"/>
  <c r="J1925" i="12"/>
  <c r="J1926" i="12"/>
  <c r="J1927" i="12"/>
  <c r="J1928" i="12"/>
  <c r="J1929" i="12"/>
  <c r="J1930" i="12"/>
  <c r="J1931" i="12"/>
  <c r="J1932" i="12"/>
  <c r="J1933" i="12"/>
  <c r="J1934" i="12"/>
  <c r="J1935" i="12"/>
  <c r="J1936" i="12"/>
  <c r="J1937" i="12"/>
  <c r="J1938" i="12"/>
  <c r="J1939" i="12"/>
  <c r="J1940" i="12"/>
  <c r="J1941" i="12"/>
  <c r="J1942" i="12"/>
  <c r="J1943" i="12"/>
  <c r="J1944" i="12"/>
  <c r="J1945" i="12"/>
  <c r="J1946" i="12"/>
  <c r="J1947" i="12"/>
  <c r="J1948" i="12"/>
  <c r="J1949" i="12"/>
  <c r="J1950" i="12"/>
  <c r="J1951" i="12"/>
  <c r="J1952" i="12"/>
  <c r="J1953" i="12"/>
  <c r="J1954" i="12"/>
  <c r="J1955" i="12"/>
  <c r="J1956" i="12"/>
  <c r="J1957" i="12"/>
  <c r="J1958" i="12"/>
  <c r="J1959" i="12"/>
  <c r="J1960" i="12"/>
  <c r="J1961" i="12"/>
  <c r="J1962" i="12"/>
  <c r="J1963" i="12"/>
  <c r="J1964" i="12"/>
  <c r="J1965" i="12"/>
  <c r="J1966" i="12"/>
  <c r="J1967" i="12"/>
  <c r="J1968" i="12"/>
  <c r="J1969" i="12"/>
  <c r="J1970" i="12"/>
  <c r="J1971" i="12"/>
  <c r="J1972" i="12"/>
  <c r="J1973" i="12"/>
  <c r="J1974" i="12"/>
  <c r="J1975" i="12"/>
  <c r="J1976" i="12"/>
  <c r="J1977" i="12"/>
  <c r="J1978" i="12"/>
  <c r="J1979" i="12"/>
  <c r="J1980" i="12"/>
  <c r="J1981" i="12"/>
  <c r="J1982" i="12"/>
  <c r="J1983" i="12"/>
  <c r="J1984" i="12"/>
  <c r="J1985" i="12"/>
  <c r="J1986" i="12"/>
  <c r="J1987" i="12"/>
  <c r="J1988" i="12"/>
  <c r="J1989" i="12"/>
  <c r="J1990" i="12"/>
  <c r="J1991" i="12"/>
  <c r="J1992" i="12"/>
  <c r="J1993" i="12"/>
  <c r="J1994" i="12"/>
  <c r="J1995" i="12"/>
  <c r="J1996" i="12"/>
  <c r="J1997" i="12"/>
  <c r="J1998" i="12"/>
  <c r="J1999" i="12"/>
  <c r="J2000" i="12"/>
  <c r="J2001" i="12"/>
  <c r="J2002" i="12"/>
  <c r="J2003" i="12"/>
  <c r="J2004" i="12"/>
  <c r="J2005" i="12"/>
  <c r="J2006" i="12"/>
  <c r="J2007" i="12"/>
  <c r="J2008" i="12"/>
  <c r="J2009" i="12"/>
  <c r="J2010" i="12"/>
  <c r="J2011" i="12"/>
  <c r="J2012" i="12"/>
  <c r="J2013" i="12"/>
  <c r="J2014" i="12"/>
  <c r="J2015" i="12"/>
  <c r="J2016" i="12"/>
  <c r="J2017" i="12"/>
  <c r="J2018" i="12"/>
  <c r="J2019" i="12"/>
  <c r="J2020" i="12"/>
  <c r="J2021" i="12"/>
  <c r="J2022" i="12"/>
  <c r="J2023" i="12"/>
  <c r="J2024" i="12"/>
  <c r="J2025" i="12"/>
  <c r="J2026" i="12"/>
  <c r="J2027" i="12"/>
  <c r="J2028" i="12"/>
  <c r="J2029" i="12"/>
  <c r="J2030" i="12"/>
  <c r="J2031" i="12"/>
  <c r="J2032" i="12"/>
  <c r="J2033" i="12"/>
  <c r="J2034" i="12"/>
  <c r="J2035" i="12"/>
  <c r="J2036" i="12"/>
  <c r="J2037" i="12"/>
  <c r="J2038" i="12"/>
  <c r="J2039" i="12"/>
  <c r="J2040" i="12"/>
  <c r="J2041" i="12"/>
  <c r="J2042" i="12"/>
  <c r="J2043" i="12"/>
  <c r="J2044" i="12"/>
  <c r="J2045" i="12"/>
  <c r="J2046" i="12"/>
  <c r="J2047" i="12"/>
  <c r="J2048" i="12"/>
  <c r="J2049" i="12"/>
  <c r="J2050" i="12"/>
  <c r="J2051" i="12"/>
  <c r="J2052" i="12"/>
  <c r="J2053" i="12"/>
  <c r="J2054" i="12"/>
  <c r="J2055" i="12"/>
  <c r="J2056" i="12"/>
  <c r="J2057" i="12"/>
  <c r="J2058" i="12"/>
  <c r="J2059" i="12"/>
  <c r="J2060" i="12"/>
  <c r="J2061" i="12"/>
  <c r="J2062" i="12"/>
  <c r="J2063" i="12"/>
  <c r="J2064" i="12"/>
  <c r="J2065" i="12"/>
  <c r="J2066" i="12"/>
  <c r="J2067" i="12"/>
  <c r="J2068" i="12"/>
  <c r="J2069" i="12"/>
  <c r="J2070" i="12"/>
  <c r="J2071" i="12"/>
  <c r="J2072" i="12"/>
  <c r="J2073" i="12"/>
  <c r="J2074" i="12"/>
  <c r="J2075" i="12"/>
  <c r="J2076" i="12"/>
  <c r="J2077" i="12"/>
  <c r="J2078" i="12"/>
  <c r="J2079" i="12"/>
  <c r="J2080" i="12"/>
  <c r="J2081" i="12"/>
  <c r="J2082" i="12"/>
  <c r="J2083" i="12"/>
  <c r="J2084" i="12"/>
  <c r="J2085" i="12"/>
  <c r="J2086" i="12"/>
  <c r="J2087" i="12"/>
  <c r="J2088" i="12"/>
  <c r="J2089" i="12"/>
  <c r="J2090" i="12"/>
  <c r="J2091" i="12"/>
  <c r="J2092" i="12"/>
  <c r="J2093" i="12"/>
  <c r="J2094" i="12"/>
  <c r="J2095" i="12"/>
  <c r="J2096" i="12"/>
  <c r="J2097" i="12"/>
  <c r="J2098" i="12"/>
  <c r="J2099" i="12"/>
  <c r="J2100" i="12"/>
  <c r="J2101" i="12"/>
  <c r="J2102" i="12"/>
  <c r="J2103" i="12"/>
  <c r="J2104" i="12"/>
  <c r="J2105" i="12"/>
  <c r="J2106" i="12"/>
  <c r="J2107" i="12"/>
  <c r="J2108" i="12"/>
  <c r="J2109" i="12"/>
  <c r="J2110" i="12"/>
  <c r="J2111" i="12"/>
  <c r="J6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1692" i="12"/>
  <c r="K1693" i="12"/>
  <c r="K1694" i="12"/>
  <c r="K1695" i="12"/>
  <c r="K1696" i="12"/>
  <c r="K1697" i="12"/>
  <c r="K1698" i="12"/>
  <c r="K1699" i="12"/>
  <c r="K1700" i="12"/>
  <c r="K1701" i="12"/>
  <c r="K1702" i="12"/>
  <c r="K1703" i="12"/>
  <c r="K1704" i="12"/>
  <c r="K1705" i="12"/>
  <c r="K1706" i="12"/>
  <c r="K1707" i="12"/>
  <c r="K1708" i="12"/>
  <c r="K1709" i="12"/>
  <c r="K1710" i="12"/>
  <c r="K1711" i="12"/>
  <c r="K1712" i="12"/>
  <c r="K1713" i="12"/>
  <c r="K1714" i="12"/>
  <c r="K1715" i="12"/>
  <c r="K1716" i="12"/>
  <c r="K1717" i="12"/>
  <c r="K1718" i="12"/>
  <c r="K1719" i="12"/>
  <c r="K1720" i="12"/>
  <c r="K1721" i="12"/>
  <c r="K1722" i="12"/>
  <c r="K1723" i="12"/>
  <c r="K1724" i="12"/>
  <c r="K1725" i="12"/>
  <c r="K1726" i="12"/>
  <c r="K1727" i="12"/>
  <c r="K1728" i="12"/>
  <c r="K1729" i="12"/>
  <c r="K1730" i="12"/>
  <c r="K1731" i="12"/>
  <c r="K1732" i="12"/>
  <c r="K1733" i="12"/>
  <c r="K1734" i="12"/>
  <c r="K1735" i="12"/>
  <c r="K1736" i="12"/>
  <c r="K1737" i="12"/>
  <c r="K1738" i="12"/>
  <c r="K1739" i="12"/>
  <c r="K1740" i="12"/>
  <c r="K1741" i="12"/>
  <c r="K1742" i="12"/>
  <c r="K1743" i="12"/>
  <c r="K1744" i="12"/>
  <c r="K1745" i="12"/>
  <c r="K1746" i="12"/>
  <c r="K1747" i="12"/>
  <c r="K1748" i="12"/>
  <c r="K1749" i="12"/>
  <c r="K1750" i="12"/>
  <c r="K1751" i="12"/>
  <c r="K1752" i="12"/>
  <c r="K1753" i="12"/>
  <c r="K1754" i="12"/>
  <c r="K1755" i="12"/>
  <c r="K1756" i="12"/>
  <c r="K1757" i="12"/>
  <c r="K1758" i="12"/>
  <c r="K1759" i="12"/>
  <c r="K1760" i="12"/>
  <c r="K1761" i="12"/>
  <c r="K1762" i="12"/>
  <c r="K1763" i="12"/>
  <c r="K1764" i="12"/>
  <c r="K1765" i="12"/>
  <c r="K1766" i="12"/>
  <c r="K1767" i="12"/>
  <c r="K1768" i="12"/>
  <c r="K1769" i="12"/>
  <c r="K1770" i="12"/>
  <c r="K1771" i="12"/>
  <c r="K1772" i="12"/>
  <c r="K1773" i="12"/>
  <c r="K1774" i="12"/>
  <c r="K1775" i="12"/>
  <c r="K1776" i="12"/>
  <c r="K1777" i="12"/>
  <c r="K1778" i="12"/>
  <c r="K1779" i="12"/>
  <c r="K1780" i="12"/>
  <c r="K1781" i="12"/>
  <c r="K1782" i="12"/>
  <c r="K1783" i="12"/>
  <c r="K1784" i="12"/>
  <c r="K1785" i="12"/>
  <c r="K1786" i="12"/>
  <c r="K1787" i="12"/>
  <c r="K1788" i="12"/>
  <c r="K1789" i="12"/>
  <c r="K1790" i="12"/>
  <c r="K1791" i="12"/>
  <c r="K1792" i="12"/>
  <c r="K1793" i="12"/>
  <c r="K1794" i="12"/>
  <c r="K1795" i="12"/>
  <c r="K1796" i="12"/>
  <c r="K1797" i="12"/>
  <c r="K1798" i="12"/>
  <c r="K1799" i="12"/>
  <c r="K1800" i="12"/>
  <c r="K1801" i="12"/>
  <c r="K1802" i="12"/>
  <c r="K1803" i="12"/>
  <c r="K1804" i="12"/>
  <c r="K1805" i="12"/>
  <c r="K1806" i="12"/>
  <c r="K1807" i="12"/>
  <c r="K1808" i="12"/>
  <c r="K1809" i="12"/>
  <c r="K1810" i="12"/>
  <c r="K1811" i="12"/>
  <c r="K1812" i="12"/>
  <c r="K1813" i="12"/>
  <c r="K1814" i="12"/>
  <c r="K1815" i="12"/>
  <c r="K1816" i="12"/>
  <c r="K1817" i="12"/>
  <c r="K1818" i="12"/>
  <c r="K1819" i="12"/>
  <c r="K1820" i="12"/>
  <c r="K1821" i="12"/>
  <c r="K1822" i="12"/>
  <c r="K1823" i="12"/>
  <c r="K1824" i="12"/>
  <c r="K1825" i="12"/>
  <c r="K1826" i="12"/>
  <c r="K1827" i="12"/>
  <c r="K1828" i="12"/>
  <c r="K1829" i="12"/>
  <c r="K1830" i="12"/>
  <c r="K1831" i="12"/>
  <c r="K1832" i="12"/>
  <c r="K1833" i="12"/>
  <c r="K1834" i="12"/>
  <c r="K1835" i="12"/>
  <c r="K1836" i="12"/>
  <c r="K1837" i="12"/>
  <c r="K1838" i="12"/>
  <c r="K1839" i="12"/>
  <c r="K1840" i="12"/>
  <c r="K1841" i="12"/>
  <c r="K1842" i="12"/>
  <c r="K1843" i="12"/>
  <c r="K1844" i="12"/>
  <c r="K1845" i="12"/>
  <c r="K1846" i="12"/>
  <c r="K1847" i="12"/>
  <c r="K1848" i="12"/>
  <c r="K1849" i="12"/>
  <c r="K1850" i="12"/>
  <c r="K1851" i="12"/>
  <c r="K1852" i="12"/>
  <c r="K1853" i="12"/>
  <c r="K1854" i="12"/>
  <c r="K1855" i="12"/>
  <c r="K1856" i="12"/>
  <c r="K1857" i="12"/>
  <c r="K1858" i="12"/>
  <c r="K1859" i="12"/>
  <c r="K1860" i="12"/>
  <c r="K1861" i="12"/>
  <c r="K1862" i="12"/>
  <c r="K1863" i="12"/>
  <c r="K1864" i="12"/>
  <c r="K1865" i="12"/>
  <c r="K1866" i="12"/>
  <c r="K1867" i="12"/>
  <c r="K1868" i="12"/>
  <c r="K1869" i="12"/>
  <c r="K1870" i="12"/>
  <c r="K1871" i="12"/>
  <c r="K1872" i="12"/>
  <c r="K1873" i="12"/>
  <c r="K1874" i="12"/>
  <c r="K1875" i="12"/>
  <c r="K1876" i="12"/>
  <c r="K1877" i="12"/>
  <c r="K1878" i="12"/>
  <c r="K1879" i="12"/>
  <c r="K1880" i="12"/>
  <c r="K1881" i="12"/>
  <c r="K1882" i="12"/>
  <c r="K1883" i="12"/>
  <c r="K1884" i="12"/>
  <c r="K1885" i="12"/>
  <c r="K1886" i="12"/>
  <c r="K1887" i="12"/>
  <c r="K1888" i="12"/>
  <c r="K1889" i="12"/>
  <c r="K1890" i="12"/>
  <c r="K1891" i="12"/>
  <c r="K1892" i="12"/>
  <c r="K1893" i="12"/>
  <c r="K1894" i="12"/>
  <c r="K1895" i="12"/>
  <c r="K1896" i="12"/>
  <c r="K1897" i="12"/>
  <c r="K1898" i="12"/>
  <c r="K1899" i="12"/>
  <c r="K1900" i="12"/>
  <c r="K1901" i="12"/>
  <c r="K1902" i="12"/>
  <c r="K1903" i="12"/>
  <c r="K1904" i="12"/>
  <c r="K1905" i="12"/>
  <c r="K1906" i="12"/>
  <c r="K1907" i="12"/>
  <c r="K1908" i="12"/>
  <c r="K1909" i="12"/>
  <c r="K1910" i="12"/>
  <c r="K1911" i="12"/>
  <c r="K1912" i="12"/>
  <c r="K1913" i="12"/>
  <c r="K1914" i="12"/>
  <c r="K1915" i="12"/>
  <c r="K1916" i="12"/>
  <c r="K1917" i="12"/>
  <c r="K1918" i="12"/>
  <c r="K1919" i="12"/>
  <c r="K1920" i="12"/>
  <c r="K1921" i="12"/>
  <c r="K1922" i="12"/>
  <c r="K1923" i="12"/>
  <c r="K1924" i="12"/>
  <c r="K1925" i="12"/>
  <c r="K1926" i="12"/>
  <c r="K1927" i="12"/>
  <c r="K1928" i="12"/>
  <c r="K1929" i="12"/>
  <c r="K1930" i="12"/>
  <c r="K1931" i="12"/>
  <c r="K1932" i="12"/>
  <c r="K1933" i="12"/>
  <c r="K1934" i="12"/>
  <c r="K1935" i="12"/>
  <c r="K1936" i="12"/>
  <c r="K1937" i="12"/>
  <c r="K1938" i="12"/>
  <c r="K1939" i="12"/>
  <c r="K1940" i="12"/>
  <c r="K1941" i="12"/>
  <c r="K1942" i="12"/>
  <c r="K1943" i="12"/>
  <c r="K1944" i="12"/>
  <c r="K1945" i="12"/>
  <c r="K1946" i="12"/>
  <c r="K1947" i="12"/>
  <c r="K1948" i="12"/>
  <c r="K1949" i="12"/>
  <c r="K1950" i="12"/>
  <c r="K1951" i="12"/>
  <c r="K1952" i="12"/>
  <c r="K1953" i="12"/>
  <c r="K1954" i="12"/>
  <c r="K1955" i="12"/>
  <c r="K1956" i="12"/>
  <c r="K1957" i="12"/>
  <c r="K1958" i="12"/>
  <c r="K1959" i="12"/>
  <c r="K1960" i="12"/>
  <c r="K1961" i="12"/>
  <c r="K1962" i="12"/>
  <c r="K1963" i="12"/>
  <c r="K1964" i="12"/>
  <c r="K1965" i="12"/>
  <c r="K1966" i="12"/>
  <c r="K1967" i="12"/>
  <c r="K1968" i="12"/>
  <c r="K1969" i="12"/>
  <c r="K1970" i="12"/>
  <c r="K1971" i="12"/>
  <c r="K1972" i="12"/>
  <c r="K1973" i="12"/>
  <c r="K1974" i="12"/>
  <c r="K1975" i="12"/>
  <c r="K1976" i="12"/>
  <c r="K1977" i="12"/>
  <c r="K1978" i="12"/>
  <c r="K1979" i="12"/>
  <c r="K1980" i="12"/>
  <c r="K1981" i="12"/>
  <c r="K1982" i="12"/>
  <c r="K1983" i="12"/>
  <c r="K1984" i="12"/>
  <c r="K1985" i="12"/>
  <c r="K1986" i="12"/>
  <c r="K1987" i="12"/>
  <c r="K1988" i="12"/>
  <c r="K1989" i="12"/>
  <c r="K1990" i="12"/>
  <c r="K1991" i="12"/>
  <c r="K1992" i="12"/>
  <c r="K1993" i="12"/>
  <c r="K1994" i="12"/>
  <c r="K1995" i="12"/>
  <c r="K1996" i="12"/>
  <c r="K1997" i="12"/>
  <c r="K1998" i="12"/>
  <c r="K1999" i="12"/>
  <c r="K2000" i="12"/>
  <c r="K2001" i="12"/>
  <c r="K2002" i="12"/>
  <c r="K2003" i="12"/>
  <c r="K2004" i="12"/>
  <c r="K2005" i="12"/>
  <c r="K2006" i="12"/>
  <c r="K2007" i="12"/>
  <c r="K2008" i="12"/>
  <c r="K2009" i="12"/>
  <c r="K2010" i="12"/>
  <c r="K2011" i="12"/>
  <c r="K2012" i="12"/>
  <c r="K2013" i="12"/>
  <c r="K2014" i="12"/>
  <c r="K2015" i="12"/>
  <c r="K2016" i="12"/>
  <c r="K2017" i="12"/>
  <c r="K2018" i="12"/>
  <c r="K2019" i="12"/>
  <c r="K2020" i="12"/>
  <c r="K2021" i="12"/>
  <c r="K2022" i="12"/>
  <c r="K2023" i="12"/>
  <c r="K2024" i="12"/>
  <c r="K2025" i="12"/>
  <c r="K2026" i="12"/>
  <c r="K2027" i="12"/>
  <c r="K2028" i="12"/>
  <c r="K2029" i="12"/>
  <c r="K2030" i="12"/>
  <c r="K2031" i="12"/>
  <c r="K2032" i="12"/>
  <c r="K2033" i="12"/>
  <c r="K2034" i="12"/>
  <c r="K2035" i="12"/>
  <c r="K2036" i="12"/>
  <c r="K2037" i="12"/>
  <c r="K2038" i="12"/>
  <c r="K2039" i="12"/>
  <c r="K2040" i="12"/>
  <c r="K2041" i="12"/>
  <c r="K2042" i="12"/>
  <c r="K2043" i="12"/>
  <c r="K2044" i="12"/>
  <c r="K2045" i="12"/>
  <c r="K2046" i="12"/>
  <c r="K2047" i="12"/>
  <c r="K2048" i="12"/>
  <c r="K2049" i="12"/>
  <c r="K2050" i="12"/>
  <c r="K2051" i="12"/>
  <c r="K2052" i="12"/>
  <c r="K2053" i="12"/>
  <c r="K2054" i="12"/>
  <c r="K2055" i="12"/>
  <c r="K2056" i="12"/>
  <c r="K2057" i="12"/>
  <c r="K2058" i="12"/>
  <c r="K2059" i="12"/>
  <c r="K2060" i="12"/>
  <c r="K2061" i="12"/>
  <c r="K2062" i="12"/>
  <c r="K2063" i="12"/>
  <c r="K2064" i="12"/>
  <c r="K2065" i="12"/>
  <c r="K2066" i="12"/>
  <c r="K2067" i="12"/>
  <c r="K2068" i="12"/>
  <c r="K2069" i="12"/>
  <c r="K2070" i="12"/>
  <c r="K2071" i="12"/>
  <c r="K2072" i="12"/>
  <c r="K2073" i="12"/>
  <c r="K2074" i="12"/>
  <c r="K2075" i="12"/>
  <c r="K2076" i="12"/>
  <c r="K2077" i="12"/>
  <c r="K2078" i="12"/>
  <c r="K2079" i="12"/>
  <c r="K2080" i="12"/>
  <c r="K2081" i="12"/>
  <c r="K2082" i="12"/>
  <c r="K2083" i="12"/>
  <c r="K2084" i="12"/>
  <c r="K2085" i="12"/>
  <c r="K2086" i="12"/>
  <c r="K2087" i="12"/>
  <c r="K2088" i="12"/>
  <c r="K2089" i="12"/>
  <c r="K2090" i="12"/>
  <c r="K2091" i="12"/>
  <c r="K2092" i="12"/>
  <c r="K2093" i="12"/>
  <c r="K2094" i="12"/>
  <c r="K2095" i="12"/>
  <c r="K2096" i="12"/>
  <c r="K2097" i="12"/>
  <c r="K2098" i="12"/>
  <c r="K2099" i="12"/>
  <c r="K2100" i="12"/>
  <c r="K2101" i="12"/>
  <c r="K2102" i="12"/>
  <c r="K2103" i="12"/>
  <c r="K2104" i="12"/>
  <c r="K2105" i="12"/>
  <c r="K2106" i="12"/>
  <c r="K2107" i="12"/>
  <c r="K2108" i="12"/>
  <c r="K2109" i="12"/>
  <c r="K2110" i="12"/>
  <c r="K2111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6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6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6" i="12"/>
  <c r="T49" i="6"/>
  <c r="M49" i="6"/>
  <c r="L49" i="6"/>
  <c r="K49" i="6"/>
  <c r="J49" i="6"/>
  <c r="I49" i="6"/>
  <c r="H49" i="6"/>
  <c r="T32" i="6"/>
  <c r="M32" i="6"/>
  <c r="L32" i="6"/>
  <c r="K32" i="6"/>
  <c r="J32" i="6"/>
  <c r="I32" i="6"/>
  <c r="H32" i="6"/>
  <c r="T6" i="6"/>
  <c r="M6" i="6"/>
  <c r="L6" i="6"/>
  <c r="K6" i="6"/>
  <c r="J6" i="6"/>
  <c r="I6" i="6"/>
  <c r="H6" i="6"/>
  <c r="T21" i="6"/>
  <c r="M21" i="6"/>
  <c r="L21" i="6"/>
  <c r="K21" i="6"/>
  <c r="J21" i="6"/>
  <c r="I21" i="6"/>
  <c r="H21" i="6"/>
  <c r="T36" i="6"/>
  <c r="M36" i="6"/>
  <c r="L36" i="6"/>
  <c r="K36" i="6"/>
  <c r="J36" i="6"/>
  <c r="I36" i="6"/>
  <c r="H36" i="6"/>
  <c r="T35" i="6"/>
  <c r="M35" i="6"/>
  <c r="L35" i="6"/>
  <c r="K35" i="6"/>
  <c r="J35" i="6"/>
  <c r="I35" i="6"/>
  <c r="H35" i="6"/>
  <c r="T45" i="6"/>
  <c r="M45" i="6"/>
  <c r="L45" i="6"/>
  <c r="K45" i="6"/>
  <c r="J45" i="6"/>
  <c r="I45" i="6"/>
  <c r="H45" i="6"/>
  <c r="T43" i="6"/>
  <c r="M43" i="6"/>
  <c r="L43" i="6"/>
  <c r="K43" i="6"/>
  <c r="J43" i="6"/>
  <c r="I43" i="6"/>
  <c r="H43" i="6"/>
  <c r="T9" i="6"/>
  <c r="M9" i="6"/>
  <c r="L9" i="6"/>
  <c r="K9" i="6"/>
  <c r="J9" i="6"/>
  <c r="I9" i="6"/>
  <c r="H9" i="6"/>
  <c r="T7" i="6"/>
  <c r="M7" i="6"/>
  <c r="L7" i="6"/>
  <c r="K7" i="6"/>
  <c r="J7" i="6"/>
  <c r="I7" i="6"/>
  <c r="H7" i="6"/>
  <c r="T18" i="6"/>
  <c r="M18" i="6"/>
  <c r="L18" i="6"/>
  <c r="K18" i="6"/>
  <c r="J18" i="6"/>
  <c r="I18" i="6"/>
  <c r="H18" i="6"/>
  <c r="T17" i="6"/>
  <c r="M17" i="6"/>
  <c r="L17" i="6"/>
  <c r="K17" i="6"/>
  <c r="J17" i="6"/>
  <c r="I17" i="6"/>
  <c r="H17" i="6"/>
  <c r="T48" i="6"/>
  <c r="M48" i="6"/>
  <c r="L48" i="6"/>
  <c r="K48" i="6"/>
  <c r="J48" i="6"/>
  <c r="I48" i="6"/>
  <c r="H48" i="6"/>
  <c r="T33" i="6"/>
  <c r="M33" i="6"/>
  <c r="L33" i="6"/>
  <c r="K33" i="6"/>
  <c r="J33" i="6"/>
  <c r="I33" i="6"/>
  <c r="H33" i="6"/>
  <c r="T40" i="6"/>
  <c r="M40" i="6"/>
  <c r="L40" i="6"/>
  <c r="K40" i="6"/>
  <c r="J40" i="6"/>
  <c r="I40" i="6"/>
  <c r="H40" i="6"/>
  <c r="T38" i="6"/>
  <c r="M38" i="6"/>
  <c r="L38" i="6"/>
  <c r="K38" i="6"/>
  <c r="J38" i="6"/>
  <c r="I38" i="6"/>
  <c r="H38" i="6"/>
  <c r="T14" i="6"/>
  <c r="M14" i="6"/>
  <c r="L14" i="6"/>
  <c r="K14" i="6"/>
  <c r="J14" i="6"/>
  <c r="I14" i="6"/>
  <c r="H14" i="6"/>
  <c r="T10" i="6"/>
  <c r="M10" i="6"/>
  <c r="L10" i="6"/>
  <c r="K10" i="6"/>
  <c r="J10" i="6"/>
  <c r="I10" i="6"/>
  <c r="H10" i="6"/>
  <c r="T13" i="6"/>
  <c r="M13" i="6"/>
  <c r="L13" i="6"/>
  <c r="K13" i="6"/>
  <c r="J13" i="6"/>
  <c r="I13" i="6"/>
  <c r="H13" i="6"/>
  <c r="T8" i="6"/>
  <c r="M8" i="6"/>
  <c r="L8" i="6"/>
  <c r="K8" i="6"/>
  <c r="J8" i="6"/>
  <c r="I8" i="6"/>
  <c r="H8" i="6"/>
  <c r="T22" i="6"/>
  <c r="M22" i="6"/>
  <c r="L22" i="6"/>
  <c r="K22" i="6"/>
  <c r="J22" i="6"/>
  <c r="I22" i="6"/>
  <c r="H22" i="6"/>
  <c r="T34" i="6"/>
  <c r="M34" i="6"/>
  <c r="L34" i="6"/>
  <c r="K34" i="6"/>
  <c r="J34" i="6"/>
  <c r="I34" i="6"/>
  <c r="H34" i="6"/>
  <c r="T51" i="6"/>
  <c r="M51" i="6"/>
  <c r="L51" i="6"/>
  <c r="K51" i="6"/>
  <c r="J51" i="6"/>
  <c r="I51" i="6"/>
  <c r="H51" i="6"/>
  <c r="T23" i="6"/>
  <c r="M23" i="6"/>
  <c r="L23" i="6"/>
  <c r="K23" i="6"/>
  <c r="J23" i="6"/>
  <c r="I23" i="6"/>
  <c r="H23" i="6"/>
  <c r="T37" i="6"/>
  <c r="M37" i="6"/>
  <c r="L37" i="6"/>
  <c r="K37" i="6"/>
  <c r="J37" i="6"/>
  <c r="I37" i="6"/>
  <c r="H37" i="6"/>
  <c r="T46" i="6"/>
  <c r="M46" i="6"/>
  <c r="L46" i="6"/>
  <c r="K46" i="6"/>
  <c r="J46" i="6"/>
  <c r="I46" i="6"/>
  <c r="H46" i="6"/>
  <c r="T19" i="6"/>
  <c r="M19" i="6"/>
  <c r="L19" i="6"/>
  <c r="K19" i="6"/>
  <c r="J19" i="6"/>
  <c r="I19" i="6"/>
  <c r="H19" i="6"/>
  <c r="T41" i="6"/>
  <c r="M41" i="6"/>
  <c r="L41" i="6"/>
  <c r="K41" i="6"/>
  <c r="J41" i="6"/>
  <c r="I41" i="6"/>
  <c r="H41" i="6"/>
  <c r="T47" i="6"/>
  <c r="M47" i="6"/>
  <c r="L47" i="6"/>
  <c r="K47" i="6"/>
  <c r="J47" i="6"/>
  <c r="I47" i="6"/>
  <c r="H47" i="6"/>
  <c r="T50" i="6"/>
  <c r="M50" i="6"/>
  <c r="L50" i="6"/>
  <c r="K50" i="6"/>
  <c r="J50" i="6"/>
  <c r="I50" i="6"/>
  <c r="H50" i="6"/>
  <c r="T44" i="6"/>
  <c r="M44" i="6"/>
  <c r="L44" i="6"/>
  <c r="K44" i="6"/>
  <c r="J44" i="6"/>
  <c r="I44" i="6"/>
  <c r="H44" i="6"/>
  <c r="T39" i="6"/>
  <c r="M39" i="6"/>
  <c r="L39" i="6"/>
  <c r="K39" i="6"/>
  <c r="J39" i="6"/>
  <c r="I39" i="6"/>
  <c r="H39" i="6"/>
  <c r="T42" i="6"/>
  <c r="M42" i="6"/>
  <c r="L42" i="6"/>
  <c r="K42" i="6"/>
  <c r="J42" i="6"/>
  <c r="I42" i="6"/>
  <c r="H42" i="6"/>
  <c r="T11" i="6"/>
  <c r="M11" i="6"/>
  <c r="L11" i="6"/>
  <c r="K11" i="6"/>
  <c r="J11" i="6"/>
  <c r="I11" i="6"/>
  <c r="H11" i="6"/>
  <c r="T16" i="6"/>
  <c r="M16" i="6"/>
  <c r="L16" i="6"/>
  <c r="K16" i="6"/>
  <c r="J16" i="6"/>
  <c r="I16" i="6"/>
  <c r="H16" i="6"/>
  <c r="T12" i="6"/>
  <c r="M12" i="6"/>
  <c r="L12" i="6"/>
  <c r="K12" i="6"/>
  <c r="J12" i="6"/>
  <c r="I12" i="6"/>
  <c r="H12" i="6"/>
  <c r="T20" i="6"/>
  <c r="M20" i="6"/>
  <c r="L20" i="6"/>
  <c r="K20" i="6"/>
  <c r="J20" i="6"/>
  <c r="I20" i="6"/>
  <c r="H20" i="6"/>
  <c r="T15" i="6"/>
  <c r="M15" i="6"/>
  <c r="L15" i="6"/>
  <c r="K15" i="6"/>
  <c r="J15" i="6"/>
  <c r="I15" i="6"/>
  <c r="H15" i="6"/>
  <c r="T25" i="6"/>
  <c r="M25" i="6"/>
  <c r="L25" i="6"/>
  <c r="K25" i="6"/>
  <c r="J25" i="6"/>
  <c r="I25" i="6"/>
  <c r="H25" i="6"/>
  <c r="T24" i="6"/>
  <c r="M24" i="6"/>
  <c r="L24" i="6"/>
  <c r="K24" i="6"/>
  <c r="J24" i="6"/>
  <c r="I24" i="6"/>
  <c r="H24" i="6"/>
  <c r="H7" i="4"/>
  <c r="H6" i="4"/>
  <c r="G8" i="4"/>
  <c r="G7" i="4"/>
  <c r="G6" i="4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6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8" i="1"/>
  <c r="L7" i="1"/>
  <c r="K6" i="1"/>
  <c r="L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6" i="1"/>
  <c r="J7" i="4" l="1"/>
  <c r="I6" i="4"/>
  <c r="I7" i="4"/>
  <c r="J6" i="4"/>
  <c r="I8" i="4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6" i="1"/>
  <c r="H12" i="4" l="1"/>
  <c r="H15" i="4"/>
  <c r="H14" i="4"/>
  <c r="H13" i="4"/>
  <c r="G14" i="4"/>
  <c r="G15" i="4"/>
  <c r="G13" i="4"/>
  <c r="G1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tc={091C8577-B347-AD47-B9B4-1AF656F2BA51}</author>
    <author>tc={DCD85CD3-137A-6048-9145-DDAC85FAA538}</author>
    <author>tc={11198127-7A50-184A-822B-01A63AF5AC20}</author>
    <author>tc={D7E92497-BF45-AF4B-A4B9-09E40BD32C11}</author>
    <author>tc={D89C04EC-7E3D-6344-8417-AC50B2F66AC4}</author>
  </authors>
  <commentList>
    <comment ref="N3" authorId="0" shapeId="0" xr:uid="{091C8577-B347-AD47-B9B4-1AF656F2BA5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demand increase usually on weekdays</t>
      </text>
    </comment>
    <comment ref="O3" authorId="1" shapeId="0" xr:uid="{DCD85CD3-137A-6048-9145-DDAC85FAA538}">
      <text>
        <t>[Threaded comment]
Your version of Excel allows you to read this threaded comment; however, any edits to it will get removed if the file is opened in a newer version of Excel. Learn more: https://go.microsoft.com/fwlink/?linkid=870924
Comment:
    When the temperature is higher the demand increase</t>
      </text>
    </comment>
    <comment ref="T3" authorId="2" shapeId="0" xr:uid="{11198127-7A50-184A-822B-01A63AF5AC2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higher demand means more income </t>
      </text>
    </comment>
    <comment ref="N29" authorId="3" shapeId="0" xr:uid="{D7E92497-BF45-AF4B-A4B9-09E40BD32C1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demand decrease normally  on weekends.</t>
      </text>
    </comment>
    <comment ref="O29" authorId="4" shapeId="0" xr:uid="{D89C04EC-7E3D-6344-8417-AC50B2F66AC4}">
      <text>
        <t>[Threaded comment]
Your version of Excel allows you to read this threaded comment; however, any edits to it will get removed if the file is opened in a newer version of Excel. Learn more: https://go.microsoft.com/fwlink/?linkid=870924
Comment:
    When the temperature is lower the demand decrease.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tc={0BBFBD31-9EFA-B74F-A13A-08D84DE1439A}</author>
  </authors>
  <commentList>
    <comment ref="M42" authorId="0" shapeId="0" xr:uid="{0BBFBD31-9EFA-B74F-A13A-08D84DE1439A}">
      <text>
        <t>[Threaded comment]
Your version of Excel allows you to read this threaded comment; however, any edits to it will get removed if the file is opened in a newer version of Excel. Learn more: https://go.microsoft.com/fwlink/?linkid=870924
Comment:
    His chart show how the data changes from jan 2015 to oct 2020. 
Reply:
    Going up in the first quarter of each year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tc={1332E226-D538-824F-9722-E487918F2904}</author>
    <author>tc={EB3889B0-44AB-B244-A023-E3A65F1A208F}</author>
    <author>tc={0343E7F0-9008-A546-9B6F-AD92F1C16C1C}</author>
  </authors>
  <commentList>
    <comment ref="U13" authorId="0" shapeId="0" xr:uid="{1332E226-D538-824F-9722-E487918F290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This chart show temperature and demand for each day.
When the temperature was higher the demand incrrease </t>
      </text>
    </comment>
    <comment ref="U54" authorId="1" shapeId="0" xr:uid="{EB3889B0-44AB-B244-A023-E3A65F1A208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This chart show the effect of solar exposure on electricity demand. 
</t>
      </text>
    </comment>
    <comment ref="U89" authorId="2" shapeId="0" xr:uid="{0343E7F0-9008-A546-9B6F-AD92F1C16C1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chart show the effect of rainfall on electricity demand.
Usually when its raining the demand increase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tc={0D619B54-02F2-6E4B-8F66-ABDC7B961EBC}</author>
    <author>tc={4C8EB481-9C8F-3C47-B73E-705F979E591C}</author>
  </authors>
  <commentList>
    <comment ref="U16" authorId="0" shapeId="0" xr:uid="{0D619B54-02F2-6E4B-8F66-ABDC7B961E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This chart show the lower electricity demand happen in no school day and the higher demand occur in the school day.
Reply:
    The trend lines show how the demand goes up when is school day and the temperature is higher </t>
      </text>
    </comment>
    <comment ref="U57" authorId="1" shapeId="0" xr:uid="{4C8EB481-9C8F-3C47-B73E-705F979E591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char show higher electricity demand occur on working days.
Reply:
    The trend lines show how the demand is higher on working days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tc={AE21634D-D5FD-EF42-81AA-F51D0A2E5E81}</author>
  </authors>
  <commentList>
    <comment ref="U37" authorId="0" shapeId="0" xr:uid="{AE21634D-D5FD-EF42-81AA-F51D0A2E5E81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char show how the electricity demand goes up in July and then goes down in September.
Reply:
    The lower demand occur in 2017
Reply:
    The higher demand occur in July 2015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D0C49A-2B73-8B47-A10A-C7EF58697512}" name="EnergyDemand" type="6" refreshedVersion="8" background="1" saveData="1">
    <textPr sourceFile="/Users/giovanni/Desktop/Data analysys course/Project 1/EnergyDemand.csv" tab="0" comma="1">
      <textFields count="7">
        <textField/>
        <textField/>
        <textField/>
        <textField/>
        <textField/>
        <textField/>
        <textField/>
      </textFields>
    </textPr>
  </connection>
  <connection id="2" xr16:uid="{A23654C8-A05C-B447-B67B-472042A627A5}" name="EnergyDemand1" type="6" refreshedVersion="8" background="1" saveData="1">
    <textPr sourceFile="/Users/giovanni/Desktop/Data analysys course/Project 1/EnergyDemand.csv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<sst xmlns="http://schemas.openxmlformats.org/spreadsheetml/2006/main" count="8685" uniqueCount="84">
  <si>
    <t>date</t>
  </si>
  <si>
    <t>RRP</t>
  </si>
  <si>
    <t>school_day</t>
  </si>
  <si>
    <t>holiday</t>
  </si>
  <si>
    <t>N</t>
  </si>
  <si>
    <t>Y</t>
  </si>
  <si>
    <t>Reveneu</t>
  </si>
  <si>
    <t>Demand and Revenue Summary</t>
  </si>
  <si>
    <t>Demand</t>
  </si>
  <si>
    <t>Date</t>
  </si>
  <si>
    <t>min</t>
  </si>
  <si>
    <t>max</t>
  </si>
  <si>
    <t>mean</t>
  </si>
  <si>
    <t>max Saturday</t>
  </si>
  <si>
    <t>max Sunday</t>
  </si>
  <si>
    <t>min Saturday</t>
  </si>
  <si>
    <t>min Sunday</t>
  </si>
  <si>
    <t>Top 20 Days for Demand</t>
  </si>
  <si>
    <t>Bottom 20 Days for Demand</t>
  </si>
  <si>
    <t>School</t>
  </si>
  <si>
    <t>No School</t>
  </si>
  <si>
    <t>Holiday</t>
  </si>
  <si>
    <t>School Day</t>
  </si>
  <si>
    <t>Working Day</t>
  </si>
  <si>
    <t>2015</t>
  </si>
  <si>
    <t>2016</t>
  </si>
  <si>
    <t>2017</t>
  </si>
  <si>
    <t>2018</t>
  </si>
  <si>
    <t>2019</t>
  </si>
  <si>
    <t>2020</t>
  </si>
  <si>
    <t>Grand Total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</si>
  <si>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</si>
  <si>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</si>
  <si>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</si>
  <si>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</si>
  <si>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</si>
  <si>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</si>
  <si>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</si>
  <si>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</si>
  <si>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</si>
  <si>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</si>
  <si>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</si>
  <si>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</si>
  <si>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of DEMAND</t>
  </si>
  <si>
    <t>Year on Year Demand</t>
  </si>
  <si>
    <t>Monday</t>
  </si>
  <si>
    <t>Tuesday</t>
  </si>
  <si>
    <t>Wednesday</t>
  </si>
  <si>
    <t>Thursday</t>
  </si>
  <si>
    <t>Friday</t>
  </si>
  <si>
    <t>Saturday</t>
  </si>
  <si>
    <t>Sunday</t>
  </si>
  <si>
    <t>Day of Week</t>
  </si>
  <si>
    <t>Month</t>
  </si>
  <si>
    <t>Year</t>
  </si>
  <si>
    <t>Week</t>
  </si>
  <si>
    <t>Min Temperature</t>
  </si>
  <si>
    <t>Max temperature</t>
  </si>
  <si>
    <t>Solar Expousure</t>
  </si>
  <si>
    <t>Rainfall</t>
  </si>
  <si>
    <t>Sum of Demand</t>
  </si>
  <si>
    <t>Rank</t>
  </si>
  <si>
    <t xml:space="preserve">Data Space </t>
  </si>
  <si>
    <t>Energy demand data analysis for Aus Energy</t>
  </si>
  <si>
    <t>Created by: Giovanni Escalona</t>
  </si>
  <si>
    <t>Contact: gioves28@hotmail.com</t>
  </si>
  <si>
    <t>Date created:</t>
  </si>
  <si>
    <t>Purpose:</t>
  </si>
  <si>
    <t>How factors like the weather and holidays affect demand.</t>
  </si>
  <si>
    <t>How the energy demand varies depending of the circumstances.</t>
  </si>
  <si>
    <t>How energy demand change over time.</t>
  </si>
  <si>
    <t>This spreadsheet show</t>
  </si>
  <si>
    <t>Cover Page</t>
  </si>
  <si>
    <t>Energy Demand</t>
  </si>
  <si>
    <t>Summary</t>
  </si>
  <si>
    <t>Top and Bottom 20 Demand</t>
  </si>
  <si>
    <t>Demand Over Time</t>
  </si>
  <si>
    <t>Effect of Weather</t>
  </si>
  <si>
    <t>Energy Holidays</t>
  </si>
  <si>
    <t>Effect of Temp and Hols</t>
  </si>
  <si>
    <t>YoY Demand</t>
  </si>
  <si>
    <t>Demand by Day of Week</t>
  </si>
  <si>
    <t>Energy Demand Over Time</t>
  </si>
  <si>
    <t>Formulas used : Text Function, VLOOKUP, Index Function, Match Function, Excel MAXIFS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</si>
</sst>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809]dd\ mmmm\ yyyy;@"/>
    <numFmt numFmtId="165" formatCode="[$$-C09]#,##0.00"/>
    <numFmt numFmtId="166" formatCode="[$$-C09]#,##0"/>
  </numFmts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404040"/>
        <bgColor rgb="FF000000"/>
      </patternFill>
    </fill>
    <fill>
      <patternFill patternType="solid">
        <fgColor theme="0"/>
        <bgColor rgb="FF000000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2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66">
    <xf numFmtId="0" fontId="0" fillId="0" borderId="0" xfId="0"/>
    <xf numFmtId="0" fontId="1" fillId="0" borderId="0" xfId="1"/>
    <xf numFmtId="14" fontId="1" fillId="0" borderId="0" xfId="1" applyNumberFormat="1"/>
    <xf numFmtId="164" fontId="4" fillId="3" borderId="0" xfId="2" applyNumberFormat="1" applyFont="1" applyFill="1" applyAlignment="1">
      <alignment horizontal="left"/>
    </xf>
    <xf numFmtId="164" fontId="4" fillId="4" borderId="0" xfId="2" applyNumberFormat="1" applyFont="1" applyFill="1" applyAlignment="1">
      <alignment horizontal="left"/>
    </xf>
    <xf numFmtId="164" fontId="0" fillId="4" borderId="0" xfId="0" applyNumberFormat="1" applyFill="1" applyAlignment="1">
      <alignment horizontal="left"/>
    </xf>
    <xf numFmtId="0" fontId="4" fillId="3" borderId="0" xfId="2" applyNumberFormat="1" applyFont="1" applyFill="1" applyAlignment="1">
      <alignment horizontal="left"/>
    </xf>
    <xf numFmtId="0" fontId="4" fillId="3" borderId="0" xfId="2" applyFont="1" applyFill="1" applyAlignment="1">
      <alignment horizontal="left"/>
    </xf>
    <xf numFmtId="0" fontId="0" fillId="0" borderId="0" xfId="0" applyAlignment="1">
      <alignment horizontal="left"/>
    </xf>
    <xf numFmtId="3" fontId="4" fillId="3" borderId="0" xfId="2" applyNumberFormat="1" applyFont="1" applyFill="1" applyAlignment="1">
      <alignment horizontal="left"/>
    </xf>
    <xf numFmtId="3" fontId="0" fillId="0" borderId="0" xfId="0" applyNumberFormat="1"/>
    <xf numFmtId="165" fontId="4" fillId="3" borderId="0" xfId="2" applyNumberFormat="1" applyFont="1" applyFill="1" applyAlignment="1">
      <alignment horizontal="left"/>
    </xf>
    <xf numFmtId="165" fontId="0" fillId="0" borderId="0" xfId="0" applyNumberFormat="1"/>
    <xf numFmtId="0" fontId="4" fillId="4" borderId="0" xfId="0" applyFont="1" applyFill="1"/>
    <xf numFmtId="0" fontId="4" fillId="4" borderId="1" xfId="0" applyFont="1" applyFill="1" applyBorder="1"/>
    <xf numFmtId="0" fontId="4" fillId="4" borderId="2" xfId="0" applyFont="1" applyFill="1" applyBorder="1"/>
    <xf numFmtId="0" fontId="0" fillId="0" borderId="6" xfId="0" applyBorder="1"/>
    <xf numFmtId="3" fontId="0" fillId="0" borderId="3" xfId="0" applyNumberFormat="1" applyBorder="1"/>
    <xf numFmtId="3" fontId="0" fillId="0" borderId="5" xfId="0" applyNumberFormat="1" applyBorder="1"/>
    <xf numFmtId="166" fontId="0" fillId="0" borderId="3" xfId="0" applyNumberFormat="1" applyBorder="1"/>
    <xf numFmtId="166" fontId="0" fillId="0" borderId="5" xfId="0" applyNumberFormat="1" applyBorder="1"/>
    <xf numFmtId="164" fontId="4" fillId="4" borderId="2" xfId="0" applyNumberFormat="1" applyFont="1" applyFill="1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4" xfId="0" applyNumberFormat="1" applyBorder="1" applyAlignment="1">
      <alignment horizontal="right"/>
    </xf>
    <xf numFmtId="0" fontId="4" fillId="3" borderId="0" xfId="0" applyFont="1" applyFill="1" applyAlignment="1">
      <alignment horizontal="left"/>
    </xf>
    <xf numFmtId="0" fontId="4" fillId="3" borderId="0" xfId="0" applyFont="1" applyFill="1"/>
    <xf numFmtId="164" fontId="0" fillId="0" borderId="0" xfId="0" applyNumberFormat="1" applyAlignment="1">
      <alignment horizontal="left"/>
    </xf>
    <xf numFmtId="0" fontId="4" fillId="0" borderId="0" xfId="0" applyFont="1"/>
    <xf numFmtId="164" fontId="4" fillId="0" borderId="0" xfId="2" applyNumberFormat="1" applyFont="1" applyFill="1" applyAlignment="1">
      <alignment horizontal="left"/>
    </xf>
    <xf numFmtId="3" fontId="0" fillId="0" borderId="0" xfId="0" applyNumberFormat="1" applyAlignment="1">
      <alignment horizontal="right"/>
    </xf>
    <xf numFmtId="3" fontId="4" fillId="3" borderId="0" xfId="0" applyNumberFormat="1" applyFont="1" applyFill="1" applyAlignment="1">
      <alignment horizontal="left"/>
    </xf>
    <xf numFmtId="0" fontId="0" fillId="5" borderId="0" xfId="0" applyFill="1"/>
    <xf numFmtId="0" fontId="5" fillId="5" borderId="0" xfId="0" applyFont="1" applyFill="1"/>
    <xf numFmtId="0" fontId="5" fillId="5" borderId="0" xfId="0" applyFont="1" applyFill="1" applyAlignment="1">
      <alignment horizontal="left"/>
    </xf>
    <xf numFmtId="164" fontId="5" fillId="5" borderId="0" xfId="0" applyNumberFormat="1" applyFont="1" applyFill="1"/>
    <xf numFmtId="0" fontId="0" fillId="4" borderId="0" xfId="0" applyFill="1"/>
    <xf numFmtId="0" fontId="8" fillId="5" borderId="0" xfId="0" applyFont="1" applyFill="1" applyAlignment="1">
      <alignment horizontal="center"/>
    </xf>
    <xf numFmtId="0" fontId="0" fillId="4" borderId="0" xfId="0" applyFill="1" applyAlignment="1">
      <alignment horizontal="left"/>
    </xf>
    <xf numFmtId="3" fontId="0" fillId="5" borderId="0" xfId="0" applyNumberFormat="1" applyFill="1"/>
    <xf numFmtId="165" fontId="0" fillId="5" borderId="0" xfId="0" applyNumberFormat="1" applyFill="1"/>
    <xf numFmtId="164" fontId="0" fillId="5" borderId="0" xfId="0" applyNumberFormat="1" applyFill="1" applyAlignment="1">
      <alignment horizontal="left"/>
    </xf>
    <xf numFmtId="0" fontId="7" fillId="6" borderId="0" xfId="0" applyFont="1" applyFill="1"/>
    <xf numFmtId="0" fontId="4" fillId="4" borderId="0" xfId="0" applyFont="1" applyFill="1" applyAlignment="1">
      <alignment horizontal="left"/>
    </xf>
    <xf numFmtId="3" fontId="4" fillId="4" borderId="0" xfId="0" applyNumberFormat="1" applyFont="1" applyFill="1"/>
    <xf numFmtId="0" fontId="4" fillId="4" borderId="7" xfId="0" applyFont="1" applyFill="1" applyBorder="1"/>
    <xf numFmtId="0" fontId="4" fillId="5" borderId="0" xfId="0" applyFont="1" applyFill="1"/>
    <xf numFmtId="0" fontId="4" fillId="7" borderId="0" xfId="3" applyFont="1" applyFill="1" applyAlignment="1">
      <alignment horizontal="center"/>
    </xf>
    <xf numFmtId="0" fontId="7" fillId="7" borderId="0" xfId="0" applyFont="1" applyFill="1"/>
    <xf numFmtId="0" fontId="4" fillId="5" borderId="0" xfId="3" applyFont="1" applyFill="1" applyAlignment="1">
      <alignment horizontal="center"/>
    </xf>
    <xf numFmtId="0" fontId="5" fillId="5" borderId="0" xfId="0" applyFont="1" applyFill="1" applyAlignment="1">
      <alignment horizontal="left"/>
    </xf>
    <xf numFmtId="0" fontId="5" fillId="5" borderId="0" xfId="0" applyFont="1" applyFill="1"/>
    <xf numFmtId="0" fontId="4" fillId="4" borderId="0" xfId="3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4" fillId="6" borderId="0" xfId="3" applyFont="1" applyFill="1" applyAlignment="1">
      <alignment horizontal="center"/>
    </xf>
    <xf numFmtId="164" fontId="9" fillId="5" borderId="0" xfId="0" applyNumberFormat="1" applyFont="1" applyFill="1" applyAlignment="1">
      <alignment horizontal="left"/>
    </xf>
    <xf numFmtId="164" fontId="9" fillId="5" borderId="8" xfId="0" applyNumberFormat="1" applyFont="1" applyFill="1" applyBorder="1" applyAlignment="1">
      <alignment horizontal="left"/>
    </xf>
    <xf numFmtId="0" fontId="8" fillId="7" borderId="0" xfId="3" applyFont="1" applyFill="1" applyAlignment="1">
      <alignment horizontal="center"/>
    </xf>
    <xf numFmtId="0" fontId="9" fillId="0" borderId="0" xfId="0" applyFont="1" applyAlignment="1">
      <alignment horizontal="left"/>
    </xf>
    <xf numFmtId="0" fontId="9" fillId="0" borderId="8" xfId="0" applyFont="1" applyBorder="1" applyAlignment="1">
      <alignment horizontal="left"/>
    </xf>
    <xf numFmtId="0" fontId="3" fillId="5" borderId="0" xfId="3" applyFont="1" applyFill="1" applyAlignment="1">
      <alignment horizontal="center"/>
    </xf>
    <xf numFmtId="0" fontId="10" fillId="0" borderId="0" xfId="0" applyFont="1" applyAlignment="1">
      <alignment horizontal="left"/>
    </xf>
    <xf numFmtId="0" fontId="10" fillId="0" borderId="8" xfId="0" applyFont="1" applyBorder="1" applyAlignment="1">
      <alignment horizontal="left"/>
    </xf>
    <xf numFmtId="0" fontId="8" fillId="5" borderId="0" xfId="3" applyFont="1" applyFill="1" applyAlignment="1">
      <alignment horizontal="center"/>
    </xf>
    <xf numFmtId="164" fontId="9" fillId="0" borderId="0" xfId="0" applyNumberFormat="1" applyFont="1" applyAlignment="1">
      <alignment horizontal="left"/>
    </xf>
    <xf numFmtId="164" fontId="9" fillId="0" borderId="8" xfId="0" applyNumberFormat="1" applyFont="1" applyBorder="1" applyAlignment="1">
      <alignment horizontal="left"/>
    </xf>
  </cellXfs>
  <cellStyles count="4">
    <cellStyle name="60% - Accent3" xfId="2" builtinId="40"/>
    <cellStyle name="Hyperlink" xfId="3" builtinId="8"/>
    <cellStyle name="Normal" xfId="0" builtinId="0"/>
    <cellStyle name="Normal 2" xfId="1" xr:uid="{CBF3A7C2-756F-BB4E-8A22-98EBD65B65B9}"/>
  </cellStyles>
  <dxfs count="50">
    <dxf>
      <font>
        <color rgb="FF9C0006"/>
      </font>
    </dxf>
    <dxf>
      <font>
        <color rgb="FF00B050"/>
      </font>
    </dxf>
    <dxf>
      <font>
        <color rgb="FF00B050"/>
      </font>
      <fill>
        <patternFill patternType="none">
          <fgColor auto="1"/>
          <bgColor auto="1"/>
        </patternFill>
      </fill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00B050"/>
      </font>
      <fill>
        <patternFill patternType="none">
          <fgColor auto="1"/>
          <bgColor auto="1"/>
        </patternFill>
      </fill>
    </dxf>
    <dxf>
      <font>
        <color rgb="FF9C0006"/>
      </font>
    </dxf>
    <dxf>
      <font>
        <color theme="0"/>
      </font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</dxf>
    <dxf>
      <numFmt numFmtId="3" formatCode="#,##0"/>
    </dxf>
    <dxf>
      <numFmt numFmtId="3" formatCode="#,##0"/>
    </dxf>
    <dxf>
      <font>
        <color theme="0"/>
      </font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numFmt numFmtId="3" formatCode="#,##0"/>
    </dxf>
  </dxfs>
  <tableStyles count="0" defaultTableStyle="TableStyleMedium2" defaultPivotStyle="PivotStyleLight16"/>
  <colors>
    <mruColors>
      <color rgb="FFFF2600"/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Energy Demand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'Energy Demand'!$Q$5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'Energy Demand'!$F$6:$F$2131</c:f>
              <c:numCache>
                <c:formatCode>[$-809]dd\ mmmm\ yyyy;@</c:formatCode>
                <c:ptCount val="2126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</c:numCache>
            </c:numRef>
          </c:cat>
          <c:val>
            <c:numRef>
              <c:f>'Energy Demand'!$Q$6:$Q$2131</c:f>
              <c:numCache>
                <c:formatCode>#,##0</c:formatCode>
                <c:ptCount val="212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3-9F43-A414-2EF7EBC69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192480"/>
        <c:axId val="1247365792"/>
      </c:lineChart>
      <c:dateAx>
        <c:axId val="121019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9]dd\ 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365792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124736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19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Effect of Max</a:t>
            </a:r>
            <a:r>
              <a:rPr lang="en-GB" b="1" baseline="0"/>
              <a:t> Temperature on Demand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'Energy Demand'!$Q$5</c:f>
              <c:strCache>
                <c:ptCount val="1"/>
                <c:pt idx="0">
                  <c:v>Demand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'Energy Demand'!$N$6:$N$2131</c:f>
              <c:numCache>
                <c:formatCode>General</c:formatCode>
                <c:ptCount val="212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'Energy Demand'!$Q$6:$Q$2131</c:f>
              <c:numCache>
                <c:formatCode>#,##0</c:formatCode>
                <c:ptCount val="212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A3-3C49-978A-1C2A58F20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840160"/>
        <c:axId val="857597680"/>
      </c:scatterChart>
      <c:valAx>
        <c:axId val="85684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Maximum</a:t>
                </a:r>
                <a:r>
                  <a:rPr lang="en-GB" sz="1400" b="1" baseline="0"/>
                  <a:t> temperature during the day in celsius</a:t>
                </a:r>
                <a:endParaRPr lang="en-GB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597680"/>
        <c:crosses val="autoZero"/>
        <c:crossBetween val="midCat"/>
      </c:valAx>
      <c:valAx>
        <c:axId val="85759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Total daily electricity demand in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4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>
                <a:effectLst/>
              </a:rPr>
              <a:t>Effect of Solar Exposure on Demand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'Energy Demand'!$Q$5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'Energy Demand'!$O$6:$O$2131</c:f>
              <c:numCache>
                <c:formatCode>General</c:formatCode>
                <c:ptCount val="2126"/>
                <c:pt idx="0">
                  <c:v>23.6</c:v>
                </c:pt>
                <c:pt idx="1">
                  <c:v>26.8</c:v>
                </c:pt>
                <c:pt idx="2">
                  <c:v>26.5</c:v>
                </c:pt>
                <c:pt idx="3">
                  <c:v>25.2</c:v>
                </c:pt>
                <c:pt idx="4">
                  <c:v>30.7</c:v>
                </c:pt>
                <c:pt idx="5">
                  <c:v>31.6</c:v>
                </c:pt>
                <c:pt idx="6">
                  <c:v>20.7</c:v>
                </c:pt>
                <c:pt idx="7">
                  <c:v>13.5</c:v>
                </c:pt>
                <c:pt idx="8">
                  <c:v>3.1</c:v>
                </c:pt>
                <c:pt idx="9">
                  <c:v>5.6</c:v>
                </c:pt>
                <c:pt idx="10">
                  <c:v>29.9</c:v>
                </c:pt>
                <c:pt idx="11">
                  <c:v>31.6</c:v>
                </c:pt>
                <c:pt idx="12">
                  <c:v>4.2</c:v>
                </c:pt>
                <c:pt idx="13">
                  <c:v>15.2</c:v>
                </c:pt>
                <c:pt idx="14">
                  <c:v>14.6</c:v>
                </c:pt>
                <c:pt idx="15">
                  <c:v>30.3</c:v>
                </c:pt>
                <c:pt idx="16">
                  <c:v>27.5</c:v>
                </c:pt>
                <c:pt idx="17">
                  <c:v>23.4</c:v>
                </c:pt>
                <c:pt idx="18">
                  <c:v>29</c:v>
                </c:pt>
                <c:pt idx="19">
                  <c:v>19.600000000000001</c:v>
                </c:pt>
                <c:pt idx="20">
                  <c:v>25.8</c:v>
                </c:pt>
                <c:pt idx="21">
                  <c:v>23.1</c:v>
                </c:pt>
                <c:pt idx="22">
                  <c:v>28.6</c:v>
                </c:pt>
                <c:pt idx="23">
                  <c:v>30.3</c:v>
                </c:pt>
                <c:pt idx="24">
                  <c:v>25.4</c:v>
                </c:pt>
                <c:pt idx="25">
                  <c:v>19.899999999999999</c:v>
                </c:pt>
                <c:pt idx="26">
                  <c:v>17.7</c:v>
                </c:pt>
                <c:pt idx="27">
                  <c:v>27</c:v>
                </c:pt>
                <c:pt idx="28">
                  <c:v>28.9</c:v>
                </c:pt>
                <c:pt idx="29">
                  <c:v>27.6</c:v>
                </c:pt>
                <c:pt idx="30">
                  <c:v>26.2</c:v>
                </c:pt>
                <c:pt idx="31">
                  <c:v>17.3</c:v>
                </c:pt>
                <c:pt idx="32">
                  <c:v>23.9</c:v>
                </c:pt>
                <c:pt idx="33">
                  <c:v>22.7</c:v>
                </c:pt>
                <c:pt idx="34">
                  <c:v>21.2</c:v>
                </c:pt>
                <c:pt idx="35">
                  <c:v>28.8</c:v>
                </c:pt>
                <c:pt idx="36">
                  <c:v>28.4</c:v>
                </c:pt>
                <c:pt idx="37">
                  <c:v>16.100000000000001</c:v>
                </c:pt>
                <c:pt idx="38">
                  <c:v>16.600000000000001</c:v>
                </c:pt>
                <c:pt idx="39">
                  <c:v>28.6</c:v>
                </c:pt>
                <c:pt idx="40">
                  <c:v>27.7</c:v>
                </c:pt>
                <c:pt idx="41">
                  <c:v>24.1</c:v>
                </c:pt>
                <c:pt idx="42">
                  <c:v>23.8</c:v>
                </c:pt>
                <c:pt idx="43">
                  <c:v>14.9</c:v>
                </c:pt>
                <c:pt idx="44">
                  <c:v>20.8</c:v>
                </c:pt>
                <c:pt idx="45">
                  <c:v>25.7</c:v>
                </c:pt>
                <c:pt idx="46">
                  <c:v>26.3</c:v>
                </c:pt>
                <c:pt idx="47">
                  <c:v>8.3000000000000007</c:v>
                </c:pt>
                <c:pt idx="48">
                  <c:v>7.8</c:v>
                </c:pt>
                <c:pt idx="49">
                  <c:v>24.7</c:v>
                </c:pt>
                <c:pt idx="50">
                  <c:v>24.7</c:v>
                </c:pt>
                <c:pt idx="51">
                  <c:v>20</c:v>
                </c:pt>
                <c:pt idx="52">
                  <c:v>11.7</c:v>
                </c:pt>
                <c:pt idx="53">
                  <c:v>4.7</c:v>
                </c:pt>
                <c:pt idx="54">
                  <c:v>21.4</c:v>
                </c:pt>
                <c:pt idx="55">
                  <c:v>24.1</c:v>
                </c:pt>
                <c:pt idx="56">
                  <c:v>18.5</c:v>
                </c:pt>
                <c:pt idx="57">
                  <c:v>21.7</c:v>
                </c:pt>
                <c:pt idx="58">
                  <c:v>6.9</c:v>
                </c:pt>
                <c:pt idx="59">
                  <c:v>23.3</c:v>
                </c:pt>
                <c:pt idx="60">
                  <c:v>22</c:v>
                </c:pt>
                <c:pt idx="61">
                  <c:v>21.2</c:v>
                </c:pt>
                <c:pt idx="62">
                  <c:v>23</c:v>
                </c:pt>
                <c:pt idx="63">
                  <c:v>22.5</c:v>
                </c:pt>
                <c:pt idx="64">
                  <c:v>10.8</c:v>
                </c:pt>
                <c:pt idx="65">
                  <c:v>10.8</c:v>
                </c:pt>
                <c:pt idx="66">
                  <c:v>20.399999999999999</c:v>
                </c:pt>
                <c:pt idx="67">
                  <c:v>18.600000000000001</c:v>
                </c:pt>
                <c:pt idx="68">
                  <c:v>22.1</c:v>
                </c:pt>
                <c:pt idx="69">
                  <c:v>22.3</c:v>
                </c:pt>
                <c:pt idx="70">
                  <c:v>18.7</c:v>
                </c:pt>
                <c:pt idx="71">
                  <c:v>21.2</c:v>
                </c:pt>
                <c:pt idx="72">
                  <c:v>20</c:v>
                </c:pt>
                <c:pt idx="73">
                  <c:v>17.5</c:v>
                </c:pt>
                <c:pt idx="74">
                  <c:v>14.5</c:v>
                </c:pt>
                <c:pt idx="75">
                  <c:v>4.8</c:v>
                </c:pt>
                <c:pt idx="76">
                  <c:v>9.4</c:v>
                </c:pt>
                <c:pt idx="77">
                  <c:v>15.1</c:v>
                </c:pt>
                <c:pt idx="78">
                  <c:v>19.899999999999999</c:v>
                </c:pt>
                <c:pt idx="79">
                  <c:v>20.8</c:v>
                </c:pt>
                <c:pt idx="80">
                  <c:v>19.899999999999999</c:v>
                </c:pt>
                <c:pt idx="81">
                  <c:v>3.9</c:v>
                </c:pt>
                <c:pt idx="82">
                  <c:v>3.8</c:v>
                </c:pt>
                <c:pt idx="83">
                  <c:v>13.8</c:v>
                </c:pt>
                <c:pt idx="84">
                  <c:v>9.9</c:v>
                </c:pt>
                <c:pt idx="85">
                  <c:v>11.2</c:v>
                </c:pt>
                <c:pt idx="86">
                  <c:v>14.4</c:v>
                </c:pt>
                <c:pt idx="87">
                  <c:v>18.600000000000001</c:v>
                </c:pt>
                <c:pt idx="88">
                  <c:v>18.100000000000001</c:v>
                </c:pt>
                <c:pt idx="89">
                  <c:v>18.100000000000001</c:v>
                </c:pt>
                <c:pt idx="90">
                  <c:v>10.7</c:v>
                </c:pt>
                <c:pt idx="91">
                  <c:v>17.5</c:v>
                </c:pt>
                <c:pt idx="92">
                  <c:v>17.399999999999999</c:v>
                </c:pt>
                <c:pt idx="93">
                  <c:v>16.2</c:v>
                </c:pt>
                <c:pt idx="94">
                  <c:v>9.8000000000000007</c:v>
                </c:pt>
                <c:pt idx="95">
                  <c:v>13</c:v>
                </c:pt>
                <c:pt idx="96">
                  <c:v>3.9</c:v>
                </c:pt>
                <c:pt idx="97">
                  <c:v>12.6</c:v>
                </c:pt>
                <c:pt idx="98">
                  <c:v>10.9</c:v>
                </c:pt>
                <c:pt idx="99">
                  <c:v>15.9</c:v>
                </c:pt>
                <c:pt idx="100">
                  <c:v>14.9</c:v>
                </c:pt>
                <c:pt idx="101">
                  <c:v>13.4</c:v>
                </c:pt>
                <c:pt idx="102">
                  <c:v>14.9</c:v>
                </c:pt>
                <c:pt idx="103">
                  <c:v>8.4</c:v>
                </c:pt>
                <c:pt idx="104">
                  <c:v>12.8</c:v>
                </c:pt>
                <c:pt idx="105">
                  <c:v>10.9</c:v>
                </c:pt>
                <c:pt idx="106">
                  <c:v>7.5</c:v>
                </c:pt>
                <c:pt idx="107">
                  <c:v>9.9</c:v>
                </c:pt>
                <c:pt idx="108">
                  <c:v>11</c:v>
                </c:pt>
                <c:pt idx="109">
                  <c:v>12.7</c:v>
                </c:pt>
                <c:pt idx="110">
                  <c:v>13.8</c:v>
                </c:pt>
                <c:pt idx="111">
                  <c:v>7.1</c:v>
                </c:pt>
                <c:pt idx="112">
                  <c:v>7.5</c:v>
                </c:pt>
                <c:pt idx="113">
                  <c:v>7.8</c:v>
                </c:pt>
                <c:pt idx="114">
                  <c:v>3.5</c:v>
                </c:pt>
                <c:pt idx="115">
                  <c:v>5.9</c:v>
                </c:pt>
                <c:pt idx="116">
                  <c:v>8.3000000000000007</c:v>
                </c:pt>
                <c:pt idx="117">
                  <c:v>8.9</c:v>
                </c:pt>
                <c:pt idx="118">
                  <c:v>12.6</c:v>
                </c:pt>
                <c:pt idx="119">
                  <c:v>12.3</c:v>
                </c:pt>
                <c:pt idx="120">
                  <c:v>12.1</c:v>
                </c:pt>
                <c:pt idx="121">
                  <c:v>6.1</c:v>
                </c:pt>
                <c:pt idx="122">
                  <c:v>11.2</c:v>
                </c:pt>
                <c:pt idx="123">
                  <c:v>11.6</c:v>
                </c:pt>
                <c:pt idx="124">
                  <c:v>7.1</c:v>
                </c:pt>
                <c:pt idx="125">
                  <c:v>7.6</c:v>
                </c:pt>
                <c:pt idx="126">
                  <c:v>6.9</c:v>
                </c:pt>
                <c:pt idx="127">
                  <c:v>5.9</c:v>
                </c:pt>
                <c:pt idx="128">
                  <c:v>7.3</c:v>
                </c:pt>
                <c:pt idx="129">
                  <c:v>5.9</c:v>
                </c:pt>
                <c:pt idx="130">
                  <c:v>7.9</c:v>
                </c:pt>
                <c:pt idx="131">
                  <c:v>5.9</c:v>
                </c:pt>
                <c:pt idx="132">
                  <c:v>8.6999999999999993</c:v>
                </c:pt>
                <c:pt idx="133">
                  <c:v>6.7</c:v>
                </c:pt>
                <c:pt idx="134">
                  <c:v>6.2</c:v>
                </c:pt>
                <c:pt idx="135">
                  <c:v>10.4</c:v>
                </c:pt>
                <c:pt idx="136">
                  <c:v>10.3</c:v>
                </c:pt>
                <c:pt idx="137">
                  <c:v>10.199999999999999</c:v>
                </c:pt>
                <c:pt idx="138">
                  <c:v>3.2</c:v>
                </c:pt>
                <c:pt idx="139">
                  <c:v>6</c:v>
                </c:pt>
                <c:pt idx="140">
                  <c:v>3.5</c:v>
                </c:pt>
                <c:pt idx="141">
                  <c:v>6.7</c:v>
                </c:pt>
                <c:pt idx="142">
                  <c:v>7.7</c:v>
                </c:pt>
                <c:pt idx="143">
                  <c:v>8.6</c:v>
                </c:pt>
                <c:pt idx="144">
                  <c:v>8.1</c:v>
                </c:pt>
                <c:pt idx="145">
                  <c:v>6.8</c:v>
                </c:pt>
                <c:pt idx="146">
                  <c:v>7.4</c:v>
                </c:pt>
                <c:pt idx="147">
                  <c:v>8.4</c:v>
                </c:pt>
                <c:pt idx="148">
                  <c:v>6.6</c:v>
                </c:pt>
                <c:pt idx="149">
                  <c:v>8</c:v>
                </c:pt>
                <c:pt idx="150">
                  <c:v>4.9000000000000004</c:v>
                </c:pt>
                <c:pt idx="151">
                  <c:v>8.1</c:v>
                </c:pt>
                <c:pt idx="152">
                  <c:v>4.5999999999999996</c:v>
                </c:pt>
                <c:pt idx="153">
                  <c:v>8.1999999999999993</c:v>
                </c:pt>
                <c:pt idx="154">
                  <c:v>5.5</c:v>
                </c:pt>
                <c:pt idx="155">
                  <c:v>7</c:v>
                </c:pt>
                <c:pt idx="156">
                  <c:v>6.4</c:v>
                </c:pt>
                <c:pt idx="157">
                  <c:v>6.9</c:v>
                </c:pt>
                <c:pt idx="158">
                  <c:v>8.1999999999999993</c:v>
                </c:pt>
                <c:pt idx="159">
                  <c:v>8.6</c:v>
                </c:pt>
                <c:pt idx="160">
                  <c:v>7.1</c:v>
                </c:pt>
                <c:pt idx="161">
                  <c:v>8.3000000000000007</c:v>
                </c:pt>
                <c:pt idx="162">
                  <c:v>6.9</c:v>
                </c:pt>
                <c:pt idx="163">
                  <c:v>8</c:v>
                </c:pt>
                <c:pt idx="164">
                  <c:v>8</c:v>
                </c:pt>
                <c:pt idx="165">
                  <c:v>6.6</c:v>
                </c:pt>
                <c:pt idx="166">
                  <c:v>3.3</c:v>
                </c:pt>
                <c:pt idx="167">
                  <c:v>4.7</c:v>
                </c:pt>
                <c:pt idx="168">
                  <c:v>4.2</c:v>
                </c:pt>
                <c:pt idx="169">
                  <c:v>7.9</c:v>
                </c:pt>
                <c:pt idx="170">
                  <c:v>7.1</c:v>
                </c:pt>
                <c:pt idx="171">
                  <c:v>8.6</c:v>
                </c:pt>
                <c:pt idx="172">
                  <c:v>6.2</c:v>
                </c:pt>
                <c:pt idx="173">
                  <c:v>5.8</c:v>
                </c:pt>
                <c:pt idx="174">
                  <c:v>7.7</c:v>
                </c:pt>
                <c:pt idx="175">
                  <c:v>6.3</c:v>
                </c:pt>
                <c:pt idx="176">
                  <c:v>7.1</c:v>
                </c:pt>
                <c:pt idx="177">
                  <c:v>5</c:v>
                </c:pt>
                <c:pt idx="178">
                  <c:v>4.0999999999999996</c:v>
                </c:pt>
                <c:pt idx="179">
                  <c:v>5.6</c:v>
                </c:pt>
                <c:pt idx="180">
                  <c:v>7.9</c:v>
                </c:pt>
                <c:pt idx="181">
                  <c:v>6.9</c:v>
                </c:pt>
                <c:pt idx="182">
                  <c:v>7</c:v>
                </c:pt>
                <c:pt idx="183">
                  <c:v>5</c:v>
                </c:pt>
                <c:pt idx="184">
                  <c:v>2.8</c:v>
                </c:pt>
                <c:pt idx="185">
                  <c:v>8.1999999999999993</c:v>
                </c:pt>
                <c:pt idx="186">
                  <c:v>4.4000000000000004</c:v>
                </c:pt>
                <c:pt idx="187">
                  <c:v>7</c:v>
                </c:pt>
                <c:pt idx="188">
                  <c:v>8.5</c:v>
                </c:pt>
                <c:pt idx="189">
                  <c:v>3.5</c:v>
                </c:pt>
                <c:pt idx="190">
                  <c:v>5.8</c:v>
                </c:pt>
                <c:pt idx="191">
                  <c:v>3.7</c:v>
                </c:pt>
                <c:pt idx="192">
                  <c:v>2.9</c:v>
                </c:pt>
                <c:pt idx="193">
                  <c:v>4.2</c:v>
                </c:pt>
                <c:pt idx="194">
                  <c:v>4.8</c:v>
                </c:pt>
                <c:pt idx="195">
                  <c:v>7.4</c:v>
                </c:pt>
                <c:pt idx="196">
                  <c:v>8.1</c:v>
                </c:pt>
                <c:pt idx="197">
                  <c:v>6.5</c:v>
                </c:pt>
                <c:pt idx="198">
                  <c:v>9.5</c:v>
                </c:pt>
                <c:pt idx="199">
                  <c:v>9.6999999999999993</c:v>
                </c:pt>
                <c:pt idx="200">
                  <c:v>9.6999999999999993</c:v>
                </c:pt>
                <c:pt idx="201">
                  <c:v>8.6</c:v>
                </c:pt>
                <c:pt idx="202">
                  <c:v>6</c:v>
                </c:pt>
                <c:pt idx="203">
                  <c:v>9.5</c:v>
                </c:pt>
                <c:pt idx="204">
                  <c:v>4.4000000000000004</c:v>
                </c:pt>
                <c:pt idx="205">
                  <c:v>7.7</c:v>
                </c:pt>
                <c:pt idx="206">
                  <c:v>8.5</c:v>
                </c:pt>
                <c:pt idx="207">
                  <c:v>9.6</c:v>
                </c:pt>
                <c:pt idx="208">
                  <c:v>10.199999999999999</c:v>
                </c:pt>
                <c:pt idx="209">
                  <c:v>9</c:v>
                </c:pt>
                <c:pt idx="210">
                  <c:v>4.5</c:v>
                </c:pt>
                <c:pt idx="211">
                  <c:v>10.8</c:v>
                </c:pt>
                <c:pt idx="212">
                  <c:v>4.2</c:v>
                </c:pt>
                <c:pt idx="213">
                  <c:v>8.3000000000000007</c:v>
                </c:pt>
                <c:pt idx="214">
                  <c:v>9.4</c:v>
                </c:pt>
                <c:pt idx="215">
                  <c:v>7.1</c:v>
                </c:pt>
                <c:pt idx="216">
                  <c:v>8</c:v>
                </c:pt>
                <c:pt idx="217">
                  <c:v>7</c:v>
                </c:pt>
                <c:pt idx="218">
                  <c:v>9</c:v>
                </c:pt>
                <c:pt idx="219">
                  <c:v>6.6</c:v>
                </c:pt>
                <c:pt idx="220">
                  <c:v>6.9</c:v>
                </c:pt>
                <c:pt idx="221">
                  <c:v>10.7</c:v>
                </c:pt>
                <c:pt idx="222">
                  <c:v>11.7</c:v>
                </c:pt>
                <c:pt idx="223">
                  <c:v>9.1999999999999993</c:v>
                </c:pt>
                <c:pt idx="224">
                  <c:v>7</c:v>
                </c:pt>
                <c:pt idx="225">
                  <c:v>7.3</c:v>
                </c:pt>
                <c:pt idx="226">
                  <c:v>10.9</c:v>
                </c:pt>
                <c:pt idx="227">
                  <c:v>9.5</c:v>
                </c:pt>
                <c:pt idx="228">
                  <c:v>9.9</c:v>
                </c:pt>
                <c:pt idx="229">
                  <c:v>9.8000000000000007</c:v>
                </c:pt>
                <c:pt idx="230">
                  <c:v>10.199999999999999</c:v>
                </c:pt>
                <c:pt idx="231">
                  <c:v>12.7</c:v>
                </c:pt>
                <c:pt idx="232">
                  <c:v>4.0999999999999996</c:v>
                </c:pt>
                <c:pt idx="233">
                  <c:v>11.8</c:v>
                </c:pt>
                <c:pt idx="234">
                  <c:v>13.1</c:v>
                </c:pt>
                <c:pt idx="235">
                  <c:v>9.6</c:v>
                </c:pt>
                <c:pt idx="236">
                  <c:v>8.1</c:v>
                </c:pt>
                <c:pt idx="237">
                  <c:v>7.8</c:v>
                </c:pt>
                <c:pt idx="238">
                  <c:v>2.7</c:v>
                </c:pt>
                <c:pt idx="239">
                  <c:v>12.2</c:v>
                </c:pt>
                <c:pt idx="240">
                  <c:v>9.1</c:v>
                </c:pt>
                <c:pt idx="241">
                  <c:v>14.3</c:v>
                </c:pt>
                <c:pt idx="242">
                  <c:v>11.5</c:v>
                </c:pt>
                <c:pt idx="243">
                  <c:v>15.7</c:v>
                </c:pt>
                <c:pt idx="244">
                  <c:v>10.5</c:v>
                </c:pt>
                <c:pt idx="245">
                  <c:v>8</c:v>
                </c:pt>
                <c:pt idx="246">
                  <c:v>13</c:v>
                </c:pt>
                <c:pt idx="247">
                  <c:v>14.8</c:v>
                </c:pt>
                <c:pt idx="248">
                  <c:v>11.8</c:v>
                </c:pt>
                <c:pt idx="249">
                  <c:v>9.1999999999999993</c:v>
                </c:pt>
                <c:pt idx="250">
                  <c:v>11.1</c:v>
                </c:pt>
                <c:pt idx="251">
                  <c:v>11.4</c:v>
                </c:pt>
                <c:pt idx="252">
                  <c:v>17.3</c:v>
                </c:pt>
                <c:pt idx="253">
                  <c:v>17.7</c:v>
                </c:pt>
                <c:pt idx="254">
                  <c:v>10.199999999999999</c:v>
                </c:pt>
                <c:pt idx="255">
                  <c:v>17.100000000000001</c:v>
                </c:pt>
                <c:pt idx="256">
                  <c:v>17.8</c:v>
                </c:pt>
                <c:pt idx="257">
                  <c:v>15</c:v>
                </c:pt>
                <c:pt idx="258">
                  <c:v>17.600000000000001</c:v>
                </c:pt>
                <c:pt idx="259">
                  <c:v>12.4</c:v>
                </c:pt>
                <c:pt idx="260">
                  <c:v>8.1</c:v>
                </c:pt>
                <c:pt idx="261">
                  <c:v>17</c:v>
                </c:pt>
                <c:pt idx="262">
                  <c:v>17.3</c:v>
                </c:pt>
                <c:pt idx="263">
                  <c:v>6.7</c:v>
                </c:pt>
                <c:pt idx="264">
                  <c:v>17.399999999999999</c:v>
                </c:pt>
                <c:pt idx="265">
                  <c:v>20.3</c:v>
                </c:pt>
                <c:pt idx="266">
                  <c:v>18.2</c:v>
                </c:pt>
                <c:pt idx="267">
                  <c:v>20.2</c:v>
                </c:pt>
                <c:pt idx="268">
                  <c:v>20.100000000000001</c:v>
                </c:pt>
                <c:pt idx="269">
                  <c:v>19.600000000000001</c:v>
                </c:pt>
                <c:pt idx="270">
                  <c:v>13.6</c:v>
                </c:pt>
                <c:pt idx="271">
                  <c:v>13.5</c:v>
                </c:pt>
                <c:pt idx="272">
                  <c:v>16.8</c:v>
                </c:pt>
                <c:pt idx="273">
                  <c:v>21.7</c:v>
                </c:pt>
                <c:pt idx="274">
                  <c:v>21.7</c:v>
                </c:pt>
                <c:pt idx="275">
                  <c:v>22.2</c:v>
                </c:pt>
                <c:pt idx="276">
                  <c:v>22.2</c:v>
                </c:pt>
                <c:pt idx="277">
                  <c:v>22</c:v>
                </c:pt>
                <c:pt idx="278">
                  <c:v>18.899999999999999</c:v>
                </c:pt>
                <c:pt idx="279">
                  <c:v>23.6</c:v>
                </c:pt>
                <c:pt idx="280">
                  <c:v>23.3</c:v>
                </c:pt>
                <c:pt idx="281">
                  <c:v>22</c:v>
                </c:pt>
                <c:pt idx="282">
                  <c:v>11.9</c:v>
                </c:pt>
                <c:pt idx="283">
                  <c:v>19.600000000000001</c:v>
                </c:pt>
                <c:pt idx="284">
                  <c:v>13.4</c:v>
                </c:pt>
                <c:pt idx="285">
                  <c:v>24.3</c:v>
                </c:pt>
                <c:pt idx="286">
                  <c:v>24.4</c:v>
                </c:pt>
                <c:pt idx="287">
                  <c:v>22.2</c:v>
                </c:pt>
                <c:pt idx="288">
                  <c:v>8.4</c:v>
                </c:pt>
                <c:pt idx="289">
                  <c:v>20.399999999999999</c:v>
                </c:pt>
                <c:pt idx="290">
                  <c:v>24.2</c:v>
                </c:pt>
                <c:pt idx="291">
                  <c:v>25.8</c:v>
                </c:pt>
                <c:pt idx="292">
                  <c:v>14.4</c:v>
                </c:pt>
                <c:pt idx="293">
                  <c:v>7.3</c:v>
                </c:pt>
                <c:pt idx="294">
                  <c:v>8.5</c:v>
                </c:pt>
                <c:pt idx="295">
                  <c:v>21</c:v>
                </c:pt>
                <c:pt idx="296">
                  <c:v>25.1</c:v>
                </c:pt>
                <c:pt idx="297">
                  <c:v>20.100000000000001</c:v>
                </c:pt>
                <c:pt idx="298">
                  <c:v>14.5</c:v>
                </c:pt>
                <c:pt idx="299">
                  <c:v>28.1</c:v>
                </c:pt>
                <c:pt idx="300">
                  <c:v>27.6</c:v>
                </c:pt>
                <c:pt idx="301">
                  <c:v>26.8</c:v>
                </c:pt>
                <c:pt idx="302">
                  <c:v>22.6</c:v>
                </c:pt>
                <c:pt idx="303">
                  <c:v>13.5</c:v>
                </c:pt>
                <c:pt idx="304">
                  <c:v>10</c:v>
                </c:pt>
                <c:pt idx="305">
                  <c:v>8.1999999999999993</c:v>
                </c:pt>
                <c:pt idx="306">
                  <c:v>25.4</c:v>
                </c:pt>
                <c:pt idx="307">
                  <c:v>19.600000000000001</c:v>
                </c:pt>
                <c:pt idx="308">
                  <c:v>16.399999999999999</c:v>
                </c:pt>
                <c:pt idx="309">
                  <c:v>3.7</c:v>
                </c:pt>
                <c:pt idx="310">
                  <c:v>25.2</c:v>
                </c:pt>
                <c:pt idx="311">
                  <c:v>25.1</c:v>
                </c:pt>
                <c:pt idx="312">
                  <c:v>26.4</c:v>
                </c:pt>
                <c:pt idx="313">
                  <c:v>5.3</c:v>
                </c:pt>
                <c:pt idx="314">
                  <c:v>16</c:v>
                </c:pt>
                <c:pt idx="315">
                  <c:v>19.2</c:v>
                </c:pt>
                <c:pt idx="316">
                  <c:v>26.1</c:v>
                </c:pt>
                <c:pt idx="317">
                  <c:v>27.5</c:v>
                </c:pt>
                <c:pt idx="318">
                  <c:v>27.6</c:v>
                </c:pt>
                <c:pt idx="319">
                  <c:v>29.4</c:v>
                </c:pt>
                <c:pt idx="320">
                  <c:v>24</c:v>
                </c:pt>
                <c:pt idx="321">
                  <c:v>29.2</c:v>
                </c:pt>
                <c:pt idx="322">
                  <c:v>20.6</c:v>
                </c:pt>
                <c:pt idx="323">
                  <c:v>6.4</c:v>
                </c:pt>
                <c:pt idx="324">
                  <c:v>20.9</c:v>
                </c:pt>
                <c:pt idx="325">
                  <c:v>27.3</c:v>
                </c:pt>
                <c:pt idx="326">
                  <c:v>27.3</c:v>
                </c:pt>
                <c:pt idx="327">
                  <c:v>30</c:v>
                </c:pt>
                <c:pt idx="328">
                  <c:v>9.3000000000000007</c:v>
                </c:pt>
                <c:pt idx="329">
                  <c:v>23.3</c:v>
                </c:pt>
                <c:pt idx="330">
                  <c:v>16.8</c:v>
                </c:pt>
                <c:pt idx="331">
                  <c:v>27.1</c:v>
                </c:pt>
                <c:pt idx="332">
                  <c:v>23.4</c:v>
                </c:pt>
                <c:pt idx="333">
                  <c:v>26.6</c:v>
                </c:pt>
                <c:pt idx="334">
                  <c:v>24.4</c:v>
                </c:pt>
                <c:pt idx="335">
                  <c:v>32.4</c:v>
                </c:pt>
                <c:pt idx="336">
                  <c:v>30.1</c:v>
                </c:pt>
                <c:pt idx="337">
                  <c:v>32.200000000000003</c:v>
                </c:pt>
                <c:pt idx="338">
                  <c:v>27.9</c:v>
                </c:pt>
                <c:pt idx="339">
                  <c:v>13.5</c:v>
                </c:pt>
                <c:pt idx="340">
                  <c:v>8.6999999999999993</c:v>
                </c:pt>
                <c:pt idx="341">
                  <c:v>19.8</c:v>
                </c:pt>
                <c:pt idx="342">
                  <c:v>27</c:v>
                </c:pt>
                <c:pt idx="343">
                  <c:v>32</c:v>
                </c:pt>
                <c:pt idx="344">
                  <c:v>13</c:v>
                </c:pt>
                <c:pt idx="345">
                  <c:v>27.9</c:v>
                </c:pt>
                <c:pt idx="346">
                  <c:v>28.6</c:v>
                </c:pt>
                <c:pt idx="347">
                  <c:v>31.6</c:v>
                </c:pt>
                <c:pt idx="348">
                  <c:v>30.3</c:v>
                </c:pt>
                <c:pt idx="349">
                  <c:v>32.5</c:v>
                </c:pt>
                <c:pt idx="350">
                  <c:v>33.1</c:v>
                </c:pt>
                <c:pt idx="351">
                  <c:v>31.2</c:v>
                </c:pt>
                <c:pt idx="352">
                  <c:v>20.5</c:v>
                </c:pt>
                <c:pt idx="353">
                  <c:v>10.4</c:v>
                </c:pt>
                <c:pt idx="354">
                  <c:v>25.4</c:v>
                </c:pt>
                <c:pt idx="355">
                  <c:v>32.9</c:v>
                </c:pt>
                <c:pt idx="356">
                  <c:v>32.4</c:v>
                </c:pt>
                <c:pt idx="357">
                  <c:v>32.799999999999997</c:v>
                </c:pt>
                <c:pt idx="358">
                  <c:v>33.299999999999997</c:v>
                </c:pt>
                <c:pt idx="359">
                  <c:v>19.2</c:v>
                </c:pt>
                <c:pt idx="360">
                  <c:v>27.6</c:v>
                </c:pt>
                <c:pt idx="361">
                  <c:v>33.200000000000003</c:v>
                </c:pt>
                <c:pt idx="362">
                  <c:v>33</c:v>
                </c:pt>
                <c:pt idx="363">
                  <c:v>32.799999999999997</c:v>
                </c:pt>
                <c:pt idx="364">
                  <c:v>29.6</c:v>
                </c:pt>
                <c:pt idx="365">
                  <c:v>22</c:v>
                </c:pt>
                <c:pt idx="366">
                  <c:v>25.1</c:v>
                </c:pt>
                <c:pt idx="367">
                  <c:v>25.7</c:v>
                </c:pt>
                <c:pt idx="368">
                  <c:v>15.3</c:v>
                </c:pt>
                <c:pt idx="369">
                  <c:v>25.8</c:v>
                </c:pt>
                <c:pt idx="370">
                  <c:v>18.100000000000001</c:v>
                </c:pt>
                <c:pt idx="371">
                  <c:v>30.4</c:v>
                </c:pt>
                <c:pt idx="372">
                  <c:v>25.4</c:v>
                </c:pt>
                <c:pt idx="373">
                  <c:v>21.3</c:v>
                </c:pt>
                <c:pt idx="374">
                  <c:v>31.3</c:v>
                </c:pt>
                <c:pt idx="375">
                  <c:v>15.8</c:v>
                </c:pt>
                <c:pt idx="376">
                  <c:v>29.1</c:v>
                </c:pt>
                <c:pt idx="377">
                  <c:v>25</c:v>
                </c:pt>
                <c:pt idx="378">
                  <c:v>3.9</c:v>
                </c:pt>
                <c:pt idx="379">
                  <c:v>19.7</c:v>
                </c:pt>
                <c:pt idx="380">
                  <c:v>32.6</c:v>
                </c:pt>
                <c:pt idx="381">
                  <c:v>31.5</c:v>
                </c:pt>
                <c:pt idx="382">
                  <c:v>30.4</c:v>
                </c:pt>
                <c:pt idx="383">
                  <c:v>27.2</c:v>
                </c:pt>
                <c:pt idx="384">
                  <c:v>18.600000000000001</c:v>
                </c:pt>
                <c:pt idx="385">
                  <c:v>14.9</c:v>
                </c:pt>
                <c:pt idx="386">
                  <c:v>6.5</c:v>
                </c:pt>
                <c:pt idx="387">
                  <c:v>23.2</c:v>
                </c:pt>
                <c:pt idx="388">
                  <c:v>23.4</c:v>
                </c:pt>
                <c:pt idx="389">
                  <c:v>25.7</c:v>
                </c:pt>
                <c:pt idx="390">
                  <c:v>28.7</c:v>
                </c:pt>
                <c:pt idx="391">
                  <c:v>22.2</c:v>
                </c:pt>
                <c:pt idx="392">
                  <c:v>19</c:v>
                </c:pt>
                <c:pt idx="393">
                  <c:v>14.3</c:v>
                </c:pt>
                <c:pt idx="394">
                  <c:v>24</c:v>
                </c:pt>
                <c:pt idx="395">
                  <c:v>26.3</c:v>
                </c:pt>
                <c:pt idx="396">
                  <c:v>29.4</c:v>
                </c:pt>
                <c:pt idx="397">
                  <c:v>25.5</c:v>
                </c:pt>
                <c:pt idx="398">
                  <c:v>11</c:v>
                </c:pt>
                <c:pt idx="399">
                  <c:v>21.7</c:v>
                </c:pt>
                <c:pt idx="400">
                  <c:v>29</c:v>
                </c:pt>
                <c:pt idx="401">
                  <c:v>28.8</c:v>
                </c:pt>
                <c:pt idx="402">
                  <c:v>28.5</c:v>
                </c:pt>
                <c:pt idx="403">
                  <c:v>23.3</c:v>
                </c:pt>
                <c:pt idx="404">
                  <c:v>27.7</c:v>
                </c:pt>
                <c:pt idx="405">
                  <c:v>25.3</c:v>
                </c:pt>
                <c:pt idx="406">
                  <c:v>27.6</c:v>
                </c:pt>
                <c:pt idx="407">
                  <c:v>27.9</c:v>
                </c:pt>
                <c:pt idx="408">
                  <c:v>23.4</c:v>
                </c:pt>
                <c:pt idx="409">
                  <c:v>22.9</c:v>
                </c:pt>
                <c:pt idx="410">
                  <c:v>25.4</c:v>
                </c:pt>
                <c:pt idx="411">
                  <c:v>14.5</c:v>
                </c:pt>
                <c:pt idx="412">
                  <c:v>16.2</c:v>
                </c:pt>
                <c:pt idx="413">
                  <c:v>20.6</c:v>
                </c:pt>
                <c:pt idx="414">
                  <c:v>11.2</c:v>
                </c:pt>
                <c:pt idx="415">
                  <c:v>23.8</c:v>
                </c:pt>
                <c:pt idx="416">
                  <c:v>26.5</c:v>
                </c:pt>
                <c:pt idx="417">
                  <c:v>8.4</c:v>
                </c:pt>
                <c:pt idx="418">
                  <c:v>19.399999999999999</c:v>
                </c:pt>
                <c:pt idx="419">
                  <c:v>15.8</c:v>
                </c:pt>
                <c:pt idx="420">
                  <c:v>13.8</c:v>
                </c:pt>
                <c:pt idx="421">
                  <c:v>19.3</c:v>
                </c:pt>
                <c:pt idx="422">
                  <c:v>17.7</c:v>
                </c:pt>
                <c:pt idx="423">
                  <c:v>21.5</c:v>
                </c:pt>
                <c:pt idx="424">
                  <c:v>18.2</c:v>
                </c:pt>
                <c:pt idx="425">
                  <c:v>23.4</c:v>
                </c:pt>
                <c:pt idx="426">
                  <c:v>22.6</c:v>
                </c:pt>
                <c:pt idx="427">
                  <c:v>21.8</c:v>
                </c:pt>
                <c:pt idx="428">
                  <c:v>21.2</c:v>
                </c:pt>
                <c:pt idx="429">
                  <c:v>11.4</c:v>
                </c:pt>
                <c:pt idx="430">
                  <c:v>21.3</c:v>
                </c:pt>
                <c:pt idx="431">
                  <c:v>7.9</c:v>
                </c:pt>
                <c:pt idx="432">
                  <c:v>20.8</c:v>
                </c:pt>
                <c:pt idx="433">
                  <c:v>10.8</c:v>
                </c:pt>
                <c:pt idx="434">
                  <c:v>3.9</c:v>
                </c:pt>
                <c:pt idx="435">
                  <c:v>19.600000000000001</c:v>
                </c:pt>
                <c:pt idx="436">
                  <c:v>7</c:v>
                </c:pt>
                <c:pt idx="437">
                  <c:v>13.8</c:v>
                </c:pt>
                <c:pt idx="438">
                  <c:v>10.6</c:v>
                </c:pt>
                <c:pt idx="439">
                  <c:v>20.7</c:v>
                </c:pt>
                <c:pt idx="440">
                  <c:v>18.899999999999999</c:v>
                </c:pt>
                <c:pt idx="441">
                  <c:v>19.600000000000001</c:v>
                </c:pt>
                <c:pt idx="442">
                  <c:v>6.7</c:v>
                </c:pt>
                <c:pt idx="443">
                  <c:v>10.7</c:v>
                </c:pt>
                <c:pt idx="444">
                  <c:v>19</c:v>
                </c:pt>
                <c:pt idx="445">
                  <c:v>19.7</c:v>
                </c:pt>
                <c:pt idx="446">
                  <c:v>21.1</c:v>
                </c:pt>
                <c:pt idx="447">
                  <c:v>12.7</c:v>
                </c:pt>
                <c:pt idx="448">
                  <c:v>10.4</c:v>
                </c:pt>
                <c:pt idx="449">
                  <c:v>14.4</c:v>
                </c:pt>
                <c:pt idx="450">
                  <c:v>8.1999999999999993</c:v>
                </c:pt>
                <c:pt idx="451">
                  <c:v>14</c:v>
                </c:pt>
                <c:pt idx="452">
                  <c:v>13</c:v>
                </c:pt>
                <c:pt idx="453">
                  <c:v>5.7</c:v>
                </c:pt>
                <c:pt idx="454">
                  <c:v>8.5</c:v>
                </c:pt>
                <c:pt idx="455">
                  <c:v>17.100000000000001</c:v>
                </c:pt>
                <c:pt idx="456">
                  <c:v>16.7</c:v>
                </c:pt>
                <c:pt idx="457">
                  <c:v>8.3000000000000007</c:v>
                </c:pt>
                <c:pt idx="458">
                  <c:v>15.4</c:v>
                </c:pt>
                <c:pt idx="459">
                  <c:v>18.399999999999999</c:v>
                </c:pt>
                <c:pt idx="460">
                  <c:v>17.100000000000001</c:v>
                </c:pt>
                <c:pt idx="461">
                  <c:v>3.9</c:v>
                </c:pt>
                <c:pt idx="462">
                  <c:v>13.1</c:v>
                </c:pt>
                <c:pt idx="463">
                  <c:v>9.6</c:v>
                </c:pt>
                <c:pt idx="464">
                  <c:v>13</c:v>
                </c:pt>
                <c:pt idx="465">
                  <c:v>9.6</c:v>
                </c:pt>
                <c:pt idx="466">
                  <c:v>14.1</c:v>
                </c:pt>
                <c:pt idx="467">
                  <c:v>13.5</c:v>
                </c:pt>
                <c:pt idx="468">
                  <c:v>12.6</c:v>
                </c:pt>
                <c:pt idx="469">
                  <c:v>12.7</c:v>
                </c:pt>
                <c:pt idx="470">
                  <c:v>15.9</c:v>
                </c:pt>
                <c:pt idx="471">
                  <c:v>8.3000000000000007</c:v>
                </c:pt>
                <c:pt idx="472">
                  <c:v>14.7</c:v>
                </c:pt>
                <c:pt idx="473">
                  <c:v>15</c:v>
                </c:pt>
                <c:pt idx="474">
                  <c:v>14.5</c:v>
                </c:pt>
                <c:pt idx="475">
                  <c:v>14</c:v>
                </c:pt>
                <c:pt idx="476">
                  <c:v>5.6</c:v>
                </c:pt>
                <c:pt idx="477">
                  <c:v>7.9</c:v>
                </c:pt>
                <c:pt idx="478">
                  <c:v>8.5</c:v>
                </c:pt>
                <c:pt idx="479">
                  <c:v>14.8</c:v>
                </c:pt>
                <c:pt idx="480">
                  <c:v>14.8</c:v>
                </c:pt>
                <c:pt idx="481">
                  <c:v>14.6</c:v>
                </c:pt>
                <c:pt idx="482">
                  <c:v>13.5</c:v>
                </c:pt>
                <c:pt idx="483">
                  <c:v>5.3</c:v>
                </c:pt>
                <c:pt idx="484">
                  <c:v>3.7</c:v>
                </c:pt>
                <c:pt idx="485">
                  <c:v>12.7</c:v>
                </c:pt>
                <c:pt idx="486">
                  <c:v>9</c:v>
                </c:pt>
                <c:pt idx="487">
                  <c:v>12.3</c:v>
                </c:pt>
                <c:pt idx="488">
                  <c:v>8.8000000000000007</c:v>
                </c:pt>
                <c:pt idx="489">
                  <c:v>11.8</c:v>
                </c:pt>
                <c:pt idx="490">
                  <c:v>12.3</c:v>
                </c:pt>
                <c:pt idx="491">
                  <c:v>13.2</c:v>
                </c:pt>
                <c:pt idx="492">
                  <c:v>12.6</c:v>
                </c:pt>
                <c:pt idx="493">
                  <c:v>3.5</c:v>
                </c:pt>
                <c:pt idx="494">
                  <c:v>6.7</c:v>
                </c:pt>
                <c:pt idx="495">
                  <c:v>7.6</c:v>
                </c:pt>
                <c:pt idx="496">
                  <c:v>6.3</c:v>
                </c:pt>
                <c:pt idx="497">
                  <c:v>6.1</c:v>
                </c:pt>
                <c:pt idx="498">
                  <c:v>9.9</c:v>
                </c:pt>
                <c:pt idx="499">
                  <c:v>12.6</c:v>
                </c:pt>
                <c:pt idx="500">
                  <c:v>6.7</c:v>
                </c:pt>
                <c:pt idx="501">
                  <c:v>8.9</c:v>
                </c:pt>
                <c:pt idx="502">
                  <c:v>5.4</c:v>
                </c:pt>
                <c:pt idx="503">
                  <c:v>7.2</c:v>
                </c:pt>
                <c:pt idx="504">
                  <c:v>2.2000000000000002</c:v>
                </c:pt>
                <c:pt idx="505">
                  <c:v>8.3000000000000007</c:v>
                </c:pt>
                <c:pt idx="506">
                  <c:v>8.9</c:v>
                </c:pt>
                <c:pt idx="507">
                  <c:v>8.5</c:v>
                </c:pt>
                <c:pt idx="508">
                  <c:v>7.1</c:v>
                </c:pt>
                <c:pt idx="509">
                  <c:v>7.3</c:v>
                </c:pt>
                <c:pt idx="510">
                  <c:v>4.9000000000000004</c:v>
                </c:pt>
                <c:pt idx="511">
                  <c:v>3.1</c:v>
                </c:pt>
                <c:pt idx="512">
                  <c:v>8</c:v>
                </c:pt>
                <c:pt idx="513">
                  <c:v>6.2</c:v>
                </c:pt>
                <c:pt idx="514">
                  <c:v>6.5</c:v>
                </c:pt>
                <c:pt idx="515">
                  <c:v>9.5</c:v>
                </c:pt>
                <c:pt idx="516">
                  <c:v>9.5</c:v>
                </c:pt>
                <c:pt idx="517">
                  <c:v>8.1999999999999993</c:v>
                </c:pt>
                <c:pt idx="518">
                  <c:v>9.1999999999999993</c:v>
                </c:pt>
                <c:pt idx="519">
                  <c:v>8.5</c:v>
                </c:pt>
                <c:pt idx="520">
                  <c:v>3.7</c:v>
                </c:pt>
                <c:pt idx="521">
                  <c:v>3.3</c:v>
                </c:pt>
                <c:pt idx="522">
                  <c:v>7.1</c:v>
                </c:pt>
                <c:pt idx="523">
                  <c:v>4.7</c:v>
                </c:pt>
                <c:pt idx="524">
                  <c:v>4.7</c:v>
                </c:pt>
                <c:pt idx="525">
                  <c:v>6</c:v>
                </c:pt>
                <c:pt idx="526">
                  <c:v>6.6</c:v>
                </c:pt>
                <c:pt idx="527">
                  <c:v>6.5</c:v>
                </c:pt>
                <c:pt idx="528">
                  <c:v>7.3</c:v>
                </c:pt>
                <c:pt idx="529">
                  <c:v>9</c:v>
                </c:pt>
                <c:pt idx="530">
                  <c:v>8.3000000000000007</c:v>
                </c:pt>
                <c:pt idx="531">
                  <c:v>9.1999999999999993</c:v>
                </c:pt>
                <c:pt idx="532">
                  <c:v>5.0999999999999996</c:v>
                </c:pt>
                <c:pt idx="533">
                  <c:v>3.5</c:v>
                </c:pt>
                <c:pt idx="534">
                  <c:v>5.3</c:v>
                </c:pt>
                <c:pt idx="535">
                  <c:v>7.2</c:v>
                </c:pt>
                <c:pt idx="536">
                  <c:v>3.4</c:v>
                </c:pt>
                <c:pt idx="537">
                  <c:v>7</c:v>
                </c:pt>
                <c:pt idx="538">
                  <c:v>6.6</c:v>
                </c:pt>
                <c:pt idx="539">
                  <c:v>7.2</c:v>
                </c:pt>
                <c:pt idx="540">
                  <c:v>5.8</c:v>
                </c:pt>
                <c:pt idx="541">
                  <c:v>8.8000000000000007</c:v>
                </c:pt>
                <c:pt idx="542">
                  <c:v>7.7</c:v>
                </c:pt>
                <c:pt idx="543">
                  <c:v>4.7</c:v>
                </c:pt>
                <c:pt idx="544">
                  <c:v>7.8</c:v>
                </c:pt>
                <c:pt idx="545">
                  <c:v>8.9</c:v>
                </c:pt>
                <c:pt idx="546">
                  <c:v>5.6</c:v>
                </c:pt>
                <c:pt idx="547">
                  <c:v>7.1</c:v>
                </c:pt>
                <c:pt idx="548">
                  <c:v>6.7</c:v>
                </c:pt>
                <c:pt idx="549">
                  <c:v>7.8</c:v>
                </c:pt>
                <c:pt idx="550">
                  <c:v>3.6</c:v>
                </c:pt>
                <c:pt idx="551">
                  <c:v>1.8</c:v>
                </c:pt>
                <c:pt idx="552">
                  <c:v>4.5999999999999996</c:v>
                </c:pt>
                <c:pt idx="553">
                  <c:v>4.0999999999999996</c:v>
                </c:pt>
                <c:pt idx="554">
                  <c:v>7.4</c:v>
                </c:pt>
                <c:pt idx="555">
                  <c:v>9.5</c:v>
                </c:pt>
                <c:pt idx="556">
                  <c:v>3.6</c:v>
                </c:pt>
                <c:pt idx="557">
                  <c:v>7.6</c:v>
                </c:pt>
                <c:pt idx="558">
                  <c:v>8.1</c:v>
                </c:pt>
                <c:pt idx="559">
                  <c:v>9</c:v>
                </c:pt>
                <c:pt idx="560">
                  <c:v>7.8</c:v>
                </c:pt>
                <c:pt idx="561">
                  <c:v>7.2</c:v>
                </c:pt>
                <c:pt idx="562">
                  <c:v>10.199999999999999</c:v>
                </c:pt>
                <c:pt idx="563">
                  <c:v>10.3</c:v>
                </c:pt>
                <c:pt idx="564">
                  <c:v>8.8000000000000007</c:v>
                </c:pt>
                <c:pt idx="565">
                  <c:v>5.7</c:v>
                </c:pt>
                <c:pt idx="566">
                  <c:v>9.1999999999999993</c:v>
                </c:pt>
                <c:pt idx="567">
                  <c:v>7.4</c:v>
                </c:pt>
                <c:pt idx="568">
                  <c:v>5.0999999999999996</c:v>
                </c:pt>
                <c:pt idx="569">
                  <c:v>9</c:v>
                </c:pt>
                <c:pt idx="570">
                  <c:v>10.3</c:v>
                </c:pt>
                <c:pt idx="571">
                  <c:v>7.5</c:v>
                </c:pt>
                <c:pt idx="572">
                  <c:v>7.2</c:v>
                </c:pt>
                <c:pt idx="573">
                  <c:v>6.9</c:v>
                </c:pt>
                <c:pt idx="574">
                  <c:v>6.3</c:v>
                </c:pt>
                <c:pt idx="575">
                  <c:v>5</c:v>
                </c:pt>
                <c:pt idx="576">
                  <c:v>8.5</c:v>
                </c:pt>
                <c:pt idx="577">
                  <c:v>11.3</c:v>
                </c:pt>
                <c:pt idx="578">
                  <c:v>5.2</c:v>
                </c:pt>
                <c:pt idx="579">
                  <c:v>11.2</c:v>
                </c:pt>
                <c:pt idx="580">
                  <c:v>8.4</c:v>
                </c:pt>
                <c:pt idx="581">
                  <c:v>11.1</c:v>
                </c:pt>
                <c:pt idx="582">
                  <c:v>8.6999999999999993</c:v>
                </c:pt>
                <c:pt idx="583">
                  <c:v>7</c:v>
                </c:pt>
                <c:pt idx="584">
                  <c:v>10.4</c:v>
                </c:pt>
                <c:pt idx="585">
                  <c:v>8</c:v>
                </c:pt>
                <c:pt idx="586">
                  <c:v>7.8</c:v>
                </c:pt>
                <c:pt idx="587">
                  <c:v>11.3</c:v>
                </c:pt>
                <c:pt idx="588">
                  <c:v>10.3</c:v>
                </c:pt>
                <c:pt idx="589">
                  <c:v>11.7</c:v>
                </c:pt>
                <c:pt idx="590">
                  <c:v>9.5</c:v>
                </c:pt>
                <c:pt idx="591">
                  <c:v>11.6</c:v>
                </c:pt>
                <c:pt idx="592">
                  <c:v>13.4</c:v>
                </c:pt>
                <c:pt idx="593">
                  <c:v>13.5</c:v>
                </c:pt>
                <c:pt idx="594">
                  <c:v>9.6</c:v>
                </c:pt>
                <c:pt idx="595">
                  <c:v>13.1</c:v>
                </c:pt>
                <c:pt idx="596">
                  <c:v>2.7</c:v>
                </c:pt>
                <c:pt idx="597">
                  <c:v>9.6999999999999993</c:v>
                </c:pt>
                <c:pt idx="598">
                  <c:v>7</c:v>
                </c:pt>
                <c:pt idx="599">
                  <c:v>8.6999999999999993</c:v>
                </c:pt>
                <c:pt idx="600">
                  <c:v>14.2</c:v>
                </c:pt>
                <c:pt idx="601">
                  <c:v>14</c:v>
                </c:pt>
                <c:pt idx="602">
                  <c:v>13.5</c:v>
                </c:pt>
                <c:pt idx="603">
                  <c:v>8.8000000000000007</c:v>
                </c:pt>
                <c:pt idx="604">
                  <c:v>11.7</c:v>
                </c:pt>
                <c:pt idx="605">
                  <c:v>12.2</c:v>
                </c:pt>
                <c:pt idx="606">
                  <c:v>14.2</c:v>
                </c:pt>
                <c:pt idx="607">
                  <c:v>5.2</c:v>
                </c:pt>
                <c:pt idx="608">
                  <c:v>10.1</c:v>
                </c:pt>
                <c:pt idx="609">
                  <c:v>8.8000000000000007</c:v>
                </c:pt>
                <c:pt idx="610">
                  <c:v>9.6</c:v>
                </c:pt>
                <c:pt idx="611">
                  <c:v>12.9</c:v>
                </c:pt>
                <c:pt idx="612">
                  <c:v>10</c:v>
                </c:pt>
                <c:pt idx="613">
                  <c:v>11.7</c:v>
                </c:pt>
                <c:pt idx="614">
                  <c:v>15.8</c:v>
                </c:pt>
                <c:pt idx="615">
                  <c:v>16.7</c:v>
                </c:pt>
                <c:pt idx="616">
                  <c:v>16</c:v>
                </c:pt>
                <c:pt idx="617">
                  <c:v>5.9</c:v>
                </c:pt>
                <c:pt idx="618">
                  <c:v>7.9</c:v>
                </c:pt>
                <c:pt idx="619">
                  <c:v>11.8</c:v>
                </c:pt>
                <c:pt idx="620">
                  <c:v>7</c:v>
                </c:pt>
                <c:pt idx="621">
                  <c:v>2.8</c:v>
                </c:pt>
                <c:pt idx="622">
                  <c:v>13.2</c:v>
                </c:pt>
                <c:pt idx="623">
                  <c:v>6.9</c:v>
                </c:pt>
                <c:pt idx="624">
                  <c:v>12.5</c:v>
                </c:pt>
                <c:pt idx="625">
                  <c:v>18.8</c:v>
                </c:pt>
                <c:pt idx="626">
                  <c:v>5.5</c:v>
                </c:pt>
                <c:pt idx="627">
                  <c:v>16.2</c:v>
                </c:pt>
                <c:pt idx="628">
                  <c:v>18.5</c:v>
                </c:pt>
                <c:pt idx="629">
                  <c:v>8.8000000000000007</c:v>
                </c:pt>
                <c:pt idx="630">
                  <c:v>9.9</c:v>
                </c:pt>
                <c:pt idx="631">
                  <c:v>16.5</c:v>
                </c:pt>
                <c:pt idx="632">
                  <c:v>18.399999999999999</c:v>
                </c:pt>
                <c:pt idx="633">
                  <c:v>17.100000000000001</c:v>
                </c:pt>
                <c:pt idx="634">
                  <c:v>13.6</c:v>
                </c:pt>
                <c:pt idx="635">
                  <c:v>13.4</c:v>
                </c:pt>
                <c:pt idx="636">
                  <c:v>19.600000000000001</c:v>
                </c:pt>
                <c:pt idx="637">
                  <c:v>16.2</c:v>
                </c:pt>
                <c:pt idx="638">
                  <c:v>16.600000000000001</c:v>
                </c:pt>
                <c:pt idx="639">
                  <c:v>11.9</c:v>
                </c:pt>
                <c:pt idx="640">
                  <c:v>18.7</c:v>
                </c:pt>
                <c:pt idx="641">
                  <c:v>13.7</c:v>
                </c:pt>
                <c:pt idx="642">
                  <c:v>13.2</c:v>
                </c:pt>
                <c:pt idx="643">
                  <c:v>7.5</c:v>
                </c:pt>
                <c:pt idx="644">
                  <c:v>22.6</c:v>
                </c:pt>
                <c:pt idx="645">
                  <c:v>7.8</c:v>
                </c:pt>
                <c:pt idx="646">
                  <c:v>23</c:v>
                </c:pt>
                <c:pt idx="647">
                  <c:v>14.1</c:v>
                </c:pt>
                <c:pt idx="648">
                  <c:v>18.399999999999999</c:v>
                </c:pt>
                <c:pt idx="649">
                  <c:v>16.7</c:v>
                </c:pt>
                <c:pt idx="650">
                  <c:v>12.9</c:v>
                </c:pt>
                <c:pt idx="651">
                  <c:v>22.8</c:v>
                </c:pt>
                <c:pt idx="652">
                  <c:v>24.5</c:v>
                </c:pt>
                <c:pt idx="653">
                  <c:v>21.8</c:v>
                </c:pt>
                <c:pt idx="654">
                  <c:v>8</c:v>
                </c:pt>
                <c:pt idx="655">
                  <c:v>14.8</c:v>
                </c:pt>
                <c:pt idx="656">
                  <c:v>16.5</c:v>
                </c:pt>
                <c:pt idx="657">
                  <c:v>22.1</c:v>
                </c:pt>
                <c:pt idx="658">
                  <c:v>25.6</c:v>
                </c:pt>
                <c:pt idx="659">
                  <c:v>1.9</c:v>
                </c:pt>
                <c:pt idx="660">
                  <c:v>16.899999999999999</c:v>
                </c:pt>
                <c:pt idx="661">
                  <c:v>18.7</c:v>
                </c:pt>
                <c:pt idx="662">
                  <c:v>20.3</c:v>
                </c:pt>
                <c:pt idx="663">
                  <c:v>23.1</c:v>
                </c:pt>
                <c:pt idx="664">
                  <c:v>9</c:v>
                </c:pt>
                <c:pt idx="665">
                  <c:v>25.8</c:v>
                </c:pt>
                <c:pt idx="666">
                  <c:v>26.5</c:v>
                </c:pt>
                <c:pt idx="667">
                  <c:v>25.8</c:v>
                </c:pt>
                <c:pt idx="668">
                  <c:v>19.5</c:v>
                </c:pt>
                <c:pt idx="669">
                  <c:v>19</c:v>
                </c:pt>
                <c:pt idx="670">
                  <c:v>17.7</c:v>
                </c:pt>
                <c:pt idx="671">
                  <c:v>13.3</c:v>
                </c:pt>
                <c:pt idx="672">
                  <c:v>28</c:v>
                </c:pt>
                <c:pt idx="673">
                  <c:v>24.9</c:v>
                </c:pt>
                <c:pt idx="674">
                  <c:v>10.8</c:v>
                </c:pt>
                <c:pt idx="675">
                  <c:v>25.2</c:v>
                </c:pt>
                <c:pt idx="676">
                  <c:v>15.9</c:v>
                </c:pt>
                <c:pt idx="677">
                  <c:v>28.9</c:v>
                </c:pt>
                <c:pt idx="678">
                  <c:v>22</c:v>
                </c:pt>
                <c:pt idx="679">
                  <c:v>20.3</c:v>
                </c:pt>
                <c:pt idx="680">
                  <c:v>29.1</c:v>
                </c:pt>
                <c:pt idx="681">
                  <c:v>17</c:v>
                </c:pt>
                <c:pt idx="682">
                  <c:v>9.6999999999999993</c:v>
                </c:pt>
                <c:pt idx="683">
                  <c:v>14.8</c:v>
                </c:pt>
                <c:pt idx="684">
                  <c:v>17.100000000000001</c:v>
                </c:pt>
                <c:pt idx="685">
                  <c:v>25.8</c:v>
                </c:pt>
                <c:pt idx="686">
                  <c:v>28.8</c:v>
                </c:pt>
                <c:pt idx="687">
                  <c:v>15.6</c:v>
                </c:pt>
                <c:pt idx="688">
                  <c:v>29.9</c:v>
                </c:pt>
                <c:pt idx="689">
                  <c:v>22.1</c:v>
                </c:pt>
                <c:pt idx="690">
                  <c:v>19.8</c:v>
                </c:pt>
                <c:pt idx="691">
                  <c:v>1.5</c:v>
                </c:pt>
                <c:pt idx="692">
                  <c:v>16.899999999999999</c:v>
                </c:pt>
                <c:pt idx="693">
                  <c:v>21.6</c:v>
                </c:pt>
                <c:pt idx="694">
                  <c:v>15.7</c:v>
                </c:pt>
                <c:pt idx="695">
                  <c:v>18.8</c:v>
                </c:pt>
                <c:pt idx="696">
                  <c:v>10.1</c:v>
                </c:pt>
                <c:pt idx="697">
                  <c:v>24.4</c:v>
                </c:pt>
                <c:pt idx="698">
                  <c:v>31</c:v>
                </c:pt>
                <c:pt idx="699">
                  <c:v>9.6</c:v>
                </c:pt>
                <c:pt idx="700">
                  <c:v>28</c:v>
                </c:pt>
                <c:pt idx="701">
                  <c:v>29.7</c:v>
                </c:pt>
                <c:pt idx="702">
                  <c:v>31.2</c:v>
                </c:pt>
                <c:pt idx="703">
                  <c:v>14.1</c:v>
                </c:pt>
                <c:pt idx="704">
                  <c:v>21.6</c:v>
                </c:pt>
                <c:pt idx="705">
                  <c:v>24.2</c:v>
                </c:pt>
                <c:pt idx="706">
                  <c:v>30.8</c:v>
                </c:pt>
                <c:pt idx="707">
                  <c:v>11.6</c:v>
                </c:pt>
                <c:pt idx="708">
                  <c:v>23.2</c:v>
                </c:pt>
                <c:pt idx="709">
                  <c:v>24.2</c:v>
                </c:pt>
                <c:pt idx="710">
                  <c:v>27</c:v>
                </c:pt>
                <c:pt idx="711">
                  <c:v>30</c:v>
                </c:pt>
                <c:pt idx="712">
                  <c:v>14.1</c:v>
                </c:pt>
                <c:pt idx="713">
                  <c:v>21.3</c:v>
                </c:pt>
                <c:pt idx="714">
                  <c:v>30.8</c:v>
                </c:pt>
                <c:pt idx="715">
                  <c:v>20.5</c:v>
                </c:pt>
                <c:pt idx="716">
                  <c:v>22.5</c:v>
                </c:pt>
                <c:pt idx="717">
                  <c:v>30.3</c:v>
                </c:pt>
                <c:pt idx="718">
                  <c:v>29.3</c:v>
                </c:pt>
                <c:pt idx="719">
                  <c:v>26</c:v>
                </c:pt>
                <c:pt idx="720">
                  <c:v>28.8</c:v>
                </c:pt>
                <c:pt idx="721">
                  <c:v>29.6</c:v>
                </c:pt>
                <c:pt idx="722">
                  <c:v>28.7</c:v>
                </c:pt>
                <c:pt idx="723">
                  <c:v>26.3</c:v>
                </c:pt>
                <c:pt idx="724">
                  <c:v>32.299999999999997</c:v>
                </c:pt>
                <c:pt idx="725">
                  <c:v>10.199999999999999</c:v>
                </c:pt>
                <c:pt idx="726">
                  <c:v>5.8</c:v>
                </c:pt>
                <c:pt idx="727">
                  <c:v>15.1</c:v>
                </c:pt>
                <c:pt idx="728">
                  <c:v>15.7</c:v>
                </c:pt>
                <c:pt idx="729">
                  <c:v>28.8</c:v>
                </c:pt>
                <c:pt idx="730">
                  <c:v>30.8</c:v>
                </c:pt>
                <c:pt idx="731">
                  <c:v>8.5</c:v>
                </c:pt>
                <c:pt idx="732">
                  <c:v>7.8</c:v>
                </c:pt>
                <c:pt idx="733">
                  <c:v>25.9</c:v>
                </c:pt>
                <c:pt idx="734">
                  <c:v>31.6</c:v>
                </c:pt>
                <c:pt idx="735">
                  <c:v>29.7</c:v>
                </c:pt>
                <c:pt idx="736">
                  <c:v>30.1</c:v>
                </c:pt>
                <c:pt idx="737">
                  <c:v>28.5</c:v>
                </c:pt>
                <c:pt idx="738">
                  <c:v>29.3</c:v>
                </c:pt>
                <c:pt idx="739">
                  <c:v>14.3</c:v>
                </c:pt>
                <c:pt idx="740">
                  <c:v>28.6</c:v>
                </c:pt>
                <c:pt idx="741">
                  <c:v>25.9</c:v>
                </c:pt>
                <c:pt idx="742">
                  <c:v>30.7</c:v>
                </c:pt>
                <c:pt idx="743">
                  <c:v>1.3</c:v>
                </c:pt>
                <c:pt idx="744">
                  <c:v>16.5</c:v>
                </c:pt>
                <c:pt idx="745">
                  <c:v>22.7</c:v>
                </c:pt>
                <c:pt idx="746">
                  <c:v>30.5</c:v>
                </c:pt>
                <c:pt idx="747">
                  <c:v>25.5</c:v>
                </c:pt>
                <c:pt idx="748">
                  <c:v>27.5</c:v>
                </c:pt>
                <c:pt idx="749">
                  <c:v>29.7</c:v>
                </c:pt>
                <c:pt idx="750">
                  <c:v>13.2</c:v>
                </c:pt>
                <c:pt idx="751">
                  <c:v>25.1</c:v>
                </c:pt>
                <c:pt idx="752">
                  <c:v>30.3</c:v>
                </c:pt>
                <c:pt idx="753">
                  <c:v>19.2</c:v>
                </c:pt>
                <c:pt idx="754">
                  <c:v>27.6</c:v>
                </c:pt>
                <c:pt idx="755">
                  <c:v>29.8</c:v>
                </c:pt>
                <c:pt idx="756">
                  <c:v>16.899999999999999</c:v>
                </c:pt>
                <c:pt idx="757">
                  <c:v>29.3</c:v>
                </c:pt>
                <c:pt idx="758">
                  <c:v>29.2</c:v>
                </c:pt>
                <c:pt idx="759">
                  <c:v>29.4</c:v>
                </c:pt>
                <c:pt idx="760">
                  <c:v>3.7</c:v>
                </c:pt>
                <c:pt idx="761">
                  <c:v>26.8</c:v>
                </c:pt>
                <c:pt idx="762">
                  <c:v>9.3000000000000007</c:v>
                </c:pt>
                <c:pt idx="763">
                  <c:v>28.2</c:v>
                </c:pt>
                <c:pt idx="764">
                  <c:v>28.1</c:v>
                </c:pt>
                <c:pt idx="765">
                  <c:v>27.3</c:v>
                </c:pt>
                <c:pt idx="766">
                  <c:v>9.3000000000000007</c:v>
                </c:pt>
                <c:pt idx="767">
                  <c:v>3.9</c:v>
                </c:pt>
                <c:pt idx="768">
                  <c:v>27.9</c:v>
                </c:pt>
                <c:pt idx="769">
                  <c:v>27.7</c:v>
                </c:pt>
                <c:pt idx="770">
                  <c:v>24.4</c:v>
                </c:pt>
                <c:pt idx="771">
                  <c:v>21.3</c:v>
                </c:pt>
                <c:pt idx="772">
                  <c:v>21</c:v>
                </c:pt>
                <c:pt idx="773">
                  <c:v>12.6</c:v>
                </c:pt>
                <c:pt idx="774">
                  <c:v>20.5</c:v>
                </c:pt>
                <c:pt idx="775">
                  <c:v>15.6</c:v>
                </c:pt>
                <c:pt idx="776">
                  <c:v>26</c:v>
                </c:pt>
                <c:pt idx="777">
                  <c:v>23.2</c:v>
                </c:pt>
                <c:pt idx="778">
                  <c:v>18.399999999999999</c:v>
                </c:pt>
                <c:pt idx="779">
                  <c:v>16.100000000000001</c:v>
                </c:pt>
                <c:pt idx="780">
                  <c:v>9.9</c:v>
                </c:pt>
                <c:pt idx="781">
                  <c:v>22.4</c:v>
                </c:pt>
                <c:pt idx="782">
                  <c:v>25</c:v>
                </c:pt>
                <c:pt idx="783">
                  <c:v>23.1</c:v>
                </c:pt>
                <c:pt idx="784">
                  <c:v>23.5</c:v>
                </c:pt>
                <c:pt idx="785">
                  <c:v>13.2</c:v>
                </c:pt>
                <c:pt idx="786">
                  <c:v>23.9</c:v>
                </c:pt>
                <c:pt idx="787">
                  <c:v>24.2</c:v>
                </c:pt>
                <c:pt idx="788">
                  <c:v>23.9</c:v>
                </c:pt>
                <c:pt idx="789">
                  <c:v>23.6</c:v>
                </c:pt>
                <c:pt idx="790">
                  <c:v>23.7</c:v>
                </c:pt>
                <c:pt idx="791">
                  <c:v>22</c:v>
                </c:pt>
                <c:pt idx="792">
                  <c:v>18.100000000000001</c:v>
                </c:pt>
                <c:pt idx="793">
                  <c:v>23</c:v>
                </c:pt>
                <c:pt idx="794">
                  <c:v>16.8</c:v>
                </c:pt>
                <c:pt idx="795">
                  <c:v>22.3</c:v>
                </c:pt>
                <c:pt idx="796">
                  <c:v>22.4</c:v>
                </c:pt>
                <c:pt idx="797">
                  <c:v>22.1</c:v>
                </c:pt>
                <c:pt idx="798">
                  <c:v>21.1</c:v>
                </c:pt>
                <c:pt idx="799">
                  <c:v>19.399999999999999</c:v>
                </c:pt>
                <c:pt idx="800">
                  <c:v>13.9</c:v>
                </c:pt>
                <c:pt idx="801">
                  <c:v>19.600000000000001</c:v>
                </c:pt>
                <c:pt idx="802">
                  <c:v>20.7</c:v>
                </c:pt>
                <c:pt idx="803">
                  <c:v>20.8</c:v>
                </c:pt>
                <c:pt idx="804">
                  <c:v>18.899999999999999</c:v>
                </c:pt>
                <c:pt idx="805">
                  <c:v>4.8</c:v>
                </c:pt>
                <c:pt idx="806">
                  <c:v>20.100000000000001</c:v>
                </c:pt>
                <c:pt idx="807">
                  <c:v>19.899999999999999</c:v>
                </c:pt>
                <c:pt idx="808">
                  <c:v>19.7</c:v>
                </c:pt>
                <c:pt idx="809">
                  <c:v>11.3</c:v>
                </c:pt>
                <c:pt idx="810">
                  <c:v>6.1</c:v>
                </c:pt>
                <c:pt idx="811">
                  <c:v>7.3</c:v>
                </c:pt>
                <c:pt idx="812">
                  <c:v>17.2</c:v>
                </c:pt>
                <c:pt idx="813">
                  <c:v>16.100000000000001</c:v>
                </c:pt>
                <c:pt idx="814">
                  <c:v>13.5</c:v>
                </c:pt>
                <c:pt idx="815">
                  <c:v>14.6</c:v>
                </c:pt>
                <c:pt idx="816">
                  <c:v>7.6</c:v>
                </c:pt>
                <c:pt idx="817">
                  <c:v>17.8</c:v>
                </c:pt>
                <c:pt idx="818">
                  <c:v>14.7</c:v>
                </c:pt>
                <c:pt idx="819">
                  <c:v>13</c:v>
                </c:pt>
                <c:pt idx="820">
                  <c:v>12.3</c:v>
                </c:pt>
                <c:pt idx="821">
                  <c:v>13.5</c:v>
                </c:pt>
                <c:pt idx="822">
                  <c:v>10.1</c:v>
                </c:pt>
                <c:pt idx="823">
                  <c:v>16.8</c:v>
                </c:pt>
                <c:pt idx="824">
                  <c:v>16.399999999999999</c:v>
                </c:pt>
                <c:pt idx="825">
                  <c:v>15.8</c:v>
                </c:pt>
                <c:pt idx="826">
                  <c:v>13.5</c:v>
                </c:pt>
                <c:pt idx="827">
                  <c:v>15.6</c:v>
                </c:pt>
                <c:pt idx="828">
                  <c:v>13.8</c:v>
                </c:pt>
                <c:pt idx="829">
                  <c:v>6.5</c:v>
                </c:pt>
                <c:pt idx="830">
                  <c:v>3</c:v>
                </c:pt>
                <c:pt idx="831">
                  <c:v>13.5</c:v>
                </c:pt>
                <c:pt idx="832">
                  <c:v>14</c:v>
                </c:pt>
                <c:pt idx="833">
                  <c:v>13.9</c:v>
                </c:pt>
                <c:pt idx="834">
                  <c:v>8.9</c:v>
                </c:pt>
                <c:pt idx="835">
                  <c:v>9.6999999999999993</c:v>
                </c:pt>
                <c:pt idx="836">
                  <c:v>10.1</c:v>
                </c:pt>
                <c:pt idx="837">
                  <c:v>10.9</c:v>
                </c:pt>
                <c:pt idx="838">
                  <c:v>13.7</c:v>
                </c:pt>
                <c:pt idx="839">
                  <c:v>12.7</c:v>
                </c:pt>
                <c:pt idx="840">
                  <c:v>12.4</c:v>
                </c:pt>
                <c:pt idx="841">
                  <c:v>3.6</c:v>
                </c:pt>
                <c:pt idx="842">
                  <c:v>11.8</c:v>
                </c:pt>
                <c:pt idx="843">
                  <c:v>11.9</c:v>
                </c:pt>
                <c:pt idx="844">
                  <c:v>9.9</c:v>
                </c:pt>
                <c:pt idx="845">
                  <c:v>5.8</c:v>
                </c:pt>
                <c:pt idx="846">
                  <c:v>6.4</c:v>
                </c:pt>
                <c:pt idx="847">
                  <c:v>7.1</c:v>
                </c:pt>
                <c:pt idx="848">
                  <c:v>6</c:v>
                </c:pt>
                <c:pt idx="849">
                  <c:v>7.9</c:v>
                </c:pt>
                <c:pt idx="850">
                  <c:v>7.3</c:v>
                </c:pt>
                <c:pt idx="851">
                  <c:v>8.6999999999999993</c:v>
                </c:pt>
                <c:pt idx="852">
                  <c:v>9.4</c:v>
                </c:pt>
                <c:pt idx="853">
                  <c:v>10.8</c:v>
                </c:pt>
                <c:pt idx="854">
                  <c:v>12</c:v>
                </c:pt>
                <c:pt idx="855">
                  <c:v>10.6</c:v>
                </c:pt>
                <c:pt idx="856">
                  <c:v>6.1</c:v>
                </c:pt>
                <c:pt idx="857">
                  <c:v>9.4</c:v>
                </c:pt>
                <c:pt idx="858">
                  <c:v>7.2</c:v>
                </c:pt>
                <c:pt idx="859">
                  <c:v>7.3</c:v>
                </c:pt>
                <c:pt idx="860">
                  <c:v>11.3</c:v>
                </c:pt>
                <c:pt idx="861">
                  <c:v>8.6</c:v>
                </c:pt>
                <c:pt idx="862">
                  <c:v>9.9</c:v>
                </c:pt>
                <c:pt idx="863">
                  <c:v>10.1</c:v>
                </c:pt>
                <c:pt idx="864">
                  <c:v>7.7</c:v>
                </c:pt>
                <c:pt idx="865">
                  <c:v>8.1999999999999993</c:v>
                </c:pt>
                <c:pt idx="866">
                  <c:v>9</c:v>
                </c:pt>
                <c:pt idx="867">
                  <c:v>3.8</c:v>
                </c:pt>
                <c:pt idx="868">
                  <c:v>9.8000000000000007</c:v>
                </c:pt>
                <c:pt idx="869">
                  <c:v>2.5</c:v>
                </c:pt>
                <c:pt idx="870">
                  <c:v>9.8000000000000007</c:v>
                </c:pt>
                <c:pt idx="871">
                  <c:v>6.8</c:v>
                </c:pt>
                <c:pt idx="872">
                  <c:v>10.1</c:v>
                </c:pt>
                <c:pt idx="873">
                  <c:v>7.4</c:v>
                </c:pt>
                <c:pt idx="874">
                  <c:v>8</c:v>
                </c:pt>
                <c:pt idx="875">
                  <c:v>5.7</c:v>
                </c:pt>
                <c:pt idx="876">
                  <c:v>8.1999999999999993</c:v>
                </c:pt>
                <c:pt idx="877">
                  <c:v>8.3000000000000007</c:v>
                </c:pt>
                <c:pt idx="878">
                  <c:v>7.6</c:v>
                </c:pt>
                <c:pt idx="879">
                  <c:v>8</c:v>
                </c:pt>
                <c:pt idx="880">
                  <c:v>6.9</c:v>
                </c:pt>
                <c:pt idx="881">
                  <c:v>8.5</c:v>
                </c:pt>
                <c:pt idx="882">
                  <c:v>4.7</c:v>
                </c:pt>
                <c:pt idx="883">
                  <c:v>7.3</c:v>
                </c:pt>
                <c:pt idx="884">
                  <c:v>8.3000000000000007</c:v>
                </c:pt>
                <c:pt idx="885">
                  <c:v>9.3000000000000007</c:v>
                </c:pt>
                <c:pt idx="886">
                  <c:v>5</c:v>
                </c:pt>
                <c:pt idx="887">
                  <c:v>6.3</c:v>
                </c:pt>
                <c:pt idx="888">
                  <c:v>9.1999999999999993</c:v>
                </c:pt>
                <c:pt idx="889">
                  <c:v>7.2</c:v>
                </c:pt>
                <c:pt idx="890">
                  <c:v>7.8</c:v>
                </c:pt>
                <c:pt idx="891">
                  <c:v>8.9</c:v>
                </c:pt>
                <c:pt idx="892">
                  <c:v>8.6</c:v>
                </c:pt>
                <c:pt idx="893">
                  <c:v>5.0999999999999996</c:v>
                </c:pt>
                <c:pt idx="894">
                  <c:v>6.6</c:v>
                </c:pt>
                <c:pt idx="895">
                  <c:v>8.9</c:v>
                </c:pt>
                <c:pt idx="896">
                  <c:v>7.4</c:v>
                </c:pt>
                <c:pt idx="897">
                  <c:v>8.9</c:v>
                </c:pt>
                <c:pt idx="898">
                  <c:v>9.1999999999999993</c:v>
                </c:pt>
                <c:pt idx="899">
                  <c:v>7.9</c:v>
                </c:pt>
                <c:pt idx="900">
                  <c:v>6</c:v>
                </c:pt>
                <c:pt idx="901">
                  <c:v>9.1999999999999993</c:v>
                </c:pt>
                <c:pt idx="902">
                  <c:v>5</c:v>
                </c:pt>
                <c:pt idx="903">
                  <c:v>6.7</c:v>
                </c:pt>
                <c:pt idx="904">
                  <c:v>8.1999999999999993</c:v>
                </c:pt>
                <c:pt idx="905">
                  <c:v>7.3</c:v>
                </c:pt>
                <c:pt idx="906">
                  <c:v>5.3</c:v>
                </c:pt>
                <c:pt idx="907">
                  <c:v>7.8</c:v>
                </c:pt>
                <c:pt idx="908">
                  <c:v>4.4000000000000004</c:v>
                </c:pt>
                <c:pt idx="909">
                  <c:v>5.4</c:v>
                </c:pt>
                <c:pt idx="910">
                  <c:v>5</c:v>
                </c:pt>
                <c:pt idx="911">
                  <c:v>8.4</c:v>
                </c:pt>
                <c:pt idx="912">
                  <c:v>9.3000000000000007</c:v>
                </c:pt>
                <c:pt idx="913">
                  <c:v>9.1999999999999993</c:v>
                </c:pt>
                <c:pt idx="914">
                  <c:v>3.9</c:v>
                </c:pt>
                <c:pt idx="915">
                  <c:v>6.4</c:v>
                </c:pt>
                <c:pt idx="916">
                  <c:v>6.5</c:v>
                </c:pt>
                <c:pt idx="917">
                  <c:v>8.6999999999999993</c:v>
                </c:pt>
                <c:pt idx="918">
                  <c:v>9.4</c:v>
                </c:pt>
                <c:pt idx="919">
                  <c:v>5.0999999999999996</c:v>
                </c:pt>
                <c:pt idx="920">
                  <c:v>7.3</c:v>
                </c:pt>
                <c:pt idx="921">
                  <c:v>5.7</c:v>
                </c:pt>
                <c:pt idx="922">
                  <c:v>9.6999999999999993</c:v>
                </c:pt>
                <c:pt idx="923">
                  <c:v>9.8000000000000007</c:v>
                </c:pt>
                <c:pt idx="924">
                  <c:v>5.5</c:v>
                </c:pt>
                <c:pt idx="925">
                  <c:v>8.6</c:v>
                </c:pt>
                <c:pt idx="926">
                  <c:v>9.4</c:v>
                </c:pt>
                <c:pt idx="927">
                  <c:v>7.8</c:v>
                </c:pt>
                <c:pt idx="928">
                  <c:v>6.3</c:v>
                </c:pt>
                <c:pt idx="929">
                  <c:v>5.8</c:v>
                </c:pt>
                <c:pt idx="930">
                  <c:v>7.7</c:v>
                </c:pt>
                <c:pt idx="931">
                  <c:v>5.9</c:v>
                </c:pt>
                <c:pt idx="932">
                  <c:v>10.3</c:v>
                </c:pt>
                <c:pt idx="933">
                  <c:v>7</c:v>
                </c:pt>
                <c:pt idx="934">
                  <c:v>5.4</c:v>
                </c:pt>
                <c:pt idx="935">
                  <c:v>8.3000000000000007</c:v>
                </c:pt>
                <c:pt idx="936">
                  <c:v>9</c:v>
                </c:pt>
                <c:pt idx="937">
                  <c:v>8.6999999999999993</c:v>
                </c:pt>
                <c:pt idx="938">
                  <c:v>8.6999999999999993</c:v>
                </c:pt>
                <c:pt idx="939">
                  <c:v>9.8000000000000007</c:v>
                </c:pt>
                <c:pt idx="940">
                  <c:v>10.1</c:v>
                </c:pt>
                <c:pt idx="941">
                  <c:v>8.3000000000000007</c:v>
                </c:pt>
                <c:pt idx="942">
                  <c:v>11.5</c:v>
                </c:pt>
                <c:pt idx="943">
                  <c:v>11.5</c:v>
                </c:pt>
                <c:pt idx="944">
                  <c:v>7.5</c:v>
                </c:pt>
                <c:pt idx="945">
                  <c:v>4.4000000000000004</c:v>
                </c:pt>
                <c:pt idx="946">
                  <c:v>7.2</c:v>
                </c:pt>
                <c:pt idx="947">
                  <c:v>11.7</c:v>
                </c:pt>
                <c:pt idx="948">
                  <c:v>8.1999999999999993</c:v>
                </c:pt>
                <c:pt idx="949">
                  <c:v>7.3</c:v>
                </c:pt>
                <c:pt idx="950">
                  <c:v>7.5</c:v>
                </c:pt>
                <c:pt idx="951">
                  <c:v>11.5</c:v>
                </c:pt>
                <c:pt idx="952">
                  <c:v>8.4</c:v>
                </c:pt>
                <c:pt idx="953">
                  <c:v>9.3000000000000007</c:v>
                </c:pt>
                <c:pt idx="954">
                  <c:v>9.9</c:v>
                </c:pt>
                <c:pt idx="955">
                  <c:v>11.1</c:v>
                </c:pt>
                <c:pt idx="956">
                  <c:v>12.6</c:v>
                </c:pt>
                <c:pt idx="957">
                  <c:v>3.2</c:v>
                </c:pt>
                <c:pt idx="958">
                  <c:v>10.9</c:v>
                </c:pt>
                <c:pt idx="959">
                  <c:v>9.1</c:v>
                </c:pt>
                <c:pt idx="960">
                  <c:v>9.4</c:v>
                </c:pt>
                <c:pt idx="961">
                  <c:v>11.6</c:v>
                </c:pt>
                <c:pt idx="962">
                  <c:v>13.9</c:v>
                </c:pt>
                <c:pt idx="963">
                  <c:v>7.9</c:v>
                </c:pt>
                <c:pt idx="964">
                  <c:v>11.1</c:v>
                </c:pt>
                <c:pt idx="965">
                  <c:v>9.6999999999999993</c:v>
                </c:pt>
                <c:pt idx="966">
                  <c:v>13</c:v>
                </c:pt>
                <c:pt idx="967">
                  <c:v>13.3</c:v>
                </c:pt>
                <c:pt idx="968">
                  <c:v>8.5</c:v>
                </c:pt>
                <c:pt idx="969">
                  <c:v>11.8</c:v>
                </c:pt>
                <c:pt idx="970">
                  <c:v>14.6</c:v>
                </c:pt>
                <c:pt idx="971">
                  <c:v>9.1</c:v>
                </c:pt>
                <c:pt idx="972">
                  <c:v>12.3</c:v>
                </c:pt>
                <c:pt idx="973">
                  <c:v>15.9</c:v>
                </c:pt>
                <c:pt idx="974">
                  <c:v>14.4</c:v>
                </c:pt>
                <c:pt idx="975">
                  <c:v>6.3</c:v>
                </c:pt>
                <c:pt idx="976">
                  <c:v>6.3</c:v>
                </c:pt>
                <c:pt idx="977">
                  <c:v>13.4</c:v>
                </c:pt>
                <c:pt idx="978">
                  <c:v>11</c:v>
                </c:pt>
                <c:pt idx="979">
                  <c:v>11</c:v>
                </c:pt>
                <c:pt idx="980">
                  <c:v>9.5</c:v>
                </c:pt>
                <c:pt idx="981">
                  <c:v>13.1</c:v>
                </c:pt>
                <c:pt idx="982">
                  <c:v>15.9</c:v>
                </c:pt>
                <c:pt idx="983">
                  <c:v>12.3</c:v>
                </c:pt>
                <c:pt idx="984">
                  <c:v>7</c:v>
                </c:pt>
                <c:pt idx="985">
                  <c:v>3.5</c:v>
                </c:pt>
                <c:pt idx="986">
                  <c:v>8.1999999999999993</c:v>
                </c:pt>
                <c:pt idx="987">
                  <c:v>10.8</c:v>
                </c:pt>
                <c:pt idx="988">
                  <c:v>7</c:v>
                </c:pt>
                <c:pt idx="989">
                  <c:v>16.7</c:v>
                </c:pt>
                <c:pt idx="990">
                  <c:v>19</c:v>
                </c:pt>
                <c:pt idx="991">
                  <c:v>15.7</c:v>
                </c:pt>
                <c:pt idx="992">
                  <c:v>16.600000000000001</c:v>
                </c:pt>
                <c:pt idx="993">
                  <c:v>17.3</c:v>
                </c:pt>
                <c:pt idx="994">
                  <c:v>13</c:v>
                </c:pt>
                <c:pt idx="995">
                  <c:v>15.6</c:v>
                </c:pt>
                <c:pt idx="996">
                  <c:v>17.3</c:v>
                </c:pt>
                <c:pt idx="997">
                  <c:v>12</c:v>
                </c:pt>
                <c:pt idx="998">
                  <c:v>10.9</c:v>
                </c:pt>
                <c:pt idx="999">
                  <c:v>20.399999999999999</c:v>
                </c:pt>
                <c:pt idx="1000">
                  <c:v>11.7</c:v>
                </c:pt>
                <c:pt idx="1001">
                  <c:v>12.8</c:v>
                </c:pt>
                <c:pt idx="1002">
                  <c:v>14.5</c:v>
                </c:pt>
                <c:pt idx="1003">
                  <c:v>16.100000000000001</c:v>
                </c:pt>
                <c:pt idx="1004">
                  <c:v>9.1999999999999993</c:v>
                </c:pt>
                <c:pt idx="1005">
                  <c:v>16.399999999999999</c:v>
                </c:pt>
                <c:pt idx="1006">
                  <c:v>21.8</c:v>
                </c:pt>
                <c:pt idx="1007">
                  <c:v>21.6</c:v>
                </c:pt>
                <c:pt idx="1008">
                  <c:v>10.4</c:v>
                </c:pt>
                <c:pt idx="1009">
                  <c:v>16.8</c:v>
                </c:pt>
                <c:pt idx="1010">
                  <c:v>17.3</c:v>
                </c:pt>
                <c:pt idx="1011">
                  <c:v>19.5</c:v>
                </c:pt>
                <c:pt idx="1012">
                  <c:v>16.7</c:v>
                </c:pt>
                <c:pt idx="1013">
                  <c:v>23.6</c:v>
                </c:pt>
                <c:pt idx="1014">
                  <c:v>7.5</c:v>
                </c:pt>
                <c:pt idx="1015">
                  <c:v>15.6</c:v>
                </c:pt>
                <c:pt idx="1016">
                  <c:v>12.5</c:v>
                </c:pt>
                <c:pt idx="1017">
                  <c:v>23.6</c:v>
                </c:pt>
                <c:pt idx="1018">
                  <c:v>24.5</c:v>
                </c:pt>
                <c:pt idx="1019">
                  <c:v>23.8</c:v>
                </c:pt>
                <c:pt idx="1020">
                  <c:v>24.9</c:v>
                </c:pt>
                <c:pt idx="1021">
                  <c:v>25.1</c:v>
                </c:pt>
                <c:pt idx="1022">
                  <c:v>9.8000000000000007</c:v>
                </c:pt>
                <c:pt idx="1023">
                  <c:v>24</c:v>
                </c:pt>
                <c:pt idx="1024">
                  <c:v>12.8</c:v>
                </c:pt>
                <c:pt idx="1025">
                  <c:v>13</c:v>
                </c:pt>
                <c:pt idx="1026">
                  <c:v>21.8</c:v>
                </c:pt>
                <c:pt idx="1027">
                  <c:v>18.7</c:v>
                </c:pt>
                <c:pt idx="1028">
                  <c:v>12.5</c:v>
                </c:pt>
                <c:pt idx="1029">
                  <c:v>12.2</c:v>
                </c:pt>
                <c:pt idx="1030">
                  <c:v>26.1</c:v>
                </c:pt>
                <c:pt idx="1031">
                  <c:v>16.8</c:v>
                </c:pt>
                <c:pt idx="1032">
                  <c:v>27.1</c:v>
                </c:pt>
                <c:pt idx="1033">
                  <c:v>17</c:v>
                </c:pt>
                <c:pt idx="1034">
                  <c:v>24.8</c:v>
                </c:pt>
                <c:pt idx="1035">
                  <c:v>14.2</c:v>
                </c:pt>
                <c:pt idx="1036">
                  <c:v>17</c:v>
                </c:pt>
                <c:pt idx="1037">
                  <c:v>20.5</c:v>
                </c:pt>
                <c:pt idx="1038">
                  <c:v>24.6</c:v>
                </c:pt>
                <c:pt idx="1039">
                  <c:v>24.1</c:v>
                </c:pt>
                <c:pt idx="1040">
                  <c:v>18.899999999999999</c:v>
                </c:pt>
                <c:pt idx="1041">
                  <c:v>18.8</c:v>
                </c:pt>
                <c:pt idx="1042">
                  <c:v>25.4</c:v>
                </c:pt>
                <c:pt idx="1043">
                  <c:v>28.8</c:v>
                </c:pt>
                <c:pt idx="1044">
                  <c:v>23.7</c:v>
                </c:pt>
                <c:pt idx="1045">
                  <c:v>28.8</c:v>
                </c:pt>
                <c:pt idx="1046">
                  <c:v>25</c:v>
                </c:pt>
                <c:pt idx="1047">
                  <c:v>29.5</c:v>
                </c:pt>
                <c:pt idx="1048">
                  <c:v>29.5</c:v>
                </c:pt>
                <c:pt idx="1049">
                  <c:v>16.899999999999999</c:v>
                </c:pt>
                <c:pt idx="1050">
                  <c:v>4.8</c:v>
                </c:pt>
                <c:pt idx="1051">
                  <c:v>22.9</c:v>
                </c:pt>
                <c:pt idx="1052">
                  <c:v>20.100000000000001</c:v>
                </c:pt>
                <c:pt idx="1053">
                  <c:v>27.5</c:v>
                </c:pt>
                <c:pt idx="1054">
                  <c:v>28.6</c:v>
                </c:pt>
                <c:pt idx="1055">
                  <c:v>29.5</c:v>
                </c:pt>
                <c:pt idx="1056">
                  <c:v>30.6</c:v>
                </c:pt>
                <c:pt idx="1057">
                  <c:v>18.899999999999999</c:v>
                </c:pt>
                <c:pt idx="1058">
                  <c:v>13.8</c:v>
                </c:pt>
                <c:pt idx="1059">
                  <c:v>17</c:v>
                </c:pt>
                <c:pt idx="1061">
                  <c:v>20.5</c:v>
                </c:pt>
                <c:pt idx="1062">
                  <c:v>31.1</c:v>
                </c:pt>
                <c:pt idx="1063">
                  <c:v>28.3</c:v>
                </c:pt>
                <c:pt idx="1064">
                  <c:v>23.1</c:v>
                </c:pt>
                <c:pt idx="1065">
                  <c:v>1.6</c:v>
                </c:pt>
                <c:pt idx="1066">
                  <c:v>0.7</c:v>
                </c:pt>
                <c:pt idx="1067">
                  <c:v>14.4</c:v>
                </c:pt>
                <c:pt idx="1068">
                  <c:v>7.9</c:v>
                </c:pt>
                <c:pt idx="1069">
                  <c:v>22.9</c:v>
                </c:pt>
                <c:pt idx="1070">
                  <c:v>23.6</c:v>
                </c:pt>
                <c:pt idx="1071">
                  <c:v>19.8</c:v>
                </c:pt>
                <c:pt idx="1072">
                  <c:v>28.5</c:v>
                </c:pt>
                <c:pt idx="1073">
                  <c:v>19.2</c:v>
                </c:pt>
                <c:pt idx="1074">
                  <c:v>31.4</c:v>
                </c:pt>
                <c:pt idx="1075">
                  <c:v>26.3</c:v>
                </c:pt>
                <c:pt idx="1076">
                  <c:v>31.3</c:v>
                </c:pt>
                <c:pt idx="1077">
                  <c:v>32</c:v>
                </c:pt>
                <c:pt idx="1078">
                  <c:v>21.7</c:v>
                </c:pt>
                <c:pt idx="1079">
                  <c:v>32.1</c:v>
                </c:pt>
                <c:pt idx="1080">
                  <c:v>31</c:v>
                </c:pt>
                <c:pt idx="1081">
                  <c:v>30.5</c:v>
                </c:pt>
                <c:pt idx="1082">
                  <c:v>22.1</c:v>
                </c:pt>
                <c:pt idx="1083">
                  <c:v>12.1</c:v>
                </c:pt>
                <c:pt idx="1084">
                  <c:v>19</c:v>
                </c:pt>
                <c:pt idx="1085">
                  <c:v>31.9</c:v>
                </c:pt>
                <c:pt idx="1086">
                  <c:v>26.6</c:v>
                </c:pt>
                <c:pt idx="1087">
                  <c:v>21.2</c:v>
                </c:pt>
                <c:pt idx="1088">
                  <c:v>25.7</c:v>
                </c:pt>
                <c:pt idx="1089">
                  <c:v>29</c:v>
                </c:pt>
                <c:pt idx="1090">
                  <c:v>31.9</c:v>
                </c:pt>
                <c:pt idx="1091">
                  <c:v>30.6</c:v>
                </c:pt>
                <c:pt idx="1092">
                  <c:v>13.5</c:v>
                </c:pt>
                <c:pt idx="1093">
                  <c:v>9.3000000000000007</c:v>
                </c:pt>
                <c:pt idx="1094">
                  <c:v>13.6</c:v>
                </c:pt>
                <c:pt idx="1095">
                  <c:v>31.7</c:v>
                </c:pt>
                <c:pt idx="1096">
                  <c:v>31.4</c:v>
                </c:pt>
                <c:pt idx="1097">
                  <c:v>29.7</c:v>
                </c:pt>
                <c:pt idx="1098">
                  <c:v>27.2</c:v>
                </c:pt>
                <c:pt idx="1099">
                  <c:v>31.8</c:v>
                </c:pt>
                <c:pt idx="1100">
                  <c:v>31.7</c:v>
                </c:pt>
                <c:pt idx="1101">
                  <c:v>31.5</c:v>
                </c:pt>
                <c:pt idx="1102">
                  <c:v>11</c:v>
                </c:pt>
                <c:pt idx="1103">
                  <c:v>17.5</c:v>
                </c:pt>
                <c:pt idx="1104">
                  <c:v>30</c:v>
                </c:pt>
                <c:pt idx="1105">
                  <c:v>23.5</c:v>
                </c:pt>
                <c:pt idx="1106">
                  <c:v>28.6</c:v>
                </c:pt>
                <c:pt idx="1107">
                  <c:v>1.7</c:v>
                </c:pt>
                <c:pt idx="1108">
                  <c:v>10.7</c:v>
                </c:pt>
                <c:pt idx="1109">
                  <c:v>27.5</c:v>
                </c:pt>
                <c:pt idx="1110">
                  <c:v>21.1</c:v>
                </c:pt>
                <c:pt idx="1111">
                  <c:v>31.1</c:v>
                </c:pt>
                <c:pt idx="1112">
                  <c:v>30.9</c:v>
                </c:pt>
                <c:pt idx="1113">
                  <c:v>30.8</c:v>
                </c:pt>
                <c:pt idx="1114">
                  <c:v>30.6</c:v>
                </c:pt>
                <c:pt idx="1115">
                  <c:v>20.2</c:v>
                </c:pt>
                <c:pt idx="1116">
                  <c:v>14.9</c:v>
                </c:pt>
                <c:pt idx="1117">
                  <c:v>27.3</c:v>
                </c:pt>
                <c:pt idx="1118">
                  <c:v>28.3</c:v>
                </c:pt>
                <c:pt idx="1119">
                  <c:v>27.5</c:v>
                </c:pt>
                <c:pt idx="1120">
                  <c:v>28.1</c:v>
                </c:pt>
                <c:pt idx="1121">
                  <c:v>19.899999999999999</c:v>
                </c:pt>
                <c:pt idx="1122">
                  <c:v>27.5</c:v>
                </c:pt>
                <c:pt idx="1123">
                  <c:v>28.5</c:v>
                </c:pt>
                <c:pt idx="1124">
                  <c:v>7.3</c:v>
                </c:pt>
                <c:pt idx="1125">
                  <c:v>14.1</c:v>
                </c:pt>
                <c:pt idx="1126">
                  <c:v>19.600000000000001</c:v>
                </c:pt>
                <c:pt idx="1127">
                  <c:v>28.9</c:v>
                </c:pt>
                <c:pt idx="1128">
                  <c:v>28.4</c:v>
                </c:pt>
                <c:pt idx="1129">
                  <c:v>26.7</c:v>
                </c:pt>
                <c:pt idx="1130">
                  <c:v>28.5</c:v>
                </c:pt>
                <c:pt idx="1131">
                  <c:v>24</c:v>
                </c:pt>
                <c:pt idx="1132">
                  <c:v>27.6</c:v>
                </c:pt>
                <c:pt idx="1133">
                  <c:v>27.1</c:v>
                </c:pt>
                <c:pt idx="1134">
                  <c:v>15.8</c:v>
                </c:pt>
                <c:pt idx="1135">
                  <c:v>17.2</c:v>
                </c:pt>
                <c:pt idx="1136">
                  <c:v>6.6</c:v>
                </c:pt>
                <c:pt idx="1137">
                  <c:v>18.5</c:v>
                </c:pt>
                <c:pt idx="1138">
                  <c:v>22.2</c:v>
                </c:pt>
                <c:pt idx="1139">
                  <c:v>26</c:v>
                </c:pt>
                <c:pt idx="1140">
                  <c:v>22.8</c:v>
                </c:pt>
                <c:pt idx="1141">
                  <c:v>18.399999999999999</c:v>
                </c:pt>
                <c:pt idx="1142">
                  <c:v>24.8</c:v>
                </c:pt>
                <c:pt idx="1143">
                  <c:v>24.1</c:v>
                </c:pt>
                <c:pt idx="1144">
                  <c:v>20.5</c:v>
                </c:pt>
                <c:pt idx="1145">
                  <c:v>20.9</c:v>
                </c:pt>
                <c:pt idx="1146">
                  <c:v>25.5</c:v>
                </c:pt>
                <c:pt idx="1147">
                  <c:v>16</c:v>
                </c:pt>
                <c:pt idx="1148">
                  <c:v>16.8</c:v>
                </c:pt>
                <c:pt idx="1149">
                  <c:v>13.4</c:v>
                </c:pt>
                <c:pt idx="1150">
                  <c:v>4.8</c:v>
                </c:pt>
                <c:pt idx="1151">
                  <c:v>10</c:v>
                </c:pt>
                <c:pt idx="1152">
                  <c:v>24.3</c:v>
                </c:pt>
                <c:pt idx="1153">
                  <c:v>24</c:v>
                </c:pt>
                <c:pt idx="1154">
                  <c:v>19.600000000000001</c:v>
                </c:pt>
                <c:pt idx="1155">
                  <c:v>17.7</c:v>
                </c:pt>
                <c:pt idx="1156">
                  <c:v>19.600000000000001</c:v>
                </c:pt>
                <c:pt idx="1157">
                  <c:v>21.8</c:v>
                </c:pt>
                <c:pt idx="1158">
                  <c:v>22.2</c:v>
                </c:pt>
                <c:pt idx="1159">
                  <c:v>16.600000000000001</c:v>
                </c:pt>
                <c:pt idx="1160">
                  <c:v>22.6</c:v>
                </c:pt>
                <c:pt idx="1161">
                  <c:v>22.4</c:v>
                </c:pt>
                <c:pt idx="1162">
                  <c:v>22.1</c:v>
                </c:pt>
                <c:pt idx="1163">
                  <c:v>21.9</c:v>
                </c:pt>
                <c:pt idx="1164">
                  <c:v>21.6</c:v>
                </c:pt>
                <c:pt idx="1165">
                  <c:v>14.3</c:v>
                </c:pt>
                <c:pt idx="1166">
                  <c:v>10.199999999999999</c:v>
                </c:pt>
                <c:pt idx="1167">
                  <c:v>18.8</c:v>
                </c:pt>
                <c:pt idx="1168">
                  <c:v>17.7</c:v>
                </c:pt>
                <c:pt idx="1169">
                  <c:v>13.9</c:v>
                </c:pt>
                <c:pt idx="1170">
                  <c:v>15</c:v>
                </c:pt>
                <c:pt idx="1171">
                  <c:v>15.1</c:v>
                </c:pt>
                <c:pt idx="1172">
                  <c:v>13.4</c:v>
                </c:pt>
                <c:pt idx="1173">
                  <c:v>17.8</c:v>
                </c:pt>
                <c:pt idx="1174">
                  <c:v>9.5</c:v>
                </c:pt>
                <c:pt idx="1175">
                  <c:v>18.3</c:v>
                </c:pt>
                <c:pt idx="1176">
                  <c:v>19</c:v>
                </c:pt>
                <c:pt idx="1177">
                  <c:v>18.8</c:v>
                </c:pt>
                <c:pt idx="1178">
                  <c:v>5.4</c:v>
                </c:pt>
                <c:pt idx="1179">
                  <c:v>11.6</c:v>
                </c:pt>
                <c:pt idx="1180">
                  <c:v>11.9</c:v>
                </c:pt>
                <c:pt idx="1181">
                  <c:v>14</c:v>
                </c:pt>
                <c:pt idx="1182">
                  <c:v>17.8</c:v>
                </c:pt>
                <c:pt idx="1183">
                  <c:v>14.2</c:v>
                </c:pt>
                <c:pt idx="1184">
                  <c:v>14.3</c:v>
                </c:pt>
                <c:pt idx="1185">
                  <c:v>16.7</c:v>
                </c:pt>
                <c:pt idx="1186">
                  <c:v>11</c:v>
                </c:pt>
                <c:pt idx="1187">
                  <c:v>14.4</c:v>
                </c:pt>
                <c:pt idx="1188">
                  <c:v>13.9</c:v>
                </c:pt>
                <c:pt idx="1189">
                  <c:v>16.600000000000001</c:v>
                </c:pt>
                <c:pt idx="1190">
                  <c:v>9</c:v>
                </c:pt>
                <c:pt idx="1191">
                  <c:v>14.8</c:v>
                </c:pt>
                <c:pt idx="1192">
                  <c:v>16</c:v>
                </c:pt>
                <c:pt idx="1193">
                  <c:v>14.7</c:v>
                </c:pt>
                <c:pt idx="1194">
                  <c:v>13.6</c:v>
                </c:pt>
                <c:pt idx="1195">
                  <c:v>5.9</c:v>
                </c:pt>
                <c:pt idx="1196">
                  <c:v>10.9</c:v>
                </c:pt>
                <c:pt idx="1197">
                  <c:v>7.4</c:v>
                </c:pt>
                <c:pt idx="1198">
                  <c:v>14.4</c:v>
                </c:pt>
                <c:pt idx="1199">
                  <c:v>3.1</c:v>
                </c:pt>
                <c:pt idx="1200">
                  <c:v>4.9000000000000004</c:v>
                </c:pt>
                <c:pt idx="1201">
                  <c:v>7.1</c:v>
                </c:pt>
                <c:pt idx="1202">
                  <c:v>8.9</c:v>
                </c:pt>
                <c:pt idx="1203">
                  <c:v>14.2</c:v>
                </c:pt>
                <c:pt idx="1204">
                  <c:v>13</c:v>
                </c:pt>
                <c:pt idx="1205">
                  <c:v>13.7</c:v>
                </c:pt>
                <c:pt idx="1206">
                  <c:v>11.3</c:v>
                </c:pt>
                <c:pt idx="1207">
                  <c:v>12.6</c:v>
                </c:pt>
                <c:pt idx="1208">
                  <c:v>13</c:v>
                </c:pt>
                <c:pt idx="1209">
                  <c:v>5.2</c:v>
                </c:pt>
                <c:pt idx="1210">
                  <c:v>7.7</c:v>
                </c:pt>
                <c:pt idx="1211">
                  <c:v>7.9</c:v>
                </c:pt>
                <c:pt idx="1212">
                  <c:v>8.8000000000000007</c:v>
                </c:pt>
                <c:pt idx="1213">
                  <c:v>11.7</c:v>
                </c:pt>
                <c:pt idx="1214">
                  <c:v>9.6</c:v>
                </c:pt>
                <c:pt idx="1215">
                  <c:v>12.3</c:v>
                </c:pt>
                <c:pt idx="1216">
                  <c:v>12.3</c:v>
                </c:pt>
                <c:pt idx="1217">
                  <c:v>7.2</c:v>
                </c:pt>
                <c:pt idx="1218">
                  <c:v>4.4000000000000004</c:v>
                </c:pt>
                <c:pt idx="1219">
                  <c:v>7.8</c:v>
                </c:pt>
                <c:pt idx="1220">
                  <c:v>6.5</c:v>
                </c:pt>
                <c:pt idx="1221">
                  <c:v>11</c:v>
                </c:pt>
                <c:pt idx="1222">
                  <c:v>6.2</c:v>
                </c:pt>
                <c:pt idx="1223">
                  <c:v>10.6</c:v>
                </c:pt>
                <c:pt idx="1224">
                  <c:v>7.5</c:v>
                </c:pt>
                <c:pt idx="1225">
                  <c:v>8.5</c:v>
                </c:pt>
                <c:pt idx="1226">
                  <c:v>3.7</c:v>
                </c:pt>
                <c:pt idx="1227">
                  <c:v>9</c:v>
                </c:pt>
                <c:pt idx="1228">
                  <c:v>10.8</c:v>
                </c:pt>
                <c:pt idx="1229">
                  <c:v>8.1999999999999993</c:v>
                </c:pt>
                <c:pt idx="1230">
                  <c:v>4.5999999999999996</c:v>
                </c:pt>
                <c:pt idx="1231">
                  <c:v>7.6</c:v>
                </c:pt>
                <c:pt idx="1232">
                  <c:v>6.9</c:v>
                </c:pt>
                <c:pt idx="1233">
                  <c:v>8</c:v>
                </c:pt>
                <c:pt idx="1234">
                  <c:v>6.5</c:v>
                </c:pt>
                <c:pt idx="1235">
                  <c:v>1.7</c:v>
                </c:pt>
                <c:pt idx="1236">
                  <c:v>5</c:v>
                </c:pt>
                <c:pt idx="1237">
                  <c:v>3.6</c:v>
                </c:pt>
                <c:pt idx="1238">
                  <c:v>6.5</c:v>
                </c:pt>
                <c:pt idx="1239">
                  <c:v>5.0999999999999996</c:v>
                </c:pt>
                <c:pt idx="1240">
                  <c:v>9.5</c:v>
                </c:pt>
                <c:pt idx="1241">
                  <c:v>9.9</c:v>
                </c:pt>
                <c:pt idx="1242">
                  <c:v>8</c:v>
                </c:pt>
                <c:pt idx="1243">
                  <c:v>6</c:v>
                </c:pt>
                <c:pt idx="1244">
                  <c:v>8.1</c:v>
                </c:pt>
                <c:pt idx="1245">
                  <c:v>7.9</c:v>
                </c:pt>
                <c:pt idx="1246">
                  <c:v>7.6</c:v>
                </c:pt>
                <c:pt idx="1247">
                  <c:v>9.6</c:v>
                </c:pt>
                <c:pt idx="1248">
                  <c:v>9.6</c:v>
                </c:pt>
                <c:pt idx="1249">
                  <c:v>8.5</c:v>
                </c:pt>
                <c:pt idx="1250">
                  <c:v>9.3000000000000007</c:v>
                </c:pt>
                <c:pt idx="1251">
                  <c:v>8.8000000000000007</c:v>
                </c:pt>
                <c:pt idx="1252">
                  <c:v>9.4</c:v>
                </c:pt>
                <c:pt idx="1253">
                  <c:v>5.7</c:v>
                </c:pt>
                <c:pt idx="1254">
                  <c:v>3.3</c:v>
                </c:pt>
                <c:pt idx="1255">
                  <c:v>8</c:v>
                </c:pt>
                <c:pt idx="1256">
                  <c:v>9.3000000000000007</c:v>
                </c:pt>
                <c:pt idx="1257">
                  <c:v>8.9</c:v>
                </c:pt>
                <c:pt idx="1258">
                  <c:v>6.7</c:v>
                </c:pt>
                <c:pt idx="1259">
                  <c:v>7.1</c:v>
                </c:pt>
                <c:pt idx="1260">
                  <c:v>7.8</c:v>
                </c:pt>
                <c:pt idx="1261">
                  <c:v>4.4000000000000004</c:v>
                </c:pt>
                <c:pt idx="1262">
                  <c:v>7.1</c:v>
                </c:pt>
                <c:pt idx="1263">
                  <c:v>5.0999999999999996</c:v>
                </c:pt>
                <c:pt idx="1264">
                  <c:v>5.9</c:v>
                </c:pt>
                <c:pt idx="1265">
                  <c:v>9</c:v>
                </c:pt>
                <c:pt idx="1266">
                  <c:v>8</c:v>
                </c:pt>
                <c:pt idx="1267">
                  <c:v>9.1</c:v>
                </c:pt>
                <c:pt idx="1268">
                  <c:v>8.5</c:v>
                </c:pt>
                <c:pt idx="1269">
                  <c:v>3.9</c:v>
                </c:pt>
                <c:pt idx="1270">
                  <c:v>5.7</c:v>
                </c:pt>
                <c:pt idx="1271">
                  <c:v>7.8</c:v>
                </c:pt>
                <c:pt idx="1272">
                  <c:v>6.6</c:v>
                </c:pt>
                <c:pt idx="1273">
                  <c:v>6</c:v>
                </c:pt>
                <c:pt idx="1274">
                  <c:v>5.2</c:v>
                </c:pt>
                <c:pt idx="1275">
                  <c:v>6.1</c:v>
                </c:pt>
                <c:pt idx="1276">
                  <c:v>4.9000000000000004</c:v>
                </c:pt>
                <c:pt idx="1277">
                  <c:v>8.8000000000000007</c:v>
                </c:pt>
                <c:pt idx="1278">
                  <c:v>9.4</c:v>
                </c:pt>
                <c:pt idx="1279">
                  <c:v>6.7</c:v>
                </c:pt>
                <c:pt idx="1280">
                  <c:v>6</c:v>
                </c:pt>
                <c:pt idx="1281">
                  <c:v>2.8</c:v>
                </c:pt>
                <c:pt idx="1282">
                  <c:v>8.3000000000000007</c:v>
                </c:pt>
                <c:pt idx="1283">
                  <c:v>6.5</c:v>
                </c:pt>
                <c:pt idx="1284">
                  <c:v>6.2</c:v>
                </c:pt>
                <c:pt idx="1285">
                  <c:v>8.1</c:v>
                </c:pt>
                <c:pt idx="1286">
                  <c:v>5.4</c:v>
                </c:pt>
                <c:pt idx="1287">
                  <c:v>6</c:v>
                </c:pt>
                <c:pt idx="1288">
                  <c:v>7.5</c:v>
                </c:pt>
                <c:pt idx="1289">
                  <c:v>9.3000000000000007</c:v>
                </c:pt>
                <c:pt idx="1290">
                  <c:v>10</c:v>
                </c:pt>
                <c:pt idx="1291">
                  <c:v>9.8000000000000007</c:v>
                </c:pt>
                <c:pt idx="1292">
                  <c:v>4.5</c:v>
                </c:pt>
                <c:pt idx="1293">
                  <c:v>9.1999999999999993</c:v>
                </c:pt>
                <c:pt idx="1294">
                  <c:v>10.3</c:v>
                </c:pt>
                <c:pt idx="1295">
                  <c:v>8.5</c:v>
                </c:pt>
                <c:pt idx="1296">
                  <c:v>7.2</c:v>
                </c:pt>
                <c:pt idx="1297">
                  <c:v>7.2</c:v>
                </c:pt>
                <c:pt idx="1298">
                  <c:v>10.5</c:v>
                </c:pt>
                <c:pt idx="1299">
                  <c:v>6.9</c:v>
                </c:pt>
                <c:pt idx="1300">
                  <c:v>7.1</c:v>
                </c:pt>
                <c:pt idx="1301">
                  <c:v>9.3000000000000007</c:v>
                </c:pt>
                <c:pt idx="1302">
                  <c:v>8.9</c:v>
                </c:pt>
                <c:pt idx="1303">
                  <c:v>10.3</c:v>
                </c:pt>
                <c:pt idx="1304">
                  <c:v>9.3000000000000007</c:v>
                </c:pt>
                <c:pt idx="1305">
                  <c:v>10</c:v>
                </c:pt>
                <c:pt idx="1306">
                  <c:v>7.3</c:v>
                </c:pt>
                <c:pt idx="1307">
                  <c:v>10.199999999999999</c:v>
                </c:pt>
                <c:pt idx="1308">
                  <c:v>11.4</c:v>
                </c:pt>
                <c:pt idx="1309">
                  <c:v>11.7</c:v>
                </c:pt>
                <c:pt idx="1310">
                  <c:v>6.3</c:v>
                </c:pt>
                <c:pt idx="1311">
                  <c:v>8.6999999999999993</c:v>
                </c:pt>
                <c:pt idx="1312">
                  <c:v>11.2</c:v>
                </c:pt>
                <c:pt idx="1313">
                  <c:v>8.5</c:v>
                </c:pt>
                <c:pt idx="1314">
                  <c:v>9.6</c:v>
                </c:pt>
                <c:pt idx="1315">
                  <c:v>7.2</c:v>
                </c:pt>
                <c:pt idx="1316">
                  <c:v>8.6</c:v>
                </c:pt>
                <c:pt idx="1317">
                  <c:v>11.8</c:v>
                </c:pt>
                <c:pt idx="1318">
                  <c:v>7.4</c:v>
                </c:pt>
                <c:pt idx="1319">
                  <c:v>10.4</c:v>
                </c:pt>
                <c:pt idx="1320">
                  <c:v>8.6</c:v>
                </c:pt>
                <c:pt idx="1321">
                  <c:v>13.2</c:v>
                </c:pt>
                <c:pt idx="1322">
                  <c:v>10.1</c:v>
                </c:pt>
                <c:pt idx="1323">
                  <c:v>9.1999999999999993</c:v>
                </c:pt>
                <c:pt idx="1324">
                  <c:v>12.2</c:v>
                </c:pt>
                <c:pt idx="1325">
                  <c:v>10.4</c:v>
                </c:pt>
                <c:pt idx="1326">
                  <c:v>9.3000000000000007</c:v>
                </c:pt>
                <c:pt idx="1327">
                  <c:v>6.5</c:v>
                </c:pt>
                <c:pt idx="1328">
                  <c:v>7.7</c:v>
                </c:pt>
                <c:pt idx="1329">
                  <c:v>8.5</c:v>
                </c:pt>
                <c:pt idx="1330">
                  <c:v>11.1</c:v>
                </c:pt>
                <c:pt idx="1331">
                  <c:v>14.7</c:v>
                </c:pt>
                <c:pt idx="1332">
                  <c:v>14.9</c:v>
                </c:pt>
                <c:pt idx="1333">
                  <c:v>12.3</c:v>
                </c:pt>
                <c:pt idx="1334">
                  <c:v>12.4</c:v>
                </c:pt>
                <c:pt idx="1335">
                  <c:v>11.7</c:v>
                </c:pt>
                <c:pt idx="1336">
                  <c:v>15.5</c:v>
                </c:pt>
                <c:pt idx="1337">
                  <c:v>5.0999999999999996</c:v>
                </c:pt>
                <c:pt idx="1338">
                  <c:v>6.8</c:v>
                </c:pt>
                <c:pt idx="1339">
                  <c:v>7.4</c:v>
                </c:pt>
                <c:pt idx="1340">
                  <c:v>11.2</c:v>
                </c:pt>
                <c:pt idx="1341">
                  <c:v>14.7</c:v>
                </c:pt>
                <c:pt idx="1342">
                  <c:v>14.7</c:v>
                </c:pt>
                <c:pt idx="1343">
                  <c:v>14.5</c:v>
                </c:pt>
                <c:pt idx="1344">
                  <c:v>9.5</c:v>
                </c:pt>
                <c:pt idx="1345">
                  <c:v>14.7</c:v>
                </c:pt>
                <c:pt idx="1346">
                  <c:v>16.2</c:v>
                </c:pt>
                <c:pt idx="1347">
                  <c:v>7.3</c:v>
                </c:pt>
                <c:pt idx="1348">
                  <c:v>10.199999999999999</c:v>
                </c:pt>
                <c:pt idx="1349">
                  <c:v>17.7</c:v>
                </c:pt>
                <c:pt idx="1350">
                  <c:v>15.8</c:v>
                </c:pt>
                <c:pt idx="1351">
                  <c:v>18.2</c:v>
                </c:pt>
                <c:pt idx="1352">
                  <c:v>18.2</c:v>
                </c:pt>
                <c:pt idx="1353">
                  <c:v>6.3</c:v>
                </c:pt>
                <c:pt idx="1354">
                  <c:v>15.3</c:v>
                </c:pt>
                <c:pt idx="1355">
                  <c:v>18.7</c:v>
                </c:pt>
                <c:pt idx="1356">
                  <c:v>8</c:v>
                </c:pt>
                <c:pt idx="1357">
                  <c:v>16.100000000000001</c:v>
                </c:pt>
                <c:pt idx="1358">
                  <c:v>18.5</c:v>
                </c:pt>
                <c:pt idx="1359">
                  <c:v>16.600000000000001</c:v>
                </c:pt>
                <c:pt idx="1360">
                  <c:v>19.7</c:v>
                </c:pt>
                <c:pt idx="1361">
                  <c:v>11.6</c:v>
                </c:pt>
                <c:pt idx="1362">
                  <c:v>17.2</c:v>
                </c:pt>
                <c:pt idx="1363">
                  <c:v>12.2</c:v>
                </c:pt>
                <c:pt idx="1364">
                  <c:v>20.8</c:v>
                </c:pt>
                <c:pt idx="1365">
                  <c:v>20.8</c:v>
                </c:pt>
                <c:pt idx="1366">
                  <c:v>10.199999999999999</c:v>
                </c:pt>
                <c:pt idx="1367">
                  <c:v>17</c:v>
                </c:pt>
                <c:pt idx="1368">
                  <c:v>19.8</c:v>
                </c:pt>
                <c:pt idx="1369">
                  <c:v>21.4</c:v>
                </c:pt>
                <c:pt idx="1370">
                  <c:v>13.4</c:v>
                </c:pt>
                <c:pt idx="1371">
                  <c:v>10.9</c:v>
                </c:pt>
                <c:pt idx="1372">
                  <c:v>12.5</c:v>
                </c:pt>
                <c:pt idx="1373">
                  <c:v>22.5</c:v>
                </c:pt>
                <c:pt idx="1374">
                  <c:v>22.7</c:v>
                </c:pt>
                <c:pt idx="1375">
                  <c:v>21.2</c:v>
                </c:pt>
                <c:pt idx="1376">
                  <c:v>22.7</c:v>
                </c:pt>
                <c:pt idx="1377">
                  <c:v>7.2</c:v>
                </c:pt>
                <c:pt idx="1378">
                  <c:v>20</c:v>
                </c:pt>
                <c:pt idx="1379">
                  <c:v>23.7</c:v>
                </c:pt>
                <c:pt idx="1380">
                  <c:v>23.9</c:v>
                </c:pt>
                <c:pt idx="1381">
                  <c:v>23.2</c:v>
                </c:pt>
                <c:pt idx="1382">
                  <c:v>22.1</c:v>
                </c:pt>
                <c:pt idx="1383">
                  <c:v>19.399999999999999</c:v>
                </c:pt>
                <c:pt idx="1384">
                  <c:v>6.1</c:v>
                </c:pt>
                <c:pt idx="1385">
                  <c:v>15.1</c:v>
                </c:pt>
                <c:pt idx="1386">
                  <c:v>10.5</c:v>
                </c:pt>
                <c:pt idx="1387">
                  <c:v>23</c:v>
                </c:pt>
                <c:pt idx="1388">
                  <c:v>9.8000000000000007</c:v>
                </c:pt>
                <c:pt idx="1389">
                  <c:v>22.7</c:v>
                </c:pt>
                <c:pt idx="1390">
                  <c:v>25.7</c:v>
                </c:pt>
                <c:pt idx="1391">
                  <c:v>16.7</c:v>
                </c:pt>
                <c:pt idx="1392">
                  <c:v>19.7</c:v>
                </c:pt>
                <c:pt idx="1393">
                  <c:v>25</c:v>
                </c:pt>
                <c:pt idx="1394">
                  <c:v>23.7</c:v>
                </c:pt>
                <c:pt idx="1395">
                  <c:v>20.5</c:v>
                </c:pt>
                <c:pt idx="1396">
                  <c:v>22.8</c:v>
                </c:pt>
                <c:pt idx="1397">
                  <c:v>25.6</c:v>
                </c:pt>
                <c:pt idx="1398">
                  <c:v>25.8</c:v>
                </c:pt>
                <c:pt idx="1399">
                  <c:v>16.7</c:v>
                </c:pt>
                <c:pt idx="1400">
                  <c:v>14.2</c:v>
                </c:pt>
                <c:pt idx="1401">
                  <c:v>13.4</c:v>
                </c:pt>
                <c:pt idx="1402">
                  <c:v>19.899999999999999</c:v>
                </c:pt>
                <c:pt idx="1403">
                  <c:v>19.7</c:v>
                </c:pt>
                <c:pt idx="1404">
                  <c:v>15.8</c:v>
                </c:pt>
                <c:pt idx="1405">
                  <c:v>7.8</c:v>
                </c:pt>
                <c:pt idx="1406">
                  <c:v>18.2</c:v>
                </c:pt>
                <c:pt idx="1407">
                  <c:v>22.7</c:v>
                </c:pt>
                <c:pt idx="1408">
                  <c:v>14.8</c:v>
                </c:pt>
                <c:pt idx="1409">
                  <c:v>27.3</c:v>
                </c:pt>
                <c:pt idx="1410">
                  <c:v>29.1</c:v>
                </c:pt>
                <c:pt idx="1411">
                  <c:v>17.5</c:v>
                </c:pt>
                <c:pt idx="1412">
                  <c:v>18.399999999999999</c:v>
                </c:pt>
                <c:pt idx="1413">
                  <c:v>7.2</c:v>
                </c:pt>
                <c:pt idx="1414">
                  <c:v>23.8</c:v>
                </c:pt>
                <c:pt idx="1415">
                  <c:v>29.8</c:v>
                </c:pt>
                <c:pt idx="1416">
                  <c:v>29.9</c:v>
                </c:pt>
                <c:pt idx="1417">
                  <c:v>30.1</c:v>
                </c:pt>
                <c:pt idx="1418">
                  <c:v>27.5</c:v>
                </c:pt>
                <c:pt idx="1419">
                  <c:v>5.5</c:v>
                </c:pt>
                <c:pt idx="1420">
                  <c:v>24.2</c:v>
                </c:pt>
                <c:pt idx="1421">
                  <c:v>20.3</c:v>
                </c:pt>
                <c:pt idx="1422">
                  <c:v>3.5</c:v>
                </c:pt>
                <c:pt idx="1423">
                  <c:v>15.8</c:v>
                </c:pt>
                <c:pt idx="1424">
                  <c:v>20.5</c:v>
                </c:pt>
                <c:pt idx="1425">
                  <c:v>25.5</c:v>
                </c:pt>
                <c:pt idx="1426">
                  <c:v>23.3</c:v>
                </c:pt>
                <c:pt idx="1427">
                  <c:v>18</c:v>
                </c:pt>
                <c:pt idx="1428">
                  <c:v>21.1</c:v>
                </c:pt>
                <c:pt idx="1429">
                  <c:v>28</c:v>
                </c:pt>
                <c:pt idx="1430">
                  <c:v>30.8</c:v>
                </c:pt>
                <c:pt idx="1431">
                  <c:v>18.899999999999999</c:v>
                </c:pt>
                <c:pt idx="1432">
                  <c:v>13.4</c:v>
                </c:pt>
                <c:pt idx="1433">
                  <c:v>28.2</c:v>
                </c:pt>
                <c:pt idx="1434">
                  <c:v>31.1</c:v>
                </c:pt>
                <c:pt idx="1435">
                  <c:v>31.3</c:v>
                </c:pt>
                <c:pt idx="1436">
                  <c:v>27.1</c:v>
                </c:pt>
                <c:pt idx="1437">
                  <c:v>11</c:v>
                </c:pt>
                <c:pt idx="1438">
                  <c:v>11.8</c:v>
                </c:pt>
                <c:pt idx="1439">
                  <c:v>28.5</c:v>
                </c:pt>
                <c:pt idx="1440">
                  <c:v>31.6</c:v>
                </c:pt>
                <c:pt idx="1441">
                  <c:v>29.4</c:v>
                </c:pt>
                <c:pt idx="1442">
                  <c:v>6</c:v>
                </c:pt>
                <c:pt idx="1443">
                  <c:v>13.7</c:v>
                </c:pt>
                <c:pt idx="1444">
                  <c:v>17.5</c:v>
                </c:pt>
                <c:pt idx="1445">
                  <c:v>16.3</c:v>
                </c:pt>
                <c:pt idx="1446">
                  <c:v>23.2</c:v>
                </c:pt>
                <c:pt idx="1447">
                  <c:v>21.1</c:v>
                </c:pt>
                <c:pt idx="1448">
                  <c:v>16.600000000000001</c:v>
                </c:pt>
                <c:pt idx="1449">
                  <c:v>14.8</c:v>
                </c:pt>
                <c:pt idx="1450">
                  <c:v>9.6</c:v>
                </c:pt>
                <c:pt idx="1451">
                  <c:v>27.8</c:v>
                </c:pt>
                <c:pt idx="1452">
                  <c:v>32.299999999999997</c:v>
                </c:pt>
                <c:pt idx="1453">
                  <c:v>32.299999999999997</c:v>
                </c:pt>
                <c:pt idx="1454">
                  <c:v>32.200000000000003</c:v>
                </c:pt>
                <c:pt idx="1455">
                  <c:v>32.299999999999997</c:v>
                </c:pt>
                <c:pt idx="1456">
                  <c:v>29.3</c:v>
                </c:pt>
                <c:pt idx="1457">
                  <c:v>19.100000000000001</c:v>
                </c:pt>
                <c:pt idx="1458">
                  <c:v>5.7</c:v>
                </c:pt>
                <c:pt idx="1459">
                  <c:v>9.9</c:v>
                </c:pt>
                <c:pt idx="1460">
                  <c:v>31.3</c:v>
                </c:pt>
                <c:pt idx="1461">
                  <c:v>31.7</c:v>
                </c:pt>
                <c:pt idx="1462">
                  <c:v>26.3</c:v>
                </c:pt>
                <c:pt idx="1463">
                  <c:v>27.6</c:v>
                </c:pt>
                <c:pt idx="1464">
                  <c:v>27.4</c:v>
                </c:pt>
                <c:pt idx="1465">
                  <c:v>12.9</c:v>
                </c:pt>
                <c:pt idx="1466">
                  <c:v>30.9</c:v>
                </c:pt>
                <c:pt idx="1467">
                  <c:v>30.2</c:v>
                </c:pt>
                <c:pt idx="1468">
                  <c:v>28.9</c:v>
                </c:pt>
                <c:pt idx="1469">
                  <c:v>28.4</c:v>
                </c:pt>
                <c:pt idx="1470">
                  <c:v>25.8</c:v>
                </c:pt>
                <c:pt idx="1471">
                  <c:v>31.5</c:v>
                </c:pt>
                <c:pt idx="1472">
                  <c:v>28.6</c:v>
                </c:pt>
                <c:pt idx="1473">
                  <c:v>31.3</c:v>
                </c:pt>
                <c:pt idx="1474">
                  <c:v>31.1</c:v>
                </c:pt>
                <c:pt idx="1475">
                  <c:v>22.3</c:v>
                </c:pt>
                <c:pt idx="1476">
                  <c:v>17.5</c:v>
                </c:pt>
                <c:pt idx="1477">
                  <c:v>6</c:v>
                </c:pt>
                <c:pt idx="1478">
                  <c:v>2.6</c:v>
                </c:pt>
                <c:pt idx="1479">
                  <c:v>30.2</c:v>
                </c:pt>
                <c:pt idx="1480">
                  <c:v>29.2</c:v>
                </c:pt>
                <c:pt idx="1481">
                  <c:v>28.2</c:v>
                </c:pt>
                <c:pt idx="1482">
                  <c:v>29.3</c:v>
                </c:pt>
                <c:pt idx="1483">
                  <c:v>27.4</c:v>
                </c:pt>
                <c:pt idx="1484">
                  <c:v>30</c:v>
                </c:pt>
                <c:pt idx="1485">
                  <c:v>25.3</c:v>
                </c:pt>
                <c:pt idx="1486">
                  <c:v>27.7</c:v>
                </c:pt>
                <c:pt idx="1487">
                  <c:v>21.1</c:v>
                </c:pt>
                <c:pt idx="1488">
                  <c:v>29.4</c:v>
                </c:pt>
                <c:pt idx="1489">
                  <c:v>27.7</c:v>
                </c:pt>
                <c:pt idx="1490">
                  <c:v>19.899999999999999</c:v>
                </c:pt>
                <c:pt idx="1491">
                  <c:v>27.8</c:v>
                </c:pt>
                <c:pt idx="1492">
                  <c:v>28.8</c:v>
                </c:pt>
                <c:pt idx="1493">
                  <c:v>27.5</c:v>
                </c:pt>
                <c:pt idx="1494">
                  <c:v>26.1</c:v>
                </c:pt>
                <c:pt idx="1495">
                  <c:v>9.3000000000000007</c:v>
                </c:pt>
                <c:pt idx="1496">
                  <c:v>14.6</c:v>
                </c:pt>
                <c:pt idx="1497">
                  <c:v>22.8</c:v>
                </c:pt>
                <c:pt idx="1498">
                  <c:v>25.1</c:v>
                </c:pt>
                <c:pt idx="1499">
                  <c:v>21.1</c:v>
                </c:pt>
                <c:pt idx="1500">
                  <c:v>13.6</c:v>
                </c:pt>
                <c:pt idx="1501">
                  <c:v>23.5</c:v>
                </c:pt>
                <c:pt idx="1502">
                  <c:v>18.600000000000001</c:v>
                </c:pt>
                <c:pt idx="1503">
                  <c:v>12.4</c:v>
                </c:pt>
                <c:pt idx="1504">
                  <c:v>23.7</c:v>
                </c:pt>
                <c:pt idx="1505">
                  <c:v>24.2</c:v>
                </c:pt>
                <c:pt idx="1506">
                  <c:v>23.1</c:v>
                </c:pt>
                <c:pt idx="1507">
                  <c:v>24.2</c:v>
                </c:pt>
                <c:pt idx="1508">
                  <c:v>20</c:v>
                </c:pt>
                <c:pt idx="1509">
                  <c:v>16.899999999999999</c:v>
                </c:pt>
                <c:pt idx="1510">
                  <c:v>21.4</c:v>
                </c:pt>
                <c:pt idx="1511">
                  <c:v>20.8</c:v>
                </c:pt>
                <c:pt idx="1512">
                  <c:v>16.2</c:v>
                </c:pt>
                <c:pt idx="1513">
                  <c:v>23.9</c:v>
                </c:pt>
                <c:pt idx="1514">
                  <c:v>24</c:v>
                </c:pt>
                <c:pt idx="1515">
                  <c:v>24.6</c:v>
                </c:pt>
                <c:pt idx="1516">
                  <c:v>24.4</c:v>
                </c:pt>
                <c:pt idx="1517">
                  <c:v>21</c:v>
                </c:pt>
                <c:pt idx="1518">
                  <c:v>24</c:v>
                </c:pt>
                <c:pt idx="1519">
                  <c:v>23.4</c:v>
                </c:pt>
                <c:pt idx="1520">
                  <c:v>22.3</c:v>
                </c:pt>
                <c:pt idx="1521">
                  <c:v>23.4</c:v>
                </c:pt>
                <c:pt idx="1522">
                  <c:v>14.4</c:v>
                </c:pt>
                <c:pt idx="1523">
                  <c:v>21.8</c:v>
                </c:pt>
                <c:pt idx="1524">
                  <c:v>15.5</c:v>
                </c:pt>
                <c:pt idx="1525">
                  <c:v>19.5</c:v>
                </c:pt>
                <c:pt idx="1526">
                  <c:v>21.2</c:v>
                </c:pt>
                <c:pt idx="1527">
                  <c:v>10.199999999999999</c:v>
                </c:pt>
                <c:pt idx="1528">
                  <c:v>20</c:v>
                </c:pt>
                <c:pt idx="1529">
                  <c:v>10.1</c:v>
                </c:pt>
                <c:pt idx="1530">
                  <c:v>18.600000000000001</c:v>
                </c:pt>
                <c:pt idx="1531">
                  <c:v>10.8</c:v>
                </c:pt>
                <c:pt idx="1532">
                  <c:v>15.1</c:v>
                </c:pt>
                <c:pt idx="1533">
                  <c:v>20.6</c:v>
                </c:pt>
                <c:pt idx="1534">
                  <c:v>18.7</c:v>
                </c:pt>
                <c:pt idx="1535">
                  <c:v>20.100000000000001</c:v>
                </c:pt>
                <c:pt idx="1536">
                  <c:v>19.2</c:v>
                </c:pt>
                <c:pt idx="1537">
                  <c:v>18.899999999999999</c:v>
                </c:pt>
                <c:pt idx="1538">
                  <c:v>12.7</c:v>
                </c:pt>
                <c:pt idx="1539">
                  <c:v>11.1</c:v>
                </c:pt>
                <c:pt idx="1540">
                  <c:v>12.5</c:v>
                </c:pt>
                <c:pt idx="1541">
                  <c:v>15.3</c:v>
                </c:pt>
                <c:pt idx="1542">
                  <c:v>13.6</c:v>
                </c:pt>
                <c:pt idx="1543">
                  <c:v>16.899999999999999</c:v>
                </c:pt>
                <c:pt idx="1544">
                  <c:v>13.6</c:v>
                </c:pt>
                <c:pt idx="1545">
                  <c:v>15.9</c:v>
                </c:pt>
                <c:pt idx="1546">
                  <c:v>17.8</c:v>
                </c:pt>
                <c:pt idx="1547">
                  <c:v>17.8</c:v>
                </c:pt>
                <c:pt idx="1548">
                  <c:v>4.9000000000000004</c:v>
                </c:pt>
                <c:pt idx="1549">
                  <c:v>11.4</c:v>
                </c:pt>
                <c:pt idx="1550">
                  <c:v>8</c:v>
                </c:pt>
                <c:pt idx="1551">
                  <c:v>6.6</c:v>
                </c:pt>
                <c:pt idx="1552">
                  <c:v>16.600000000000001</c:v>
                </c:pt>
                <c:pt idx="1553">
                  <c:v>10.9</c:v>
                </c:pt>
                <c:pt idx="1554">
                  <c:v>13.9</c:v>
                </c:pt>
                <c:pt idx="1555">
                  <c:v>15.3</c:v>
                </c:pt>
                <c:pt idx="1556">
                  <c:v>12.4</c:v>
                </c:pt>
                <c:pt idx="1557">
                  <c:v>15.9</c:v>
                </c:pt>
                <c:pt idx="1558">
                  <c:v>9</c:v>
                </c:pt>
                <c:pt idx="1559">
                  <c:v>13.9</c:v>
                </c:pt>
                <c:pt idx="1560">
                  <c:v>4.8</c:v>
                </c:pt>
                <c:pt idx="1561">
                  <c:v>14.4</c:v>
                </c:pt>
                <c:pt idx="1562">
                  <c:v>15.3</c:v>
                </c:pt>
                <c:pt idx="1563">
                  <c:v>10</c:v>
                </c:pt>
                <c:pt idx="1564">
                  <c:v>14.4</c:v>
                </c:pt>
                <c:pt idx="1565">
                  <c:v>10.9</c:v>
                </c:pt>
                <c:pt idx="1566">
                  <c:v>14.4</c:v>
                </c:pt>
                <c:pt idx="1567">
                  <c:v>12.8</c:v>
                </c:pt>
                <c:pt idx="1568">
                  <c:v>12.8</c:v>
                </c:pt>
                <c:pt idx="1569">
                  <c:v>14</c:v>
                </c:pt>
                <c:pt idx="1570">
                  <c:v>13.9</c:v>
                </c:pt>
                <c:pt idx="1571">
                  <c:v>7.5</c:v>
                </c:pt>
                <c:pt idx="1572">
                  <c:v>6</c:v>
                </c:pt>
                <c:pt idx="1573">
                  <c:v>8</c:v>
                </c:pt>
                <c:pt idx="1574">
                  <c:v>8.1999999999999993</c:v>
                </c:pt>
                <c:pt idx="1575">
                  <c:v>10.6</c:v>
                </c:pt>
                <c:pt idx="1576">
                  <c:v>6.9</c:v>
                </c:pt>
                <c:pt idx="1577">
                  <c:v>8.5</c:v>
                </c:pt>
                <c:pt idx="1578">
                  <c:v>5.2</c:v>
                </c:pt>
                <c:pt idx="1579">
                  <c:v>8.4</c:v>
                </c:pt>
                <c:pt idx="1580">
                  <c:v>11.7</c:v>
                </c:pt>
                <c:pt idx="1581">
                  <c:v>7.8</c:v>
                </c:pt>
                <c:pt idx="1582">
                  <c:v>6.2</c:v>
                </c:pt>
                <c:pt idx="1583">
                  <c:v>9</c:v>
                </c:pt>
                <c:pt idx="1584">
                  <c:v>8.1999999999999993</c:v>
                </c:pt>
                <c:pt idx="1585">
                  <c:v>6.5</c:v>
                </c:pt>
                <c:pt idx="1586">
                  <c:v>8.5</c:v>
                </c:pt>
                <c:pt idx="1587">
                  <c:v>11.7</c:v>
                </c:pt>
                <c:pt idx="1588">
                  <c:v>7.3</c:v>
                </c:pt>
                <c:pt idx="1589">
                  <c:v>5.3</c:v>
                </c:pt>
                <c:pt idx="1590">
                  <c:v>2.8</c:v>
                </c:pt>
                <c:pt idx="1591">
                  <c:v>7.7</c:v>
                </c:pt>
                <c:pt idx="1592">
                  <c:v>6.6</c:v>
                </c:pt>
                <c:pt idx="1593">
                  <c:v>8.3000000000000007</c:v>
                </c:pt>
                <c:pt idx="1594">
                  <c:v>9</c:v>
                </c:pt>
                <c:pt idx="1595">
                  <c:v>8</c:v>
                </c:pt>
                <c:pt idx="1596">
                  <c:v>9.8000000000000007</c:v>
                </c:pt>
                <c:pt idx="1597">
                  <c:v>10.7</c:v>
                </c:pt>
                <c:pt idx="1598">
                  <c:v>10.6</c:v>
                </c:pt>
                <c:pt idx="1599">
                  <c:v>10</c:v>
                </c:pt>
                <c:pt idx="1600">
                  <c:v>3.1</c:v>
                </c:pt>
                <c:pt idx="1601">
                  <c:v>6.9</c:v>
                </c:pt>
                <c:pt idx="1602">
                  <c:v>10.3</c:v>
                </c:pt>
                <c:pt idx="1603">
                  <c:v>10.199999999999999</c:v>
                </c:pt>
                <c:pt idx="1604">
                  <c:v>4.4000000000000004</c:v>
                </c:pt>
                <c:pt idx="1605">
                  <c:v>9.1</c:v>
                </c:pt>
                <c:pt idx="1606">
                  <c:v>8.6</c:v>
                </c:pt>
                <c:pt idx="1607">
                  <c:v>7.2</c:v>
                </c:pt>
                <c:pt idx="1608">
                  <c:v>3.3</c:v>
                </c:pt>
                <c:pt idx="1609">
                  <c:v>7.9</c:v>
                </c:pt>
                <c:pt idx="1610">
                  <c:v>5.8</c:v>
                </c:pt>
                <c:pt idx="1611">
                  <c:v>5.7</c:v>
                </c:pt>
                <c:pt idx="1612">
                  <c:v>5.8</c:v>
                </c:pt>
                <c:pt idx="1613">
                  <c:v>6.7</c:v>
                </c:pt>
                <c:pt idx="1614">
                  <c:v>3.8</c:v>
                </c:pt>
                <c:pt idx="1615">
                  <c:v>7.9</c:v>
                </c:pt>
                <c:pt idx="1616">
                  <c:v>5.7</c:v>
                </c:pt>
                <c:pt idx="1617">
                  <c:v>7.9</c:v>
                </c:pt>
                <c:pt idx="1618">
                  <c:v>8</c:v>
                </c:pt>
                <c:pt idx="1619">
                  <c:v>9.3000000000000007</c:v>
                </c:pt>
                <c:pt idx="1620">
                  <c:v>8</c:v>
                </c:pt>
                <c:pt idx="1621">
                  <c:v>7.6</c:v>
                </c:pt>
                <c:pt idx="1622">
                  <c:v>9.1999999999999993</c:v>
                </c:pt>
                <c:pt idx="1623">
                  <c:v>1.3</c:v>
                </c:pt>
                <c:pt idx="1624">
                  <c:v>8.9</c:v>
                </c:pt>
                <c:pt idx="1625">
                  <c:v>7</c:v>
                </c:pt>
                <c:pt idx="1626">
                  <c:v>6.4</c:v>
                </c:pt>
                <c:pt idx="1627">
                  <c:v>7.5</c:v>
                </c:pt>
                <c:pt idx="1628">
                  <c:v>8.6</c:v>
                </c:pt>
                <c:pt idx="1629">
                  <c:v>5.2</c:v>
                </c:pt>
                <c:pt idx="1630">
                  <c:v>7</c:v>
                </c:pt>
                <c:pt idx="1631">
                  <c:v>6.4</c:v>
                </c:pt>
                <c:pt idx="1632">
                  <c:v>8.5</c:v>
                </c:pt>
                <c:pt idx="1633">
                  <c:v>7.3</c:v>
                </c:pt>
                <c:pt idx="1634">
                  <c:v>5.9</c:v>
                </c:pt>
                <c:pt idx="1635">
                  <c:v>9</c:v>
                </c:pt>
                <c:pt idx="1636">
                  <c:v>8.9</c:v>
                </c:pt>
                <c:pt idx="1637">
                  <c:v>9.1999999999999993</c:v>
                </c:pt>
                <c:pt idx="1638">
                  <c:v>9.1999999999999993</c:v>
                </c:pt>
                <c:pt idx="1639">
                  <c:v>9.1999999999999993</c:v>
                </c:pt>
                <c:pt idx="1640">
                  <c:v>2.6</c:v>
                </c:pt>
                <c:pt idx="1641">
                  <c:v>8.5</c:v>
                </c:pt>
                <c:pt idx="1642">
                  <c:v>8.3000000000000007</c:v>
                </c:pt>
                <c:pt idx="1643">
                  <c:v>6.6</c:v>
                </c:pt>
                <c:pt idx="1644">
                  <c:v>7.5</c:v>
                </c:pt>
                <c:pt idx="1645">
                  <c:v>6.9</c:v>
                </c:pt>
                <c:pt idx="1646">
                  <c:v>9</c:v>
                </c:pt>
                <c:pt idx="1647">
                  <c:v>9.3000000000000007</c:v>
                </c:pt>
                <c:pt idx="1648">
                  <c:v>6.1</c:v>
                </c:pt>
                <c:pt idx="1649">
                  <c:v>8.1999999999999993</c:v>
                </c:pt>
                <c:pt idx="1650">
                  <c:v>7.2</c:v>
                </c:pt>
                <c:pt idx="1651">
                  <c:v>6.7</c:v>
                </c:pt>
                <c:pt idx="1652">
                  <c:v>4.5999999999999996</c:v>
                </c:pt>
                <c:pt idx="1653">
                  <c:v>6.2</c:v>
                </c:pt>
                <c:pt idx="1654">
                  <c:v>8.3000000000000007</c:v>
                </c:pt>
                <c:pt idx="1655">
                  <c:v>3.8</c:v>
                </c:pt>
                <c:pt idx="1656">
                  <c:v>7.6</c:v>
                </c:pt>
                <c:pt idx="1657">
                  <c:v>6.4</c:v>
                </c:pt>
                <c:pt idx="1658">
                  <c:v>3.6</c:v>
                </c:pt>
                <c:pt idx="1659">
                  <c:v>7.9</c:v>
                </c:pt>
                <c:pt idx="1660">
                  <c:v>9.6</c:v>
                </c:pt>
                <c:pt idx="1661">
                  <c:v>10.3</c:v>
                </c:pt>
                <c:pt idx="1662">
                  <c:v>8.1</c:v>
                </c:pt>
                <c:pt idx="1663">
                  <c:v>10.6</c:v>
                </c:pt>
                <c:pt idx="1664">
                  <c:v>8.1999999999999993</c:v>
                </c:pt>
                <c:pt idx="1665">
                  <c:v>7.8</c:v>
                </c:pt>
                <c:pt idx="1666">
                  <c:v>5.2</c:v>
                </c:pt>
                <c:pt idx="1667">
                  <c:v>5.9</c:v>
                </c:pt>
                <c:pt idx="1668">
                  <c:v>8.6999999999999993</c:v>
                </c:pt>
                <c:pt idx="1669">
                  <c:v>10.199999999999999</c:v>
                </c:pt>
                <c:pt idx="1670">
                  <c:v>9.9</c:v>
                </c:pt>
                <c:pt idx="1671">
                  <c:v>8.6999999999999993</c:v>
                </c:pt>
                <c:pt idx="1672">
                  <c:v>11.3</c:v>
                </c:pt>
                <c:pt idx="1673">
                  <c:v>8.6</c:v>
                </c:pt>
                <c:pt idx="1674">
                  <c:v>7.4</c:v>
                </c:pt>
                <c:pt idx="1675">
                  <c:v>6.2</c:v>
                </c:pt>
                <c:pt idx="1676">
                  <c:v>7.2</c:v>
                </c:pt>
                <c:pt idx="1677">
                  <c:v>10.7</c:v>
                </c:pt>
                <c:pt idx="1678">
                  <c:v>4.5</c:v>
                </c:pt>
                <c:pt idx="1679">
                  <c:v>7.5</c:v>
                </c:pt>
                <c:pt idx="1680">
                  <c:v>9.6</c:v>
                </c:pt>
                <c:pt idx="1681">
                  <c:v>7.3</c:v>
                </c:pt>
                <c:pt idx="1682">
                  <c:v>6.6</c:v>
                </c:pt>
                <c:pt idx="1683">
                  <c:v>11.4</c:v>
                </c:pt>
                <c:pt idx="1684">
                  <c:v>9.9</c:v>
                </c:pt>
                <c:pt idx="1685">
                  <c:v>7</c:v>
                </c:pt>
                <c:pt idx="1686">
                  <c:v>6.7</c:v>
                </c:pt>
                <c:pt idx="1687">
                  <c:v>10.5</c:v>
                </c:pt>
                <c:pt idx="1688">
                  <c:v>6.3</c:v>
                </c:pt>
                <c:pt idx="1689">
                  <c:v>13.4</c:v>
                </c:pt>
                <c:pt idx="1690">
                  <c:v>9.3000000000000007</c:v>
                </c:pt>
                <c:pt idx="1691">
                  <c:v>12.8</c:v>
                </c:pt>
                <c:pt idx="1692">
                  <c:v>7.2</c:v>
                </c:pt>
                <c:pt idx="1693">
                  <c:v>11.5</c:v>
                </c:pt>
                <c:pt idx="1694">
                  <c:v>11.3</c:v>
                </c:pt>
                <c:pt idx="1695">
                  <c:v>14.5</c:v>
                </c:pt>
                <c:pt idx="1696">
                  <c:v>13</c:v>
                </c:pt>
                <c:pt idx="1697">
                  <c:v>13.9</c:v>
                </c:pt>
                <c:pt idx="1698">
                  <c:v>14.7</c:v>
                </c:pt>
                <c:pt idx="1699">
                  <c:v>12.9</c:v>
                </c:pt>
                <c:pt idx="1700">
                  <c:v>5</c:v>
                </c:pt>
                <c:pt idx="1701">
                  <c:v>13.2</c:v>
                </c:pt>
                <c:pt idx="1702">
                  <c:v>15.6</c:v>
                </c:pt>
                <c:pt idx="1703">
                  <c:v>15.8</c:v>
                </c:pt>
                <c:pt idx="1704">
                  <c:v>9.4</c:v>
                </c:pt>
                <c:pt idx="1705">
                  <c:v>13.8</c:v>
                </c:pt>
                <c:pt idx="1706">
                  <c:v>16.399999999999999</c:v>
                </c:pt>
                <c:pt idx="1707">
                  <c:v>15.1</c:v>
                </c:pt>
                <c:pt idx="1708">
                  <c:v>14.8</c:v>
                </c:pt>
                <c:pt idx="1709">
                  <c:v>10.4</c:v>
                </c:pt>
                <c:pt idx="1710">
                  <c:v>11.3</c:v>
                </c:pt>
                <c:pt idx="1711">
                  <c:v>9.5</c:v>
                </c:pt>
                <c:pt idx="1712">
                  <c:v>14.4</c:v>
                </c:pt>
                <c:pt idx="1713">
                  <c:v>16.100000000000001</c:v>
                </c:pt>
                <c:pt idx="1714">
                  <c:v>17.8</c:v>
                </c:pt>
                <c:pt idx="1715">
                  <c:v>11.8</c:v>
                </c:pt>
                <c:pt idx="1716">
                  <c:v>14</c:v>
                </c:pt>
                <c:pt idx="1717">
                  <c:v>18.3</c:v>
                </c:pt>
                <c:pt idx="1718">
                  <c:v>8.4</c:v>
                </c:pt>
                <c:pt idx="1719">
                  <c:v>17.7</c:v>
                </c:pt>
                <c:pt idx="1720">
                  <c:v>19</c:v>
                </c:pt>
                <c:pt idx="1721">
                  <c:v>19.2</c:v>
                </c:pt>
                <c:pt idx="1722">
                  <c:v>19.399999999999999</c:v>
                </c:pt>
                <c:pt idx="1723">
                  <c:v>14.4</c:v>
                </c:pt>
                <c:pt idx="1724">
                  <c:v>10.5</c:v>
                </c:pt>
                <c:pt idx="1725">
                  <c:v>13.6</c:v>
                </c:pt>
                <c:pt idx="1726">
                  <c:v>13.9</c:v>
                </c:pt>
                <c:pt idx="1727">
                  <c:v>13.3</c:v>
                </c:pt>
                <c:pt idx="1728">
                  <c:v>13.1</c:v>
                </c:pt>
                <c:pt idx="1729">
                  <c:v>19.600000000000001</c:v>
                </c:pt>
                <c:pt idx="1730">
                  <c:v>7.4</c:v>
                </c:pt>
                <c:pt idx="1731">
                  <c:v>17.7</c:v>
                </c:pt>
                <c:pt idx="1732">
                  <c:v>19</c:v>
                </c:pt>
                <c:pt idx="1733">
                  <c:v>14.4</c:v>
                </c:pt>
                <c:pt idx="1734">
                  <c:v>21.7</c:v>
                </c:pt>
                <c:pt idx="1735">
                  <c:v>18.5</c:v>
                </c:pt>
                <c:pt idx="1736">
                  <c:v>22</c:v>
                </c:pt>
                <c:pt idx="1737">
                  <c:v>11</c:v>
                </c:pt>
                <c:pt idx="1738">
                  <c:v>17.399999999999999</c:v>
                </c:pt>
                <c:pt idx="1739">
                  <c:v>17.399999999999999</c:v>
                </c:pt>
                <c:pt idx="1740">
                  <c:v>15.1</c:v>
                </c:pt>
                <c:pt idx="1741">
                  <c:v>17</c:v>
                </c:pt>
                <c:pt idx="1742">
                  <c:v>19.3</c:v>
                </c:pt>
                <c:pt idx="1743">
                  <c:v>12.6</c:v>
                </c:pt>
                <c:pt idx="1744">
                  <c:v>17.5</c:v>
                </c:pt>
                <c:pt idx="1745">
                  <c:v>20.100000000000001</c:v>
                </c:pt>
                <c:pt idx="1746">
                  <c:v>19.600000000000001</c:v>
                </c:pt>
                <c:pt idx="1747">
                  <c:v>20.2</c:v>
                </c:pt>
                <c:pt idx="1748">
                  <c:v>20.6</c:v>
                </c:pt>
                <c:pt idx="1749">
                  <c:v>11.4</c:v>
                </c:pt>
                <c:pt idx="1750">
                  <c:v>9.6</c:v>
                </c:pt>
                <c:pt idx="1751">
                  <c:v>23.2</c:v>
                </c:pt>
                <c:pt idx="1752">
                  <c:v>15.8</c:v>
                </c:pt>
                <c:pt idx="1753">
                  <c:v>14.7</c:v>
                </c:pt>
                <c:pt idx="1754">
                  <c:v>19.600000000000001</c:v>
                </c:pt>
                <c:pt idx="1755">
                  <c:v>23.7</c:v>
                </c:pt>
                <c:pt idx="1756">
                  <c:v>26</c:v>
                </c:pt>
                <c:pt idx="1757">
                  <c:v>26.1</c:v>
                </c:pt>
                <c:pt idx="1758">
                  <c:v>10</c:v>
                </c:pt>
                <c:pt idx="1759">
                  <c:v>17.2</c:v>
                </c:pt>
                <c:pt idx="1760">
                  <c:v>10.1</c:v>
                </c:pt>
                <c:pt idx="1761">
                  <c:v>26.3</c:v>
                </c:pt>
                <c:pt idx="1762">
                  <c:v>27</c:v>
                </c:pt>
                <c:pt idx="1763">
                  <c:v>27.2</c:v>
                </c:pt>
                <c:pt idx="1764">
                  <c:v>25.5</c:v>
                </c:pt>
                <c:pt idx="1765">
                  <c:v>22.8</c:v>
                </c:pt>
                <c:pt idx="1766">
                  <c:v>2.2000000000000002</c:v>
                </c:pt>
                <c:pt idx="1767">
                  <c:v>7.8</c:v>
                </c:pt>
                <c:pt idx="1768">
                  <c:v>11.2</c:v>
                </c:pt>
                <c:pt idx="1769">
                  <c:v>27.4</c:v>
                </c:pt>
                <c:pt idx="1770">
                  <c:v>19.899999999999999</c:v>
                </c:pt>
                <c:pt idx="1771">
                  <c:v>8.3000000000000007</c:v>
                </c:pt>
                <c:pt idx="1772">
                  <c:v>16.100000000000001</c:v>
                </c:pt>
                <c:pt idx="1773">
                  <c:v>9.8000000000000007</c:v>
                </c:pt>
                <c:pt idx="1774">
                  <c:v>13.5</c:v>
                </c:pt>
                <c:pt idx="1775">
                  <c:v>27.4</c:v>
                </c:pt>
                <c:pt idx="1776">
                  <c:v>12.7</c:v>
                </c:pt>
                <c:pt idx="1777">
                  <c:v>12</c:v>
                </c:pt>
                <c:pt idx="1778">
                  <c:v>19.7</c:v>
                </c:pt>
                <c:pt idx="1779">
                  <c:v>12.4</c:v>
                </c:pt>
                <c:pt idx="1780">
                  <c:v>23.9</c:v>
                </c:pt>
                <c:pt idx="1781">
                  <c:v>24.1</c:v>
                </c:pt>
                <c:pt idx="1782">
                  <c:v>29.9</c:v>
                </c:pt>
                <c:pt idx="1783">
                  <c:v>27.9</c:v>
                </c:pt>
                <c:pt idx="1784">
                  <c:v>30.1</c:v>
                </c:pt>
                <c:pt idx="1785">
                  <c:v>18.8</c:v>
                </c:pt>
                <c:pt idx="1786">
                  <c:v>28.3</c:v>
                </c:pt>
                <c:pt idx="1787">
                  <c:v>24.6</c:v>
                </c:pt>
                <c:pt idx="1788">
                  <c:v>30.6</c:v>
                </c:pt>
                <c:pt idx="1789">
                  <c:v>18</c:v>
                </c:pt>
                <c:pt idx="1790">
                  <c:v>22.2</c:v>
                </c:pt>
                <c:pt idx="1791">
                  <c:v>31</c:v>
                </c:pt>
                <c:pt idx="1792">
                  <c:v>30.7</c:v>
                </c:pt>
                <c:pt idx="1793">
                  <c:v>21.9</c:v>
                </c:pt>
                <c:pt idx="1794">
                  <c:v>26.7</c:v>
                </c:pt>
                <c:pt idx="1795">
                  <c:v>9.8000000000000007</c:v>
                </c:pt>
                <c:pt idx="1796">
                  <c:v>18.2</c:v>
                </c:pt>
                <c:pt idx="1797">
                  <c:v>19.2</c:v>
                </c:pt>
                <c:pt idx="1798">
                  <c:v>20.3</c:v>
                </c:pt>
                <c:pt idx="1799">
                  <c:v>20.399999999999999</c:v>
                </c:pt>
                <c:pt idx="1800">
                  <c:v>18.2</c:v>
                </c:pt>
                <c:pt idx="1801">
                  <c:v>30.3</c:v>
                </c:pt>
                <c:pt idx="1802">
                  <c:v>30.8</c:v>
                </c:pt>
                <c:pt idx="1803">
                  <c:v>28.6</c:v>
                </c:pt>
                <c:pt idx="1804">
                  <c:v>22.2</c:v>
                </c:pt>
                <c:pt idx="1805">
                  <c:v>21.8</c:v>
                </c:pt>
                <c:pt idx="1806">
                  <c:v>22.7</c:v>
                </c:pt>
                <c:pt idx="1807">
                  <c:v>24.8</c:v>
                </c:pt>
                <c:pt idx="1808">
                  <c:v>10.4</c:v>
                </c:pt>
                <c:pt idx="1809">
                  <c:v>16.399999999999999</c:v>
                </c:pt>
                <c:pt idx="1810">
                  <c:v>21.7</c:v>
                </c:pt>
                <c:pt idx="1811">
                  <c:v>29.5</c:v>
                </c:pt>
                <c:pt idx="1812">
                  <c:v>29.3</c:v>
                </c:pt>
                <c:pt idx="1813">
                  <c:v>29.3</c:v>
                </c:pt>
                <c:pt idx="1814">
                  <c:v>31.4</c:v>
                </c:pt>
                <c:pt idx="1815">
                  <c:v>28.3</c:v>
                </c:pt>
                <c:pt idx="1816">
                  <c:v>31.5</c:v>
                </c:pt>
                <c:pt idx="1817">
                  <c:v>29.2</c:v>
                </c:pt>
                <c:pt idx="1818">
                  <c:v>31.4</c:v>
                </c:pt>
                <c:pt idx="1819">
                  <c:v>32</c:v>
                </c:pt>
                <c:pt idx="1820">
                  <c:v>26.2</c:v>
                </c:pt>
                <c:pt idx="1821">
                  <c:v>31.6</c:v>
                </c:pt>
                <c:pt idx="1822">
                  <c:v>20.6</c:v>
                </c:pt>
                <c:pt idx="1823">
                  <c:v>31.9</c:v>
                </c:pt>
                <c:pt idx="1824">
                  <c:v>18.8</c:v>
                </c:pt>
                <c:pt idx="1825">
                  <c:v>29.3</c:v>
                </c:pt>
                <c:pt idx="1826">
                  <c:v>31.6</c:v>
                </c:pt>
                <c:pt idx="1827">
                  <c:v>31.6</c:v>
                </c:pt>
                <c:pt idx="1828">
                  <c:v>30.7</c:v>
                </c:pt>
                <c:pt idx="1829">
                  <c:v>22.8</c:v>
                </c:pt>
                <c:pt idx="1830">
                  <c:v>5.0999999999999996</c:v>
                </c:pt>
                <c:pt idx="1831">
                  <c:v>2.7</c:v>
                </c:pt>
                <c:pt idx="1832">
                  <c:v>7.7</c:v>
                </c:pt>
                <c:pt idx="1833">
                  <c:v>26.9</c:v>
                </c:pt>
                <c:pt idx="1834">
                  <c:v>29.8</c:v>
                </c:pt>
                <c:pt idx="1835">
                  <c:v>10.1</c:v>
                </c:pt>
                <c:pt idx="1836">
                  <c:v>18.2</c:v>
                </c:pt>
                <c:pt idx="1837">
                  <c:v>21.9</c:v>
                </c:pt>
                <c:pt idx="1838">
                  <c:v>28.1</c:v>
                </c:pt>
                <c:pt idx="1839">
                  <c:v>27.4</c:v>
                </c:pt>
                <c:pt idx="1840">
                  <c:v>20.8</c:v>
                </c:pt>
                <c:pt idx="1841">
                  <c:v>18.600000000000001</c:v>
                </c:pt>
                <c:pt idx="1842">
                  <c:v>24.4</c:v>
                </c:pt>
                <c:pt idx="1843">
                  <c:v>27.2</c:v>
                </c:pt>
                <c:pt idx="1844">
                  <c:v>23.9</c:v>
                </c:pt>
                <c:pt idx="1845">
                  <c:v>8.8000000000000007</c:v>
                </c:pt>
                <c:pt idx="1846">
                  <c:v>28.4</c:v>
                </c:pt>
                <c:pt idx="1847">
                  <c:v>12.4</c:v>
                </c:pt>
                <c:pt idx="1848">
                  <c:v>13.4</c:v>
                </c:pt>
                <c:pt idx="1849">
                  <c:v>20.6</c:v>
                </c:pt>
                <c:pt idx="1850">
                  <c:v>30</c:v>
                </c:pt>
                <c:pt idx="1851">
                  <c:v>24</c:v>
                </c:pt>
                <c:pt idx="1852">
                  <c:v>26.1</c:v>
                </c:pt>
                <c:pt idx="1853">
                  <c:v>26.5</c:v>
                </c:pt>
                <c:pt idx="1854">
                  <c:v>29.5</c:v>
                </c:pt>
                <c:pt idx="1855">
                  <c:v>29.3</c:v>
                </c:pt>
                <c:pt idx="1856">
                  <c:v>18.3</c:v>
                </c:pt>
                <c:pt idx="1857">
                  <c:v>1.8</c:v>
                </c:pt>
                <c:pt idx="1858">
                  <c:v>21</c:v>
                </c:pt>
                <c:pt idx="1859">
                  <c:v>22.7</c:v>
                </c:pt>
                <c:pt idx="1860">
                  <c:v>28.6</c:v>
                </c:pt>
                <c:pt idx="1861">
                  <c:v>27.1</c:v>
                </c:pt>
                <c:pt idx="1862">
                  <c:v>25</c:v>
                </c:pt>
                <c:pt idx="1863">
                  <c:v>18.399999999999999</c:v>
                </c:pt>
                <c:pt idx="1864">
                  <c:v>27.5</c:v>
                </c:pt>
                <c:pt idx="1865">
                  <c:v>19.899999999999999</c:v>
                </c:pt>
                <c:pt idx="1866">
                  <c:v>15</c:v>
                </c:pt>
                <c:pt idx="1867">
                  <c:v>19.100000000000001</c:v>
                </c:pt>
                <c:pt idx="1868">
                  <c:v>17.3</c:v>
                </c:pt>
                <c:pt idx="1869">
                  <c:v>26.7</c:v>
                </c:pt>
                <c:pt idx="1870">
                  <c:v>10.6</c:v>
                </c:pt>
                <c:pt idx="1871">
                  <c:v>2.4</c:v>
                </c:pt>
                <c:pt idx="1872">
                  <c:v>23.8</c:v>
                </c:pt>
                <c:pt idx="1873">
                  <c:v>26.4</c:v>
                </c:pt>
                <c:pt idx="1874">
                  <c:v>7.3</c:v>
                </c:pt>
                <c:pt idx="1875">
                  <c:v>12.9</c:v>
                </c:pt>
                <c:pt idx="1876">
                  <c:v>15.2</c:v>
                </c:pt>
                <c:pt idx="1877">
                  <c:v>17.100000000000001</c:v>
                </c:pt>
                <c:pt idx="1878">
                  <c:v>25.4</c:v>
                </c:pt>
                <c:pt idx="1879">
                  <c:v>21.6</c:v>
                </c:pt>
                <c:pt idx="1880">
                  <c:v>5.4</c:v>
                </c:pt>
                <c:pt idx="1881">
                  <c:v>10.6</c:v>
                </c:pt>
                <c:pt idx="1882">
                  <c:v>19.3</c:v>
                </c:pt>
                <c:pt idx="1883">
                  <c:v>11.1</c:v>
                </c:pt>
                <c:pt idx="1884">
                  <c:v>17.600000000000001</c:v>
                </c:pt>
                <c:pt idx="1885">
                  <c:v>22.8</c:v>
                </c:pt>
                <c:pt idx="1886">
                  <c:v>20.8</c:v>
                </c:pt>
                <c:pt idx="1887">
                  <c:v>21.1</c:v>
                </c:pt>
                <c:pt idx="1888">
                  <c:v>15.9</c:v>
                </c:pt>
                <c:pt idx="1889">
                  <c:v>7.1</c:v>
                </c:pt>
                <c:pt idx="1890">
                  <c:v>4.3</c:v>
                </c:pt>
                <c:pt idx="1891">
                  <c:v>12.7</c:v>
                </c:pt>
                <c:pt idx="1892">
                  <c:v>17.100000000000001</c:v>
                </c:pt>
                <c:pt idx="1893">
                  <c:v>19.5</c:v>
                </c:pt>
                <c:pt idx="1894">
                  <c:v>19.7</c:v>
                </c:pt>
                <c:pt idx="1895">
                  <c:v>21.9</c:v>
                </c:pt>
                <c:pt idx="1896">
                  <c:v>15.7</c:v>
                </c:pt>
                <c:pt idx="1897">
                  <c:v>19.5</c:v>
                </c:pt>
                <c:pt idx="1898">
                  <c:v>7.3</c:v>
                </c:pt>
                <c:pt idx="1899">
                  <c:v>12.3</c:v>
                </c:pt>
                <c:pt idx="1900">
                  <c:v>10.199999999999999</c:v>
                </c:pt>
                <c:pt idx="1901">
                  <c:v>20.6</c:v>
                </c:pt>
                <c:pt idx="1902">
                  <c:v>19.899999999999999</c:v>
                </c:pt>
                <c:pt idx="1903">
                  <c:v>9.1</c:v>
                </c:pt>
                <c:pt idx="1904">
                  <c:v>8.1999999999999993</c:v>
                </c:pt>
                <c:pt idx="1905">
                  <c:v>12.6</c:v>
                </c:pt>
                <c:pt idx="1906">
                  <c:v>10.8</c:v>
                </c:pt>
                <c:pt idx="1907">
                  <c:v>15.2</c:v>
                </c:pt>
                <c:pt idx="1908">
                  <c:v>9.9</c:v>
                </c:pt>
                <c:pt idx="1909">
                  <c:v>15.8</c:v>
                </c:pt>
                <c:pt idx="1910">
                  <c:v>7.6</c:v>
                </c:pt>
                <c:pt idx="1911">
                  <c:v>15.5</c:v>
                </c:pt>
                <c:pt idx="1912">
                  <c:v>17.8</c:v>
                </c:pt>
                <c:pt idx="1913">
                  <c:v>16.899999999999999</c:v>
                </c:pt>
                <c:pt idx="1914">
                  <c:v>9.5</c:v>
                </c:pt>
                <c:pt idx="1915">
                  <c:v>13.3</c:v>
                </c:pt>
                <c:pt idx="1916">
                  <c:v>16.899999999999999</c:v>
                </c:pt>
                <c:pt idx="1917">
                  <c:v>15.2</c:v>
                </c:pt>
                <c:pt idx="1918">
                  <c:v>4.2</c:v>
                </c:pt>
                <c:pt idx="1919">
                  <c:v>12</c:v>
                </c:pt>
                <c:pt idx="1920">
                  <c:v>6.1</c:v>
                </c:pt>
                <c:pt idx="1921">
                  <c:v>4.5</c:v>
                </c:pt>
                <c:pt idx="1922">
                  <c:v>11.5</c:v>
                </c:pt>
                <c:pt idx="1923">
                  <c:v>9.5</c:v>
                </c:pt>
                <c:pt idx="1924">
                  <c:v>10.7</c:v>
                </c:pt>
                <c:pt idx="1925">
                  <c:v>15.8</c:v>
                </c:pt>
                <c:pt idx="1926">
                  <c:v>9.5</c:v>
                </c:pt>
                <c:pt idx="1927">
                  <c:v>11.3</c:v>
                </c:pt>
                <c:pt idx="1928">
                  <c:v>7.7</c:v>
                </c:pt>
                <c:pt idx="1929">
                  <c:v>14.3</c:v>
                </c:pt>
                <c:pt idx="1930">
                  <c:v>11.1</c:v>
                </c:pt>
                <c:pt idx="1931">
                  <c:v>11.8</c:v>
                </c:pt>
                <c:pt idx="1932">
                  <c:v>11.3</c:v>
                </c:pt>
                <c:pt idx="1933">
                  <c:v>10.1</c:v>
                </c:pt>
                <c:pt idx="1934">
                  <c:v>7.9</c:v>
                </c:pt>
                <c:pt idx="1935">
                  <c:v>11.3</c:v>
                </c:pt>
                <c:pt idx="1936">
                  <c:v>8.1</c:v>
                </c:pt>
                <c:pt idx="1937">
                  <c:v>9.8000000000000007</c:v>
                </c:pt>
                <c:pt idx="1938">
                  <c:v>8.8000000000000007</c:v>
                </c:pt>
                <c:pt idx="1939">
                  <c:v>9.6999999999999993</c:v>
                </c:pt>
                <c:pt idx="1940">
                  <c:v>12.7</c:v>
                </c:pt>
                <c:pt idx="1941">
                  <c:v>10.4</c:v>
                </c:pt>
                <c:pt idx="1942">
                  <c:v>6.6</c:v>
                </c:pt>
                <c:pt idx="1943">
                  <c:v>12.5</c:v>
                </c:pt>
                <c:pt idx="1944">
                  <c:v>10.4</c:v>
                </c:pt>
                <c:pt idx="1945">
                  <c:v>3.6</c:v>
                </c:pt>
                <c:pt idx="1946">
                  <c:v>5.4</c:v>
                </c:pt>
                <c:pt idx="1947">
                  <c:v>5.0999999999999996</c:v>
                </c:pt>
                <c:pt idx="1948">
                  <c:v>6.2</c:v>
                </c:pt>
                <c:pt idx="1949">
                  <c:v>8.3000000000000007</c:v>
                </c:pt>
                <c:pt idx="1950">
                  <c:v>7</c:v>
                </c:pt>
                <c:pt idx="1951">
                  <c:v>11.6</c:v>
                </c:pt>
                <c:pt idx="1952">
                  <c:v>9.6999999999999993</c:v>
                </c:pt>
                <c:pt idx="1953">
                  <c:v>6.2</c:v>
                </c:pt>
                <c:pt idx="1954">
                  <c:v>10.7</c:v>
                </c:pt>
                <c:pt idx="1955">
                  <c:v>5.4</c:v>
                </c:pt>
                <c:pt idx="1956">
                  <c:v>9</c:v>
                </c:pt>
                <c:pt idx="1957">
                  <c:v>7.5</c:v>
                </c:pt>
                <c:pt idx="1958">
                  <c:v>8.5</c:v>
                </c:pt>
                <c:pt idx="1959">
                  <c:v>8.9</c:v>
                </c:pt>
                <c:pt idx="1960">
                  <c:v>9.8000000000000007</c:v>
                </c:pt>
                <c:pt idx="1961">
                  <c:v>10.8</c:v>
                </c:pt>
                <c:pt idx="1962">
                  <c:v>10.7</c:v>
                </c:pt>
                <c:pt idx="1963">
                  <c:v>10.6</c:v>
                </c:pt>
                <c:pt idx="1964">
                  <c:v>10.5</c:v>
                </c:pt>
                <c:pt idx="1965">
                  <c:v>4.9000000000000004</c:v>
                </c:pt>
                <c:pt idx="1966">
                  <c:v>7.8</c:v>
                </c:pt>
                <c:pt idx="1967">
                  <c:v>6.6</c:v>
                </c:pt>
                <c:pt idx="1968">
                  <c:v>7.8</c:v>
                </c:pt>
                <c:pt idx="1969">
                  <c:v>5.8</c:v>
                </c:pt>
                <c:pt idx="1970">
                  <c:v>7.9</c:v>
                </c:pt>
                <c:pt idx="1971">
                  <c:v>10</c:v>
                </c:pt>
                <c:pt idx="1972">
                  <c:v>9.4</c:v>
                </c:pt>
                <c:pt idx="1973">
                  <c:v>7.8</c:v>
                </c:pt>
                <c:pt idx="1974">
                  <c:v>6.7</c:v>
                </c:pt>
                <c:pt idx="1975">
                  <c:v>9.6</c:v>
                </c:pt>
                <c:pt idx="1976">
                  <c:v>9.3000000000000007</c:v>
                </c:pt>
                <c:pt idx="1977">
                  <c:v>8</c:v>
                </c:pt>
                <c:pt idx="1978">
                  <c:v>2.6</c:v>
                </c:pt>
                <c:pt idx="1979">
                  <c:v>4.9000000000000004</c:v>
                </c:pt>
                <c:pt idx="1980">
                  <c:v>7.3</c:v>
                </c:pt>
                <c:pt idx="1981">
                  <c:v>9.3000000000000007</c:v>
                </c:pt>
                <c:pt idx="1982">
                  <c:v>9.4</c:v>
                </c:pt>
                <c:pt idx="1983">
                  <c:v>6.6</c:v>
                </c:pt>
                <c:pt idx="1984">
                  <c:v>6.3</c:v>
                </c:pt>
                <c:pt idx="1985">
                  <c:v>8.8000000000000007</c:v>
                </c:pt>
                <c:pt idx="1986">
                  <c:v>9.3000000000000007</c:v>
                </c:pt>
                <c:pt idx="1987">
                  <c:v>8.8000000000000007</c:v>
                </c:pt>
                <c:pt idx="1988">
                  <c:v>9.1</c:v>
                </c:pt>
                <c:pt idx="1989">
                  <c:v>9.1999999999999993</c:v>
                </c:pt>
                <c:pt idx="1990">
                  <c:v>3.4</c:v>
                </c:pt>
                <c:pt idx="1991">
                  <c:v>8</c:v>
                </c:pt>
                <c:pt idx="1992">
                  <c:v>8</c:v>
                </c:pt>
                <c:pt idx="1993">
                  <c:v>6.7</c:v>
                </c:pt>
                <c:pt idx="1994">
                  <c:v>8.5</c:v>
                </c:pt>
                <c:pt idx="1995">
                  <c:v>9.1</c:v>
                </c:pt>
                <c:pt idx="1996">
                  <c:v>8.6</c:v>
                </c:pt>
                <c:pt idx="1997">
                  <c:v>8.5</c:v>
                </c:pt>
                <c:pt idx="1998">
                  <c:v>4.9000000000000004</c:v>
                </c:pt>
                <c:pt idx="1999">
                  <c:v>5.5</c:v>
                </c:pt>
                <c:pt idx="2000">
                  <c:v>8.4</c:v>
                </c:pt>
                <c:pt idx="2001">
                  <c:v>8</c:v>
                </c:pt>
                <c:pt idx="2002">
                  <c:v>5</c:v>
                </c:pt>
                <c:pt idx="2003">
                  <c:v>8.8000000000000007</c:v>
                </c:pt>
                <c:pt idx="2004">
                  <c:v>7.9</c:v>
                </c:pt>
                <c:pt idx="2005">
                  <c:v>9.3000000000000007</c:v>
                </c:pt>
                <c:pt idx="2006">
                  <c:v>9.3000000000000007</c:v>
                </c:pt>
                <c:pt idx="2007">
                  <c:v>7.7</c:v>
                </c:pt>
                <c:pt idx="2008">
                  <c:v>9.1</c:v>
                </c:pt>
                <c:pt idx="2009">
                  <c:v>7.3</c:v>
                </c:pt>
                <c:pt idx="2010">
                  <c:v>4.0999999999999996</c:v>
                </c:pt>
                <c:pt idx="2011">
                  <c:v>5.7</c:v>
                </c:pt>
                <c:pt idx="2012">
                  <c:v>6.5</c:v>
                </c:pt>
                <c:pt idx="2013">
                  <c:v>5.8</c:v>
                </c:pt>
                <c:pt idx="2014">
                  <c:v>4.8</c:v>
                </c:pt>
                <c:pt idx="2015">
                  <c:v>9.4</c:v>
                </c:pt>
                <c:pt idx="2016">
                  <c:v>8.5</c:v>
                </c:pt>
                <c:pt idx="2017">
                  <c:v>7.9</c:v>
                </c:pt>
                <c:pt idx="2018">
                  <c:v>3.3</c:v>
                </c:pt>
                <c:pt idx="2019">
                  <c:v>8.3000000000000007</c:v>
                </c:pt>
                <c:pt idx="2020">
                  <c:v>7.4</c:v>
                </c:pt>
                <c:pt idx="2021">
                  <c:v>7.6</c:v>
                </c:pt>
                <c:pt idx="2022">
                  <c:v>9.4</c:v>
                </c:pt>
                <c:pt idx="2023">
                  <c:v>8.6999999999999993</c:v>
                </c:pt>
                <c:pt idx="2024">
                  <c:v>7.4</c:v>
                </c:pt>
                <c:pt idx="2025">
                  <c:v>8.3000000000000007</c:v>
                </c:pt>
                <c:pt idx="2026">
                  <c:v>7.6</c:v>
                </c:pt>
                <c:pt idx="2027">
                  <c:v>8.1999999999999993</c:v>
                </c:pt>
                <c:pt idx="2028">
                  <c:v>8.1</c:v>
                </c:pt>
                <c:pt idx="2029">
                  <c:v>8.4</c:v>
                </c:pt>
                <c:pt idx="2030">
                  <c:v>7.5</c:v>
                </c:pt>
                <c:pt idx="2031">
                  <c:v>10.5</c:v>
                </c:pt>
                <c:pt idx="2032">
                  <c:v>9.6</c:v>
                </c:pt>
                <c:pt idx="2033">
                  <c:v>7.2</c:v>
                </c:pt>
                <c:pt idx="2034">
                  <c:v>7.3</c:v>
                </c:pt>
                <c:pt idx="2035">
                  <c:v>8</c:v>
                </c:pt>
                <c:pt idx="2036">
                  <c:v>9</c:v>
                </c:pt>
                <c:pt idx="2037">
                  <c:v>11.3</c:v>
                </c:pt>
                <c:pt idx="2038">
                  <c:v>11.3</c:v>
                </c:pt>
                <c:pt idx="2039">
                  <c:v>11.1</c:v>
                </c:pt>
                <c:pt idx="2040">
                  <c:v>11.7</c:v>
                </c:pt>
                <c:pt idx="2041">
                  <c:v>10.199999999999999</c:v>
                </c:pt>
                <c:pt idx="2042">
                  <c:v>10</c:v>
                </c:pt>
                <c:pt idx="2043">
                  <c:v>9.6</c:v>
                </c:pt>
                <c:pt idx="2044">
                  <c:v>10.8</c:v>
                </c:pt>
                <c:pt idx="2045">
                  <c:v>5.8</c:v>
                </c:pt>
                <c:pt idx="2046">
                  <c:v>7.2</c:v>
                </c:pt>
                <c:pt idx="2047">
                  <c:v>10.199999999999999</c:v>
                </c:pt>
                <c:pt idx="2048">
                  <c:v>12.7</c:v>
                </c:pt>
                <c:pt idx="2049">
                  <c:v>10.3</c:v>
                </c:pt>
                <c:pt idx="2050">
                  <c:v>10</c:v>
                </c:pt>
                <c:pt idx="2051">
                  <c:v>11</c:v>
                </c:pt>
                <c:pt idx="2052">
                  <c:v>7</c:v>
                </c:pt>
                <c:pt idx="2053">
                  <c:v>13</c:v>
                </c:pt>
                <c:pt idx="2054">
                  <c:v>9.9</c:v>
                </c:pt>
                <c:pt idx="2055">
                  <c:v>10.4</c:v>
                </c:pt>
                <c:pt idx="2056">
                  <c:v>11.2</c:v>
                </c:pt>
                <c:pt idx="2057">
                  <c:v>7.9</c:v>
                </c:pt>
                <c:pt idx="2058">
                  <c:v>9.6</c:v>
                </c:pt>
                <c:pt idx="2059">
                  <c:v>12.2</c:v>
                </c:pt>
                <c:pt idx="2060">
                  <c:v>3.8</c:v>
                </c:pt>
                <c:pt idx="2061">
                  <c:v>8.6</c:v>
                </c:pt>
                <c:pt idx="2062">
                  <c:v>12.8</c:v>
                </c:pt>
                <c:pt idx="2063">
                  <c:v>11.2</c:v>
                </c:pt>
                <c:pt idx="2064">
                  <c:v>12.8</c:v>
                </c:pt>
                <c:pt idx="2065">
                  <c:v>13.1</c:v>
                </c:pt>
                <c:pt idx="2066">
                  <c:v>15.1</c:v>
                </c:pt>
                <c:pt idx="2067">
                  <c:v>15.6</c:v>
                </c:pt>
                <c:pt idx="2068">
                  <c:v>9</c:v>
                </c:pt>
                <c:pt idx="2069">
                  <c:v>13.5</c:v>
                </c:pt>
                <c:pt idx="2070">
                  <c:v>15.9</c:v>
                </c:pt>
                <c:pt idx="2071">
                  <c:v>12.1</c:v>
                </c:pt>
                <c:pt idx="2072">
                  <c:v>13.5</c:v>
                </c:pt>
                <c:pt idx="2073">
                  <c:v>12.7</c:v>
                </c:pt>
                <c:pt idx="2074">
                  <c:v>15</c:v>
                </c:pt>
                <c:pt idx="2075">
                  <c:v>16.899999999999999</c:v>
                </c:pt>
                <c:pt idx="2076">
                  <c:v>17.100000000000001</c:v>
                </c:pt>
                <c:pt idx="2077">
                  <c:v>4.8</c:v>
                </c:pt>
                <c:pt idx="2078">
                  <c:v>14.8</c:v>
                </c:pt>
                <c:pt idx="2079">
                  <c:v>17.5</c:v>
                </c:pt>
                <c:pt idx="2080">
                  <c:v>13.4</c:v>
                </c:pt>
                <c:pt idx="2081">
                  <c:v>4</c:v>
                </c:pt>
                <c:pt idx="2082">
                  <c:v>16.5</c:v>
                </c:pt>
                <c:pt idx="2083">
                  <c:v>18.100000000000001</c:v>
                </c:pt>
                <c:pt idx="2084">
                  <c:v>18.3</c:v>
                </c:pt>
                <c:pt idx="2085">
                  <c:v>17.399999999999999</c:v>
                </c:pt>
                <c:pt idx="2086">
                  <c:v>9.4</c:v>
                </c:pt>
                <c:pt idx="2087">
                  <c:v>13.6</c:v>
                </c:pt>
                <c:pt idx="2088">
                  <c:v>17.100000000000001</c:v>
                </c:pt>
                <c:pt idx="2089">
                  <c:v>16.7</c:v>
                </c:pt>
                <c:pt idx="2090">
                  <c:v>13</c:v>
                </c:pt>
                <c:pt idx="2091">
                  <c:v>16.8</c:v>
                </c:pt>
                <c:pt idx="2092">
                  <c:v>12.3</c:v>
                </c:pt>
                <c:pt idx="2093">
                  <c:v>13.9</c:v>
                </c:pt>
                <c:pt idx="2094">
                  <c:v>7.2</c:v>
                </c:pt>
                <c:pt idx="2095">
                  <c:v>15</c:v>
                </c:pt>
                <c:pt idx="2096">
                  <c:v>20.9</c:v>
                </c:pt>
                <c:pt idx="2097">
                  <c:v>18.3</c:v>
                </c:pt>
                <c:pt idx="2098">
                  <c:v>18.399999999999999</c:v>
                </c:pt>
                <c:pt idx="2099">
                  <c:v>13</c:v>
                </c:pt>
                <c:pt idx="2100">
                  <c:v>21.2</c:v>
                </c:pt>
                <c:pt idx="2101">
                  <c:v>22</c:v>
                </c:pt>
                <c:pt idx="2102">
                  <c:v>19.8</c:v>
                </c:pt>
                <c:pt idx="2103">
                  <c:v>8.4</c:v>
                </c:pt>
                <c:pt idx="2104">
                  <c:v>7.3</c:v>
                </c:pt>
                <c:pt idx="2105">
                  <c:v>5.8</c:v>
                </c:pt>
              </c:numCache>
            </c:numRef>
          </c:xVal>
          <c:yVal>
            <c:numRef>
              <c:f>'Energy Demand'!$Q$6:$Q$2131</c:f>
              <c:numCache>
                <c:formatCode>#,##0</c:formatCode>
                <c:ptCount val="212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9-D742-82B4-55E932C08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945840"/>
        <c:axId val="655947488"/>
      </c:scatterChart>
      <c:valAx>
        <c:axId val="65594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 i="0" baseline="0">
                    <a:effectLst/>
                  </a:rPr>
                  <a:t>Maximum temperature during the day in celsius</a:t>
                </a:r>
                <a:endParaRPr lang="en-GB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47488"/>
        <c:crosses val="autoZero"/>
        <c:crossBetween val="midCat"/>
      </c:valAx>
      <c:valAx>
        <c:axId val="6559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 i="0" baseline="0">
                    <a:effectLst/>
                  </a:rPr>
                  <a:t>Total daily electricity demand in MWh</a:t>
                </a:r>
                <a:endParaRPr lang="en-GB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4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Effect of Rainfall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'Energy Demand'!$Q$5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'Energy Demand'!$P$6:$P$2131</c:f>
              <c:numCache>
                <c:formatCode>General</c:formatCode>
                <c:ptCount val="21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19.399999999999999</c:v>
                </c:pt>
                <c:pt idx="8">
                  <c:v>1.2</c:v>
                </c:pt>
                <c:pt idx="9">
                  <c:v>5.2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15.8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0.6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9.1999999999999993</c:v>
                </c:pt>
                <c:pt idx="32">
                  <c:v>3.8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19.600000000000001</c:v>
                </c:pt>
                <c:pt idx="45">
                  <c:v>0.4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1.6</c:v>
                </c:pt>
                <c:pt idx="53">
                  <c:v>0</c:v>
                </c:pt>
                <c:pt idx="54">
                  <c:v>3.2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15.8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0.8</c:v>
                </c:pt>
                <c:pt idx="64">
                  <c:v>0.2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2.2000000000000002</c:v>
                </c:pt>
                <c:pt idx="74">
                  <c:v>0</c:v>
                </c:pt>
                <c:pt idx="75">
                  <c:v>0</c:v>
                </c:pt>
                <c:pt idx="76">
                  <c:v>1.4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1.4</c:v>
                </c:pt>
                <c:pt idx="83">
                  <c:v>0.4</c:v>
                </c:pt>
                <c:pt idx="84">
                  <c:v>0.4</c:v>
                </c:pt>
                <c:pt idx="85">
                  <c:v>0.2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1.6</c:v>
                </c:pt>
                <c:pt idx="104">
                  <c:v>2.4</c:v>
                </c:pt>
                <c:pt idx="105">
                  <c:v>0</c:v>
                </c:pt>
                <c:pt idx="106">
                  <c:v>0</c:v>
                </c:pt>
                <c:pt idx="107">
                  <c:v>3.6</c:v>
                </c:pt>
                <c:pt idx="108">
                  <c:v>6.4</c:v>
                </c:pt>
                <c:pt idx="109">
                  <c:v>1.4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7</c:v>
                </c:pt>
                <c:pt idx="116">
                  <c:v>4</c:v>
                </c:pt>
                <c:pt idx="117">
                  <c:v>1.6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</c:v>
                </c:pt>
                <c:pt idx="125">
                  <c:v>1.4</c:v>
                </c:pt>
                <c:pt idx="126">
                  <c:v>2.2000000000000002</c:v>
                </c:pt>
                <c:pt idx="127">
                  <c:v>0.2</c:v>
                </c:pt>
                <c:pt idx="128">
                  <c:v>0</c:v>
                </c:pt>
                <c:pt idx="129">
                  <c:v>8.6</c:v>
                </c:pt>
                <c:pt idx="130">
                  <c:v>2.6</c:v>
                </c:pt>
                <c:pt idx="131">
                  <c:v>0</c:v>
                </c:pt>
                <c:pt idx="132">
                  <c:v>6.8</c:v>
                </c:pt>
                <c:pt idx="133">
                  <c:v>4.4000000000000004</c:v>
                </c:pt>
                <c:pt idx="134">
                  <c:v>1.8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2.4</c:v>
                </c:pt>
                <c:pt idx="140">
                  <c:v>6.2</c:v>
                </c:pt>
                <c:pt idx="141">
                  <c:v>0.4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8.1999999999999993</c:v>
                </c:pt>
                <c:pt idx="152">
                  <c:v>4.2</c:v>
                </c:pt>
                <c:pt idx="153">
                  <c:v>0.8</c:v>
                </c:pt>
                <c:pt idx="154">
                  <c:v>0</c:v>
                </c:pt>
                <c:pt idx="155">
                  <c:v>4.2</c:v>
                </c:pt>
                <c:pt idx="156">
                  <c:v>0.2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</c:v>
                </c:pt>
                <c:pt idx="167">
                  <c:v>0</c:v>
                </c:pt>
                <c:pt idx="168">
                  <c:v>1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0.6</c:v>
                </c:pt>
                <c:pt idx="183">
                  <c:v>2.6</c:v>
                </c:pt>
                <c:pt idx="184">
                  <c:v>0</c:v>
                </c:pt>
                <c:pt idx="185">
                  <c:v>2</c:v>
                </c:pt>
                <c:pt idx="186">
                  <c:v>1.6</c:v>
                </c:pt>
                <c:pt idx="187">
                  <c:v>2.2000000000000002</c:v>
                </c:pt>
                <c:pt idx="188">
                  <c:v>0.2</c:v>
                </c:pt>
                <c:pt idx="189">
                  <c:v>0</c:v>
                </c:pt>
                <c:pt idx="190">
                  <c:v>0</c:v>
                </c:pt>
                <c:pt idx="191">
                  <c:v>0.2</c:v>
                </c:pt>
                <c:pt idx="192">
                  <c:v>1.6</c:v>
                </c:pt>
                <c:pt idx="193">
                  <c:v>28.4</c:v>
                </c:pt>
                <c:pt idx="194">
                  <c:v>3.8</c:v>
                </c:pt>
                <c:pt idx="195">
                  <c:v>3.6</c:v>
                </c:pt>
                <c:pt idx="196">
                  <c:v>0.2</c:v>
                </c:pt>
                <c:pt idx="197">
                  <c:v>2.4</c:v>
                </c:pt>
                <c:pt idx="198">
                  <c:v>0.4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1.6</c:v>
                </c:pt>
                <c:pt idx="203">
                  <c:v>0</c:v>
                </c:pt>
                <c:pt idx="204">
                  <c:v>1.2</c:v>
                </c:pt>
                <c:pt idx="205">
                  <c:v>0.8</c:v>
                </c:pt>
                <c:pt idx="206">
                  <c:v>3.2</c:v>
                </c:pt>
                <c:pt idx="207">
                  <c:v>0.8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0.6</c:v>
                </c:pt>
                <c:pt idx="212">
                  <c:v>0.2</c:v>
                </c:pt>
                <c:pt idx="213">
                  <c:v>0</c:v>
                </c:pt>
                <c:pt idx="214">
                  <c:v>6.4</c:v>
                </c:pt>
                <c:pt idx="215">
                  <c:v>0</c:v>
                </c:pt>
                <c:pt idx="216">
                  <c:v>1</c:v>
                </c:pt>
                <c:pt idx="217">
                  <c:v>1.6</c:v>
                </c:pt>
                <c:pt idx="218">
                  <c:v>1.4</c:v>
                </c:pt>
                <c:pt idx="219">
                  <c:v>0.4</c:v>
                </c:pt>
                <c:pt idx="220">
                  <c:v>0</c:v>
                </c:pt>
                <c:pt idx="221">
                  <c:v>0.2</c:v>
                </c:pt>
                <c:pt idx="222">
                  <c:v>0.8</c:v>
                </c:pt>
                <c:pt idx="223">
                  <c:v>0</c:v>
                </c:pt>
                <c:pt idx="224">
                  <c:v>0.2</c:v>
                </c:pt>
                <c:pt idx="225">
                  <c:v>0</c:v>
                </c:pt>
                <c:pt idx="226">
                  <c:v>0.4</c:v>
                </c:pt>
                <c:pt idx="227">
                  <c:v>0.2</c:v>
                </c:pt>
                <c:pt idx="228">
                  <c:v>2.4</c:v>
                </c:pt>
                <c:pt idx="229">
                  <c:v>0.6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0.2</c:v>
                </c:pt>
                <c:pt idx="238">
                  <c:v>0.8</c:v>
                </c:pt>
                <c:pt idx="239">
                  <c:v>17.399999999999999</c:v>
                </c:pt>
                <c:pt idx="240">
                  <c:v>1.8</c:v>
                </c:pt>
                <c:pt idx="241">
                  <c:v>2.2000000000000002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4.4000000000000004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3.6</c:v>
                </c:pt>
                <c:pt idx="250">
                  <c:v>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15.8</c:v>
                </c:pt>
                <c:pt idx="258">
                  <c:v>0</c:v>
                </c:pt>
                <c:pt idx="259">
                  <c:v>0.4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4.4000000000000004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0.4</c:v>
                </c:pt>
                <c:pt idx="284">
                  <c:v>0.6</c:v>
                </c:pt>
                <c:pt idx="285">
                  <c:v>0.4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2.4</c:v>
                </c:pt>
                <c:pt idx="294">
                  <c:v>7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0.2</c:v>
                </c:pt>
                <c:pt idx="299">
                  <c:v>0.2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4.4000000000000004</c:v>
                </c:pt>
                <c:pt idx="305">
                  <c:v>0</c:v>
                </c:pt>
                <c:pt idx="306">
                  <c:v>0.2</c:v>
                </c:pt>
                <c:pt idx="307">
                  <c:v>0</c:v>
                </c:pt>
                <c:pt idx="308">
                  <c:v>12.2</c:v>
                </c:pt>
                <c:pt idx="309">
                  <c:v>17.600000000000001</c:v>
                </c:pt>
                <c:pt idx="310">
                  <c:v>1.2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0.4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0.4</c:v>
                </c:pt>
                <c:pt idx="324">
                  <c:v>3.6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1.8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6</c:v>
                </c:pt>
                <c:pt idx="355">
                  <c:v>0</c:v>
                </c:pt>
                <c:pt idx="356">
                  <c:v>0</c:v>
                </c:pt>
                <c:pt idx="357">
                  <c:v>0.4</c:v>
                </c:pt>
                <c:pt idx="358">
                  <c:v>0</c:v>
                </c:pt>
                <c:pt idx="359">
                  <c:v>30.6</c:v>
                </c:pt>
                <c:pt idx="360">
                  <c:v>5.2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0.8</c:v>
                </c:pt>
                <c:pt idx="377">
                  <c:v>0.2</c:v>
                </c:pt>
                <c:pt idx="378">
                  <c:v>0.4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0.8</c:v>
                </c:pt>
                <c:pt idx="386">
                  <c:v>1.6</c:v>
                </c:pt>
                <c:pt idx="387">
                  <c:v>7</c:v>
                </c:pt>
                <c:pt idx="388">
                  <c:v>5.2</c:v>
                </c:pt>
                <c:pt idx="389">
                  <c:v>0.4</c:v>
                </c:pt>
                <c:pt idx="390">
                  <c:v>0</c:v>
                </c:pt>
                <c:pt idx="391">
                  <c:v>0</c:v>
                </c:pt>
                <c:pt idx="392">
                  <c:v>3.6</c:v>
                </c:pt>
                <c:pt idx="393">
                  <c:v>14.2</c:v>
                </c:pt>
                <c:pt idx="394">
                  <c:v>1.2</c:v>
                </c:pt>
                <c:pt idx="395">
                  <c:v>10.6</c:v>
                </c:pt>
                <c:pt idx="396">
                  <c:v>0</c:v>
                </c:pt>
                <c:pt idx="397">
                  <c:v>0</c:v>
                </c:pt>
                <c:pt idx="398">
                  <c:v>0.6</c:v>
                </c:pt>
                <c:pt idx="399">
                  <c:v>2.4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3.6</c:v>
                </c:pt>
                <c:pt idx="412">
                  <c:v>0.6</c:v>
                </c:pt>
                <c:pt idx="413">
                  <c:v>1.2</c:v>
                </c:pt>
                <c:pt idx="414">
                  <c:v>0.2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0.2</c:v>
                </c:pt>
                <c:pt idx="428">
                  <c:v>0.2</c:v>
                </c:pt>
                <c:pt idx="429">
                  <c:v>1.2</c:v>
                </c:pt>
                <c:pt idx="430">
                  <c:v>0</c:v>
                </c:pt>
                <c:pt idx="431">
                  <c:v>3.2</c:v>
                </c:pt>
                <c:pt idx="432">
                  <c:v>0.6</c:v>
                </c:pt>
                <c:pt idx="433">
                  <c:v>0</c:v>
                </c:pt>
                <c:pt idx="434">
                  <c:v>0.6</c:v>
                </c:pt>
                <c:pt idx="435">
                  <c:v>8.4</c:v>
                </c:pt>
                <c:pt idx="436">
                  <c:v>0.2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13.4</c:v>
                </c:pt>
                <c:pt idx="443">
                  <c:v>5.8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0.4</c:v>
                </c:pt>
                <c:pt idx="451">
                  <c:v>1</c:v>
                </c:pt>
                <c:pt idx="452">
                  <c:v>0.2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12.8</c:v>
                </c:pt>
                <c:pt idx="462">
                  <c:v>6.8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0.2</c:v>
                </c:pt>
                <c:pt idx="468">
                  <c:v>0.2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0.4</c:v>
                </c:pt>
                <c:pt idx="477">
                  <c:v>21.6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0.4</c:v>
                </c:pt>
                <c:pt idx="485">
                  <c:v>6.2</c:v>
                </c:pt>
                <c:pt idx="486">
                  <c:v>9.8000000000000007</c:v>
                </c:pt>
                <c:pt idx="487">
                  <c:v>0.4</c:v>
                </c:pt>
                <c:pt idx="488">
                  <c:v>0</c:v>
                </c:pt>
                <c:pt idx="489">
                  <c:v>0.2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5.4</c:v>
                </c:pt>
                <c:pt idx="494">
                  <c:v>0.8</c:v>
                </c:pt>
                <c:pt idx="495">
                  <c:v>12</c:v>
                </c:pt>
                <c:pt idx="496">
                  <c:v>0.2</c:v>
                </c:pt>
                <c:pt idx="497">
                  <c:v>0.2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0.2</c:v>
                </c:pt>
                <c:pt idx="503">
                  <c:v>0</c:v>
                </c:pt>
                <c:pt idx="504">
                  <c:v>0</c:v>
                </c:pt>
                <c:pt idx="505">
                  <c:v>1.8</c:v>
                </c:pt>
                <c:pt idx="506">
                  <c:v>0</c:v>
                </c:pt>
                <c:pt idx="507">
                  <c:v>0</c:v>
                </c:pt>
                <c:pt idx="508">
                  <c:v>2.2000000000000002</c:v>
                </c:pt>
                <c:pt idx="509">
                  <c:v>1.8</c:v>
                </c:pt>
                <c:pt idx="510">
                  <c:v>0</c:v>
                </c:pt>
                <c:pt idx="511">
                  <c:v>12.4</c:v>
                </c:pt>
                <c:pt idx="512">
                  <c:v>4.8</c:v>
                </c:pt>
                <c:pt idx="513">
                  <c:v>0.6</c:v>
                </c:pt>
                <c:pt idx="514">
                  <c:v>4.2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6.2</c:v>
                </c:pt>
                <c:pt idx="521">
                  <c:v>3.4</c:v>
                </c:pt>
                <c:pt idx="522">
                  <c:v>1.4</c:v>
                </c:pt>
                <c:pt idx="523">
                  <c:v>0</c:v>
                </c:pt>
                <c:pt idx="524">
                  <c:v>1.2</c:v>
                </c:pt>
                <c:pt idx="525">
                  <c:v>1.4</c:v>
                </c:pt>
                <c:pt idx="526">
                  <c:v>0</c:v>
                </c:pt>
                <c:pt idx="527">
                  <c:v>3</c:v>
                </c:pt>
                <c:pt idx="528">
                  <c:v>0.6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4.2</c:v>
                </c:pt>
                <c:pt idx="534">
                  <c:v>8.6</c:v>
                </c:pt>
                <c:pt idx="535">
                  <c:v>0.4</c:v>
                </c:pt>
                <c:pt idx="536">
                  <c:v>3.6</c:v>
                </c:pt>
                <c:pt idx="537">
                  <c:v>3.2</c:v>
                </c:pt>
                <c:pt idx="538">
                  <c:v>0</c:v>
                </c:pt>
                <c:pt idx="539">
                  <c:v>0.6</c:v>
                </c:pt>
                <c:pt idx="540">
                  <c:v>13.8</c:v>
                </c:pt>
                <c:pt idx="541">
                  <c:v>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</c:v>
                </c:pt>
                <c:pt idx="547">
                  <c:v>6.4</c:v>
                </c:pt>
                <c:pt idx="548">
                  <c:v>0.2</c:v>
                </c:pt>
                <c:pt idx="549">
                  <c:v>0</c:v>
                </c:pt>
                <c:pt idx="550">
                  <c:v>0</c:v>
                </c:pt>
                <c:pt idx="551">
                  <c:v>0.6</c:v>
                </c:pt>
                <c:pt idx="552">
                  <c:v>22.6</c:v>
                </c:pt>
                <c:pt idx="553">
                  <c:v>3.8</c:v>
                </c:pt>
                <c:pt idx="554">
                  <c:v>0.8</c:v>
                </c:pt>
                <c:pt idx="555">
                  <c:v>0.2</c:v>
                </c:pt>
                <c:pt idx="556">
                  <c:v>0</c:v>
                </c:pt>
                <c:pt idx="557">
                  <c:v>3.6</c:v>
                </c:pt>
                <c:pt idx="558">
                  <c:v>0</c:v>
                </c:pt>
                <c:pt idx="559">
                  <c:v>0.4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1.8</c:v>
                </c:pt>
                <c:pt idx="567">
                  <c:v>1.8</c:v>
                </c:pt>
                <c:pt idx="568">
                  <c:v>7.8</c:v>
                </c:pt>
                <c:pt idx="569">
                  <c:v>2.8</c:v>
                </c:pt>
                <c:pt idx="570">
                  <c:v>0.8</c:v>
                </c:pt>
                <c:pt idx="571">
                  <c:v>0</c:v>
                </c:pt>
                <c:pt idx="572">
                  <c:v>4.8</c:v>
                </c:pt>
                <c:pt idx="573">
                  <c:v>0.4</c:v>
                </c:pt>
                <c:pt idx="574">
                  <c:v>0</c:v>
                </c:pt>
                <c:pt idx="575">
                  <c:v>0</c:v>
                </c:pt>
                <c:pt idx="576">
                  <c:v>2.4</c:v>
                </c:pt>
                <c:pt idx="577">
                  <c:v>2</c:v>
                </c:pt>
                <c:pt idx="578">
                  <c:v>2.8</c:v>
                </c:pt>
                <c:pt idx="579">
                  <c:v>14.4</c:v>
                </c:pt>
                <c:pt idx="580">
                  <c:v>2.8</c:v>
                </c:pt>
                <c:pt idx="581">
                  <c:v>0.8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8.1999999999999993</c:v>
                </c:pt>
                <c:pt idx="589">
                  <c:v>0</c:v>
                </c:pt>
                <c:pt idx="590">
                  <c:v>1.6</c:v>
                </c:pt>
                <c:pt idx="591">
                  <c:v>0.2</c:v>
                </c:pt>
                <c:pt idx="592">
                  <c:v>0</c:v>
                </c:pt>
                <c:pt idx="593">
                  <c:v>0</c:v>
                </c:pt>
                <c:pt idx="594">
                  <c:v>0.4</c:v>
                </c:pt>
                <c:pt idx="595">
                  <c:v>0</c:v>
                </c:pt>
                <c:pt idx="596">
                  <c:v>0.2</c:v>
                </c:pt>
                <c:pt idx="597">
                  <c:v>9.4</c:v>
                </c:pt>
                <c:pt idx="598">
                  <c:v>1.2</c:v>
                </c:pt>
                <c:pt idx="599">
                  <c:v>5.6</c:v>
                </c:pt>
                <c:pt idx="600">
                  <c:v>11</c:v>
                </c:pt>
                <c:pt idx="601">
                  <c:v>0</c:v>
                </c:pt>
                <c:pt idx="602">
                  <c:v>1.2</c:v>
                </c:pt>
                <c:pt idx="603">
                  <c:v>0.6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0.8</c:v>
                </c:pt>
                <c:pt idx="609">
                  <c:v>0</c:v>
                </c:pt>
                <c:pt idx="610">
                  <c:v>0.4</c:v>
                </c:pt>
                <c:pt idx="611">
                  <c:v>0.2</c:v>
                </c:pt>
                <c:pt idx="612">
                  <c:v>0.2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0.6</c:v>
                </c:pt>
                <c:pt idx="618">
                  <c:v>9.4</c:v>
                </c:pt>
                <c:pt idx="619">
                  <c:v>1.2</c:v>
                </c:pt>
                <c:pt idx="620">
                  <c:v>1.6</c:v>
                </c:pt>
                <c:pt idx="621">
                  <c:v>9</c:v>
                </c:pt>
                <c:pt idx="622">
                  <c:v>20.6</c:v>
                </c:pt>
                <c:pt idx="623">
                  <c:v>2</c:v>
                </c:pt>
                <c:pt idx="624">
                  <c:v>13.4</c:v>
                </c:pt>
                <c:pt idx="625">
                  <c:v>0</c:v>
                </c:pt>
                <c:pt idx="626">
                  <c:v>0.4</c:v>
                </c:pt>
                <c:pt idx="627">
                  <c:v>0.2</c:v>
                </c:pt>
                <c:pt idx="628">
                  <c:v>0</c:v>
                </c:pt>
                <c:pt idx="629">
                  <c:v>1.2</c:v>
                </c:pt>
                <c:pt idx="630">
                  <c:v>1.2</c:v>
                </c:pt>
                <c:pt idx="631">
                  <c:v>0.6</c:v>
                </c:pt>
                <c:pt idx="632">
                  <c:v>0</c:v>
                </c:pt>
                <c:pt idx="633">
                  <c:v>5.8</c:v>
                </c:pt>
                <c:pt idx="634">
                  <c:v>0.6</c:v>
                </c:pt>
                <c:pt idx="635">
                  <c:v>12.6</c:v>
                </c:pt>
                <c:pt idx="636">
                  <c:v>2.2000000000000002</c:v>
                </c:pt>
                <c:pt idx="637">
                  <c:v>1.8</c:v>
                </c:pt>
                <c:pt idx="638">
                  <c:v>2</c:v>
                </c:pt>
                <c:pt idx="639">
                  <c:v>1.6</c:v>
                </c:pt>
                <c:pt idx="640">
                  <c:v>0</c:v>
                </c:pt>
                <c:pt idx="641">
                  <c:v>9.1999999999999993</c:v>
                </c:pt>
                <c:pt idx="642">
                  <c:v>2</c:v>
                </c:pt>
                <c:pt idx="643">
                  <c:v>2.8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0.8</c:v>
                </c:pt>
                <c:pt idx="649">
                  <c:v>1.4</c:v>
                </c:pt>
                <c:pt idx="650">
                  <c:v>0</c:v>
                </c:pt>
                <c:pt idx="651">
                  <c:v>4.2</c:v>
                </c:pt>
                <c:pt idx="652">
                  <c:v>0.2</c:v>
                </c:pt>
                <c:pt idx="653">
                  <c:v>0</c:v>
                </c:pt>
                <c:pt idx="654">
                  <c:v>0</c:v>
                </c:pt>
                <c:pt idx="655">
                  <c:v>9.8000000000000007</c:v>
                </c:pt>
                <c:pt idx="656">
                  <c:v>1</c:v>
                </c:pt>
                <c:pt idx="657">
                  <c:v>2.6</c:v>
                </c:pt>
                <c:pt idx="658">
                  <c:v>0</c:v>
                </c:pt>
                <c:pt idx="659">
                  <c:v>0</c:v>
                </c:pt>
                <c:pt idx="660">
                  <c:v>16.399999999999999</c:v>
                </c:pt>
                <c:pt idx="661">
                  <c:v>8.8000000000000007</c:v>
                </c:pt>
                <c:pt idx="662">
                  <c:v>0.4</c:v>
                </c:pt>
                <c:pt idx="663">
                  <c:v>0.2</c:v>
                </c:pt>
                <c:pt idx="664">
                  <c:v>0</c:v>
                </c:pt>
                <c:pt idx="665">
                  <c:v>0.2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1.8</c:v>
                </c:pt>
                <c:pt idx="670">
                  <c:v>0.4</c:v>
                </c:pt>
                <c:pt idx="671">
                  <c:v>0.4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2</c:v>
                </c:pt>
                <c:pt idx="682">
                  <c:v>2</c:v>
                </c:pt>
                <c:pt idx="683">
                  <c:v>8.6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8.6</c:v>
                </c:pt>
                <c:pt idx="692">
                  <c:v>5.4</c:v>
                </c:pt>
                <c:pt idx="693">
                  <c:v>2.2000000000000002</c:v>
                </c:pt>
                <c:pt idx="694">
                  <c:v>0.8</c:v>
                </c:pt>
                <c:pt idx="695">
                  <c:v>0</c:v>
                </c:pt>
                <c:pt idx="696">
                  <c:v>0.4</c:v>
                </c:pt>
                <c:pt idx="697">
                  <c:v>0.2</c:v>
                </c:pt>
                <c:pt idx="698">
                  <c:v>0.2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2.4</c:v>
                </c:pt>
                <c:pt idx="705">
                  <c:v>0</c:v>
                </c:pt>
                <c:pt idx="706">
                  <c:v>0</c:v>
                </c:pt>
                <c:pt idx="707">
                  <c:v>2.2000000000000002</c:v>
                </c:pt>
                <c:pt idx="708">
                  <c:v>6.6</c:v>
                </c:pt>
                <c:pt idx="709">
                  <c:v>0.2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3</c:v>
                </c:pt>
                <c:pt idx="720">
                  <c:v>0.2</c:v>
                </c:pt>
                <c:pt idx="721">
                  <c:v>0</c:v>
                </c:pt>
                <c:pt idx="722">
                  <c:v>0</c:v>
                </c:pt>
                <c:pt idx="723">
                  <c:v>0.8</c:v>
                </c:pt>
                <c:pt idx="724">
                  <c:v>0.2</c:v>
                </c:pt>
                <c:pt idx="725">
                  <c:v>0</c:v>
                </c:pt>
                <c:pt idx="726">
                  <c:v>1.6</c:v>
                </c:pt>
                <c:pt idx="727">
                  <c:v>1</c:v>
                </c:pt>
                <c:pt idx="728">
                  <c:v>0</c:v>
                </c:pt>
                <c:pt idx="729">
                  <c:v>20.399999999999999</c:v>
                </c:pt>
                <c:pt idx="730">
                  <c:v>0</c:v>
                </c:pt>
                <c:pt idx="731">
                  <c:v>0</c:v>
                </c:pt>
                <c:pt idx="732">
                  <c:v>0.4</c:v>
                </c:pt>
                <c:pt idx="733">
                  <c:v>0.4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1.4</c:v>
                </c:pt>
                <c:pt idx="744">
                  <c:v>2.6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22.6</c:v>
                </c:pt>
                <c:pt idx="751">
                  <c:v>0.6</c:v>
                </c:pt>
                <c:pt idx="752">
                  <c:v>0</c:v>
                </c:pt>
                <c:pt idx="753">
                  <c:v>0</c:v>
                </c:pt>
                <c:pt idx="754">
                  <c:v>0.6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32.4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</c:v>
                </c:pt>
                <c:pt idx="774">
                  <c:v>0</c:v>
                </c:pt>
                <c:pt idx="775">
                  <c:v>0.6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3.6</c:v>
                </c:pt>
                <c:pt idx="782">
                  <c:v>0.2</c:v>
                </c:pt>
                <c:pt idx="783">
                  <c:v>0</c:v>
                </c:pt>
                <c:pt idx="784">
                  <c:v>0</c:v>
                </c:pt>
                <c:pt idx="785">
                  <c:v>1.4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0.2</c:v>
                </c:pt>
                <c:pt idx="803">
                  <c:v>0</c:v>
                </c:pt>
                <c:pt idx="804">
                  <c:v>0</c:v>
                </c:pt>
                <c:pt idx="805">
                  <c:v>1.8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4.4000000000000004</c:v>
                </c:pt>
                <c:pt idx="811">
                  <c:v>9.1999999999999993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4.2</c:v>
                </c:pt>
                <c:pt idx="818">
                  <c:v>0.2</c:v>
                </c:pt>
                <c:pt idx="819">
                  <c:v>3.4</c:v>
                </c:pt>
                <c:pt idx="820">
                  <c:v>2.8</c:v>
                </c:pt>
                <c:pt idx="821">
                  <c:v>0</c:v>
                </c:pt>
                <c:pt idx="822">
                  <c:v>0.4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10.6</c:v>
                </c:pt>
                <c:pt idx="830">
                  <c:v>25.4</c:v>
                </c:pt>
                <c:pt idx="831">
                  <c:v>15.4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9.4</c:v>
                </c:pt>
                <c:pt idx="842">
                  <c:v>4.5999999999999996</c:v>
                </c:pt>
                <c:pt idx="843">
                  <c:v>0</c:v>
                </c:pt>
                <c:pt idx="844">
                  <c:v>0</c:v>
                </c:pt>
                <c:pt idx="845">
                  <c:v>21.6</c:v>
                </c:pt>
                <c:pt idx="846">
                  <c:v>20</c:v>
                </c:pt>
                <c:pt idx="847">
                  <c:v>15.4</c:v>
                </c:pt>
                <c:pt idx="848">
                  <c:v>0.4</c:v>
                </c:pt>
                <c:pt idx="849">
                  <c:v>0.2</c:v>
                </c:pt>
                <c:pt idx="850">
                  <c:v>0</c:v>
                </c:pt>
                <c:pt idx="851">
                  <c:v>0</c:v>
                </c:pt>
                <c:pt idx="852">
                  <c:v>2.4</c:v>
                </c:pt>
                <c:pt idx="853">
                  <c:v>0.8</c:v>
                </c:pt>
                <c:pt idx="854">
                  <c:v>0</c:v>
                </c:pt>
                <c:pt idx="855">
                  <c:v>0</c:v>
                </c:pt>
                <c:pt idx="856">
                  <c:v>0.2</c:v>
                </c:pt>
                <c:pt idx="857">
                  <c:v>1.4</c:v>
                </c:pt>
                <c:pt idx="858">
                  <c:v>1.8</c:v>
                </c:pt>
                <c:pt idx="859">
                  <c:v>1.6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6.8</c:v>
                </c:pt>
                <c:pt idx="879">
                  <c:v>1.4</c:v>
                </c:pt>
                <c:pt idx="880">
                  <c:v>2.2000000000000002</c:v>
                </c:pt>
                <c:pt idx="881">
                  <c:v>5.4</c:v>
                </c:pt>
                <c:pt idx="882">
                  <c:v>0.4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6.4</c:v>
                </c:pt>
                <c:pt idx="888">
                  <c:v>0</c:v>
                </c:pt>
                <c:pt idx="889">
                  <c:v>0</c:v>
                </c:pt>
                <c:pt idx="890">
                  <c:v>1.8</c:v>
                </c:pt>
                <c:pt idx="891">
                  <c:v>0</c:v>
                </c:pt>
                <c:pt idx="892">
                  <c:v>0.2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0.6</c:v>
                </c:pt>
                <c:pt idx="903">
                  <c:v>0.2</c:v>
                </c:pt>
                <c:pt idx="904">
                  <c:v>0</c:v>
                </c:pt>
                <c:pt idx="905">
                  <c:v>1.4</c:v>
                </c:pt>
                <c:pt idx="906">
                  <c:v>0</c:v>
                </c:pt>
                <c:pt idx="907">
                  <c:v>1.4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4.4000000000000004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0.8</c:v>
                </c:pt>
                <c:pt idx="921">
                  <c:v>0</c:v>
                </c:pt>
                <c:pt idx="922">
                  <c:v>0.4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5</c:v>
                </c:pt>
                <c:pt idx="931">
                  <c:v>0.6</c:v>
                </c:pt>
                <c:pt idx="932">
                  <c:v>4.2</c:v>
                </c:pt>
                <c:pt idx="933">
                  <c:v>0</c:v>
                </c:pt>
                <c:pt idx="934">
                  <c:v>0</c:v>
                </c:pt>
                <c:pt idx="935">
                  <c:v>7</c:v>
                </c:pt>
                <c:pt idx="936">
                  <c:v>0</c:v>
                </c:pt>
                <c:pt idx="937">
                  <c:v>2.4</c:v>
                </c:pt>
                <c:pt idx="938">
                  <c:v>2</c:v>
                </c:pt>
                <c:pt idx="939">
                  <c:v>2.8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6.6</c:v>
                </c:pt>
                <c:pt idx="947">
                  <c:v>0</c:v>
                </c:pt>
                <c:pt idx="948">
                  <c:v>0</c:v>
                </c:pt>
                <c:pt idx="949">
                  <c:v>4.2</c:v>
                </c:pt>
                <c:pt idx="950">
                  <c:v>2.2000000000000002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2.8</c:v>
                </c:pt>
                <c:pt idx="955">
                  <c:v>2</c:v>
                </c:pt>
                <c:pt idx="956">
                  <c:v>0</c:v>
                </c:pt>
                <c:pt idx="957">
                  <c:v>0.2</c:v>
                </c:pt>
                <c:pt idx="958">
                  <c:v>0.8</c:v>
                </c:pt>
                <c:pt idx="959">
                  <c:v>1.8</c:v>
                </c:pt>
                <c:pt idx="960">
                  <c:v>2.8</c:v>
                </c:pt>
                <c:pt idx="961">
                  <c:v>7.2</c:v>
                </c:pt>
                <c:pt idx="962">
                  <c:v>2</c:v>
                </c:pt>
                <c:pt idx="963">
                  <c:v>0.6</c:v>
                </c:pt>
                <c:pt idx="964">
                  <c:v>1.6</c:v>
                </c:pt>
                <c:pt idx="965">
                  <c:v>0</c:v>
                </c:pt>
                <c:pt idx="966">
                  <c:v>9.1999999999999993</c:v>
                </c:pt>
                <c:pt idx="967">
                  <c:v>0.6</c:v>
                </c:pt>
                <c:pt idx="968">
                  <c:v>0</c:v>
                </c:pt>
                <c:pt idx="969">
                  <c:v>7.8</c:v>
                </c:pt>
                <c:pt idx="970">
                  <c:v>0.6</c:v>
                </c:pt>
                <c:pt idx="971">
                  <c:v>0</c:v>
                </c:pt>
                <c:pt idx="972">
                  <c:v>0.6</c:v>
                </c:pt>
                <c:pt idx="973">
                  <c:v>0.2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0.4</c:v>
                </c:pt>
                <c:pt idx="978">
                  <c:v>0.2</c:v>
                </c:pt>
                <c:pt idx="979">
                  <c:v>4.8</c:v>
                </c:pt>
                <c:pt idx="980">
                  <c:v>0.8</c:v>
                </c:pt>
                <c:pt idx="981">
                  <c:v>3.2</c:v>
                </c:pt>
                <c:pt idx="982">
                  <c:v>1.2</c:v>
                </c:pt>
                <c:pt idx="983">
                  <c:v>0.2</c:v>
                </c:pt>
                <c:pt idx="984">
                  <c:v>0</c:v>
                </c:pt>
                <c:pt idx="985">
                  <c:v>0.2</c:v>
                </c:pt>
                <c:pt idx="986">
                  <c:v>2</c:v>
                </c:pt>
                <c:pt idx="987">
                  <c:v>1.4</c:v>
                </c:pt>
                <c:pt idx="988">
                  <c:v>0</c:v>
                </c:pt>
                <c:pt idx="989">
                  <c:v>21.4</c:v>
                </c:pt>
                <c:pt idx="990">
                  <c:v>0.2</c:v>
                </c:pt>
                <c:pt idx="991">
                  <c:v>0</c:v>
                </c:pt>
                <c:pt idx="992">
                  <c:v>0.2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0.4</c:v>
                </c:pt>
                <c:pt idx="998">
                  <c:v>1.6</c:v>
                </c:pt>
                <c:pt idx="999">
                  <c:v>0.4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2.4</c:v>
                </c:pt>
                <c:pt idx="1010">
                  <c:v>0.2</c:v>
                </c:pt>
                <c:pt idx="1011">
                  <c:v>0</c:v>
                </c:pt>
                <c:pt idx="1012">
                  <c:v>2.4</c:v>
                </c:pt>
                <c:pt idx="1013">
                  <c:v>0.2</c:v>
                </c:pt>
                <c:pt idx="1014">
                  <c:v>0</c:v>
                </c:pt>
                <c:pt idx="1015">
                  <c:v>10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2.6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</c:v>
                </c:pt>
                <c:pt idx="1028">
                  <c:v>11.4</c:v>
                </c:pt>
                <c:pt idx="1029">
                  <c:v>0.2</c:v>
                </c:pt>
                <c:pt idx="1030">
                  <c:v>0</c:v>
                </c:pt>
                <c:pt idx="1031">
                  <c:v>0.4</c:v>
                </c:pt>
                <c:pt idx="1032">
                  <c:v>0</c:v>
                </c:pt>
                <c:pt idx="1033">
                  <c:v>4.4000000000000004</c:v>
                </c:pt>
                <c:pt idx="1034">
                  <c:v>6</c:v>
                </c:pt>
                <c:pt idx="1035">
                  <c:v>0.4</c:v>
                </c:pt>
                <c:pt idx="1036">
                  <c:v>1.4</c:v>
                </c:pt>
                <c:pt idx="1037">
                  <c:v>1.4</c:v>
                </c:pt>
                <c:pt idx="1038">
                  <c:v>0.4</c:v>
                </c:pt>
                <c:pt idx="1039">
                  <c:v>0</c:v>
                </c:pt>
                <c:pt idx="1040">
                  <c:v>0</c:v>
                </c:pt>
                <c:pt idx="1041">
                  <c:v>3.4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3.6</c:v>
                </c:pt>
                <c:pt idx="1051">
                  <c:v>4.2</c:v>
                </c:pt>
                <c:pt idx="1052">
                  <c:v>0</c:v>
                </c:pt>
                <c:pt idx="1053">
                  <c:v>24.8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0.4</c:v>
                </c:pt>
                <c:pt idx="1060">
                  <c:v>3.4</c:v>
                </c:pt>
                <c:pt idx="1061">
                  <c:v>1.4</c:v>
                </c:pt>
                <c:pt idx="1062">
                  <c:v>0.2</c:v>
                </c:pt>
                <c:pt idx="1063">
                  <c:v>0</c:v>
                </c:pt>
                <c:pt idx="1064">
                  <c:v>0</c:v>
                </c:pt>
                <c:pt idx="1065">
                  <c:v>1.8</c:v>
                </c:pt>
                <c:pt idx="1066">
                  <c:v>20.6</c:v>
                </c:pt>
                <c:pt idx="1067">
                  <c:v>43.8</c:v>
                </c:pt>
                <c:pt idx="1068">
                  <c:v>5.4</c:v>
                </c:pt>
                <c:pt idx="1069">
                  <c:v>1.8</c:v>
                </c:pt>
                <c:pt idx="1070">
                  <c:v>0</c:v>
                </c:pt>
                <c:pt idx="1071">
                  <c:v>0</c:v>
                </c:pt>
                <c:pt idx="1072">
                  <c:v>25.2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20.6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0.4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0.2</c:v>
                </c:pt>
                <c:pt idx="1094">
                  <c:v>8.4</c:v>
                </c:pt>
                <c:pt idx="1095">
                  <c:v>0.2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7</c:v>
                </c:pt>
                <c:pt idx="1109">
                  <c:v>15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3.4</c:v>
                </c:pt>
                <c:pt idx="1123">
                  <c:v>0</c:v>
                </c:pt>
                <c:pt idx="1124">
                  <c:v>0</c:v>
                </c:pt>
                <c:pt idx="1125">
                  <c:v>38.799999999999997</c:v>
                </c:pt>
                <c:pt idx="1126">
                  <c:v>0</c:v>
                </c:pt>
                <c:pt idx="1127">
                  <c:v>0.2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0.2</c:v>
                </c:pt>
                <c:pt idx="1150">
                  <c:v>0.4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0.8</c:v>
                </c:pt>
                <c:pt idx="1156">
                  <c:v>0.4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2.2000000000000002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13</c:v>
                </c:pt>
                <c:pt idx="1180">
                  <c:v>5.2</c:v>
                </c:pt>
                <c:pt idx="1181">
                  <c:v>1.2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12.2</c:v>
                </c:pt>
                <c:pt idx="1201">
                  <c:v>3</c:v>
                </c:pt>
                <c:pt idx="1202">
                  <c:v>0.6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0.6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6.2</c:v>
                </c:pt>
                <c:pt idx="1220">
                  <c:v>2.6</c:v>
                </c:pt>
                <c:pt idx="1221">
                  <c:v>0</c:v>
                </c:pt>
                <c:pt idx="1222">
                  <c:v>0</c:v>
                </c:pt>
                <c:pt idx="1223">
                  <c:v>0.2</c:v>
                </c:pt>
                <c:pt idx="1224">
                  <c:v>0</c:v>
                </c:pt>
                <c:pt idx="1225">
                  <c:v>8</c:v>
                </c:pt>
                <c:pt idx="1226">
                  <c:v>18.600000000000001</c:v>
                </c:pt>
                <c:pt idx="1227">
                  <c:v>8.4</c:v>
                </c:pt>
                <c:pt idx="1228">
                  <c:v>4</c:v>
                </c:pt>
                <c:pt idx="1229">
                  <c:v>0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0.2</c:v>
                </c:pt>
                <c:pt idx="1234">
                  <c:v>2.6</c:v>
                </c:pt>
                <c:pt idx="1235">
                  <c:v>0</c:v>
                </c:pt>
                <c:pt idx="1236">
                  <c:v>2.4</c:v>
                </c:pt>
                <c:pt idx="1237">
                  <c:v>0</c:v>
                </c:pt>
                <c:pt idx="1238">
                  <c:v>4.5999999999999996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0.8</c:v>
                </c:pt>
                <c:pt idx="1245">
                  <c:v>0</c:v>
                </c:pt>
                <c:pt idx="1246">
                  <c:v>5</c:v>
                </c:pt>
                <c:pt idx="1247">
                  <c:v>0</c:v>
                </c:pt>
                <c:pt idx="1248">
                  <c:v>0.2</c:v>
                </c:pt>
                <c:pt idx="1249">
                  <c:v>0</c:v>
                </c:pt>
                <c:pt idx="1250">
                  <c:v>0</c:v>
                </c:pt>
                <c:pt idx="1251">
                  <c:v>1.6</c:v>
                </c:pt>
                <c:pt idx="1252">
                  <c:v>0.4</c:v>
                </c:pt>
                <c:pt idx="1253">
                  <c:v>0.2</c:v>
                </c:pt>
                <c:pt idx="1254">
                  <c:v>0.6</c:v>
                </c:pt>
                <c:pt idx="1255">
                  <c:v>3</c:v>
                </c:pt>
                <c:pt idx="1256">
                  <c:v>0</c:v>
                </c:pt>
                <c:pt idx="1257">
                  <c:v>0.2</c:v>
                </c:pt>
                <c:pt idx="1258">
                  <c:v>0.4</c:v>
                </c:pt>
                <c:pt idx="1259">
                  <c:v>0</c:v>
                </c:pt>
                <c:pt idx="1260">
                  <c:v>5.6</c:v>
                </c:pt>
                <c:pt idx="1261">
                  <c:v>4.5999999999999996</c:v>
                </c:pt>
                <c:pt idx="1262">
                  <c:v>2.2000000000000002</c:v>
                </c:pt>
                <c:pt idx="1263">
                  <c:v>15.6</c:v>
                </c:pt>
                <c:pt idx="1264">
                  <c:v>7.2</c:v>
                </c:pt>
                <c:pt idx="1265">
                  <c:v>0.4</c:v>
                </c:pt>
                <c:pt idx="1266">
                  <c:v>0.2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0.2</c:v>
                </c:pt>
                <c:pt idx="1274">
                  <c:v>0</c:v>
                </c:pt>
                <c:pt idx="1275">
                  <c:v>0.2</c:v>
                </c:pt>
                <c:pt idx="1276">
                  <c:v>0.4</c:v>
                </c:pt>
                <c:pt idx="1277">
                  <c:v>0.4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0.4</c:v>
                </c:pt>
                <c:pt idx="1282">
                  <c:v>0</c:v>
                </c:pt>
                <c:pt idx="1283">
                  <c:v>1.2</c:v>
                </c:pt>
                <c:pt idx="1284">
                  <c:v>0.8</c:v>
                </c:pt>
                <c:pt idx="1285">
                  <c:v>1.2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0.2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1.2</c:v>
                </c:pt>
                <c:pt idx="1295">
                  <c:v>0</c:v>
                </c:pt>
                <c:pt idx="1296">
                  <c:v>4.4000000000000004</c:v>
                </c:pt>
                <c:pt idx="1297">
                  <c:v>0.2</c:v>
                </c:pt>
                <c:pt idx="1298">
                  <c:v>0</c:v>
                </c:pt>
                <c:pt idx="1299">
                  <c:v>0.2</c:v>
                </c:pt>
                <c:pt idx="1300">
                  <c:v>0.6</c:v>
                </c:pt>
                <c:pt idx="1301">
                  <c:v>6.2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0.4</c:v>
                </c:pt>
                <c:pt idx="1307">
                  <c:v>0</c:v>
                </c:pt>
                <c:pt idx="1308">
                  <c:v>1.6</c:v>
                </c:pt>
                <c:pt idx="1309">
                  <c:v>0</c:v>
                </c:pt>
                <c:pt idx="1310">
                  <c:v>0</c:v>
                </c:pt>
                <c:pt idx="1311">
                  <c:v>1.6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2.2000000000000002</c:v>
                </c:pt>
                <c:pt idx="1317">
                  <c:v>0</c:v>
                </c:pt>
                <c:pt idx="1318">
                  <c:v>10.4</c:v>
                </c:pt>
                <c:pt idx="1319">
                  <c:v>4.5999999999999996</c:v>
                </c:pt>
                <c:pt idx="1320">
                  <c:v>0</c:v>
                </c:pt>
                <c:pt idx="1321">
                  <c:v>0.2</c:v>
                </c:pt>
                <c:pt idx="1322">
                  <c:v>0</c:v>
                </c:pt>
                <c:pt idx="1323">
                  <c:v>0.2</c:v>
                </c:pt>
                <c:pt idx="1324">
                  <c:v>0</c:v>
                </c:pt>
                <c:pt idx="1325">
                  <c:v>2.2000000000000002</c:v>
                </c:pt>
                <c:pt idx="1326">
                  <c:v>9.1999999999999993</c:v>
                </c:pt>
                <c:pt idx="1327">
                  <c:v>2</c:v>
                </c:pt>
                <c:pt idx="1328">
                  <c:v>1.2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3.6</c:v>
                </c:pt>
                <c:pt idx="1335">
                  <c:v>0.2</c:v>
                </c:pt>
                <c:pt idx="1336">
                  <c:v>0</c:v>
                </c:pt>
                <c:pt idx="1337">
                  <c:v>0</c:v>
                </c:pt>
                <c:pt idx="1338">
                  <c:v>1.6</c:v>
                </c:pt>
                <c:pt idx="1339">
                  <c:v>2.2000000000000002</c:v>
                </c:pt>
                <c:pt idx="1340">
                  <c:v>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3.4</c:v>
                </c:pt>
                <c:pt idx="1346">
                  <c:v>0.2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0.2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3</c:v>
                </c:pt>
                <c:pt idx="1358">
                  <c:v>0.8</c:v>
                </c:pt>
                <c:pt idx="1359">
                  <c:v>0</c:v>
                </c:pt>
                <c:pt idx="1360">
                  <c:v>0</c:v>
                </c:pt>
                <c:pt idx="1361">
                  <c:v>0.2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1.2</c:v>
                </c:pt>
                <c:pt idx="1368">
                  <c:v>0.2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0.2</c:v>
                </c:pt>
                <c:pt idx="1385">
                  <c:v>5.2</c:v>
                </c:pt>
                <c:pt idx="1386">
                  <c:v>2</c:v>
                </c:pt>
                <c:pt idx="1387">
                  <c:v>0</c:v>
                </c:pt>
                <c:pt idx="1388">
                  <c:v>5</c:v>
                </c:pt>
                <c:pt idx="1389">
                  <c:v>5.6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0.2</c:v>
                </c:pt>
                <c:pt idx="1403">
                  <c:v>0</c:v>
                </c:pt>
                <c:pt idx="1404">
                  <c:v>2.8</c:v>
                </c:pt>
                <c:pt idx="1405">
                  <c:v>4.4000000000000004</c:v>
                </c:pt>
                <c:pt idx="1406">
                  <c:v>35.799999999999997</c:v>
                </c:pt>
                <c:pt idx="1407">
                  <c:v>3</c:v>
                </c:pt>
                <c:pt idx="1408">
                  <c:v>0</c:v>
                </c:pt>
                <c:pt idx="1409">
                  <c:v>0</c:v>
                </c:pt>
                <c:pt idx="1410">
                  <c:v>0.2</c:v>
                </c:pt>
                <c:pt idx="1411">
                  <c:v>0</c:v>
                </c:pt>
                <c:pt idx="1412">
                  <c:v>0</c:v>
                </c:pt>
                <c:pt idx="1413">
                  <c:v>6.2</c:v>
                </c:pt>
                <c:pt idx="1414">
                  <c:v>0.2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24.2</c:v>
                </c:pt>
                <c:pt idx="1421">
                  <c:v>6.2</c:v>
                </c:pt>
                <c:pt idx="1422">
                  <c:v>6</c:v>
                </c:pt>
                <c:pt idx="1423">
                  <c:v>7</c:v>
                </c:pt>
                <c:pt idx="1424">
                  <c:v>0.8</c:v>
                </c:pt>
                <c:pt idx="1425">
                  <c:v>0</c:v>
                </c:pt>
                <c:pt idx="1426">
                  <c:v>0.2</c:v>
                </c:pt>
                <c:pt idx="1427">
                  <c:v>0</c:v>
                </c:pt>
                <c:pt idx="1428">
                  <c:v>0.6</c:v>
                </c:pt>
                <c:pt idx="1429">
                  <c:v>0</c:v>
                </c:pt>
                <c:pt idx="1430">
                  <c:v>0</c:v>
                </c:pt>
                <c:pt idx="1431">
                  <c:v>10.4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16.2</c:v>
                </c:pt>
                <c:pt idx="1443">
                  <c:v>16.600000000000001</c:v>
                </c:pt>
                <c:pt idx="1444">
                  <c:v>41.2</c:v>
                </c:pt>
                <c:pt idx="1445">
                  <c:v>3.8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9.8000000000000007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1.2</c:v>
                </c:pt>
                <c:pt idx="1459">
                  <c:v>0.6</c:v>
                </c:pt>
                <c:pt idx="1460">
                  <c:v>0.8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0.4</c:v>
                </c:pt>
                <c:pt idx="1466">
                  <c:v>1.4</c:v>
                </c:pt>
                <c:pt idx="1467">
                  <c:v>0</c:v>
                </c:pt>
                <c:pt idx="1468">
                  <c:v>0</c:v>
                </c:pt>
                <c:pt idx="1469">
                  <c:v>0.6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0.2</c:v>
                </c:pt>
                <c:pt idx="1479">
                  <c:v>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6.6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11</c:v>
                </c:pt>
                <c:pt idx="1499">
                  <c:v>0</c:v>
                </c:pt>
                <c:pt idx="1500">
                  <c:v>0</c:v>
                </c:pt>
                <c:pt idx="1501">
                  <c:v>4.8</c:v>
                </c:pt>
                <c:pt idx="1502">
                  <c:v>0</c:v>
                </c:pt>
                <c:pt idx="1503">
                  <c:v>0</c:v>
                </c:pt>
                <c:pt idx="1504">
                  <c:v>2.8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1.6</c:v>
                </c:pt>
                <c:pt idx="1526">
                  <c:v>2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0</c:v>
                </c:pt>
                <c:pt idx="1532">
                  <c:v>0</c:v>
                </c:pt>
                <c:pt idx="1533">
                  <c:v>0.2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1.8</c:v>
                </c:pt>
                <c:pt idx="1543">
                  <c:v>2</c:v>
                </c:pt>
                <c:pt idx="1544">
                  <c:v>0.2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1.8</c:v>
                </c:pt>
                <c:pt idx="1550">
                  <c:v>2.2000000000000002</c:v>
                </c:pt>
                <c:pt idx="1551">
                  <c:v>0.2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1.6</c:v>
                </c:pt>
                <c:pt idx="1560">
                  <c:v>1.4</c:v>
                </c:pt>
                <c:pt idx="1561">
                  <c:v>0</c:v>
                </c:pt>
                <c:pt idx="1562">
                  <c:v>0.2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0.8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3.6</c:v>
                </c:pt>
                <c:pt idx="1583">
                  <c:v>0.2</c:v>
                </c:pt>
                <c:pt idx="1584">
                  <c:v>0.2</c:v>
                </c:pt>
                <c:pt idx="1585">
                  <c:v>2</c:v>
                </c:pt>
                <c:pt idx="1586">
                  <c:v>0.2</c:v>
                </c:pt>
                <c:pt idx="1587">
                  <c:v>0</c:v>
                </c:pt>
                <c:pt idx="1588">
                  <c:v>5.2</c:v>
                </c:pt>
                <c:pt idx="1589">
                  <c:v>0.6</c:v>
                </c:pt>
                <c:pt idx="1590">
                  <c:v>7.2</c:v>
                </c:pt>
                <c:pt idx="1591">
                  <c:v>8.1999999999999993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0.2</c:v>
                </c:pt>
                <c:pt idx="1600">
                  <c:v>0.4</c:v>
                </c:pt>
                <c:pt idx="1601">
                  <c:v>0.4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1.6</c:v>
                </c:pt>
                <c:pt idx="1606">
                  <c:v>6.6</c:v>
                </c:pt>
                <c:pt idx="1607">
                  <c:v>8.1999999999999993</c:v>
                </c:pt>
                <c:pt idx="1608">
                  <c:v>0.2</c:v>
                </c:pt>
                <c:pt idx="1609">
                  <c:v>1.2</c:v>
                </c:pt>
                <c:pt idx="1610">
                  <c:v>5.8</c:v>
                </c:pt>
                <c:pt idx="1611">
                  <c:v>1.4</c:v>
                </c:pt>
                <c:pt idx="1612">
                  <c:v>2.4</c:v>
                </c:pt>
                <c:pt idx="1613">
                  <c:v>0</c:v>
                </c:pt>
                <c:pt idx="1614">
                  <c:v>15.4</c:v>
                </c:pt>
                <c:pt idx="1615">
                  <c:v>3.2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3</c:v>
                </c:pt>
                <c:pt idx="1622">
                  <c:v>0</c:v>
                </c:pt>
                <c:pt idx="1623">
                  <c:v>0.6</c:v>
                </c:pt>
                <c:pt idx="1624">
                  <c:v>2.6</c:v>
                </c:pt>
                <c:pt idx="1625">
                  <c:v>2.2000000000000002</c:v>
                </c:pt>
                <c:pt idx="1626">
                  <c:v>2.6</c:v>
                </c:pt>
                <c:pt idx="1627">
                  <c:v>0</c:v>
                </c:pt>
                <c:pt idx="1628">
                  <c:v>3.4</c:v>
                </c:pt>
                <c:pt idx="1629">
                  <c:v>0</c:v>
                </c:pt>
                <c:pt idx="1630">
                  <c:v>0.8</c:v>
                </c:pt>
                <c:pt idx="1631">
                  <c:v>1.6</c:v>
                </c:pt>
                <c:pt idx="1632">
                  <c:v>3</c:v>
                </c:pt>
                <c:pt idx="1633">
                  <c:v>0.4</c:v>
                </c:pt>
                <c:pt idx="1634">
                  <c:v>1.2</c:v>
                </c:pt>
                <c:pt idx="1635">
                  <c:v>0</c:v>
                </c:pt>
                <c:pt idx="1636">
                  <c:v>0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0.8</c:v>
                </c:pt>
                <c:pt idx="1641">
                  <c:v>6.4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0.2</c:v>
                </c:pt>
                <c:pt idx="1649">
                  <c:v>5.2</c:v>
                </c:pt>
                <c:pt idx="1650">
                  <c:v>0.2</c:v>
                </c:pt>
                <c:pt idx="1651">
                  <c:v>0.2</c:v>
                </c:pt>
                <c:pt idx="1652">
                  <c:v>6.4</c:v>
                </c:pt>
                <c:pt idx="1653">
                  <c:v>2.4</c:v>
                </c:pt>
                <c:pt idx="1654">
                  <c:v>4.4000000000000004</c:v>
                </c:pt>
                <c:pt idx="1655">
                  <c:v>0.8</c:v>
                </c:pt>
                <c:pt idx="1656">
                  <c:v>4.4000000000000004</c:v>
                </c:pt>
                <c:pt idx="1657">
                  <c:v>1.8</c:v>
                </c:pt>
                <c:pt idx="1658">
                  <c:v>0</c:v>
                </c:pt>
                <c:pt idx="1659">
                  <c:v>0.4</c:v>
                </c:pt>
                <c:pt idx="1660">
                  <c:v>1.6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1.6</c:v>
                </c:pt>
                <c:pt idx="1665">
                  <c:v>8</c:v>
                </c:pt>
                <c:pt idx="1666">
                  <c:v>0</c:v>
                </c:pt>
                <c:pt idx="1667">
                  <c:v>0</c:v>
                </c:pt>
                <c:pt idx="1668">
                  <c:v>6.8</c:v>
                </c:pt>
                <c:pt idx="1669">
                  <c:v>0</c:v>
                </c:pt>
                <c:pt idx="1670">
                  <c:v>0</c:v>
                </c:pt>
                <c:pt idx="1671">
                  <c:v>0.8</c:v>
                </c:pt>
                <c:pt idx="1672">
                  <c:v>0</c:v>
                </c:pt>
                <c:pt idx="1673">
                  <c:v>0</c:v>
                </c:pt>
                <c:pt idx="1674">
                  <c:v>0.4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0.4</c:v>
                </c:pt>
                <c:pt idx="1679">
                  <c:v>0</c:v>
                </c:pt>
                <c:pt idx="1680">
                  <c:v>10.8</c:v>
                </c:pt>
                <c:pt idx="1681">
                  <c:v>2</c:v>
                </c:pt>
                <c:pt idx="1682">
                  <c:v>4.2</c:v>
                </c:pt>
                <c:pt idx="1683">
                  <c:v>6</c:v>
                </c:pt>
                <c:pt idx="1684">
                  <c:v>8.8000000000000007</c:v>
                </c:pt>
                <c:pt idx="1685">
                  <c:v>0</c:v>
                </c:pt>
                <c:pt idx="1686">
                  <c:v>0.2</c:v>
                </c:pt>
                <c:pt idx="1687">
                  <c:v>0</c:v>
                </c:pt>
                <c:pt idx="1688">
                  <c:v>0</c:v>
                </c:pt>
                <c:pt idx="1689">
                  <c:v>3.8</c:v>
                </c:pt>
                <c:pt idx="1690">
                  <c:v>0</c:v>
                </c:pt>
                <c:pt idx="1691">
                  <c:v>4</c:v>
                </c:pt>
                <c:pt idx="1692">
                  <c:v>0.4</c:v>
                </c:pt>
                <c:pt idx="1693">
                  <c:v>0.2</c:v>
                </c:pt>
                <c:pt idx="1694">
                  <c:v>1.6</c:v>
                </c:pt>
                <c:pt idx="1695">
                  <c:v>0</c:v>
                </c:pt>
                <c:pt idx="1696">
                  <c:v>0</c:v>
                </c:pt>
                <c:pt idx="1697">
                  <c:v>1.2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6.2</c:v>
                </c:pt>
                <c:pt idx="1702">
                  <c:v>0.2</c:v>
                </c:pt>
                <c:pt idx="1703">
                  <c:v>0</c:v>
                </c:pt>
                <c:pt idx="1704">
                  <c:v>0</c:v>
                </c:pt>
                <c:pt idx="1705">
                  <c:v>2.4</c:v>
                </c:pt>
                <c:pt idx="1706">
                  <c:v>0.6</c:v>
                </c:pt>
                <c:pt idx="1707">
                  <c:v>0</c:v>
                </c:pt>
                <c:pt idx="1708">
                  <c:v>3.4</c:v>
                </c:pt>
                <c:pt idx="1709">
                  <c:v>2</c:v>
                </c:pt>
                <c:pt idx="1710">
                  <c:v>1</c:v>
                </c:pt>
                <c:pt idx="1711">
                  <c:v>0.6</c:v>
                </c:pt>
                <c:pt idx="1712">
                  <c:v>5.6</c:v>
                </c:pt>
                <c:pt idx="1713">
                  <c:v>2.6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1.6</c:v>
                </c:pt>
                <c:pt idx="1719">
                  <c:v>13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4.5999999999999996</c:v>
                </c:pt>
                <c:pt idx="1726">
                  <c:v>2</c:v>
                </c:pt>
                <c:pt idx="1727">
                  <c:v>1.4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0.2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1.8</c:v>
                </c:pt>
                <c:pt idx="1739">
                  <c:v>0</c:v>
                </c:pt>
                <c:pt idx="1740">
                  <c:v>0</c:v>
                </c:pt>
                <c:pt idx="1741">
                  <c:v>2.6</c:v>
                </c:pt>
                <c:pt idx="1742">
                  <c:v>5.8</c:v>
                </c:pt>
                <c:pt idx="1743">
                  <c:v>0.2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0.2</c:v>
                </c:pt>
                <c:pt idx="1748">
                  <c:v>0</c:v>
                </c:pt>
                <c:pt idx="1749">
                  <c:v>0</c:v>
                </c:pt>
                <c:pt idx="1750">
                  <c:v>4.4000000000000004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0.2</c:v>
                </c:pt>
                <c:pt idx="1758">
                  <c:v>0</c:v>
                </c:pt>
                <c:pt idx="1759">
                  <c:v>3.8</c:v>
                </c:pt>
                <c:pt idx="1760">
                  <c:v>1.2</c:v>
                </c:pt>
                <c:pt idx="1761">
                  <c:v>1.4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4.2</c:v>
                </c:pt>
                <c:pt idx="1767">
                  <c:v>12.4</c:v>
                </c:pt>
                <c:pt idx="1768">
                  <c:v>1.2</c:v>
                </c:pt>
                <c:pt idx="1769">
                  <c:v>10.199999999999999</c:v>
                </c:pt>
                <c:pt idx="1770">
                  <c:v>0</c:v>
                </c:pt>
                <c:pt idx="1771">
                  <c:v>0</c:v>
                </c:pt>
                <c:pt idx="1772">
                  <c:v>6.8</c:v>
                </c:pt>
                <c:pt idx="1773">
                  <c:v>6.4</c:v>
                </c:pt>
                <c:pt idx="1774">
                  <c:v>0.2</c:v>
                </c:pt>
                <c:pt idx="1775">
                  <c:v>0</c:v>
                </c:pt>
                <c:pt idx="1776">
                  <c:v>0.6</c:v>
                </c:pt>
                <c:pt idx="1777">
                  <c:v>1.6</c:v>
                </c:pt>
                <c:pt idx="1778">
                  <c:v>0.8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8</c:v>
                </c:pt>
                <c:pt idx="1795">
                  <c:v>0</c:v>
                </c:pt>
                <c:pt idx="1796">
                  <c:v>3.4</c:v>
                </c:pt>
                <c:pt idx="1797">
                  <c:v>0.4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2.4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2.2000000000000002</c:v>
                </c:pt>
                <c:pt idx="1831">
                  <c:v>8.1999999999999993</c:v>
                </c:pt>
                <c:pt idx="1832">
                  <c:v>1.2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15.6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19.600000000000001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0.4</c:v>
                </c:pt>
                <c:pt idx="1846">
                  <c:v>44</c:v>
                </c:pt>
                <c:pt idx="1847">
                  <c:v>0</c:v>
                </c:pt>
                <c:pt idx="1848">
                  <c:v>22.8</c:v>
                </c:pt>
                <c:pt idx="1849">
                  <c:v>1.2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0.8</c:v>
                </c:pt>
                <c:pt idx="1858">
                  <c:v>14.8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0.6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5.4</c:v>
                </c:pt>
                <c:pt idx="1872">
                  <c:v>2.8</c:v>
                </c:pt>
                <c:pt idx="1873">
                  <c:v>0</c:v>
                </c:pt>
                <c:pt idx="1874">
                  <c:v>0</c:v>
                </c:pt>
                <c:pt idx="1875">
                  <c:v>38</c:v>
                </c:pt>
                <c:pt idx="1876">
                  <c:v>3.2</c:v>
                </c:pt>
                <c:pt idx="1877">
                  <c:v>2.8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3.6</c:v>
                </c:pt>
                <c:pt idx="1882">
                  <c:v>4</c:v>
                </c:pt>
                <c:pt idx="1883">
                  <c:v>0.2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</c:v>
                </c:pt>
                <c:pt idx="1888">
                  <c:v>0</c:v>
                </c:pt>
                <c:pt idx="1889">
                  <c:v>0</c:v>
                </c:pt>
                <c:pt idx="1890">
                  <c:v>54.6</c:v>
                </c:pt>
                <c:pt idx="1891">
                  <c:v>7</c:v>
                </c:pt>
                <c:pt idx="1892">
                  <c:v>0.2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0.6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5.2</c:v>
                </c:pt>
                <c:pt idx="1916">
                  <c:v>0</c:v>
                </c:pt>
                <c:pt idx="1917">
                  <c:v>0</c:v>
                </c:pt>
                <c:pt idx="1918">
                  <c:v>23</c:v>
                </c:pt>
                <c:pt idx="1919">
                  <c:v>15.8</c:v>
                </c:pt>
                <c:pt idx="1920">
                  <c:v>35.200000000000003</c:v>
                </c:pt>
                <c:pt idx="1921">
                  <c:v>4.4000000000000004</c:v>
                </c:pt>
                <c:pt idx="1922">
                  <c:v>6.2</c:v>
                </c:pt>
                <c:pt idx="1923">
                  <c:v>1.4</c:v>
                </c:pt>
                <c:pt idx="1924">
                  <c:v>1.2</c:v>
                </c:pt>
                <c:pt idx="1925">
                  <c:v>0</c:v>
                </c:pt>
                <c:pt idx="1926">
                  <c:v>0.2</c:v>
                </c:pt>
                <c:pt idx="1927">
                  <c:v>2.4</c:v>
                </c:pt>
                <c:pt idx="1928">
                  <c:v>2.4</c:v>
                </c:pt>
                <c:pt idx="1929">
                  <c:v>0</c:v>
                </c:pt>
                <c:pt idx="1930">
                  <c:v>0.6</c:v>
                </c:pt>
                <c:pt idx="1931">
                  <c:v>0</c:v>
                </c:pt>
                <c:pt idx="1932">
                  <c:v>0.2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3.4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0.4</c:v>
                </c:pt>
                <c:pt idx="1941">
                  <c:v>0</c:v>
                </c:pt>
                <c:pt idx="1942">
                  <c:v>14</c:v>
                </c:pt>
                <c:pt idx="1943">
                  <c:v>0.6</c:v>
                </c:pt>
                <c:pt idx="1944">
                  <c:v>0</c:v>
                </c:pt>
                <c:pt idx="1945">
                  <c:v>3.4</c:v>
                </c:pt>
                <c:pt idx="1946">
                  <c:v>23.6</c:v>
                </c:pt>
                <c:pt idx="1947">
                  <c:v>8</c:v>
                </c:pt>
                <c:pt idx="1948">
                  <c:v>1.4</c:v>
                </c:pt>
                <c:pt idx="1949">
                  <c:v>1.8</c:v>
                </c:pt>
                <c:pt idx="1950">
                  <c:v>0.2</c:v>
                </c:pt>
                <c:pt idx="1951">
                  <c:v>0.4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0.6</c:v>
                </c:pt>
                <c:pt idx="1956">
                  <c:v>7</c:v>
                </c:pt>
                <c:pt idx="1957">
                  <c:v>0.6</c:v>
                </c:pt>
                <c:pt idx="1958">
                  <c:v>0.2</c:v>
                </c:pt>
                <c:pt idx="1959">
                  <c:v>1.4</c:v>
                </c:pt>
                <c:pt idx="1960">
                  <c:v>2.8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15.6</c:v>
                </c:pt>
                <c:pt idx="1967">
                  <c:v>12.4</c:v>
                </c:pt>
                <c:pt idx="1968">
                  <c:v>11.4</c:v>
                </c:pt>
                <c:pt idx="1969">
                  <c:v>0</c:v>
                </c:pt>
                <c:pt idx="1970">
                  <c:v>3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5</c:v>
                </c:pt>
                <c:pt idx="1979">
                  <c:v>11.6</c:v>
                </c:pt>
                <c:pt idx="1980">
                  <c:v>0.6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5.8</c:v>
                </c:pt>
                <c:pt idx="1992">
                  <c:v>0</c:v>
                </c:pt>
                <c:pt idx="1993">
                  <c:v>0</c:v>
                </c:pt>
                <c:pt idx="1994">
                  <c:v>0.4</c:v>
                </c:pt>
                <c:pt idx="1995">
                  <c:v>0</c:v>
                </c:pt>
                <c:pt idx="1996">
                  <c:v>0</c:v>
                </c:pt>
                <c:pt idx="1997">
                  <c:v>1.4</c:v>
                </c:pt>
                <c:pt idx="1998">
                  <c:v>0</c:v>
                </c:pt>
                <c:pt idx="1999">
                  <c:v>0</c:v>
                </c:pt>
                <c:pt idx="2000">
                  <c:v>2.2000000000000002</c:v>
                </c:pt>
                <c:pt idx="2001">
                  <c:v>0.4</c:v>
                </c:pt>
                <c:pt idx="2002">
                  <c:v>0</c:v>
                </c:pt>
                <c:pt idx="2003">
                  <c:v>1.2</c:v>
                </c:pt>
                <c:pt idx="2004">
                  <c:v>0</c:v>
                </c:pt>
                <c:pt idx="2005">
                  <c:v>0.2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1.2</c:v>
                </c:pt>
                <c:pt idx="2010">
                  <c:v>0</c:v>
                </c:pt>
                <c:pt idx="2011">
                  <c:v>7.8</c:v>
                </c:pt>
                <c:pt idx="2012">
                  <c:v>4.5999999999999996</c:v>
                </c:pt>
                <c:pt idx="2013">
                  <c:v>1</c:v>
                </c:pt>
                <c:pt idx="2014">
                  <c:v>1.4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6.8</c:v>
                </c:pt>
                <c:pt idx="2020">
                  <c:v>3.4</c:v>
                </c:pt>
                <c:pt idx="2021">
                  <c:v>0</c:v>
                </c:pt>
                <c:pt idx="2022">
                  <c:v>0.2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0.6</c:v>
                </c:pt>
                <c:pt idx="2028">
                  <c:v>0.4</c:v>
                </c:pt>
                <c:pt idx="2029">
                  <c:v>0</c:v>
                </c:pt>
                <c:pt idx="2030">
                  <c:v>2.2000000000000002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0.4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1.2</c:v>
                </c:pt>
                <c:pt idx="2043">
                  <c:v>5.8</c:v>
                </c:pt>
                <c:pt idx="2044">
                  <c:v>0.8</c:v>
                </c:pt>
                <c:pt idx="2045">
                  <c:v>0</c:v>
                </c:pt>
                <c:pt idx="2046">
                  <c:v>6.8</c:v>
                </c:pt>
                <c:pt idx="2047">
                  <c:v>0.2</c:v>
                </c:pt>
                <c:pt idx="2048">
                  <c:v>0</c:v>
                </c:pt>
                <c:pt idx="2049">
                  <c:v>0</c:v>
                </c:pt>
                <c:pt idx="2050">
                  <c:v>0.8</c:v>
                </c:pt>
                <c:pt idx="2051">
                  <c:v>1.2</c:v>
                </c:pt>
                <c:pt idx="2052">
                  <c:v>0.8</c:v>
                </c:pt>
                <c:pt idx="2053">
                  <c:v>2.8</c:v>
                </c:pt>
                <c:pt idx="2054">
                  <c:v>0.4</c:v>
                </c:pt>
                <c:pt idx="2055">
                  <c:v>0</c:v>
                </c:pt>
                <c:pt idx="2056">
                  <c:v>0.2</c:v>
                </c:pt>
                <c:pt idx="2057">
                  <c:v>1.2</c:v>
                </c:pt>
                <c:pt idx="2058">
                  <c:v>3.8</c:v>
                </c:pt>
                <c:pt idx="2059">
                  <c:v>0.4</c:v>
                </c:pt>
                <c:pt idx="2060">
                  <c:v>4.4000000000000004</c:v>
                </c:pt>
                <c:pt idx="2061">
                  <c:v>25.6</c:v>
                </c:pt>
                <c:pt idx="2062">
                  <c:v>2.8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1.4</c:v>
                </c:pt>
                <c:pt idx="2067">
                  <c:v>0</c:v>
                </c:pt>
                <c:pt idx="2068">
                  <c:v>0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0.2</c:v>
                </c:pt>
                <c:pt idx="2075">
                  <c:v>0.2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1.6</c:v>
                </c:pt>
                <c:pt idx="2082">
                  <c:v>11.8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0.8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0.2</c:v>
                </c:pt>
                <c:pt idx="2093">
                  <c:v>1.6</c:v>
                </c:pt>
                <c:pt idx="2094">
                  <c:v>3.2</c:v>
                </c:pt>
                <c:pt idx="2095">
                  <c:v>9.4</c:v>
                </c:pt>
                <c:pt idx="2096">
                  <c:v>3</c:v>
                </c:pt>
                <c:pt idx="2097">
                  <c:v>0</c:v>
                </c:pt>
                <c:pt idx="2098">
                  <c:v>0</c:v>
                </c:pt>
                <c:pt idx="2099">
                  <c:v>0.6</c:v>
                </c:pt>
                <c:pt idx="2100">
                  <c:v>1.8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12.8</c:v>
                </c:pt>
                <c:pt idx="2105">
                  <c:v>1</c:v>
                </c:pt>
              </c:numCache>
            </c:numRef>
          </c:xVal>
          <c:yVal>
            <c:numRef>
              <c:f>'Energy Demand'!$Q$6:$Q$2131</c:f>
              <c:numCache>
                <c:formatCode>#,##0</c:formatCode>
                <c:ptCount val="212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F0-4649-ADA2-5B5CB8D04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528752"/>
        <c:axId val="655933344"/>
      </c:scatterChart>
      <c:valAx>
        <c:axId val="65552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 i="0" baseline="0">
                    <a:effectLst/>
                  </a:rPr>
                  <a:t>Maximum temperature during the day in celsius</a:t>
                </a:r>
                <a:endParaRPr lang="en-GB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33344"/>
        <c:crosses val="autoZero"/>
        <c:crossBetween val="midCat"/>
      </c:valAx>
      <c:valAx>
        <c:axId val="6559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 i="0" baseline="0">
                    <a:effectLst/>
                  </a:rPr>
                  <a:t>Total daily electricity demand in MWh</a:t>
                </a:r>
                <a:endParaRPr lang="en-GB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2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Effect of Max Temp and School Days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energy_holidays!$J$5</c:f>
              <c:strCache>
                <c:ptCount val="1"/>
                <c:pt idx="0">
                  <c:v>School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'Energy Demand'!$N$6:$N$2111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energy_holidays!$J$6:$J$2131</c:f>
              <c:numCache>
                <c:formatCode>#,##0</c:formatCode>
                <c:ptCount val="212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22-2741-812C-6DAC649570D7}"/>
            </c:ext>
          </c:extLst>
        </c:ser>
        <c:ser>
          <c:idx val="2"/>
          <c:order val="1"/>
          <c:tx>
            <c:strRef>
              <c:f>energy_holidays!$K$5</c:f>
              <c:strCache>
                <c:ptCount val="1"/>
                <c:pt idx="0">
                  <c:v>No School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'Energy Demand'!$N$6:$N$2111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energy_holidays!$K$6:$K$2111</c:f>
              <c:numCache>
                <c:formatCode>#,##0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22-2741-812C-6DAC64957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28112"/>
        <c:axId val="704453824"/>
      </c:scatterChart>
      <c:valAx>
        <c:axId val="65622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Maximum temperature</a:t>
                </a:r>
                <a:r>
                  <a:rPr lang="en-GB" sz="1400" b="1" baseline="0"/>
                  <a:t> during the day in Celsius</a:t>
                </a:r>
                <a:endParaRPr lang="en-GB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53824"/>
        <c:crosses val="autoZero"/>
        <c:crossBetween val="midCat"/>
      </c:valAx>
      <c:valAx>
        <c:axId val="70445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Total daily electricity demand</a:t>
                </a:r>
                <a:r>
                  <a:rPr lang="en-GB" sz="1400" b="1" baseline="0"/>
                  <a:t> in MWh</a:t>
                </a:r>
                <a:endParaRPr lang="en-GB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baseline="0">
                <a:effectLst/>
              </a:rPr>
              <a:t>Effect of Max Temp and Holidays on Demand</a:t>
            </a:r>
            <a:endParaRPr lang="en-GB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energy_holidays!$M$5</c:f>
              <c:strCache>
                <c:ptCount val="1"/>
                <c:pt idx="0">
                  <c:v>Working Day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'Energy Demand'!$N$6:$N$2111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energy_holidays!$M$6:$M$2111</c:f>
              <c:numCache>
                <c:formatCode>#,##0</c:formatCode>
                <c:ptCount val="2106"/>
                <c:pt idx="0">
                  <c:v>#N/A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#N/A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#N/A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#N/A</c:v>
                </c:pt>
                <c:pt idx="93">
                  <c:v>#N/A</c:v>
                </c:pt>
                <c:pt idx="94">
                  <c:v>103685.45</c:v>
                </c:pt>
                <c:pt idx="95">
                  <c:v>#N/A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#N/A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#N/A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#N/A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#N/A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#N/A</c:v>
                </c:pt>
                <c:pt idx="359">
                  <c:v>#N/A</c:v>
                </c:pt>
                <c:pt idx="360">
                  <c:v>96394.94</c:v>
                </c:pt>
                <c:pt idx="361">
                  <c:v>#N/A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#N/A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#N/A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#N/A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#N/A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#N/A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#N/A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#N/A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#N/A</c:v>
                </c:pt>
                <c:pt idx="726">
                  <c:v>#N/A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#N/A</c:v>
                </c:pt>
                <c:pt idx="732">
                  <c:v>#N/A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#N/A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#N/A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#N/A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#N/A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#N/A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#N/A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#N/A</c:v>
                </c:pt>
                <c:pt idx="1090">
                  <c:v>#N/A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#N/A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#N/A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#N/A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#N/A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#N/A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#N/A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#N/A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#N/A</c:v>
                </c:pt>
                <c:pt idx="1455">
                  <c:v>#N/A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#N/A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#N/A</c:v>
                </c:pt>
                <c:pt idx="1487">
                  <c:v>99801.574999999997</c:v>
                </c:pt>
                <c:pt idx="1488">
                  <c:v>#N/A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#N/A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#N/A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#N/A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#N/A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#N/A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#N/A</c:v>
                </c:pt>
                <c:pt idx="1820">
                  <c:v>#N/A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#N/A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#N/A</c:v>
                </c:pt>
                <c:pt idx="1852">
                  <c:v>#N/A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#N/A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#N/A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#N/A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7E-9149-B568-AB4A7B5C16F2}"/>
            </c:ext>
          </c:extLst>
        </c:ser>
        <c:ser>
          <c:idx val="1"/>
          <c:order val="1"/>
          <c:tx>
            <c:strRef>
              <c:f>energy_holidays!$L$5</c:f>
              <c:strCache>
                <c:ptCount val="1"/>
                <c:pt idx="0">
                  <c:v>Holiday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'Energy Demand'!$N$6:$N$2111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energy_holidays!$L$6:$L$2111</c:f>
              <c:numCache>
                <c:formatCode>#,##0</c:formatCode>
                <c:ptCount val="2106"/>
                <c:pt idx="0">
                  <c:v>99635.03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103769.48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108282.48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98891.06</c:v>
                </c:pt>
                <c:pt idx="93">
                  <c:v>103999.17</c:v>
                </c:pt>
                <c:pt idx="94">
                  <c:v>#N/A</c:v>
                </c:pt>
                <c:pt idx="95">
                  <c:v>107383.37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111803.625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110715.815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107544.145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101793.035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#N/A</c:v>
                </c:pt>
                <c:pt idx="361">
                  <c:v>100048.44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116040.925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110152.815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105388.57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104072.435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122106.95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113439.77499999999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104976.21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106284.83</c:v>
                </c:pt>
                <c:pt idx="726">
                  <c:v>99701.43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98590.06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104468.9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101548.735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117691.685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102847.255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100592.295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95959.684999999998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128599.46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97542.31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106654.955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113420.985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108622.42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100696.565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98933.06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114818.66499999999</c:v>
                </c:pt>
                <c:pt idx="1487">
                  <c:v>#N/A</c:v>
                </c:pt>
                <c:pt idx="1488">
                  <c:v>112374.63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103219.08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#N/A</c:v>
                </c:pt>
                <c:pt idx="1574">
                  <c:v>#N/A</c:v>
                </c:pt>
                <c:pt idx="1575">
                  <c:v>98112.464999999997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108133.03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106043.02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96817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89077.854999999996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94641.7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96845.119999999995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124792.97500000001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7E-9149-B568-AB4A7B5C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710480"/>
        <c:axId val="308198000"/>
      </c:scatterChart>
      <c:valAx>
        <c:axId val="30771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 i="0" baseline="0">
                    <a:effectLst/>
                  </a:rPr>
                  <a:t>Maximum temperature during the day in Celsius</a:t>
                </a:r>
                <a:endParaRPr lang="en-GB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198000"/>
        <c:crosses val="autoZero"/>
        <c:crossBetween val="midCat"/>
      </c:valAx>
      <c:valAx>
        <c:axId val="30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 i="0" baseline="0">
                    <a:effectLst/>
                  </a:rPr>
                  <a:t>Total daily electricity demand in MWh</a:t>
                </a:r>
                <a:endParaRPr lang="en-GB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10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[AusEnergy Demand Analysis.xlsx]YoY Demand!PivotTable1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Year</a:t>
            </a:r>
            <a:r>
              <a:rPr lang="en-GB" b="1" baseline="0"/>
              <a:t> on Year Energy Demand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'YoY Demand'!$G$5:$G$6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'YoY Demand'!$F$7:$F$19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Demand'!$G$7:$G$19</c:f>
              <c:numCache>
                <c:formatCode>#,##0</c:formatCode>
                <c:ptCount val="12"/>
                <c:pt idx="0">
                  <c:v>3737882.67</c:v>
                </c:pt>
                <c:pt idx="1">
                  <c:v>3605115.0149999992</c:v>
                </c:pt>
                <c:pt idx="2">
                  <c:v>3649651.8499999996</c:v>
                </c:pt>
                <c:pt idx="3">
                  <c:v>3588198.1050000004</c:v>
                </c:pt>
                <c:pt idx="4">
                  <c:v>3877235.1599999992</c:v>
                </c:pt>
                <c:pt idx="5">
                  <c:v>4024137.5349999997</c:v>
                </c:pt>
                <c:pt idx="6">
                  <c:v>4273537.8099999996</c:v>
                </c:pt>
                <c:pt idx="7">
                  <c:v>4095526.355</c:v>
                </c:pt>
                <c:pt idx="8">
                  <c:v>3702816.2399999998</c:v>
                </c:pt>
                <c:pt idx="9">
                  <c:v>3631205.93</c:v>
                </c:pt>
                <c:pt idx="10">
                  <c:v>3477837.34</c:v>
                </c:pt>
                <c:pt idx="11">
                  <c:v>3838547.9950000001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47-444C-A724-37C697A5B911}"/>
            </c:ext>
          </c:extLst>
        </c:ser>
        <c:ser>
          <c:idx val="1"/>
          <c:order val="1"/>
          <c:tx>
            <c:strRef>
              <c:f>'YoY Demand'!$H$5:$H$6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'YoY Demand'!$F$7:$F$19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Demand'!$H$7:$H$19</c:f>
              <c:numCache>
                <c:formatCode>#,##0</c:formatCode>
                <c:ptCount val="12"/>
                <c:pt idx="0">
                  <c:v>3729074.9650000008</c:v>
                </c:pt>
                <c:pt idx="1">
                  <c:v>3618267.3600000003</c:v>
                </c:pt>
                <c:pt idx="2">
                  <c:v>3861047.5200000009</c:v>
                </c:pt>
                <c:pt idx="3">
                  <c:v>3501930.5550000002</c:v>
                </c:pt>
                <c:pt idx="4">
                  <c:v>3718467.0399999991</c:v>
                </c:pt>
                <c:pt idx="5">
                  <c:v>4011405.1999999997</c:v>
                </c:pt>
                <c:pt idx="6">
                  <c:v>4080168.1800000006</c:v>
                </c:pt>
                <c:pt idx="7">
                  <c:v>4066526.7599999993</c:v>
                </c:pt>
                <c:pt idx="8">
                  <c:v>3679700.4950000001</c:v>
                </c:pt>
                <c:pt idx="9">
                  <c:v>3565917.8600000008</c:v>
                </c:pt>
                <c:pt idx="10">
                  <c:v>3457230.7249999996</c:v>
                </c:pt>
                <c:pt idx="11">
                  <c:v>3358434.5249999994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47-444C-A724-37C697A5B911}"/>
            </c:ext>
          </c:extLst>
        </c:ser>
        <c:ser>
          <c:idx val="2"/>
          <c:order val="2"/>
          <c:tx>
            <c:strRef>
              <c:f>'YoY Demand'!$I$5:$I$6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'YoY Demand'!$F$7:$F$19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Demand'!$I$7:$I$19</c:f>
              <c:numCache>
                <c:formatCode>#,##0</c:formatCode>
                <c:ptCount val="12"/>
                <c:pt idx="0">
                  <c:v>3497380.54</c:v>
                </c:pt>
                <c:pt idx="1">
                  <c:v>3209216.9300000006</c:v>
                </c:pt>
                <c:pt idx="2">
                  <c:v>3636668.4700000007</c:v>
                </c:pt>
                <c:pt idx="3">
                  <c:v>3231757.48</c:v>
                </c:pt>
                <c:pt idx="4">
                  <c:v>3733908.0850000009</c:v>
                </c:pt>
                <c:pt idx="5">
                  <c:v>3942948.14</c:v>
                </c:pt>
                <c:pt idx="6">
                  <c:v>4023302.2899999996</c:v>
                </c:pt>
                <c:pt idx="7">
                  <c:v>4016202.7150000003</c:v>
                </c:pt>
                <c:pt idx="8">
                  <c:v>3585331.6499999994</c:v>
                </c:pt>
                <c:pt idx="9">
                  <c:v>3444562.5150000006</c:v>
                </c:pt>
                <c:pt idx="10">
                  <c:v>3585598.3150000004</c:v>
                </c:pt>
                <c:pt idx="11">
                  <c:v>3510985.6399999997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47-444C-A724-37C697A5B911}"/>
            </c:ext>
          </c:extLst>
        </c:ser>
        <c:ser>
          <c:idx val="3"/>
          <c:order val="3"/>
          <c:tx>
            <c:strRef>
              <c:f>'YoY Demand'!$J$5:$J$6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'YoY Demand'!$F$7:$F$19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Demand'!$J$7:$J$19</c:f>
              <c:numCache>
                <c:formatCode>#,##0</c:formatCode>
                <c:ptCount val="12"/>
                <c:pt idx="0">
                  <c:v>3866763.4000000004</c:v>
                </c:pt>
                <c:pt idx="1">
                  <c:v>3373941.1350000002</c:v>
                </c:pt>
                <c:pt idx="2">
                  <c:v>3484437.9449999998</c:v>
                </c:pt>
                <c:pt idx="3">
                  <c:v>3394011.8699999987</c:v>
                </c:pt>
                <c:pt idx="4">
                  <c:v>3780826.8949999996</c:v>
                </c:pt>
                <c:pt idx="5">
                  <c:v>3970824.3849999998</c:v>
                </c:pt>
                <c:pt idx="6">
                  <c:v>4037121.4999999991</c:v>
                </c:pt>
                <c:pt idx="7">
                  <c:v>3942254.7350000008</c:v>
                </c:pt>
                <c:pt idx="8">
                  <c:v>3489468.1249999995</c:v>
                </c:pt>
                <c:pt idx="9">
                  <c:v>3358959.6250000005</c:v>
                </c:pt>
                <c:pt idx="10">
                  <c:v>3213625.5049999999</c:v>
                </c:pt>
                <c:pt idx="11">
                  <c:v>3453621.1899999995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47-444C-A724-37C697A5B911}"/>
            </c:ext>
          </c:extLst>
        </c:ser>
        <c:ser>
          <c:idx val="4"/>
          <c:order val="4"/>
          <c:tx>
            <c:strRef>
              <c:f>'YoY Demand'!$K$5:$K$6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'YoY Demand'!$F$7:$F$19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Demand'!$K$7:$K$19</c:f>
              <c:numCache>
                <c:formatCode>#,##0</c:formatCode>
                <c:ptCount val="12"/>
                <c:pt idx="0">
                  <c:v>3776159.5850000004</c:v>
                </c:pt>
                <c:pt idx="1">
                  <c:v>3251923.6100000003</c:v>
                </c:pt>
                <c:pt idx="2">
                  <c:v>3615227.2749999999</c:v>
                </c:pt>
                <c:pt idx="3">
                  <c:v>3258794.2399999998</c:v>
                </c:pt>
                <c:pt idx="4">
                  <c:v>3694770.0399999996</c:v>
                </c:pt>
                <c:pt idx="5">
                  <c:v>3889441.4650000003</c:v>
                </c:pt>
                <c:pt idx="6">
                  <c:v>3997640.0949999993</c:v>
                </c:pt>
                <c:pt idx="7">
                  <c:v>3963865.1300000004</c:v>
                </c:pt>
                <c:pt idx="8">
                  <c:v>3488501.96</c:v>
                </c:pt>
                <c:pt idx="9">
                  <c:v>3439348.0550000002</c:v>
                </c:pt>
                <c:pt idx="10">
                  <c:v>3251778.5900000003</c:v>
                </c:pt>
                <c:pt idx="11">
                  <c:v>3420508.8450000002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47-444C-A724-37C697A5B911}"/>
            </c:ext>
          </c:extLst>
        </c:ser>
        <c:ser>
          <c:idx val="5"/>
          <c:order val="5"/>
          <c:tx>
            <c:strRef>
              <c:f>'YoY Demand'!$L$5:$L$6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'YoY Demand'!$F$7:$F$19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Demand'!$L$7:$L$19</c:f>
              <c:numCache>
                <c:formatCode>#,##0</c:formatCode>
                <c:ptCount val="12"/>
                <c:pt idx="0">
                  <c:v>3544693.4299999997</c:v>
                </c:pt>
                <c:pt idx="1">
                  <c:v>3316140.9600000004</c:v>
                </c:pt>
                <c:pt idx="2">
                  <c:v>3370006.6999999997</c:v>
                </c:pt>
                <c:pt idx="3">
                  <c:v>3229426.39</c:v>
                </c:pt>
                <c:pt idx="4">
                  <c:v>3657557.2649999992</c:v>
                </c:pt>
                <c:pt idx="5">
                  <c:v>3880419.9400000004</c:v>
                </c:pt>
                <c:pt idx="6">
                  <c:v>4102914.9950000006</c:v>
                </c:pt>
                <c:pt idx="7">
                  <c:v>3827746.9449999998</c:v>
                </c:pt>
                <c:pt idx="8">
                  <c:v>3255461.9250000003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47-444C-A724-37C697A5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67952"/>
        <c:axId val="2143664367"/>
      </c:lineChart>
      <c:catAx>
        <c:axId val="9336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664367"/>
        <c:crosses val="autoZero"/>
        <c:auto val="1"/>
        <c:lblAlgn val="ctr"/>
        <c:lblOffset val="100"/>
        <c:noMultiLvlLbl val="0"/>
      </c:catAx>
      <c:valAx>
        <c:axId val="214366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Total daily electricity</a:t>
                </a:r>
                <a:r>
                  <a:rPr lang="en-GB" sz="1400" b="1" baseline="0"/>
                  <a:t> demand in MWh</a:t>
                </a:r>
                <a:endParaRPr lang="en-GB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25803</xdr:colOff>
      <xdr:row>2</xdr:row>
      <xdr:rowOff>38100</xdr:rowOff>
    </xdr:from>
    <xdr:to>
      <xdr:col>7</xdr:col>
      <xdr:colOff>1308100</xdr:colOff>
      <xdr:row>5</xdr:row>
      <xdr:rowOff>190500</xdr:rowOff>
    </xdr:to>
    <xdr:pic>
      <xdr:nvPicPr>
        <xdr:cNvPr id="2" name="Picture 1" descr="page1image1621740032">
          <a:extLst>
            <a:ext uri="{FF2B5EF4-FFF2-40B4-BE49-F238E27FC236}">
              <a16:creationId xmlns:a16="http://schemas.microsoft.com/office/drawing/2014/main" id="{A0FF5F91-90D8-151D-8D85-96F024674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303" y="444500"/>
          <a:ext cx="2463397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4</xdr:row>
      <xdr:rowOff>44450</xdr:rowOff>
    </xdr:from>
    <xdr:to>
      <xdr:col>21</xdr:col>
      <xdr:colOff>38100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ADD58-954F-3713-1522-8034F4012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4</xdr:row>
      <xdr:rowOff>25400</xdr:rowOff>
    </xdr:from>
    <xdr:to>
      <xdr:col>19</xdr:col>
      <xdr:colOff>12700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CE845-5F54-46BB-21FC-DAA6632A9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40</xdr:row>
      <xdr:rowOff>184150</xdr:rowOff>
    </xdr:from>
    <xdr:to>
      <xdr:col>18</xdr:col>
      <xdr:colOff>808990</xdr:colOff>
      <xdr:row>75</xdr:row>
      <xdr:rowOff>186182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3224025-F5B4-3687-3DD2-A89219298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</xdr:colOff>
      <xdr:row>78</xdr:row>
      <xdr:rowOff>44450</xdr:rowOff>
    </xdr:from>
    <xdr:to>
      <xdr:col>18</xdr:col>
      <xdr:colOff>808990</xdr:colOff>
      <xdr:row>113</xdr:row>
      <xdr:rowOff>46482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CE46360-0129-4D06-99A1-598B14956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4</xdr:row>
      <xdr:rowOff>12706</xdr:rowOff>
    </xdr:from>
    <xdr:to>
      <xdr:col>18</xdr:col>
      <xdr:colOff>821690</xdr:colOff>
      <xdr:row>41</xdr:row>
      <xdr:rowOff>177800</xdr:rowOff>
    </xdr:to>
    <xdr:graphicFrame macro="">
      <xdr:nvGraphicFramePr>
        <xdr:cNvPr id="11" name="Chart 6">
          <a:extLst>
            <a:ext uri="{FF2B5EF4-FFF2-40B4-BE49-F238E27FC236}">
              <a16:creationId xmlns:a16="http://schemas.microsoft.com/office/drawing/2014/main" id="{7E55A610-3D4C-5BAC-C5A4-34F451264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44450</xdr:colOff>
      <xdr:row>44</xdr:row>
      <xdr:rowOff>38100</xdr:rowOff>
    </xdr:from>
    <xdr:to>
      <xdr:col>19</xdr:col>
      <xdr:colOff>8890</xdr:colOff>
      <xdr:row>81</xdr:row>
      <xdr:rowOff>190500</xdr:rowOff>
    </xdr:to>
    <xdr:graphicFrame macro="">
      <xdr:nvGraphicFramePr>
        <xdr:cNvPr id="13" name="Chart 7">
          <a:extLst>
            <a:ext uri="{FF2B5EF4-FFF2-40B4-BE49-F238E27FC236}">
              <a16:creationId xmlns:a16="http://schemas.microsoft.com/office/drawing/2014/main" id="{4B81CFE0-2A55-5847-2150-AF6877F1E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20</xdr:row>
      <xdr:rowOff>19050</xdr:rowOff>
    </xdr:from>
    <xdr:to>
      <xdr:col>19</xdr:col>
      <xdr:colOff>66040</xdr:colOff>
      <xdr:row>57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07693-79AD-12BB-FE1B-A6900054B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IOVANNI ESCALONA" id="{D81D3D4B-7FDE-BB48-B1C5-E0EB202E6063}" userId="S::gie0017@my.londonmet.ac.uk::b64f0130-fc17-4f2a-b2d2-1e9482eb730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00.5034900463" createdVersion="8" refreshedVersion="8" minRefreshableVersion="3" recordCount="2100" xr:uid="{97DBF02C-B2FA-074D-8FCC-CC0E85AED6D9}">
  <cacheSource type="worksheet">
    <worksheetSource ref="F5:S2105" sheet="Energy Demand"/>
  </cacheSource>
  <cacheFields count="14">
    <cacheField name="Date" numFmtId="164">
      <sharedItems containsSemiMixedTypes="0" containsNonDate="0" containsDate="1" containsString="0" minDate="2015-01-01T00:00:00" maxDate="2020-10-01T00:00:00"/>
    </cacheField>
    <cacheField name="Day of Week" numFmtId="0">
      <sharedItems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unt="6">
        <s v="2015"/>
        <s v="2016"/>
        <s v="2017"/>
        <s v="2018"/>
        <s v="2019"/>
        <s v="2020"/>
      </sharedItems>
    </cacheField>
    <cacheField name="Week" numFmtId="0">
      <sharedItems containsSemiMixedTypes="0" containsString="0" containsNumber="1" containsInteger="1" minValue="1" maxValue="53"/>
    </cacheField>
    <cacheField name="School Day" numFmtId="0">
      <sharedItems/>
    </cacheField>
    <cacheField name="Holiday" numFmtId="0">
      <sharedItems/>
    </cacheField>
    <cacheField name="Min Temperature" numFmtId="0">
      <sharedItems containsSemiMixedTypes="0" containsString="0" containsNumber="1" minValue="0.6" maxValue="28"/>
    </cacheField>
    <cacheField name="Max temperature" numFmtId="0">
      <sharedItems containsSemiMixedTypes="0" containsString="0" containsNumber="1" minValue="9" maxValue="43.5"/>
    </cacheField>
    <cacheField name="Solar Expou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3">
      <sharedItems containsSemiMixedTypes="0" containsString="0" containsNumber="1" minValue="85094.375" maxValue="170653.84"/>
    </cacheField>
    <cacheField name="RRP" numFmtId="165">
      <sharedItems containsSemiMixedTypes="0" containsString="0" containsNumber="1" minValue="-1.7614234529999999" maxValue="4549.6451049999996"/>
    </cacheField>
    <cacheField name="Reveneu" numFmtId="165">
      <sharedItems containsSemiMixedTypes="0" containsString="0" containsNumber="1" minValue="-197728.29027452797" maxValue="709250294.691116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00.503518750003" createdVersion="8" refreshedVersion="8" minRefreshableVersion="3" recordCount="2106" xr:uid="{1F8CA8E0-F610-B44D-9A10-4946C8637E62}">
  <cacheSource type="worksheet">
    <worksheetSource ref="F5:S2111" sheet="Energy Demand"/>
  </cacheSource>
  <cacheFields count="14">
    <cacheField name="Date" numFmtId="164">
      <sharedItems containsSemiMixedTypes="0" containsNonDate="0" containsDate="1" containsString="0" minDate="2015-01-01T00:00:00" maxDate="2020-10-07T00:00:00"/>
    </cacheField>
    <cacheField name="Day of Week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Month" numFmtId="0">
      <sharedItems/>
    </cacheField>
    <cacheField name="Year" numFmtId="0">
      <sharedItems count="6">
        <s v="2015"/>
        <s v="2016"/>
        <s v="2017"/>
        <s v="2018"/>
        <s v="2019"/>
        <s v="2020"/>
      </sharedItems>
    </cacheField>
    <cacheField name="Week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School Day" numFmtId="0">
      <sharedItems/>
    </cacheField>
    <cacheField name="Holiday" numFmtId="0">
      <sharedItems/>
    </cacheField>
    <cacheField name="Min Temperature" numFmtId="0">
      <sharedItems containsSemiMixedTypes="0" containsString="0" containsNumber="1" minValue="0.6" maxValue="28"/>
    </cacheField>
    <cacheField name="Max temperature" numFmtId="0">
      <sharedItems containsSemiMixedTypes="0" containsString="0" containsNumber="1" minValue="9" maxValue="43.5"/>
    </cacheField>
    <cacheField name="Solar Expou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3">
      <sharedItems containsSemiMixedTypes="0" containsString="0" containsNumber="1" minValue="85094.375" maxValue="170653.84" count="2104">
        <n v="99635.03"/>
        <n v="129606.01"/>
        <n v="142300.54"/>
        <n v="104330.715"/>
        <n v="118132.2"/>
        <n v="130672.485"/>
        <n v="153514.82"/>
        <n v="142015.655"/>
        <n v="121801.155"/>
        <n v="103043.66"/>
        <n v="99865.755000000005"/>
        <n v="131261.125"/>
        <n v="126527.36"/>
        <n v="119741.62"/>
        <n v="118411.22"/>
        <n v="116690.765"/>
        <n v="99371.31"/>
        <n v="97728.75"/>
        <n v="116883.15"/>
        <n v="128968.125"/>
        <n v="148702.505"/>
        <n v="153232.1"/>
        <n v="138095.20000000001"/>
        <n v="116310.59"/>
        <n v="97959.46"/>
        <n v="103769.48"/>
        <n v="118393.31"/>
        <n v="116763.72500000001"/>
        <n v="119313.73"/>
        <n v="121018.15"/>
        <n v="103822.97"/>
        <n v="100178.84"/>
        <n v="118694.16"/>
        <n v="122880.13"/>
        <n v="117398.03"/>
        <n v="122279.425"/>
        <n v="141837.005"/>
        <n v="132138.36499999999"/>
        <n v="112108.215"/>
        <n v="126813.075"/>
        <n v="145948.565"/>
        <n v="149322.85"/>
        <n v="131376.78"/>
        <n v="136070.62"/>
        <n v="119692.02499999999"/>
        <n v="125287.71"/>
        <n v="131832.63"/>
        <n v="127666.01"/>
        <n v="125972.765"/>
        <n v="139399.69"/>
        <n v="139465.67499999999"/>
        <n v="136283.03"/>
        <n v="138016.35"/>
        <n v="135255.815"/>
        <n v="120263.515"/>
        <n v="130062.755"/>
        <n v="131525.85500000001"/>
        <n v="131069.4"/>
        <n v="116275.73"/>
        <n v="103462.78"/>
        <n v="123301.83500000001"/>
        <n v="126750.29"/>
        <n v="120764.185"/>
        <n v="114967.345"/>
        <n v="117053.75"/>
        <n v="108344.575"/>
        <n v="106348.78"/>
        <n v="108282.48"/>
        <n v="125828.53"/>
        <n v="124418.41499999999"/>
        <n v="121683.65"/>
        <n v="120929.815"/>
        <n v="108738.82"/>
        <n v="100170.295"/>
        <n v="123787.075"/>
        <n v="125600.86"/>
        <n v="127975.815"/>
        <n v="128319.45"/>
        <n v="119491.32"/>
        <n v="106754.8"/>
        <n v="106555.03"/>
        <n v="122810.05"/>
        <n v="123234.935"/>
        <n v="122268.86"/>
        <n v="121998.2"/>
        <n v="122346.33500000001"/>
        <n v="112187.715"/>
        <n v="106418.66499999999"/>
        <n v="123061.87"/>
        <n v="125795.325"/>
        <n v="122042.265"/>
        <n v="113838.41"/>
        <n v="98891.06"/>
        <n v="103999.17"/>
        <n v="103685.45"/>
        <n v="107383.37"/>
        <n v="120235.505"/>
        <n v="122129.77499999999"/>
        <n v="123990.76"/>
        <n v="121753.11500000001"/>
        <n v="110034.16499999999"/>
        <n v="103760.22500000001"/>
        <n v="125107.78"/>
        <n v="127793.38"/>
        <n v="126673.935"/>
        <n v="126937.94"/>
        <n v="131031.41499999999"/>
        <n v="109763.985"/>
        <n v="107160.54"/>
        <n v="126696.19"/>
        <n v="127973.58500000001"/>
        <n v="128598.495"/>
        <n v="126483.80499999999"/>
        <n v="126230.785"/>
        <n v="111803.625"/>
        <n v="108217.82"/>
        <n v="127855.22"/>
        <n v="132642.14000000001"/>
        <n v="132814.61499999999"/>
        <n v="132669.57999999999"/>
        <n v="126304.44500000001"/>
        <n v="108487.97500000001"/>
        <n v="109233.34"/>
        <n v="122375.47"/>
        <n v="123734.86500000001"/>
        <n v="129121.86"/>
        <n v="131237.185"/>
        <n v="131138.73000000001"/>
        <n v="108377.05"/>
        <n v="103811.28"/>
        <n v="123740.245"/>
        <n v="129312.58"/>
        <n v="136903.26999999999"/>
        <n v="135217.65"/>
        <n v="135172.41"/>
        <n v="117136.63"/>
        <n v="111897.08500000001"/>
        <n v="127524.8"/>
        <n v="133235.48000000001"/>
        <n v="127522.71"/>
        <n v="135361.19500000001"/>
        <n v="133422.46"/>
        <n v="119331.85"/>
        <n v="118783.08500000001"/>
        <n v="136690.92000000001"/>
        <n v="140886.995"/>
        <n v="133103.37"/>
        <n v="127900.235"/>
        <n v="132338.94"/>
        <n v="114669.79"/>
        <n v="113261.26"/>
        <n v="140919.995"/>
        <n v="148534.505"/>
        <n v="146902.95000000001"/>
        <n v="147155.26500000001"/>
        <n v="142625.035"/>
        <n v="120128.295"/>
        <n v="109609.685"/>
        <n v="110715.815"/>
        <n v="132854.13500000001"/>
        <n v="144125.52499999999"/>
        <n v="143465.44500000001"/>
        <n v="145005.62"/>
        <n v="123754.55"/>
        <n v="119125.62"/>
        <n v="136054.14499999999"/>
        <n v="139073.785"/>
        <n v="134290.46"/>
        <n v="137073.77499999999"/>
        <n v="139781.245"/>
        <n v="129576.36"/>
        <n v="124910.57"/>
        <n v="140431.35999999999"/>
        <n v="133171.4"/>
        <n v="135407.57"/>
        <n v="137379.23000000001"/>
        <n v="135562.07500000001"/>
        <n v="124587.43"/>
        <n v="119277.48"/>
        <n v="139468.155"/>
        <n v="143170.05499999999"/>
        <n v="138931"/>
        <n v="138972.42499999999"/>
        <n v="145713.81"/>
        <n v="130073.27"/>
        <n v="117312.925"/>
        <n v="143176.33499999999"/>
        <n v="143984.39000000001"/>
        <n v="141696.29500000001"/>
        <n v="141994.375"/>
        <n v="136884.095"/>
        <n v="123971.705"/>
        <n v="124790.69500000001"/>
        <n v="138680.33499999999"/>
        <n v="150671.10500000001"/>
        <n v="151270.54"/>
        <n v="144797.98000000001"/>
        <n v="142965.48000000001"/>
        <n v="130187.44500000001"/>
        <n v="131141.35500000001"/>
        <n v="146154.37"/>
        <n v="138931.81"/>
        <n v="138418.83499999999"/>
        <n v="142316.29500000001"/>
        <n v="136837.155"/>
        <n v="121021.425"/>
        <n v="120396.735"/>
        <n v="142470.43"/>
        <n v="144008.37"/>
        <n v="142637.76000000001"/>
        <n v="143544.10999999999"/>
        <n v="139584.95499999999"/>
        <n v="125032.57"/>
        <n v="117638.065"/>
        <n v="141451.72500000001"/>
        <n v="147550.185"/>
        <n v="142325.99"/>
        <n v="143642.35500000001"/>
        <n v="143060.32999999999"/>
        <n v="125830.535"/>
        <n v="120008.455"/>
        <n v="130978.095"/>
        <n v="135616.125"/>
        <n v="138900.5"/>
        <n v="140905.85"/>
        <n v="137838.92499999999"/>
        <n v="122088.76"/>
        <n v="116648.77"/>
        <n v="137008.71"/>
        <n v="148093.96"/>
        <n v="144024.66"/>
        <n v="131575.79"/>
        <n v="126570.47"/>
        <n v="112275.15"/>
        <n v="111793.015"/>
        <n v="128868.255"/>
        <n v="135051.54500000001"/>
        <n v="135914.68"/>
        <n v="141159.76999999999"/>
        <n v="134755.505"/>
        <n v="124448.5"/>
        <n v="116744.215"/>
        <n v="137724.89499999999"/>
        <n v="134116.76999999999"/>
        <n v="132794.715"/>
        <n v="132096.33499999999"/>
        <n v="131384.88"/>
        <n v="115799.32"/>
        <n v="109641.375"/>
        <n v="131619.36499999999"/>
        <n v="136340.70000000001"/>
        <n v="132977.45000000001"/>
        <n v="133541.98000000001"/>
        <n v="123968.9"/>
        <n v="108790.005"/>
        <n v="99161.764999999999"/>
        <n v="116574.17"/>
        <n v="123750.5"/>
        <n v="131795.48499999999"/>
        <n v="131050.675"/>
        <n v="130764.58500000001"/>
        <n v="112377.185"/>
        <n v="103708.925"/>
        <n v="120096.71"/>
        <n v="127755.095"/>
        <n v="131866.73000000001"/>
        <n v="130937.625"/>
        <n v="124278.93"/>
        <n v="111064.49"/>
        <n v="106431.815"/>
        <n v="121796.715"/>
        <n v="126691.8"/>
        <n v="129641.245"/>
        <n v="124356.41499999999"/>
        <n v="107544.145"/>
        <n v="100598.55"/>
        <n v="103828.88"/>
        <n v="125194.87"/>
        <n v="127225.245"/>
        <n v="117282.765"/>
        <n v="122121.325"/>
        <n v="126989.905"/>
        <n v="112604.825"/>
        <n v="105376.33500000001"/>
        <n v="120916.215"/>
        <n v="122830.38"/>
        <n v="126919.19500000001"/>
        <n v="130260.37"/>
        <n v="123985.97"/>
        <n v="104916.345"/>
        <n v="100812.04"/>
        <n v="120795"/>
        <n v="126655.49"/>
        <n v="122368.88499999999"/>
        <n v="121471.64"/>
        <n v="120420.7"/>
        <n v="106813.03"/>
        <n v="102279.745"/>
        <n v="115297.34"/>
        <n v="116619.57"/>
        <n v="122887.41"/>
        <n v="124222.935"/>
        <n v="121256.97"/>
        <n v="106353.44"/>
        <n v="103629.645"/>
        <n v="113791.75"/>
        <n v="101793.035"/>
        <n v="120177.94500000001"/>
        <n v="125985.465"/>
        <n v="120505.58500000001"/>
        <n v="104269.79"/>
        <n v="103793.08500000001"/>
        <n v="127234.72"/>
        <n v="121617.28"/>
        <n v="121566.645"/>
        <n v="123775.16"/>
        <n v="117078.58500000001"/>
        <n v="103646.63499999999"/>
        <n v="99761.81"/>
        <n v="124557.22500000001"/>
        <n v="131442.20000000001"/>
        <n v="132353.755"/>
        <n v="138118.70499999999"/>
        <n v="123412.685"/>
        <n v="102647.905"/>
        <n v="98621.62"/>
        <n v="114406.825"/>
        <n v="118894.30499999999"/>
        <n v="124728.875"/>
        <n v="112907.145"/>
        <n v="117492.82"/>
        <n v="105011.19500000001"/>
        <n v="102162.53"/>
        <n v="122452.41499999999"/>
        <n v="117115.62"/>
        <n v="115230.125"/>
        <n v="121699.425"/>
        <n v="129148.52"/>
        <n v="115606.005"/>
        <n v="112025.29"/>
        <n v="129059.645"/>
        <n v="136800.91"/>
        <n v="125965.02"/>
        <n v="125807.495"/>
        <n v="116597.81"/>
        <n v="106139.41"/>
        <n v="105218.515"/>
        <n v="125784.96000000001"/>
        <n v="129077.41"/>
        <n v="135930.07999999999"/>
        <n v="152366.29999999999"/>
        <n v="158052.89000000001"/>
        <n v="154924.89000000001"/>
        <n v="133421.03"/>
        <n v="113802.21"/>
        <n v="119477.515"/>
        <n v="126553.11500000001"/>
        <n v="134583.25"/>
        <n v="119950.37"/>
        <n v="95093.294999999998"/>
        <n v="96394.94"/>
        <n v="100048.44"/>
        <n v="111647.54"/>
        <n v="128552.13499999999"/>
        <n v="146473.83499999999"/>
        <n v="116040.925"/>
        <n v="99622.64"/>
        <n v="97656.445000000007"/>
        <n v="110932.505"/>
        <n v="117873.58"/>
        <n v="115064.265"/>
        <n v="112392.69500000001"/>
        <n v="111879.54"/>
        <n v="105482.69500000001"/>
        <n v="113049.145"/>
        <n v="141133.08499999999"/>
        <n v="135006.10999999999"/>
        <n v="160011.07500000001"/>
        <n v="120396.33500000001"/>
        <n v="113244.79"/>
        <n v="103046.17"/>
        <n v="114097.07"/>
        <n v="147817.58499999999"/>
        <n v="148612.37"/>
        <n v="142471.51"/>
        <n v="139450.61499999999"/>
        <n v="129135.185"/>
        <n v="108097.845"/>
        <n v="103396.3"/>
        <n v="112649.60000000001"/>
        <n v="110152.815"/>
        <n v="133718.035"/>
        <n v="134169.82999999999"/>
        <n v="123615.21"/>
        <n v="107579.345"/>
        <n v="101279.65"/>
        <n v="121942.895"/>
        <n v="133989.155"/>
        <n v="122594.47500000001"/>
        <n v="119919.605"/>
        <n v="126330.55"/>
        <n v="123737.01"/>
        <n v="124436.81"/>
        <n v="129327.22500000001"/>
        <n v="131271.26500000001"/>
        <n v="132265.005"/>
        <n v="131003.79"/>
        <n v="133845.51999999999"/>
        <n v="120839.995"/>
        <n v="104364.735"/>
        <n v="120863.325"/>
        <n v="117062.035"/>
        <n v="119481.79"/>
        <n v="125964.185"/>
        <n v="122991.66"/>
        <n v="105911.71"/>
        <n v="107884.355"/>
        <n v="130527.325"/>
        <n v="156924.82999999999"/>
        <n v="152419.41500000001"/>
        <n v="138064.85500000001"/>
        <n v="122575.935"/>
        <n v="110545.84"/>
        <n v="105781.985"/>
        <n v="125400.08"/>
        <n v="142242.595"/>
        <n v="145182.98000000001"/>
        <n v="136226.12"/>
        <n v="149376.57"/>
        <n v="124692.315"/>
        <n v="117707.95"/>
        <n v="131465.82500000001"/>
        <n v="160285.01500000001"/>
        <n v="152599.125"/>
        <n v="135635.70499999999"/>
        <n v="141414.35"/>
        <n v="119690.755"/>
        <n v="111329.62"/>
        <n v="105388.57"/>
        <n v="123073.98"/>
        <n v="135047.625"/>
        <n v="143184.80499999999"/>
        <n v="118189.72"/>
        <n v="105484.1"/>
        <n v="100394.06"/>
        <n v="117796.715"/>
        <n v="124081.46"/>
        <n v="126074.895"/>
        <n v="125072.73"/>
        <n v="101740.89"/>
        <n v="102726.745"/>
        <n v="98324.645000000004"/>
        <n v="102746.6"/>
        <n v="118281.13"/>
        <n v="122625.21"/>
        <n v="122964.715"/>
        <n v="116321.60000000001"/>
        <n v="102832.72"/>
        <n v="102084"/>
        <n v="120445.735"/>
        <n v="120371.235"/>
        <n v="125657.125"/>
        <n v="125663.33"/>
        <n v="124266.88499999999"/>
        <n v="109044.9"/>
        <n v="99845.345000000001"/>
        <n v="118614.005"/>
        <n v="123808.76"/>
        <n v="124686.63"/>
        <n v="126519.065"/>
        <n v="124721.485"/>
        <n v="108525.965"/>
        <n v="100526.30499999999"/>
        <n v="123441.82"/>
        <n v="126846.44500000001"/>
        <n v="125204.785"/>
        <n v="125514.14"/>
        <n v="120124.30499999999"/>
        <n v="108773.745"/>
        <n v="105642.28"/>
        <n v="104072.435"/>
        <n v="117437.66499999999"/>
        <n v="118531.5"/>
        <n v="126847.02"/>
        <n v="122054.13"/>
        <n v="103505.19500000001"/>
        <n v="98873.535000000003"/>
        <n v="116969.63"/>
        <n v="119014.44500000001"/>
        <n v="124525.185"/>
        <n v="118192.05499999999"/>
        <n v="120421.32"/>
        <n v="106052.64"/>
        <n v="103487.28"/>
        <n v="119781.13499999999"/>
        <n v="119611.88"/>
        <n v="123616.28"/>
        <n v="120693.53"/>
        <n v="118800.07"/>
        <n v="101945.995"/>
        <n v="99697.62"/>
        <n v="121182.69500000001"/>
        <n v="124209.405"/>
        <n v="124352.215"/>
        <n v="124392.29"/>
        <n v="127705.84"/>
        <n v="112336.78"/>
        <n v="101618.98"/>
        <n v="121424.42"/>
        <n v="131916.405"/>
        <n v="132170.04999999999"/>
        <n v="137080.875"/>
        <n v="134317.62"/>
        <n v="119938.795"/>
        <n v="118751.965"/>
        <n v="134983.95499999999"/>
        <n v="140402.15"/>
        <n v="141195.03"/>
        <n v="141292.56"/>
        <n v="137717.255"/>
        <n v="122764.33"/>
        <n v="116052.80499999999"/>
        <n v="134829.755"/>
        <n v="135306.005"/>
        <n v="137305.35500000001"/>
        <n v="132859.30499999999"/>
        <n v="132209.51500000001"/>
        <n v="120753.43"/>
        <n v="122771.53"/>
        <n v="122106.95"/>
        <n v="138466.56"/>
        <n v="140904.59"/>
        <n v="140741.16500000001"/>
        <n v="138023.10999999999"/>
        <n v="123162.185"/>
        <n v="119662.16499999999"/>
        <n v="134435.11499999999"/>
        <n v="137511.315"/>
        <n v="133813.285"/>
        <n v="136740.005"/>
        <n v="144658.38"/>
        <n v="131730.83499999999"/>
        <n v="126455.935"/>
        <n v="148639.995"/>
        <n v="142146.31"/>
        <n v="136071.965"/>
        <n v="141078.46"/>
        <n v="136676.715"/>
        <n v="118683.565"/>
        <n v="112556.405"/>
        <n v="135712.245"/>
        <n v="142401.79500000001"/>
        <n v="134056.095"/>
        <n v="138768.04500000001"/>
        <n v="136690.04999999999"/>
        <n v="122369.535"/>
        <n v="119218.23"/>
        <n v="128207.125"/>
        <n v="137582.19500000001"/>
        <n v="145728.26"/>
        <n v="144103.70499999999"/>
        <n v="141166.85"/>
        <n v="120659.15"/>
        <n v="113418.125"/>
        <n v="127367.015"/>
        <n v="137028.04999999999"/>
        <n v="136850.14000000001"/>
        <n v="136127.125"/>
        <n v="128777.82"/>
        <n v="119888.575"/>
        <n v="120126.905"/>
        <n v="138134.63500000001"/>
        <n v="146465.69"/>
        <n v="143209.755"/>
        <n v="142341.63500000001"/>
        <n v="139822.93"/>
        <n v="121548.535"/>
        <n v="114481.28"/>
        <n v="137934.845"/>
        <n v="137301.69"/>
        <n v="140922.715"/>
        <n v="142671.51"/>
        <n v="145491.32999999999"/>
        <n v="130907.095"/>
        <n v="120379.285"/>
        <n v="138506.45000000001"/>
        <n v="132819.535"/>
        <n v="130616.67"/>
        <n v="138368.4"/>
        <n v="134885.67000000001"/>
        <n v="120382.80499999999"/>
        <n v="113066.245"/>
        <n v="127906.24000000001"/>
        <n v="124975.11"/>
        <n v="132561.22"/>
        <n v="123434.505"/>
        <n v="132569.74"/>
        <n v="121052.06"/>
        <n v="119118.545"/>
        <n v="139203.5"/>
        <n v="138640.39000000001"/>
        <n v="141122.79500000001"/>
        <n v="139724.02499999999"/>
        <n v="139920.54500000001"/>
        <n v="119573.22"/>
        <n v="114832.425"/>
        <n v="125055.69"/>
        <n v="133748.44"/>
        <n v="128834.065"/>
        <n v="134246.16500000001"/>
        <n v="135273.32500000001"/>
        <n v="118621.96"/>
        <n v="110986.005"/>
        <n v="127275.815"/>
        <n v="129542.36500000001"/>
        <n v="123307.02"/>
        <n v="117722.95"/>
        <n v="125432.605"/>
        <n v="111412.995"/>
        <n v="109125.215"/>
        <n v="130967.28"/>
        <n v="134720.155"/>
        <n v="130650.88"/>
        <n v="134234.45000000001"/>
        <n v="131734.10500000001"/>
        <n v="106709.54"/>
        <n v="110314.625"/>
        <n v="127391.09"/>
        <n v="122664.30499999999"/>
        <n v="127208.57"/>
        <n v="131357.34"/>
        <n v="127420.43"/>
        <n v="106776.27499999999"/>
        <n v="105931.55499999999"/>
        <n v="124343.19"/>
        <n v="126888.77"/>
        <n v="121143.25"/>
        <n v="122858.49"/>
        <n v="113439.77499999999"/>
        <n v="109181.26"/>
        <n v="97992.93"/>
        <n v="115839.01"/>
        <n v="124089.47"/>
        <n v="128558.38499999999"/>
        <n v="115898.54"/>
        <n v="116197.73"/>
        <n v="101300.77499999999"/>
        <n v="94954.16"/>
        <n v="116831.43"/>
        <n v="124665.82"/>
        <n v="128612.3"/>
        <n v="128242.765"/>
        <n v="121731.485"/>
        <n v="97887.485000000001"/>
        <n v="116042.845"/>
        <n v="123265.44"/>
        <n v="126362.045"/>
        <n v="114867.16"/>
        <n v="122975.285"/>
        <n v="114184.19500000001"/>
        <n v="111289"/>
        <n v="125270.16499999999"/>
        <n v="117138.355"/>
        <n v="121605.395"/>
        <n v="120142.43"/>
        <n v="119820.71"/>
        <n v="104191.105"/>
        <n v="94325.72"/>
        <n v="110661.43"/>
        <n v="104976.21"/>
        <n v="119904.48"/>
        <n v="118677.495"/>
        <n v="113666.485"/>
        <n v="101810.75"/>
        <n v="96934.925000000003"/>
        <n v="116230.34"/>
        <n v="117794.595"/>
        <n v="122131.11500000001"/>
        <n v="122634.53"/>
        <n v="117953.88499999999"/>
        <n v="99907.32"/>
        <n v="96805.925000000003"/>
        <n v="116817.15"/>
        <n v="119905.59"/>
        <n v="122146.66"/>
        <n v="122464.645"/>
        <n v="121441.05"/>
        <n v="106868.5"/>
        <n v="112098.33500000001"/>
        <n v="138681.815"/>
        <n v="126617.72"/>
        <n v="118119.01"/>
        <n v="120308.545"/>
        <n v="116011.565"/>
        <n v="104700.05499999999"/>
        <n v="102718.9"/>
        <n v="118666.37"/>
        <n v="119169.17"/>
        <n v="121067.59"/>
        <n v="113024.02"/>
        <n v="109318.355"/>
        <n v="98899.494999999995"/>
        <n v="97300.36"/>
        <n v="109670"/>
        <n v="111228.06"/>
        <n v="112738.08"/>
        <n v="105445.65"/>
        <n v="105664.09"/>
        <n v="98622.865000000005"/>
        <n v="93673.19"/>
        <n v="120390.11"/>
        <n v="128831.65"/>
        <n v="111423.765"/>
        <n v="107072.36"/>
        <n v="113698.06"/>
        <n v="90227.48"/>
        <n v="90911.085000000006"/>
        <n v="109260.30499999999"/>
        <n v="106451.255"/>
        <n v="104389.51"/>
        <n v="105513.235"/>
        <n v="112247.94500000001"/>
        <n v="114843.875"/>
        <n v="114468.17"/>
        <n v="106284.83"/>
        <n v="99701.43"/>
        <n v="123693.52"/>
        <n v="135571.79500000001"/>
        <n v="112141.83"/>
        <n v="95728.15"/>
        <n v="89403.145000000004"/>
        <n v="86507.47"/>
        <n v="97564.744999999995"/>
        <n v="116606.795"/>
        <n v="128079.845"/>
        <n v="136308.73499999999"/>
        <n v="134955.01999999999"/>
        <n v="122777.02499999999"/>
        <n v="116211.99"/>
        <n v="120366.32"/>
        <n v="111595.855"/>
        <n v="118783.94500000001"/>
        <n v="111341.675"/>
        <n v="88996.625"/>
        <n v="90294"/>
        <n v="120928.705"/>
        <n v="140517.65"/>
        <n v="111211.35"/>
        <n v="112371.41"/>
        <n v="107937.685"/>
        <n v="96779.07"/>
        <n v="103291.61"/>
        <n v="141332.05499999999"/>
        <n v="115664.16"/>
        <n v="111936.7"/>
        <n v="98590.06"/>
        <n v="112513.82"/>
        <n v="108336.53"/>
        <n v="109020.58"/>
        <n v="124292.955"/>
        <n v="112863.01"/>
        <n v="114133.73"/>
        <n v="110669.27"/>
        <n v="117452.27"/>
        <n v="117361.7"/>
        <n v="110384.27499999999"/>
        <n v="108761.37"/>
        <n v="111543.81"/>
        <n v="142213.66"/>
        <n v="155060.60999999999"/>
        <n v="138793.59"/>
        <n v="111983.51"/>
        <n v="89003.15"/>
        <n v="104844.105"/>
        <n v="111613.05"/>
        <n v="116299.39"/>
        <n v="119947.59"/>
        <n v="111885.97"/>
        <n v="95623.35"/>
        <n v="91280.024999999994"/>
        <n v="105341.86500000001"/>
        <n v="112351.47"/>
        <n v="116690.17"/>
        <n v="117948.685"/>
        <n v="111229.52"/>
        <n v="95046.904999999999"/>
        <n v="100495.61500000001"/>
        <n v="131090.77499999999"/>
        <n v="140167.5"/>
        <n v="137291.97"/>
        <n v="127633.27499999999"/>
        <n v="124311.33"/>
        <n v="116083.295"/>
        <n v="103539.02"/>
        <n v="116447.855"/>
        <n v="117931.46"/>
        <n v="124370.765"/>
        <n v="129649.25"/>
        <n v="125346.075"/>
        <n v="108816.81"/>
        <n v="102617.51"/>
        <n v="104468.9"/>
        <n v="133227.785"/>
        <n v="139672.83499999999"/>
        <n v="124255.97500000001"/>
        <n v="111612.075"/>
        <n v="107731.78"/>
        <n v="113593.82"/>
        <n v="131980.98499999999"/>
        <n v="127625.36500000001"/>
        <n v="114696.37"/>
        <n v="111632.83500000001"/>
        <n v="115411.41"/>
        <n v="107465.98"/>
        <n v="104189.1"/>
        <n v="116237.22"/>
        <n v="111032.97500000001"/>
        <n v="109640.33"/>
        <n v="107491.87"/>
        <n v="110662.245"/>
        <n v="97402.264999999999"/>
        <n v="94477.095000000001"/>
        <n v="107895.52499999999"/>
        <n v="113138.67"/>
        <n v="114191.35"/>
        <n v="114817.30499999999"/>
        <n v="110160.02499999999"/>
        <n v="99084.74"/>
        <n v="96041.895000000004"/>
        <n v="113287.05499999999"/>
        <n v="114159.965"/>
        <n v="114335.995"/>
        <n v="112704.045"/>
        <n v="97436.41"/>
        <n v="99608.57"/>
        <n v="96594.744999999995"/>
        <n v="99945.494999999995"/>
        <n v="111955.175"/>
        <n v="114436.97"/>
        <n v="112816.68"/>
        <n v="114522.44"/>
        <n v="102528.4"/>
        <n v="97356.565000000002"/>
        <n v="109421.815"/>
        <n v="101548.735"/>
        <n v="116795.245"/>
        <n v="126329.53"/>
        <n v="120144.19"/>
        <n v="104864.05"/>
        <n v="103756.535"/>
        <n v="115103.77499999999"/>
        <n v="120718.64"/>
        <n v="129196.44500000001"/>
        <n v="127260.05"/>
        <n v="123150.38499999999"/>
        <n v="105013.07"/>
        <n v="107424.07"/>
        <n v="125858.27"/>
        <n v="126760.71"/>
        <n v="125747.735"/>
        <n v="128753.13"/>
        <n v="123523"/>
        <n v="109477.42"/>
        <n v="107497.03"/>
        <n v="125871.91499999999"/>
        <n v="127820.715"/>
        <n v="125072.675"/>
        <n v="122910.48"/>
        <n v="123351.45"/>
        <n v="109111.61500000001"/>
        <n v="105912.16"/>
        <n v="113551.03999999999"/>
        <n v="119127.205"/>
        <n v="121571.97"/>
        <n v="124010.03"/>
        <n v="123130.6"/>
        <n v="104643.675"/>
        <n v="110029.55"/>
        <n v="130516.1"/>
        <n v="132762.38"/>
        <n v="139030.79500000001"/>
        <n v="140202.73499999999"/>
        <n v="136856.79999999999"/>
        <n v="122161.405"/>
        <n v="118953.95"/>
        <n v="132877.45000000001"/>
        <n v="133274.53"/>
        <n v="136116.12"/>
        <n v="139511.78"/>
        <n v="130994.54"/>
        <n v="120698.91499999999"/>
        <n v="113374.465"/>
        <n v="117691.685"/>
        <n v="135184.95000000001"/>
        <n v="136253.42000000001"/>
        <n v="135303.255"/>
        <n v="135269.63500000001"/>
        <n v="121178.68"/>
        <n v="116112.74"/>
        <n v="134925.74"/>
        <n v="131996.97"/>
        <n v="139814.29999999999"/>
        <n v="140348.57"/>
        <n v="132029.57500000001"/>
        <n v="122393.325"/>
        <n v="118103.86500000001"/>
        <n v="138040.38"/>
        <n v="144526.63"/>
        <n v="141351.89499999999"/>
        <n v="138124.06"/>
        <n v="139275.77499999999"/>
        <n v="125949.5"/>
        <n v="120137.45"/>
        <n v="139765.32"/>
        <n v="134029.80499999999"/>
        <n v="134084.66500000001"/>
        <n v="137899.715"/>
        <n v="134078.07"/>
        <n v="123687.97"/>
        <n v="116064.03"/>
        <n v="133132.32500000001"/>
        <n v="137352.78"/>
        <n v="138152.10500000001"/>
        <n v="134622.39000000001"/>
        <n v="131387.745"/>
        <n v="124486.69500000001"/>
        <n v="119927.64"/>
        <n v="131868.24"/>
        <n v="136121.83499999999"/>
        <n v="133906.26"/>
        <n v="139316.29"/>
        <n v="140073.89499999999"/>
        <n v="122397.13"/>
        <n v="118007.66499999999"/>
        <n v="136330.59"/>
        <n v="129699.265"/>
        <n v="133198.34"/>
        <n v="136003.91500000001"/>
        <n v="130432.05"/>
        <n v="111331.235"/>
        <n v="107580.495"/>
        <n v="132276.88"/>
        <n v="137617.88"/>
        <n v="140729.185"/>
        <n v="151355.43"/>
        <n v="141647.89499999999"/>
        <n v="116696.455"/>
        <n v="117351.14"/>
        <n v="138963.17499999999"/>
        <n v="139108.435"/>
        <n v="130044.375"/>
        <n v="122361.925"/>
        <n v="122862.345"/>
        <n v="113669.45"/>
        <n v="106274.56"/>
        <n v="121533.955"/>
        <n v="127193.3"/>
        <n v="121445.38"/>
        <n v="129223.80499999999"/>
        <n v="133562.98499999999"/>
        <n v="124852.67"/>
        <n v="119798.995"/>
        <n v="140410.29500000001"/>
        <n v="133809.45499999999"/>
        <n v="133056.82"/>
        <n v="135619.94"/>
        <n v="133666.57500000001"/>
        <n v="117444.1"/>
        <n v="115177.935"/>
        <n v="139414.495"/>
        <n v="139814.04"/>
        <n v="137513.465"/>
        <n v="133982.255"/>
        <n v="128707.425"/>
        <n v="114098.11500000001"/>
        <n v="103964.33"/>
        <n v="128001.05499999999"/>
        <n v="137696.67000000001"/>
        <n v="134819.94500000001"/>
        <n v="133405.72"/>
        <n v="132543.1"/>
        <n v="120454.01"/>
        <n v="114584.065"/>
        <n v="127169.03"/>
        <n v="130906.89"/>
        <n v="127192.315"/>
        <n v="131986.80499999999"/>
        <n v="128761.605"/>
        <n v="111301.56"/>
        <n v="104766"/>
        <n v="115123.54"/>
        <n v="124033.955"/>
        <n v="123461.38"/>
        <n v="119309.93"/>
        <n v="116611.25"/>
        <n v="101012.29"/>
        <n v="92608.24"/>
        <n v="119126.485"/>
        <n v="124452.94"/>
        <n v="119028.07"/>
        <n v="116655.855"/>
        <n v="102847.255"/>
        <n v="100701.82"/>
        <n v="103556.74"/>
        <n v="119226.42"/>
        <n v="118856.41499999999"/>
        <n v="114604.62"/>
        <n v="113134.58"/>
        <n v="118359.28"/>
        <n v="101974.595"/>
        <n v="97053.544999999998"/>
        <n v="111432.36500000001"/>
        <n v="116556.425"/>
        <n v="114133.54"/>
        <n v="113957.735"/>
        <n v="117048.72500000001"/>
        <n v="102037.16499999999"/>
        <n v="98108.815000000002"/>
        <n v="115907.395"/>
        <n v="117470.22"/>
        <n v="121087.1"/>
        <n v="118201.175"/>
        <n v="108412.66499999999"/>
        <n v="102195.97500000001"/>
        <n v="100571.04"/>
        <n v="115549.435"/>
        <n v="118010.31"/>
        <n v="115813.03"/>
        <n v="117333.44500000001"/>
        <n v="112633.265"/>
        <n v="100746.42"/>
        <n v="92182.955000000002"/>
        <n v="112227.65"/>
        <n v="116179.47"/>
        <n v="116632.09"/>
        <n v="120470.785"/>
        <n v="113451.995"/>
        <n v="101610.815"/>
        <n v="95368.164999999994"/>
        <n v="104632.79"/>
        <n v="100592.295"/>
        <n v="111738.485"/>
        <n v="113539.935"/>
        <n v="115156.44500000001"/>
        <n v="104194.345"/>
        <n v="98774.235000000001"/>
        <n v="125795.84"/>
        <n v="135420.82"/>
        <n v="130385.05"/>
        <n v="116715.965"/>
        <n v="117797.62"/>
        <n v="106730.21"/>
        <n v="101256.78"/>
        <n v="128658.27"/>
        <n v="137151.495"/>
        <n v="138882.25"/>
        <n v="135162.11499999999"/>
        <n v="133951.29"/>
        <n v="121219.595"/>
        <n v="108717.875"/>
        <n v="115429.005"/>
        <n v="129798.47"/>
        <n v="151730.95000000001"/>
        <n v="154632.33499999999"/>
        <n v="125141.9"/>
        <n v="99234.22"/>
        <n v="92487.705000000002"/>
        <n v="111625.98"/>
        <n v="113063.675"/>
        <n v="115383.13"/>
        <n v="115736.97"/>
        <n v="109568.47"/>
        <n v="99334.8"/>
        <n v="97715.01"/>
        <n v="114680.185"/>
        <n v="121945.175"/>
        <n v="146933.095"/>
        <n v="129280.81"/>
        <n v="120821.05499999999"/>
        <n v="110154.36"/>
        <n v="107212.84"/>
        <n v="138949.67499999999"/>
        <n v="142870.39499999999"/>
        <n v="114916.99"/>
        <n v="114462.53"/>
        <n v="116428.79"/>
        <n v="109364.01"/>
        <n v="92856.23"/>
        <n v="85094.375"/>
        <n v="98638.854999999996"/>
        <n v="128753.755"/>
        <n v="130699.155"/>
        <n v="115572.045"/>
        <n v="96358.975000000006"/>
        <n v="95700.479999999996"/>
        <n v="95959.684999999998"/>
        <n v="105277.85"/>
        <n v="106373.825"/>
        <n v="113337.685"/>
        <n v="123247.735"/>
        <n v="133705.845"/>
        <n v="107142.815"/>
        <n v="118832.07"/>
        <n v="111361.05"/>
        <n v="116530.04"/>
        <n v="139607.905"/>
        <n v="132022.87"/>
        <n v="98977.05"/>
        <n v="92021.68"/>
        <n v="109389.095"/>
        <n v="116074.03"/>
        <n v="129286.36500000001"/>
        <n v="154648.065"/>
        <n v="165070.595"/>
        <n v="124825.02499999999"/>
        <n v="127305.2"/>
        <n v="137955.42499999999"/>
        <n v="128314.47"/>
        <n v="128899.765"/>
        <n v="139245.21"/>
        <n v="128599.46"/>
        <n v="139114.58499999999"/>
        <n v="159436.69"/>
        <n v="160437.565"/>
        <n v="115239.57"/>
        <n v="108524.18"/>
        <n v="109949.21"/>
        <n v="112946.34"/>
        <n v="104947.325"/>
        <n v="106065.935"/>
        <n v="126465.96"/>
        <n v="137539.72500000001"/>
        <n v="159307.315"/>
        <n v="149473.01"/>
        <n v="137101.87"/>
        <n v="118113.8"/>
        <n v="100440.29"/>
        <n v="116209.13"/>
        <n v="124882.715"/>
        <n v="115269.5"/>
        <n v="117260.245"/>
        <n v="114736.355"/>
        <n v="105799.935"/>
        <n v="105085.515"/>
        <n v="113116.425"/>
        <n v="120035.38499999999"/>
        <n v="124481.41499999999"/>
        <n v="133607.065"/>
        <n v="136328.345"/>
        <n v="119226.435"/>
        <n v="96305.07"/>
        <n v="117952.36500000001"/>
        <n v="127894.285"/>
        <n v="123400.17"/>
        <n v="117346.26"/>
        <n v="119960.33"/>
        <n v="111096.30499999999"/>
        <n v="101334.2"/>
        <n v="112527.285"/>
        <n v="113850.81"/>
        <n v="122717.5"/>
        <n v="128732.59"/>
        <n v="127805.485"/>
        <n v="120398.88499999999"/>
        <n v="104486.18"/>
        <n v="97542.31"/>
        <n v="112663.625"/>
        <n v="114195.35"/>
        <n v="116045.27"/>
        <n v="116284.345"/>
        <n v="110715.12"/>
        <n v="97262.705000000002"/>
        <n v="111617.94500000001"/>
        <n v="110794.26"/>
        <n v="111254.315"/>
        <n v="115020.505"/>
        <n v="119298.325"/>
        <n v="112312.69500000001"/>
        <n v="98918.514999999999"/>
        <n v="112488.215"/>
        <n v="116809.36500000001"/>
        <n v="117744.005"/>
        <n v="116457.26"/>
        <n v="97070.345000000001"/>
        <n v="99687.64"/>
        <n v="98817.03"/>
        <n v="98258.25"/>
        <n v="113381.53"/>
        <n v="115974.61"/>
        <n v="117551.69500000001"/>
        <n v="115979.07"/>
        <n v="105938.47500000001"/>
        <n v="100571.16499999999"/>
        <n v="118702.925"/>
        <n v="122423.01"/>
        <n v="121944.995"/>
        <n v="119876.63"/>
        <n v="113609.76"/>
        <n v="105135.30499999999"/>
        <n v="104123.39"/>
        <n v="115694.64"/>
        <n v="121092.855"/>
        <n v="120784.875"/>
        <n v="120448.935"/>
        <n v="118324.09"/>
        <n v="107479.26"/>
        <n v="103662.05"/>
        <n v="117799.97"/>
        <n v="117642.645"/>
        <n v="106654.955"/>
        <n v="117617.51"/>
        <n v="119079.465"/>
        <n v="108613.38"/>
        <n v="105277.715"/>
        <n v="121551.685"/>
        <n v="122642.235"/>
        <n v="118716.595"/>
        <n v="117357.83500000001"/>
        <n v="116870.46"/>
        <n v="106892.995"/>
        <n v="105840.39"/>
        <n v="118254.55499999999"/>
        <n v="122876.86500000001"/>
        <n v="122721.46"/>
        <n v="128518.505"/>
        <n v="133467.37"/>
        <n v="111273.755"/>
        <n v="108729.71"/>
        <n v="129885.955"/>
        <n v="131900.51999999999"/>
        <n v="133399.23000000001"/>
        <n v="131757.155"/>
        <n v="127353.575"/>
        <n v="119262.145"/>
        <n v="112349.26"/>
        <n v="124046.80499999999"/>
        <n v="126922.995"/>
        <n v="129352.83"/>
        <n v="129553.94"/>
        <n v="127957.57"/>
        <n v="115384.08500000001"/>
        <n v="106044.51"/>
        <n v="119360.265"/>
        <n v="123142.76"/>
        <n v="127830.62"/>
        <n v="131159.94500000001"/>
        <n v="135864.065"/>
        <n v="123226.075"/>
        <n v="121177.58500000001"/>
        <n v="135385.41"/>
        <n v="132975.13"/>
        <n v="132038.42499999999"/>
        <n v="128577.63"/>
        <n v="129910.015"/>
        <n v="120232.19500000001"/>
        <n v="117037.86500000001"/>
        <n v="113420.985"/>
        <n v="127261.295"/>
        <n v="131574.60500000001"/>
        <n v="130544.485"/>
        <n v="133009.01"/>
        <n v="124351.235"/>
        <n v="120785.595"/>
        <n v="138518.73499999999"/>
        <n v="143830.12"/>
        <n v="141305.88"/>
        <n v="143542.01999999999"/>
        <n v="140296.4"/>
        <n v="132165.42499999999"/>
        <n v="125850.58"/>
        <n v="141972.715"/>
        <n v="142842.4"/>
        <n v="148100.13"/>
        <n v="150445.47"/>
        <n v="139188.48000000001"/>
        <n v="125394.425"/>
        <n v="124313.07"/>
        <n v="140713.255"/>
        <n v="135759.27499999999"/>
        <n v="128580.97500000001"/>
        <n v="125861.6"/>
        <n v="124242.52"/>
        <n v="119717.435"/>
        <n v="114562.215"/>
        <n v="133874.47500000001"/>
        <n v="140342.995"/>
        <n v="143461.125"/>
        <n v="145767.1"/>
        <n v="140542.95000000001"/>
        <n v="124491.53"/>
        <n v="119464.315"/>
        <n v="137446.75"/>
        <n v="131367.09"/>
        <n v="132856.72"/>
        <n v="133778.44500000001"/>
        <n v="135728.405"/>
        <n v="125928.62"/>
        <n v="114186.8"/>
        <n v="134664.655"/>
        <n v="132967.19"/>
        <n v="135308.29500000001"/>
        <n v="137634.125"/>
        <n v="130119.5"/>
        <n v="116942.94"/>
        <n v="111555"/>
        <n v="135422.13500000001"/>
        <n v="129519.995"/>
        <n v="134004.96"/>
        <n v="129025"/>
        <n v="129740.315"/>
        <n v="116238.175"/>
        <n v="104912.38"/>
        <n v="127198.78"/>
        <n v="131851.01500000001"/>
        <n v="131939.5"/>
        <n v="135670.99"/>
        <n v="121875.355"/>
        <n v="119988.735"/>
        <n v="115231.85"/>
        <n v="127541.57"/>
        <n v="121073.45"/>
        <n v="122602.11500000001"/>
        <n v="131137.065"/>
        <n v="125189.54"/>
        <n v="116571.26"/>
        <n v="119707.93"/>
        <n v="138918.38500000001"/>
        <n v="138424.25"/>
        <n v="136240.845"/>
        <n v="131956.72500000001"/>
        <n v="130210.94"/>
        <n v="116471.77499999999"/>
        <n v="111436.265"/>
        <n v="131280.85"/>
        <n v="139563.095"/>
        <n v="136032.16"/>
        <n v="139752.54500000001"/>
        <n v="130466.91499999999"/>
        <n v="116344.565"/>
        <n v="118402.905"/>
        <n v="131448.995"/>
        <n v="128192.08500000001"/>
        <n v="118307.155"/>
        <n v="116467.37"/>
        <n v="123583.52"/>
        <n v="109948.61500000001"/>
        <n v="107838.95"/>
        <n v="123132.625"/>
        <n v="111096.53"/>
        <n v="112935.03999999999"/>
        <n v="117880.565"/>
        <n v="111213.15"/>
        <n v="108632.355"/>
        <n v="113030.005"/>
        <n v="118208.24"/>
        <n v="119622.285"/>
        <n v="123787.77"/>
        <n v="125335.57"/>
        <n v="120372.48"/>
        <n v="107731.72"/>
        <n v="107332.1"/>
        <n v="119535.715"/>
        <n v="124797.08500000001"/>
        <n v="119238.345"/>
        <n v="110878.67"/>
        <n v="108622.42"/>
        <n v="109315.065"/>
        <n v="106236.23"/>
        <n v="114466.64"/>
        <n v="114458.205"/>
        <n v="115490.83500000001"/>
        <n v="115294.12"/>
        <n v="112576.545"/>
        <n v="102988.145"/>
        <n v="100476.705"/>
        <n v="113945.5"/>
        <n v="116449.31"/>
        <n v="109551.08"/>
        <n v="110432.33"/>
        <n v="110457.33500000001"/>
        <n v="96584.744999999995"/>
        <n v="90918.615000000005"/>
        <n v="108070.27499999999"/>
        <n v="113889.41"/>
        <n v="112592.26"/>
        <n v="112806.58500000001"/>
        <n v="107940.16"/>
        <n v="99368.854999999996"/>
        <n v="98427.53"/>
        <n v="105893.61500000001"/>
        <n v="109241.565"/>
        <n v="111423.36500000001"/>
        <n v="112414.39"/>
        <n v="111145.12"/>
        <n v="97973.985000000001"/>
        <n v="95624.014999999999"/>
        <n v="110196.61500000001"/>
        <n v="113459.02499999999"/>
        <n v="114402.745"/>
        <n v="119350.66499999999"/>
        <n v="116793.855"/>
        <n v="93859.285000000003"/>
        <n v="96432.625"/>
        <n v="107014.075"/>
        <n v="100696.565"/>
        <n v="106387.19500000001"/>
        <n v="109430.37"/>
        <n v="112506.95"/>
        <n v="100203.55"/>
        <n v="94602.89"/>
        <n v="114159.595"/>
        <n v="120185.265"/>
        <n v="116487.58"/>
        <n v="108628.34"/>
        <n v="107405.925"/>
        <n v="90498.92"/>
        <n v="92043.13"/>
        <n v="113978.535"/>
        <n v="118330.625"/>
        <n v="106618.19500000001"/>
        <n v="107278.83"/>
        <n v="113582.6"/>
        <n v="101352.12"/>
        <n v="96240.41"/>
        <n v="110547.605"/>
        <n v="109706.42"/>
        <n v="106684.825"/>
        <n v="112586.74"/>
        <n v="110031.82"/>
        <n v="100725.24"/>
        <n v="88903.065000000002"/>
        <n v="107666.30499999999"/>
        <n v="111718.075"/>
        <n v="114225.12"/>
        <n v="135452.26"/>
        <n v="156648.405"/>
        <n v="121237.47"/>
        <n v="102161.11500000001"/>
        <n v="110803.765"/>
        <n v="114413.785"/>
        <n v="129715.465"/>
        <n v="114986.33"/>
        <n v="110025.465"/>
        <n v="102577.145"/>
        <n v="99110.774999999994"/>
        <n v="112804.4"/>
        <n v="113485.105"/>
        <n v="119907.245"/>
        <n v="111880.52499999999"/>
        <n v="102075.925"/>
        <n v="92725.74"/>
        <n v="94938.395000000004"/>
        <n v="112358.815"/>
        <n v="98191.654999999999"/>
        <n v="100017.19500000001"/>
        <n v="129749.14"/>
        <n v="133831.375"/>
        <n v="108290.11"/>
        <n v="99613.865000000005"/>
        <n v="103381.91499999999"/>
        <n v="98933.06"/>
        <n v="106470.675"/>
        <n v="118789.605"/>
        <n v="133288.46"/>
        <n v="97262.79"/>
        <n v="93606.214999999997"/>
        <n v="109874.9"/>
        <n v="113446.1"/>
        <n v="105483.435"/>
        <n v="108078.69500000001"/>
        <n v="119728.63499999999"/>
        <n v="108628.96"/>
        <n v="101853.24"/>
        <n v="147070.535"/>
        <n v="152496.245"/>
        <n v="136971.755"/>
        <n v="145211.49"/>
        <n v="134898.21"/>
        <n v="101692.45"/>
        <n v="102283.13"/>
        <n v="130517.97"/>
        <n v="141444.78"/>
        <n v="125501.15"/>
        <n v="155891.345"/>
        <n v="168894.845"/>
        <n v="114818.66499999999"/>
        <n v="99801.574999999997"/>
        <n v="112374.63"/>
        <n v="138455.45499999999"/>
        <n v="142113.375"/>
        <n v="110277.21"/>
        <n v="104422.79"/>
        <n v="124749.065"/>
        <n v="133287.58499999999"/>
        <n v="119168.96000000001"/>
        <n v="119702.045"/>
        <n v="140497.815"/>
        <n v="141593.54500000001"/>
        <n v="117327.495"/>
        <n v="95668.77"/>
        <n v="94786.72"/>
        <n v="114085.645"/>
        <n v="107697.205"/>
        <n v="106692.845"/>
        <n v="107655.08"/>
        <n v="113910.46"/>
        <n v="106467.235"/>
        <n v="108470.925"/>
        <n v="116995.065"/>
        <n v="110531.6"/>
        <n v="108972.30499999999"/>
        <n v="110235.33500000001"/>
        <n v="109901.75999999999"/>
        <n v="99890.25"/>
        <n v="106877.86500000001"/>
        <n v="133476.60500000001"/>
        <n v="123114.11500000001"/>
        <n v="125272.27"/>
        <n v="150472.255"/>
        <n v="163682.04"/>
        <n v="146265.11499999999"/>
        <n v="138597.69"/>
        <n v="136528.81"/>
        <n v="126073.53"/>
        <n v="108723.61500000001"/>
        <n v="114519.86500000001"/>
        <n v="117281.2"/>
        <n v="106854.935"/>
        <n v="101994.05499999999"/>
        <n v="103219.08"/>
        <n v="110086.7"/>
        <n v="114740.52"/>
        <n v="112785.78"/>
        <n v="111179.125"/>
        <n v="105119.48"/>
        <n v="105669.045"/>
        <n v="121954.38499999999"/>
        <n v="123290.83500000001"/>
        <n v="123994.3"/>
        <n v="124181.405"/>
        <n v="128305.64"/>
        <n v="109147.65"/>
        <n v="104226.83"/>
        <n v="107583.935"/>
        <n v="108840.18"/>
        <n v="113307.595"/>
        <n v="113923.16"/>
        <n v="110768.285"/>
        <n v="101262.655"/>
        <n v="101119.83500000001"/>
        <n v="116817.43"/>
        <n v="114927.205"/>
        <n v="115188.76"/>
        <n v="113763.83500000001"/>
        <n v="111484.73"/>
        <n v="102229.645"/>
        <n v="93590.425000000003"/>
        <n v="108543.63499999999"/>
        <n v="111999.03999999999"/>
        <n v="120858.98"/>
        <n v="116890.61"/>
        <n v="114848.77"/>
        <n v="105963.55499999999"/>
        <n v="98680"/>
        <n v="114194.955"/>
        <n v="115392.875"/>
        <n v="117281.13"/>
        <n v="111360.065"/>
        <n v="95967.404999999999"/>
        <n v="95654.36"/>
        <n v="94810.664999999994"/>
        <n v="100246.51"/>
        <n v="114240.88499999999"/>
        <n v="113264.23"/>
        <n v="98112.464999999997"/>
        <n v="107226.59"/>
        <n v="105374.93"/>
        <n v="101057.43"/>
        <n v="118307.52499999999"/>
        <n v="110515.6"/>
        <n v="111462.38499999999"/>
        <n v="112948.4"/>
        <n v="110902.185"/>
        <n v="103616.145"/>
        <n v="104770.705"/>
        <n v="121535.485"/>
        <n v="116318.435"/>
        <n v="118801.84"/>
        <n v="122003.33500000001"/>
        <n v="123850.86"/>
        <n v="113186.735"/>
        <n v="110416.88"/>
        <n v="119598.605"/>
        <n v="123005.31"/>
        <n v="126264.77499999999"/>
        <n v="127389.485"/>
        <n v="126934.24"/>
        <n v="112990.63499999999"/>
        <n v="104054.85"/>
        <n v="118733.42"/>
        <n v="121766.77"/>
        <n v="122015.59"/>
        <n v="119118.11"/>
        <n v="118924.765"/>
        <n v="104949.95"/>
        <n v="106153.43"/>
        <n v="130229.295"/>
        <n v="133799.655"/>
        <n v="136301.49"/>
        <n v="138857.13500000001"/>
        <n v="133869.14000000001"/>
        <n v="120653.435"/>
        <n v="118086.93"/>
        <n v="135437.85"/>
        <n v="136149.125"/>
        <n v="137844.815"/>
        <n v="134971.77499999999"/>
        <n v="132003.44"/>
        <n v="117243.63"/>
        <n v="110669.42"/>
        <n v="108133.03"/>
        <n v="122760.92"/>
        <n v="128127.75"/>
        <n v="128535.19"/>
        <n v="128153.19500000001"/>
        <n v="121097.845"/>
        <n v="116811.39"/>
        <n v="129972.91499999999"/>
        <n v="137922.22"/>
        <n v="144737.12"/>
        <n v="148609.595"/>
        <n v="144504.32999999999"/>
        <n v="132829.29"/>
        <n v="133525.32"/>
        <n v="146856.79999999999"/>
        <n v="145807.25"/>
        <n v="139351.56"/>
        <n v="131023.66"/>
        <n v="123546.62"/>
        <n v="117924.13"/>
        <n v="116150.91499999999"/>
        <n v="130565.58"/>
        <n v="135866.75"/>
        <n v="137327.70000000001"/>
        <n v="135182.72500000001"/>
        <n v="132774.29500000001"/>
        <n v="114660.9"/>
        <n v="114469.88"/>
        <n v="127307.26"/>
        <n v="133803.98499999999"/>
        <n v="127092.715"/>
        <n v="133131.51999999999"/>
        <n v="128384.14"/>
        <n v="123954.31"/>
        <n v="123740.265"/>
        <n v="131739.20000000001"/>
        <n v="132941.76999999999"/>
        <n v="135339.82"/>
        <n v="134119.14000000001"/>
        <n v="132101.85999999999"/>
        <n v="111288.905"/>
        <n v="111293.15"/>
        <n v="123618.42"/>
        <n v="129008.62"/>
        <n v="135782.54500000001"/>
        <n v="132940.63"/>
        <n v="136493.13"/>
        <n v="121958.69"/>
        <n v="118413.13499999999"/>
        <n v="133205.18"/>
        <n v="138858.04500000001"/>
        <n v="140275.82999999999"/>
        <n v="137651.13500000001"/>
        <n v="135633.89000000001"/>
        <n v="119933.7"/>
        <n v="120350.215"/>
        <n v="125652.05499999999"/>
        <n v="132120.39000000001"/>
        <n v="136315.38"/>
        <n v="133004.73000000001"/>
        <n v="142555.10500000001"/>
        <n v="128554.605"/>
        <n v="121028.325"/>
        <n v="136683.4"/>
        <n v="141474.26500000001"/>
        <n v="134681.435"/>
        <n v="128119.715"/>
        <n v="129781.155"/>
        <n v="115460.6"/>
        <n v="110816.375"/>
        <n v="131067.25"/>
        <n v="131438.54999999999"/>
        <n v="120747.08"/>
        <n v="127697.99"/>
        <n v="126763.36500000001"/>
        <n v="107303.47500000001"/>
        <n v="113980.3"/>
        <n v="132704.36499999999"/>
        <n v="130964.88499999999"/>
        <n v="137660.94"/>
        <n v="134233.345"/>
        <n v="131871.07999999999"/>
        <n v="107616.03"/>
        <n v="106779.47500000001"/>
        <n v="121697.38"/>
        <n v="118871.215"/>
        <n v="122652.81"/>
        <n v="120223.175"/>
        <n v="122222.69"/>
        <n v="115200.19"/>
        <n v="116999.07"/>
        <n v="130448.11500000001"/>
        <n v="131665.01500000001"/>
        <n v="121100.045"/>
        <n v="118723.07"/>
        <n v="120349.015"/>
        <n v="103500.955"/>
        <n v="105149.02"/>
        <n v="119362.235"/>
        <n v="124129.44"/>
        <n v="119715.705"/>
        <n v="108102.56"/>
        <n v="107222.345"/>
        <n v="101348.35"/>
        <n v="102386.52499999999"/>
        <n v="121862.88499999999"/>
        <n v="125787.33"/>
        <n v="124302.93"/>
        <n v="117320.175"/>
        <n v="106043.02"/>
        <n v="108762.31"/>
        <n v="104804.09"/>
        <n v="121770.82"/>
        <n v="117265.27499999999"/>
        <n v="110760.825"/>
        <n v="109312.85"/>
        <n v="117512.56"/>
        <n v="101386.01"/>
        <n v="93011.345000000001"/>
        <n v="113296.31"/>
        <n v="117504.77499999999"/>
        <n v="122771.82"/>
        <n v="123692.08"/>
        <n v="115250.505"/>
        <n v="101053.36500000001"/>
        <n v="94744.7"/>
        <n v="110290.12"/>
        <n v="112052.12"/>
        <n v="117533.72"/>
        <n v="116690.04"/>
        <n v="109857.485"/>
        <n v="102032.495"/>
        <n v="102684.515"/>
        <n v="114502.07"/>
        <n v="114108.545"/>
        <n v="114281.61500000001"/>
        <n v="115442.655"/>
        <n v="109130.77"/>
        <n v="96698.285000000003"/>
        <n v="102830.55499999999"/>
        <n v="112634.63499999999"/>
        <n v="111887.405"/>
        <n v="117375.73"/>
        <n v="121752.875"/>
        <n v="130510.905"/>
        <n v="105806.825"/>
        <n v="96867.014999999999"/>
        <n v="107279.84"/>
        <n v="96817"/>
        <n v="104381.38"/>
        <n v="115132.64"/>
        <n v="113954.78"/>
        <n v="108924.79"/>
        <n v="101550.045"/>
        <n v="106758.95"/>
        <n v="104303.46"/>
        <n v="112573.54"/>
        <n v="109828.93"/>
        <n v="110954.755"/>
        <n v="97646.12"/>
        <n v="96742.49"/>
        <n v="109148.25"/>
        <n v="112033.87"/>
        <n v="119736.125"/>
        <n v="131312"/>
        <n v="109049.36500000001"/>
        <n v="97245.764999999999"/>
        <n v="96778.25"/>
        <n v="113899.3"/>
        <n v="107629.16"/>
        <n v="108417.69500000001"/>
        <n v="112735.875"/>
        <n v="114799.91"/>
        <n v="98959.56"/>
        <n v="100233.98"/>
        <n v="110609.4"/>
        <n v="109094.04"/>
        <n v="107400.705"/>
        <n v="107891.69"/>
        <n v="105028.985"/>
        <n v="95436.3"/>
        <n v="97577.414999999994"/>
        <n v="127910.83500000001"/>
        <n v="109548.62"/>
        <n v="109060.375"/>
        <n v="108599.065"/>
        <n v="107070.61"/>
        <n v="101239.235"/>
        <n v="98723.45"/>
        <n v="114400.065"/>
        <n v="123999.07"/>
        <n v="146990.89000000001"/>
        <n v="125050.61"/>
        <n v="150553.4"/>
        <n v="100632.47500000001"/>
        <n v="90145.615000000005"/>
        <n v="101818.02499999999"/>
        <n v="102168.93"/>
        <n v="98312.744999999995"/>
        <n v="96120.524999999994"/>
        <n v="107256.065"/>
        <n v="113521.685"/>
        <n v="118293.52499999999"/>
        <n v="140410.125"/>
        <n v="95410.39"/>
        <n v="89077.854999999996"/>
        <n v="102988.185"/>
        <n v="118922.215"/>
        <n v="102245.61"/>
        <n v="95671.2"/>
        <n v="110253.59"/>
        <n v="109336.56"/>
        <n v="110038.625"/>
        <n v="127365.59"/>
        <n v="122533.88"/>
        <n v="91886.604999999996"/>
        <n v="91797.595000000001"/>
        <n v="119653.94500000001"/>
        <n v="137302.60500000001"/>
        <n v="137408.22500000001"/>
        <n v="109669.645"/>
        <n v="108108.175"/>
        <n v="105946.34"/>
        <n v="106921.55499999999"/>
        <n v="116291.535"/>
        <n v="112128.19500000001"/>
        <n v="119287.15"/>
        <n v="112254.83"/>
        <n v="109316.375"/>
        <n v="102445.88"/>
        <n v="101233.205"/>
        <n v="103134.46"/>
        <n v="116190.55499999999"/>
        <n v="129812.91499999999"/>
        <n v="154816.49"/>
        <n v="170653.84"/>
        <n v="131856.315"/>
        <n v="97609.06"/>
        <n v="105004.91"/>
        <n v="107034.065"/>
        <n v="108988.44"/>
        <n v="120569.46"/>
        <n v="120734.85"/>
        <n v="107864.44500000001"/>
        <n v="103857.11"/>
        <n v="122975.46"/>
        <n v="127110.58"/>
        <n v="124618.565"/>
        <n v="139137.185"/>
        <n v="139855.63"/>
        <n v="108300.63499999999"/>
        <n v="100904.27"/>
        <n v="123351.845"/>
        <n v="119178.12"/>
        <n v="109375.215"/>
        <n v="112202.145"/>
        <n v="108949.05499999999"/>
        <n v="96922.02"/>
        <n v="106129.66499999999"/>
        <n v="122619.05499999999"/>
        <n v="123558.425"/>
        <n v="108371.125"/>
        <n v="108675.4"/>
        <n v="110006.97"/>
        <n v="100380.94"/>
        <n v="101413.145"/>
        <n v="106359.955"/>
        <n v="108746.37"/>
        <n v="117505.625"/>
        <n v="119734.63499999999"/>
        <n v="111322.325"/>
        <n v="96850.78"/>
        <n v="92553.29"/>
        <n v="94641.7"/>
        <n v="112142.54"/>
        <n v="118830.14"/>
        <n v="120272.77499999999"/>
        <n v="115075.81"/>
        <n v="96016.19"/>
        <n v="97664.934999999998"/>
        <n v="110586.815"/>
        <n v="115254.185"/>
        <n v="121127.145"/>
        <n v="127266.86"/>
        <n v="111547.605"/>
        <n v="103999.33500000001"/>
        <n v="97449.684999999998"/>
        <n v="112906.94500000001"/>
        <n v="114935.545"/>
        <n v="113147.815"/>
        <n v="110088.01"/>
        <n v="111958.245"/>
        <n v="97923.714999999997"/>
        <n v="95953.205000000002"/>
        <n v="107687.51"/>
        <n v="109043.86500000001"/>
        <n v="110991.625"/>
        <n v="116302.66499999999"/>
        <n v="104294.57"/>
        <n v="101854.155"/>
        <n v="105098.02499999999"/>
        <n v="118074.565"/>
        <n v="118404.455"/>
        <n v="108404.01"/>
        <n v="108587.52"/>
        <n v="94831.23"/>
        <n v="92097.07"/>
        <n v="101760.09"/>
        <n v="100025.9"/>
        <n v="107849.83"/>
        <n v="104547.34"/>
        <n v="106527.94500000001"/>
        <n v="106943.49"/>
        <n v="106888.545"/>
        <n v="100737.83500000001"/>
        <n v="109168.595"/>
        <n v="111417.63"/>
        <n v="113506.01"/>
        <n v="112872.88"/>
        <n v="106565.295"/>
        <n v="96845.119999999995"/>
        <n v="96572.934999999998"/>
        <n v="113471.83"/>
        <n v="112124.06"/>
        <n v="121307.84"/>
        <n v="121353.33"/>
        <n v="127238.875"/>
        <n v="111665.72500000001"/>
        <n v="109669.355"/>
        <n v="126892.26"/>
        <n v="118839.095"/>
        <n v="113214.27"/>
        <n v="109642.755"/>
        <n v="107914.05499999999"/>
        <n v="107786.255"/>
        <n v="107555.19"/>
        <n v="122550.94500000001"/>
        <n v="120767.795"/>
        <n v="127145.14"/>
        <n v="129285.09"/>
        <n v="129112.45"/>
        <n v="110420.89"/>
        <n v="109774.425"/>
        <n v="120076.645"/>
        <n v="119789.97"/>
        <n v="119803.985"/>
        <n v="127563.61"/>
        <n v="130472.2"/>
        <n v="115234.32"/>
        <n v="109579.82"/>
        <n v="125532.575"/>
        <n v="126788.83500000001"/>
        <n v="124189.8"/>
        <n v="124062.485"/>
        <n v="120072.09"/>
        <n v="102231.77"/>
        <n v="102684.59"/>
        <n v="132039.70499999999"/>
        <n v="132710.35999999999"/>
        <n v="130801.825"/>
        <n v="133322.02499999999"/>
        <n v="137368.465"/>
        <n v="126427.92"/>
        <n v="119524.41"/>
        <n v="124792.97500000001"/>
        <n v="141571.29500000001"/>
        <n v="137795.79500000001"/>
        <n v="141444.44500000001"/>
        <n v="134684.58499999999"/>
        <n v="117394.455"/>
        <n v="107553.005"/>
        <n v="121221.455"/>
        <n v="124473.67"/>
        <n v="133969.69"/>
        <n v="130437.325"/>
        <n v="120149.435"/>
        <n v="109644.69500000001"/>
        <n v="121528.375"/>
        <n v="136373.435"/>
        <n v="131904.745"/>
        <n v="133100.905"/>
        <n v="131466.23999999999"/>
        <n v="136872.56"/>
        <n v="126938.54"/>
        <n v="125830.75"/>
        <n v="141431.99"/>
        <n v="137644.86499999999"/>
        <n v="126614.72"/>
        <n v="131372.71"/>
        <n v="143010.26999999999"/>
        <n v="125400.27"/>
        <n v="118507.76"/>
        <n v="136255.33499999999"/>
        <n v="140264.51999999999"/>
        <n v="138627.10999999999"/>
        <n v="135266.16500000001"/>
        <n v="134041.23000000001"/>
        <n v="130088.95"/>
        <n v="118837.05"/>
        <n v="130119.41"/>
        <n v="133668.935"/>
        <n v="135296.79999999999"/>
        <n v="143158.89000000001"/>
        <n v="143109.35500000001"/>
        <n v="125303.88499999999"/>
        <n v="114065.32"/>
        <n v="132894.41"/>
        <n v="140086.10500000001"/>
        <n v="138666.10500000001"/>
        <n v="142476.36499999999"/>
        <n v="133822.70000000001"/>
        <n v="128417.22"/>
        <n v="123014.55499999999"/>
        <n v="132571.32999999999"/>
        <n v="132720.39499999999"/>
        <n v="130547.735"/>
        <n v="132583.64000000001"/>
        <n v="132105.75"/>
        <n v="111590.65"/>
        <n v="109935.33500000001"/>
        <n v="127930.355"/>
        <n v="140042.14499999999"/>
        <n v="140205.29500000001"/>
        <n v="140835.17499999999"/>
        <n v="144062.60999999999"/>
        <n v="121119.265"/>
        <n v="111165.955"/>
        <n v="125959.75"/>
        <n v="130141.22500000001"/>
        <n v="127945.31"/>
        <n v="121914.44"/>
        <n v="124640.09"/>
        <n v="113755.18"/>
        <n v="111034.745"/>
        <n v="121520.57"/>
        <n v="119321.855"/>
        <n v="129884.75"/>
        <n v="123490.855"/>
        <n v="125707.04"/>
        <n v="127131.37"/>
        <n v="117125.065"/>
        <n v="134984.79"/>
        <n v="138437.85500000001"/>
        <n v="129322.31"/>
        <n v="119044.425"/>
        <n v="118809.08"/>
        <n v="100166.88499999999"/>
        <n v="98917.175000000003"/>
        <n v="119645.18"/>
        <n v="113547.67"/>
        <n v="109327.46"/>
        <n v="114865.645"/>
        <n v="105534.01"/>
        <n v="95865.14"/>
        <n v="99778.2"/>
        <n v="112421.09"/>
        <n v="112140.47"/>
        <n v="109328.33500000001"/>
        <n v="106643.05"/>
        <n v="111644.6"/>
        <n v="96225.91"/>
        <n v="107196.61"/>
        <n v="113008.77"/>
        <n v="110807.72"/>
        <n v="115643.44"/>
        <n v="112335.7"/>
        <n v="93384"/>
        <n v="86891.23"/>
        <n v="100977.95"/>
        <n v="103200.64"/>
        <n v="112412.44500000001"/>
        <n v="117535.715"/>
        <n v="126354.68"/>
        <n v="106694.965"/>
        <n v="101703.49"/>
        <n v="114651.14"/>
        <n v="112076.46"/>
        <n v="113620.21"/>
        <n v="106641.79"/>
        <n v="99585.835000000006"/>
        <n v="92277.024999999994"/>
        <n v="94081.565000000002"/>
        <n v="113610.03"/>
        <n v="122607.56"/>
      </sharedItems>
    </cacheField>
    <cacheField name="RRP" numFmtId="165">
      <sharedItems containsSemiMixedTypes="0" containsString="0" containsNumber="1" minValue="-6.0760283690000003" maxValue="4549.6451049999996"/>
    </cacheField>
    <cacheField name="Reveneu" numFmtId="165">
      <sharedItems containsSemiMixedTypes="0" containsString="0" containsNumber="1" minValue="-605086.3586105532" maxValue="709250294.691116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">
  <r>
    <d v="2015-01-01T00:00:00"/>
    <s v="Thursday"/>
    <x v="0"/>
    <x v="0"/>
    <n v="1"/>
    <s v="N"/>
    <s v="Y"/>
    <n v="13.3"/>
    <n v="26.9"/>
    <n v="23.6"/>
    <n v="0"/>
    <n v="99635.03"/>
    <n v="25.633696430000001"/>
    <n v="2554014.1128139431"/>
  </r>
  <r>
    <d v="2015-01-02T00:00:00"/>
    <s v="Friday"/>
    <x v="0"/>
    <x v="0"/>
    <n v="1"/>
    <s v="N"/>
    <s v="N"/>
    <n v="15.4"/>
    <n v="38.799999999999997"/>
    <n v="26.8"/>
    <n v="0"/>
    <n v="129606.01"/>
    <n v="33.138987559999997"/>
    <n v="4295011.9530912349"/>
  </r>
  <r>
    <d v="2015-01-03T00:00:00"/>
    <s v="Saturday"/>
    <x v="0"/>
    <x v="0"/>
    <n v="1"/>
    <s v="N"/>
    <s v="N"/>
    <n v="20"/>
    <n v="38.200000000000003"/>
    <n v="26.5"/>
    <n v="0"/>
    <n v="142300.54"/>
    <n v="34.564854830000002"/>
    <n v="4918597.5073306086"/>
  </r>
  <r>
    <d v="2015-01-04T00:00:00"/>
    <s v="Sunday"/>
    <x v="0"/>
    <x v="0"/>
    <n v="2"/>
    <s v="N"/>
    <s v="N"/>
    <n v="16.3"/>
    <n v="21.4"/>
    <n v="25.2"/>
    <n v="4.2"/>
    <n v="104330.715"/>
    <n v="25.005560240000001"/>
    <n v="2608847.9788147719"/>
  </r>
  <r>
    <d v="2015-01-05T00:00:00"/>
    <s v="Monday"/>
    <x v="0"/>
    <x v="0"/>
    <n v="2"/>
    <s v="N"/>
    <s v="N"/>
    <n v="15"/>
    <n v="22"/>
    <n v="30.7"/>
    <n v="0"/>
    <n v="118132.2"/>
    <n v="26.724176279999998"/>
    <n v="3156985.7371442155"/>
  </r>
  <r>
    <d v="2015-01-06T00:00:00"/>
    <s v="Tuesday"/>
    <x v="0"/>
    <x v="0"/>
    <n v="2"/>
    <s v="N"/>
    <s v="N"/>
    <n v="17.7"/>
    <n v="26"/>
    <n v="31.6"/>
    <n v="0"/>
    <n v="130672.485"/>
    <n v="31.282310729999999"/>
    <n v="4087737.279631264"/>
  </r>
  <r>
    <d v="2015-01-07T00:00:00"/>
    <s v="Wednesday"/>
    <x v="0"/>
    <x v="0"/>
    <n v="2"/>
    <s v="N"/>
    <s v="N"/>
    <n v="18.899999999999999"/>
    <n v="37.4"/>
    <n v="20.7"/>
    <n v="0"/>
    <n v="153514.82"/>
    <n v="48.312309380000002"/>
    <n v="7416655.4782550121"/>
  </r>
  <r>
    <d v="2015-01-08T00:00:00"/>
    <s v="Thursday"/>
    <x v="0"/>
    <x v="0"/>
    <n v="2"/>
    <s v="N"/>
    <s v="N"/>
    <n v="23.1"/>
    <n v="28.2"/>
    <n v="13.5"/>
    <n v="19.399999999999999"/>
    <n v="142015.655"/>
    <n v="49.117280299999997"/>
    <n v="6975422.7336230958"/>
  </r>
  <r>
    <d v="2015-01-09T00:00:00"/>
    <s v="Friday"/>
    <x v="0"/>
    <x v="0"/>
    <n v="2"/>
    <s v="N"/>
    <s v="N"/>
    <n v="16.5"/>
    <n v="18"/>
    <n v="3.1"/>
    <n v="1.2"/>
    <n v="121801.155"/>
    <n v="34.490675449999998"/>
    <n v="4201004.1065401444"/>
  </r>
  <r>
    <d v="2015-01-10T00:00:00"/>
    <s v="Saturday"/>
    <x v="0"/>
    <x v="0"/>
    <n v="2"/>
    <s v="N"/>
    <s v="N"/>
    <n v="13.6"/>
    <n v="21.7"/>
    <n v="5.6"/>
    <n v="5.2"/>
    <n v="103043.66"/>
    <n v="20.229824900000001"/>
    <n v="2084555.1988551342"/>
  </r>
  <r>
    <d v="2015-01-11T00:00:00"/>
    <s v="Sunday"/>
    <x v="0"/>
    <x v="0"/>
    <n v="3"/>
    <s v="N"/>
    <s v="N"/>
    <n v="15.6"/>
    <n v="27.5"/>
    <n v="29.9"/>
    <n v="0"/>
    <n v="99865.755000000005"/>
    <n v="18.23476806"/>
    <n v="1821028.8795617854"/>
  </r>
  <r>
    <d v="2015-01-12T00:00:00"/>
    <s v="Monday"/>
    <x v="0"/>
    <x v="0"/>
    <n v="3"/>
    <s v="N"/>
    <s v="N"/>
    <n v="16.100000000000001"/>
    <n v="31.3"/>
    <n v="31.6"/>
    <n v="0"/>
    <n v="131261.125"/>
    <n v="33.694810169999997"/>
    <n v="4422818.6895756405"/>
  </r>
  <r>
    <d v="2015-01-13T00:00:00"/>
    <s v="Tuesday"/>
    <x v="0"/>
    <x v="0"/>
    <n v="3"/>
    <s v="N"/>
    <s v="N"/>
    <n v="20.2"/>
    <n v="25.6"/>
    <n v="4.2"/>
    <n v="0"/>
    <n v="126527.36"/>
    <n v="27.53786427"/>
    <n v="3484293.2661214271"/>
  </r>
  <r>
    <d v="2015-01-14T00:00:00"/>
    <s v="Wednesday"/>
    <x v="0"/>
    <x v="0"/>
    <n v="3"/>
    <s v="N"/>
    <s v="N"/>
    <n v="18.3"/>
    <n v="22.7"/>
    <n v="15.2"/>
    <n v="15.8"/>
    <n v="119741.62"/>
    <n v="29.018516609999999"/>
    <n v="3474724.1888783081"/>
  </r>
  <r>
    <d v="2015-01-15T00:00:00"/>
    <s v="Thursday"/>
    <x v="0"/>
    <x v="0"/>
    <n v="3"/>
    <s v="N"/>
    <s v="N"/>
    <n v="15.8"/>
    <n v="20"/>
    <n v="14.6"/>
    <n v="0"/>
    <n v="118411.22"/>
    <n v="30.93653879"/>
    <n v="3663233.3007012238"/>
  </r>
  <r>
    <d v="2015-01-16T00:00:00"/>
    <s v="Friday"/>
    <x v="0"/>
    <x v="0"/>
    <n v="3"/>
    <s v="N"/>
    <s v="N"/>
    <n v="13.1"/>
    <n v="27.3"/>
    <n v="30.3"/>
    <n v="0"/>
    <n v="116690.765"/>
    <n v="23.015190879999999"/>
    <n v="2685660.2304082229"/>
  </r>
  <r>
    <d v="2015-01-17T00:00:00"/>
    <s v="Saturday"/>
    <x v="0"/>
    <x v="0"/>
    <n v="3"/>
    <s v="N"/>
    <s v="N"/>
    <n v="15.9"/>
    <n v="25"/>
    <n v="27.5"/>
    <n v="0"/>
    <n v="99371.31"/>
    <n v="18.99492729"/>
    <n v="1887550.8081620499"/>
  </r>
  <r>
    <d v="2015-01-18T00:00:00"/>
    <s v="Sunday"/>
    <x v="0"/>
    <x v="0"/>
    <n v="4"/>
    <s v="N"/>
    <s v="N"/>
    <n v="15.3"/>
    <n v="19.5"/>
    <n v="23.4"/>
    <n v="0"/>
    <n v="97728.75"/>
    <n v="17.00868088"/>
    <n v="1662237.1215512999"/>
  </r>
  <r>
    <d v="2015-01-19T00:00:00"/>
    <s v="Monday"/>
    <x v="0"/>
    <x v="0"/>
    <n v="4"/>
    <s v="N"/>
    <s v="N"/>
    <n v="13.5"/>
    <n v="23.6"/>
    <n v="29"/>
    <n v="0"/>
    <n v="116883.15"/>
    <n v="26.927876189999999"/>
    <n v="3147414.9918971984"/>
  </r>
  <r>
    <d v="2015-01-20T00:00:00"/>
    <s v="Tuesday"/>
    <x v="0"/>
    <x v="0"/>
    <n v="4"/>
    <s v="N"/>
    <s v="N"/>
    <n v="13"/>
    <n v="30.4"/>
    <n v="19.600000000000001"/>
    <n v="0"/>
    <n v="128968.125"/>
    <n v="23.078074139999998"/>
    <n v="2976335.9504467873"/>
  </r>
  <r>
    <d v="2015-01-21T00:00:00"/>
    <s v="Wednesday"/>
    <x v="0"/>
    <x v="0"/>
    <n v="4"/>
    <s v="N"/>
    <s v="N"/>
    <n v="19.7"/>
    <n v="33.1"/>
    <n v="25.8"/>
    <n v="0"/>
    <n v="148702.505"/>
    <n v="34.443415459999997"/>
    <n v="5121822.159657727"/>
  </r>
  <r>
    <d v="2015-01-22T00:00:00"/>
    <s v="Thursday"/>
    <x v="0"/>
    <x v="0"/>
    <n v="4"/>
    <s v="N"/>
    <s v="N"/>
    <n v="18.7"/>
    <n v="35.799999999999997"/>
    <n v="23.1"/>
    <n v="0"/>
    <n v="153232.1"/>
    <n v="35.230761399999999"/>
    <n v="5398483.5539209396"/>
  </r>
  <r>
    <d v="2015-01-23T00:00:00"/>
    <s v="Friday"/>
    <x v="0"/>
    <x v="0"/>
    <n v="4"/>
    <s v="N"/>
    <s v="N"/>
    <n v="20.2"/>
    <n v="25"/>
    <n v="28.6"/>
    <n v="0"/>
    <n v="138095.20000000001"/>
    <n v="40.604200220000003"/>
    <n v="5607245.1502209445"/>
  </r>
  <r>
    <d v="2015-01-24T00:00:00"/>
    <s v="Saturday"/>
    <x v="0"/>
    <x v="0"/>
    <n v="4"/>
    <s v="N"/>
    <s v="N"/>
    <n v="15.8"/>
    <n v="26.3"/>
    <n v="30.3"/>
    <n v="0"/>
    <n v="116310.59"/>
    <n v="20.922000149999999"/>
    <n v="2433450.1814265884"/>
  </r>
  <r>
    <d v="2015-01-25T00:00:00"/>
    <s v="Sunday"/>
    <x v="0"/>
    <x v="0"/>
    <n v="5"/>
    <s v="N"/>
    <s v="N"/>
    <n v="14.7"/>
    <n v="22"/>
    <n v="25.4"/>
    <n v="0"/>
    <n v="97959.46"/>
    <n v="16.5414177"/>
    <n v="1620388.3455264422"/>
  </r>
  <r>
    <d v="2015-01-26T00:00:00"/>
    <s v="Monday"/>
    <x v="0"/>
    <x v="0"/>
    <n v="5"/>
    <s v="N"/>
    <s v="Y"/>
    <n v="11.6"/>
    <n v="19.8"/>
    <n v="19.899999999999999"/>
    <n v="1"/>
    <n v="103769.48"/>
    <n v="16.9360128"/>
    <n v="1757441.2415293439"/>
  </r>
  <r>
    <d v="2015-01-27T00:00:00"/>
    <s v="Tuesday"/>
    <x v="0"/>
    <x v="0"/>
    <n v="5"/>
    <s v="N"/>
    <s v="N"/>
    <n v="11.7"/>
    <n v="19.100000000000001"/>
    <n v="17.7"/>
    <n v="0.6"/>
    <n v="118393.31"/>
    <n v="21.206288600000001"/>
    <n v="2510682.7001692662"/>
  </r>
  <r>
    <d v="2015-01-28T00:00:00"/>
    <s v="Wednesday"/>
    <x v="0"/>
    <x v="0"/>
    <n v="5"/>
    <s v="N"/>
    <s v="N"/>
    <n v="13.3"/>
    <n v="25.4"/>
    <n v="27"/>
    <n v="0"/>
    <n v="116763.72500000001"/>
    <n v="17.02383824"/>
    <n v="1987766.766699844"/>
  </r>
  <r>
    <d v="2015-01-29T00:00:00"/>
    <s v="Thursday"/>
    <x v="0"/>
    <x v="0"/>
    <n v="5"/>
    <s v="Y"/>
    <s v="N"/>
    <n v="12.8"/>
    <n v="22.2"/>
    <n v="28.9"/>
    <n v="0"/>
    <n v="119313.73"/>
    <n v="19.624827360000001"/>
    <n v="2341511.3529276527"/>
  </r>
  <r>
    <d v="2015-01-30T00:00:00"/>
    <s v="Friday"/>
    <x v="0"/>
    <x v="0"/>
    <n v="5"/>
    <s v="Y"/>
    <s v="N"/>
    <n v="13.1"/>
    <n v="21"/>
    <n v="27.6"/>
    <n v="0"/>
    <n v="121018.15"/>
    <n v="21.029356079999999"/>
    <n v="2544933.7684928519"/>
  </r>
  <r>
    <d v="2015-01-31T00:00:00"/>
    <s v="Saturday"/>
    <x v="0"/>
    <x v="0"/>
    <n v="5"/>
    <s v="Y"/>
    <s v="N"/>
    <n v="14.3"/>
    <n v="20.2"/>
    <n v="26.2"/>
    <n v="0"/>
    <n v="103822.97"/>
    <n v="16.538846729999999"/>
    <n v="1717112.187883388"/>
  </r>
  <r>
    <d v="2015-02-01T00:00:00"/>
    <s v="Sunday"/>
    <x v="1"/>
    <x v="0"/>
    <n v="6"/>
    <s v="Y"/>
    <s v="N"/>
    <n v="13.2"/>
    <n v="19"/>
    <n v="17.3"/>
    <n v="9.1999999999999993"/>
    <n v="100178.84"/>
    <n v="14.578844419999999"/>
    <n v="1460491.7225360726"/>
  </r>
  <r>
    <d v="2015-02-02T00:00:00"/>
    <s v="Monday"/>
    <x v="1"/>
    <x v="0"/>
    <n v="6"/>
    <s v="Y"/>
    <s v="N"/>
    <n v="13.5"/>
    <n v="21.1"/>
    <n v="23.9"/>
    <n v="3.8"/>
    <n v="118694.16"/>
    <n v="22.270032189999998"/>
    <n v="2643322.7639650102"/>
  </r>
  <r>
    <d v="2015-02-03T00:00:00"/>
    <s v="Tuesday"/>
    <x v="1"/>
    <x v="0"/>
    <n v="6"/>
    <s v="Y"/>
    <s v="N"/>
    <n v="16.100000000000001"/>
    <n v="20"/>
    <n v="22.7"/>
    <n v="0"/>
    <n v="122880.13"/>
    <n v="27.003832330000002"/>
    <n v="3318234.4272086034"/>
  </r>
  <r>
    <d v="2015-02-04T00:00:00"/>
    <s v="Wednesday"/>
    <x v="1"/>
    <x v="0"/>
    <n v="6"/>
    <s v="Y"/>
    <s v="N"/>
    <n v="14.8"/>
    <n v="19"/>
    <n v="21.2"/>
    <n v="0"/>
    <n v="117398.03"/>
    <n v="27.809134199999999"/>
    <n v="3264737.5710856258"/>
  </r>
  <r>
    <d v="2015-02-05T00:00:00"/>
    <s v="Thursday"/>
    <x v="1"/>
    <x v="0"/>
    <n v="6"/>
    <s v="Y"/>
    <s v="N"/>
    <n v="13.3"/>
    <n v="24.2"/>
    <n v="28.8"/>
    <n v="0"/>
    <n v="122279.425"/>
    <n v="31.384570740000001"/>
    <n v="3837687.2639590246"/>
  </r>
  <r>
    <d v="2015-02-06T00:00:00"/>
    <s v="Friday"/>
    <x v="1"/>
    <x v="0"/>
    <n v="6"/>
    <s v="Y"/>
    <s v="N"/>
    <n v="14.5"/>
    <n v="35.700000000000003"/>
    <n v="28.4"/>
    <n v="0"/>
    <n v="141837.005"/>
    <n v="38.840180269999998"/>
    <n v="5508974.8431568909"/>
  </r>
  <r>
    <d v="2015-02-07T00:00:00"/>
    <s v="Saturday"/>
    <x v="1"/>
    <x v="0"/>
    <n v="6"/>
    <s v="Y"/>
    <s v="N"/>
    <n v="18.8"/>
    <n v="35"/>
    <n v="16.100000000000001"/>
    <n v="0"/>
    <n v="132138.36499999999"/>
    <n v="28.761706780000001"/>
    <n v="3800524.9085186147"/>
  </r>
  <r>
    <d v="2015-02-08T00:00:00"/>
    <s v="Sunday"/>
    <x v="1"/>
    <x v="0"/>
    <n v="7"/>
    <s v="Y"/>
    <s v="N"/>
    <n v="18.899999999999999"/>
    <n v="21.5"/>
    <n v="16.600000000000001"/>
    <n v="0"/>
    <n v="112108.215"/>
    <n v="23.974106599999999"/>
    <n v="2687694.2971457187"/>
  </r>
  <r>
    <d v="2015-02-09T00:00:00"/>
    <s v="Monday"/>
    <x v="1"/>
    <x v="0"/>
    <n v="7"/>
    <s v="Y"/>
    <s v="N"/>
    <n v="13.6"/>
    <n v="28.3"/>
    <n v="28.6"/>
    <n v="0"/>
    <n v="126813.075"/>
    <n v="28.90913471"/>
    <n v="3666056.268164333"/>
  </r>
  <r>
    <d v="2015-02-10T00:00:00"/>
    <s v="Tuesday"/>
    <x v="1"/>
    <x v="0"/>
    <n v="7"/>
    <s v="Y"/>
    <s v="N"/>
    <n v="16.399999999999999"/>
    <n v="27.8"/>
    <n v="27.7"/>
    <n v="0"/>
    <n v="145948.565"/>
    <n v="37.522599980000003"/>
    <n v="5476369.6221500291"/>
  </r>
  <r>
    <d v="2015-02-11T00:00:00"/>
    <s v="Wednesday"/>
    <x v="1"/>
    <x v="0"/>
    <n v="7"/>
    <s v="Y"/>
    <s v="N"/>
    <n v="18.100000000000001"/>
    <n v="26.8"/>
    <n v="24.1"/>
    <n v="0"/>
    <n v="149322.85"/>
    <n v="32.655454300000002"/>
    <n v="4876205.5041207559"/>
  </r>
  <r>
    <d v="2015-02-12T00:00:00"/>
    <s v="Thursday"/>
    <x v="1"/>
    <x v="0"/>
    <n v="7"/>
    <s v="Y"/>
    <s v="N"/>
    <n v="17.8"/>
    <n v="21.9"/>
    <n v="23.8"/>
    <n v="0"/>
    <n v="131376.78"/>
    <n v="26.576634940000002"/>
    <n v="3491552.7216526936"/>
  </r>
  <r>
    <d v="2015-02-13T00:00:00"/>
    <s v="Friday"/>
    <x v="1"/>
    <x v="0"/>
    <n v="7"/>
    <s v="Y"/>
    <s v="N"/>
    <n v="16.100000000000001"/>
    <n v="32.4"/>
    <n v="14.9"/>
    <n v="0"/>
    <n v="136070.62"/>
    <n v="18.73697061"/>
    <n v="2549551.2078244779"/>
  </r>
  <r>
    <d v="2015-02-14T00:00:00"/>
    <s v="Saturday"/>
    <x v="1"/>
    <x v="0"/>
    <n v="7"/>
    <s v="Y"/>
    <s v="N"/>
    <n v="19"/>
    <n v="25.1"/>
    <n v="20.8"/>
    <n v="19.600000000000001"/>
    <n v="119692.02499999999"/>
    <n v="20.240103229999999"/>
    <n v="2422578.9418077404"/>
  </r>
  <r>
    <d v="2015-02-15T00:00:00"/>
    <s v="Sunday"/>
    <x v="1"/>
    <x v="0"/>
    <n v="8"/>
    <s v="Y"/>
    <s v="N"/>
    <n v="18.2"/>
    <n v="34.4"/>
    <n v="25.7"/>
    <n v="0.4"/>
    <n v="125287.71"/>
    <n v="24.584186939999999"/>
    <n v="3080096.4839245072"/>
  </r>
  <r>
    <d v="2015-02-16T00:00:00"/>
    <s v="Monday"/>
    <x v="1"/>
    <x v="0"/>
    <n v="8"/>
    <s v="Y"/>
    <s v="N"/>
    <n v="17.399999999999999"/>
    <n v="24.6"/>
    <n v="26.3"/>
    <n v="0"/>
    <n v="131832.63"/>
    <n v="31.9490406"/>
    <n v="4211926.0482747778"/>
  </r>
  <r>
    <d v="2015-02-17T00:00:00"/>
    <s v="Tuesday"/>
    <x v="1"/>
    <x v="0"/>
    <n v="8"/>
    <s v="Y"/>
    <s v="N"/>
    <n v="17.600000000000001"/>
    <n v="20.6"/>
    <n v="8.3000000000000007"/>
    <n v="0"/>
    <n v="127666.01"/>
    <n v="30.250149390000001"/>
    <n v="3861915.8745252336"/>
  </r>
  <r>
    <d v="2015-02-18T00:00:00"/>
    <s v="Wednesday"/>
    <x v="1"/>
    <x v="0"/>
    <n v="8"/>
    <s v="Y"/>
    <s v="N"/>
    <n v="17.7"/>
    <n v="21.2"/>
    <n v="7.8"/>
    <n v="0"/>
    <n v="125972.765"/>
    <n v="30.235792750000002"/>
    <n v="3808886.414684454"/>
  </r>
  <r>
    <d v="2015-02-19T00:00:00"/>
    <s v="Thursday"/>
    <x v="1"/>
    <x v="0"/>
    <n v="8"/>
    <s v="Y"/>
    <s v="N"/>
    <n v="18.2"/>
    <n v="26.9"/>
    <n v="24.7"/>
    <n v="0"/>
    <n v="139399.69"/>
    <n v="33.598960679999998"/>
    <n v="4683684.7031141892"/>
  </r>
  <r>
    <d v="2015-02-20T00:00:00"/>
    <s v="Friday"/>
    <x v="1"/>
    <x v="0"/>
    <n v="8"/>
    <s v="Y"/>
    <s v="N"/>
    <n v="17.399999999999999"/>
    <n v="25.3"/>
    <n v="24.7"/>
    <n v="0"/>
    <n v="139465.67499999999"/>
    <n v="33.538671530000002"/>
    <n v="4677493.4635347323"/>
  </r>
  <r>
    <d v="2015-02-21T00:00:00"/>
    <s v="Saturday"/>
    <x v="1"/>
    <x v="0"/>
    <n v="8"/>
    <s v="Y"/>
    <s v="N"/>
    <n v="18.100000000000001"/>
    <n v="36.1"/>
    <n v="20"/>
    <n v="0"/>
    <n v="136283.03"/>
    <n v="31.252819840000001"/>
    <n v="4259228.9838393154"/>
  </r>
  <r>
    <d v="2015-02-22T00:00:00"/>
    <s v="Sunday"/>
    <x v="1"/>
    <x v="0"/>
    <n v="9"/>
    <s v="Y"/>
    <s v="N"/>
    <n v="20.3"/>
    <n v="35.299999999999997"/>
    <n v="11.7"/>
    <n v="1.6"/>
    <n v="138016.35"/>
    <n v="32.40972721"/>
    <n v="4473072.2540198835"/>
  </r>
  <r>
    <d v="2015-02-23T00:00:00"/>
    <s v="Monday"/>
    <x v="1"/>
    <x v="0"/>
    <n v="9"/>
    <s v="Y"/>
    <s v="N"/>
    <n v="21.1"/>
    <n v="29.3"/>
    <n v="4.7"/>
    <n v="0"/>
    <n v="135255.815"/>
    <n v="28.417229129999999"/>
    <n v="3843595.4860198908"/>
  </r>
  <r>
    <d v="2015-02-24T00:00:00"/>
    <s v="Tuesday"/>
    <x v="1"/>
    <x v="0"/>
    <n v="9"/>
    <s v="Y"/>
    <s v="N"/>
    <n v="15.9"/>
    <n v="20.100000000000001"/>
    <n v="21.4"/>
    <n v="3.2"/>
    <n v="120263.515"/>
    <n v="26.559011900000002"/>
    <n v="3194080.1260208287"/>
  </r>
  <r>
    <d v="2015-02-25T00:00:00"/>
    <s v="Wednesday"/>
    <x v="1"/>
    <x v="0"/>
    <n v="9"/>
    <s v="Y"/>
    <s v="N"/>
    <n v="14"/>
    <n v="27"/>
    <n v="24.1"/>
    <n v="0"/>
    <n v="130062.755"/>
    <n v="33.323249590000003"/>
    <n v="4334113.6472280212"/>
  </r>
  <r>
    <d v="2015-02-26T00:00:00"/>
    <s v="Thursday"/>
    <x v="1"/>
    <x v="0"/>
    <n v="9"/>
    <s v="Y"/>
    <s v="N"/>
    <n v="16"/>
    <n v="23.2"/>
    <n v="18.5"/>
    <n v="0"/>
    <n v="131525.85500000001"/>
    <n v="39.086578340000003"/>
    <n v="5140895.6351929819"/>
  </r>
  <r>
    <d v="2015-02-27T00:00:00"/>
    <s v="Friday"/>
    <x v="1"/>
    <x v="0"/>
    <n v="9"/>
    <s v="Y"/>
    <s v="N"/>
    <n v="14.8"/>
    <n v="24.3"/>
    <n v="21.7"/>
    <n v="0"/>
    <n v="131069.4"/>
    <n v="36.339011550000002"/>
    <n v="4762932.4404515699"/>
  </r>
  <r>
    <d v="2015-02-28T00:00:00"/>
    <s v="Saturday"/>
    <x v="1"/>
    <x v="0"/>
    <n v="9"/>
    <s v="Y"/>
    <s v="N"/>
    <n v="17.899999999999999"/>
    <n v="32.299999999999997"/>
    <n v="6.9"/>
    <n v="0"/>
    <n v="116275.73"/>
    <n v="25.143130729999999"/>
    <n v="2923535.8801161828"/>
  </r>
  <r>
    <d v="2015-03-01T00:00:00"/>
    <s v="Sunday"/>
    <x v="2"/>
    <x v="0"/>
    <n v="10"/>
    <s v="Y"/>
    <s v="N"/>
    <n v="15.2"/>
    <n v="20.8"/>
    <n v="23.3"/>
    <n v="15.8"/>
    <n v="103462.78"/>
    <n v="24.58614815"/>
    <n v="2543751.2370908568"/>
  </r>
  <r>
    <d v="2015-03-02T00:00:00"/>
    <s v="Monday"/>
    <x v="2"/>
    <x v="0"/>
    <n v="10"/>
    <s v="Y"/>
    <s v="N"/>
    <n v="11.6"/>
    <n v="23"/>
    <n v="22"/>
    <n v="0"/>
    <n v="123301.83500000001"/>
    <n v="33.166526230000002"/>
    <n v="4089493.5447346326"/>
  </r>
  <r>
    <d v="2015-03-03T00:00:00"/>
    <s v="Tuesday"/>
    <x v="2"/>
    <x v="0"/>
    <n v="10"/>
    <s v="Y"/>
    <s v="N"/>
    <n v="15.5"/>
    <n v="22.7"/>
    <n v="21.2"/>
    <n v="0"/>
    <n v="126750.29"/>
    <n v="43.739457139999999"/>
    <n v="5543988.8769375701"/>
  </r>
  <r>
    <d v="2015-03-04T00:00:00"/>
    <s v="Wednesday"/>
    <x v="2"/>
    <x v="0"/>
    <n v="10"/>
    <s v="Y"/>
    <s v="N"/>
    <n v="15.4"/>
    <n v="23.5"/>
    <n v="23"/>
    <n v="0"/>
    <n v="120764.185"/>
    <n v="37.252483910000002"/>
    <n v="4498765.8586167637"/>
  </r>
  <r>
    <d v="2015-03-05T00:00:00"/>
    <s v="Thursday"/>
    <x v="2"/>
    <x v="0"/>
    <n v="10"/>
    <s v="Y"/>
    <s v="N"/>
    <n v="12.6"/>
    <n v="18.600000000000001"/>
    <n v="22.5"/>
    <n v="0.8"/>
    <n v="114967.345"/>
    <n v="25.322828099999999"/>
    <n v="2911298.3145483942"/>
  </r>
  <r>
    <d v="2015-03-06T00:00:00"/>
    <s v="Friday"/>
    <x v="2"/>
    <x v="0"/>
    <n v="10"/>
    <s v="Y"/>
    <s v="N"/>
    <n v="14.1"/>
    <n v="21.1"/>
    <n v="10.8"/>
    <n v="0.2"/>
    <n v="117053.75"/>
    <n v="27.750521689999999"/>
    <n v="3248302.6282708375"/>
  </r>
  <r>
    <d v="2015-03-07T00:00:00"/>
    <s v="Saturday"/>
    <x v="2"/>
    <x v="0"/>
    <n v="10"/>
    <s v="Y"/>
    <s v="N"/>
    <n v="15.4"/>
    <n v="22.6"/>
    <n v="10.8"/>
    <n v="0.2"/>
    <n v="108344.575"/>
    <n v="22.113214540000001"/>
    <n v="2395846.8312201207"/>
  </r>
  <r>
    <d v="2015-03-08T00:00:00"/>
    <s v="Sunday"/>
    <x v="2"/>
    <x v="0"/>
    <n v="11"/>
    <s v="Y"/>
    <s v="N"/>
    <n v="16.2"/>
    <n v="24.4"/>
    <n v="20.399999999999999"/>
    <n v="0"/>
    <n v="106348.78"/>
    <n v="20.57443413"/>
    <n v="2188065.9689158616"/>
  </r>
  <r>
    <d v="2015-03-09T00:00:00"/>
    <s v="Monday"/>
    <x v="2"/>
    <x v="0"/>
    <n v="11"/>
    <s v="Y"/>
    <s v="Y"/>
    <n v="14.4"/>
    <n v="23.8"/>
    <n v="18.600000000000001"/>
    <n v="0"/>
    <n v="108282.48"/>
    <n v="23.80806827"/>
    <n v="2577996.6762849092"/>
  </r>
  <r>
    <d v="2015-03-10T00:00:00"/>
    <s v="Tuesday"/>
    <x v="2"/>
    <x v="0"/>
    <n v="11"/>
    <s v="Y"/>
    <s v="N"/>
    <n v="16.2"/>
    <n v="21.7"/>
    <n v="22.1"/>
    <n v="0"/>
    <n v="125828.53"/>
    <n v="31.763749180000001"/>
    <n v="3996785.8666081056"/>
  </r>
  <r>
    <d v="2015-03-11T00:00:00"/>
    <s v="Wednesday"/>
    <x v="2"/>
    <x v="0"/>
    <n v="11"/>
    <s v="Y"/>
    <s v="N"/>
    <n v="11.2"/>
    <n v="23.8"/>
    <n v="22.3"/>
    <n v="0"/>
    <n v="124418.41499999999"/>
    <n v="33.59649288"/>
    <n v="4180022.3936883849"/>
  </r>
  <r>
    <d v="2015-03-12T00:00:00"/>
    <s v="Thursday"/>
    <x v="2"/>
    <x v="0"/>
    <n v="11"/>
    <s v="Y"/>
    <s v="N"/>
    <n v="13"/>
    <n v="19.899999999999999"/>
    <n v="18.7"/>
    <n v="0"/>
    <n v="121683.65"/>
    <n v="26.040505889999999"/>
    <n v="3168703.8045416982"/>
  </r>
  <r>
    <d v="2015-03-13T00:00:00"/>
    <s v="Friday"/>
    <x v="2"/>
    <x v="0"/>
    <n v="11"/>
    <s v="Y"/>
    <s v="N"/>
    <n v="14.4"/>
    <n v="20.399999999999999"/>
    <n v="21.2"/>
    <n v="0"/>
    <n v="120929.815"/>
    <n v="24.195363230000002"/>
    <n v="2925940.7992617027"/>
  </r>
  <r>
    <d v="2015-03-14T00:00:00"/>
    <s v="Saturday"/>
    <x v="2"/>
    <x v="0"/>
    <n v="11"/>
    <s v="Y"/>
    <s v="N"/>
    <n v="9.4"/>
    <n v="30.1"/>
    <n v="20"/>
    <n v="0"/>
    <n v="108738.82"/>
    <n v="17.394529559999999"/>
    <n v="1891460.6188095191"/>
  </r>
  <r>
    <d v="2015-03-15T00:00:00"/>
    <s v="Sunday"/>
    <x v="2"/>
    <x v="0"/>
    <n v="12"/>
    <s v="Y"/>
    <s v="N"/>
    <n v="13.1"/>
    <n v="18.3"/>
    <n v="17.5"/>
    <n v="2.2000000000000002"/>
    <n v="100170.295"/>
    <n v="14.373099399999999"/>
    <n v="1439757.606962323"/>
  </r>
  <r>
    <d v="2015-03-16T00:00:00"/>
    <s v="Monday"/>
    <x v="2"/>
    <x v="0"/>
    <n v="12"/>
    <s v="Y"/>
    <s v="N"/>
    <n v="10.5"/>
    <n v="25.5"/>
    <n v="14.5"/>
    <n v="0"/>
    <n v="123787.075"/>
    <n v="22.66079993"/>
    <n v="2805114.1404949045"/>
  </r>
  <r>
    <d v="2015-03-17T00:00:00"/>
    <s v="Tuesday"/>
    <x v="2"/>
    <x v="0"/>
    <n v="12"/>
    <s v="Y"/>
    <s v="N"/>
    <n v="13"/>
    <n v="26.2"/>
    <n v="4.8"/>
    <n v="0"/>
    <n v="125600.86"/>
    <n v="21.38556947"/>
    <n v="2686045.9170217444"/>
  </r>
  <r>
    <d v="2015-03-18T00:00:00"/>
    <s v="Wednesday"/>
    <x v="2"/>
    <x v="0"/>
    <n v="12"/>
    <s v="Y"/>
    <s v="N"/>
    <n v="17.8"/>
    <n v="24.4"/>
    <n v="9.4"/>
    <n v="1.4"/>
    <n v="127975.815"/>
    <n v="24.43863773"/>
    <n v="3127554.5809864998"/>
  </r>
  <r>
    <d v="2015-03-19T00:00:00"/>
    <s v="Thursday"/>
    <x v="2"/>
    <x v="0"/>
    <n v="12"/>
    <s v="Y"/>
    <s v="N"/>
    <n v="16.5"/>
    <n v="33.5"/>
    <n v="15.1"/>
    <n v="0"/>
    <n v="128319.45"/>
    <n v="24.568240979999999"/>
    <n v="3152583.1700210609"/>
  </r>
  <r>
    <d v="2015-03-20T00:00:00"/>
    <s v="Friday"/>
    <x v="2"/>
    <x v="0"/>
    <n v="12"/>
    <s v="Y"/>
    <s v="N"/>
    <n v="14.2"/>
    <n v="19.600000000000001"/>
    <n v="19.899999999999999"/>
    <n v="0"/>
    <n v="119491.32"/>
    <n v="24.06816285"/>
    <n v="2875936.5489214621"/>
  </r>
  <r>
    <d v="2015-03-21T00:00:00"/>
    <s v="Saturday"/>
    <x v="2"/>
    <x v="0"/>
    <n v="12"/>
    <s v="Y"/>
    <s v="N"/>
    <n v="11.9"/>
    <n v="22.7"/>
    <n v="20.8"/>
    <n v="0"/>
    <n v="106754.8"/>
    <n v="20.473714609999998"/>
    <n v="2185667.3084476278"/>
  </r>
  <r>
    <d v="2015-03-22T00:00:00"/>
    <s v="Sunday"/>
    <x v="2"/>
    <x v="0"/>
    <n v="13"/>
    <s v="Y"/>
    <s v="N"/>
    <n v="11.3"/>
    <n v="28.8"/>
    <n v="19.899999999999999"/>
    <n v="0"/>
    <n v="106555.03"/>
    <n v="18.918695589999999"/>
    <n v="2015882.1761533176"/>
  </r>
  <r>
    <d v="2015-03-23T00:00:00"/>
    <s v="Monday"/>
    <x v="2"/>
    <x v="0"/>
    <n v="13"/>
    <s v="Y"/>
    <s v="N"/>
    <n v="13.6"/>
    <n v="27"/>
    <n v="3.9"/>
    <n v="0"/>
    <n v="122810.05"/>
    <n v="26.68562798"/>
    <n v="3277263.3065051991"/>
  </r>
  <r>
    <d v="2015-03-24T00:00:00"/>
    <s v="Tuesday"/>
    <x v="2"/>
    <x v="0"/>
    <n v="13"/>
    <s v="Y"/>
    <s v="N"/>
    <n v="12.6"/>
    <n v="15.3"/>
    <n v="3.8"/>
    <n v="1.4"/>
    <n v="123234.935"/>
    <n v="34.05849946"/>
    <n v="4197196.9671506351"/>
  </r>
  <r>
    <d v="2015-03-25T00:00:00"/>
    <s v="Wednesday"/>
    <x v="2"/>
    <x v="0"/>
    <n v="13"/>
    <s v="Y"/>
    <s v="N"/>
    <n v="13"/>
    <n v="20.399999999999999"/>
    <n v="13.8"/>
    <n v="0.4"/>
    <n v="122268.86"/>
    <n v="28.548754240000001"/>
    <n v="3490623.6353449663"/>
  </r>
  <r>
    <d v="2015-03-26T00:00:00"/>
    <s v="Thursday"/>
    <x v="2"/>
    <x v="0"/>
    <n v="13"/>
    <s v="Y"/>
    <s v="N"/>
    <n v="9.8000000000000007"/>
    <n v="18"/>
    <n v="9.9"/>
    <n v="0.4"/>
    <n v="121998.2"/>
    <n v="21.971362899999999"/>
    <n v="2680466.7253467799"/>
  </r>
  <r>
    <d v="2015-03-27T00:00:00"/>
    <s v="Friday"/>
    <x v="2"/>
    <x v="0"/>
    <n v="13"/>
    <s v="N"/>
    <s v="N"/>
    <n v="11.6"/>
    <n v="18.100000000000001"/>
    <n v="11.2"/>
    <n v="0.2"/>
    <n v="122346.33500000001"/>
    <n v="25.771600379999999"/>
    <n v="3153060.8535776073"/>
  </r>
  <r>
    <d v="2015-03-28T00:00:00"/>
    <s v="Saturday"/>
    <x v="2"/>
    <x v="0"/>
    <n v="13"/>
    <s v="N"/>
    <s v="N"/>
    <n v="12.7"/>
    <n v="19.100000000000001"/>
    <n v="14.4"/>
    <n v="0"/>
    <n v="112187.715"/>
    <n v="29.271368689999999"/>
    <n v="3283887.9682536433"/>
  </r>
  <r>
    <d v="2015-03-29T00:00:00"/>
    <s v="Sunday"/>
    <x v="2"/>
    <x v="0"/>
    <n v="14"/>
    <s v="N"/>
    <s v="N"/>
    <n v="8.5"/>
    <n v="22.7"/>
    <n v="18.600000000000001"/>
    <n v="0"/>
    <n v="106418.66499999999"/>
    <n v="24.672716350000002"/>
    <n v="2625637.5358906728"/>
  </r>
  <r>
    <d v="2015-03-30T00:00:00"/>
    <s v="Monday"/>
    <x v="2"/>
    <x v="0"/>
    <n v="14"/>
    <s v="N"/>
    <s v="N"/>
    <n v="10.6"/>
    <n v="23.1"/>
    <n v="18.100000000000001"/>
    <n v="0"/>
    <n v="123061.87"/>
    <n v="33.750362699999997"/>
    <n v="4153382.7470402485"/>
  </r>
  <r>
    <d v="2015-03-31T00:00:00"/>
    <s v="Tuesday"/>
    <x v="2"/>
    <x v="0"/>
    <n v="14"/>
    <s v="N"/>
    <s v="N"/>
    <n v="11.2"/>
    <n v="25.3"/>
    <n v="18.100000000000001"/>
    <n v="0"/>
    <n v="125795.325"/>
    <n v="31.836569579999999"/>
    <n v="4004891.6172012133"/>
  </r>
  <r>
    <d v="2015-04-01T00:00:00"/>
    <s v="Wednesday"/>
    <x v="3"/>
    <x v="0"/>
    <n v="14"/>
    <s v="N"/>
    <s v="N"/>
    <n v="13.3"/>
    <n v="29"/>
    <n v="10.7"/>
    <n v="0"/>
    <n v="122042.265"/>
    <n v="26.167805860000001"/>
    <n v="3193578.2972346731"/>
  </r>
  <r>
    <d v="2015-04-02T00:00:00"/>
    <s v="Thursday"/>
    <x v="3"/>
    <x v="0"/>
    <n v="14"/>
    <s v="N"/>
    <s v="N"/>
    <n v="12.8"/>
    <n v="17.2"/>
    <n v="17.5"/>
    <n v="0.2"/>
    <n v="113838.41"/>
    <n v="23.46025058"/>
    <n v="2670677.6242287778"/>
  </r>
  <r>
    <d v="2015-04-03T00:00:00"/>
    <s v="Friday"/>
    <x v="3"/>
    <x v="0"/>
    <n v="14"/>
    <s v="N"/>
    <s v="Y"/>
    <n v="8"/>
    <n v="20.9"/>
    <n v="17.399999999999999"/>
    <n v="0"/>
    <n v="98891.06"/>
    <n v="20.9393785"/>
    <n v="2070717.3356062099"/>
  </r>
  <r>
    <d v="2015-04-04T00:00:00"/>
    <s v="Saturday"/>
    <x v="3"/>
    <x v="0"/>
    <n v="14"/>
    <s v="N"/>
    <s v="Y"/>
    <n v="8.5"/>
    <n v="23.5"/>
    <n v="16.2"/>
    <n v="0"/>
    <n v="103999.17"/>
    <n v="23.188056169999999"/>
    <n v="2411538.5955933789"/>
  </r>
  <r>
    <d v="2015-04-05T00:00:00"/>
    <s v="Sunday"/>
    <x v="3"/>
    <x v="0"/>
    <n v="15"/>
    <s v="N"/>
    <s v="N"/>
    <n v="10.199999999999999"/>
    <n v="18.5"/>
    <n v="9.8000000000000007"/>
    <n v="0"/>
    <n v="103685.45"/>
    <n v="20.508650379999999"/>
    <n v="2126448.643542971"/>
  </r>
  <r>
    <d v="2015-04-06T00:00:00"/>
    <s v="Monday"/>
    <x v="3"/>
    <x v="0"/>
    <n v="15"/>
    <s v="N"/>
    <s v="Y"/>
    <n v="11.2"/>
    <n v="18.399999999999999"/>
    <n v="13"/>
    <n v="0"/>
    <n v="107383.37"/>
    <n v="17.04855264"/>
    <n v="1830731.0361055967"/>
  </r>
  <r>
    <d v="2015-04-07T00:00:00"/>
    <s v="Tuesday"/>
    <x v="3"/>
    <x v="0"/>
    <n v="15"/>
    <s v="N"/>
    <s v="N"/>
    <n v="12.4"/>
    <n v="17.3"/>
    <n v="3.9"/>
    <n v="0"/>
    <n v="120235.505"/>
    <n v="21.359459990000001"/>
    <n v="2568165.4584249454"/>
  </r>
  <r>
    <d v="2015-04-08T00:00:00"/>
    <s v="Wednesday"/>
    <x v="3"/>
    <x v="0"/>
    <n v="15"/>
    <s v="N"/>
    <s v="N"/>
    <n v="13.3"/>
    <n v="17.7"/>
    <n v="12.6"/>
    <n v="5.6"/>
    <n v="122129.77499999999"/>
    <n v="25.208016520000001"/>
    <n v="3078649.3857838828"/>
  </r>
  <r>
    <d v="2015-04-09T00:00:00"/>
    <s v="Thursday"/>
    <x v="3"/>
    <x v="0"/>
    <n v="15"/>
    <s v="N"/>
    <s v="N"/>
    <n v="8.6999999999999993"/>
    <n v="19.100000000000001"/>
    <n v="10.9"/>
    <n v="0"/>
    <n v="123990.76"/>
    <n v="25.207800370000001"/>
    <n v="3125534.3258045814"/>
  </r>
  <r>
    <d v="2015-04-10T00:00:00"/>
    <s v="Friday"/>
    <x v="3"/>
    <x v="0"/>
    <n v="15"/>
    <s v="N"/>
    <s v="N"/>
    <n v="8.6"/>
    <n v="18.7"/>
    <n v="15.9"/>
    <n v="0"/>
    <n v="121753.11500000001"/>
    <n v="25.677110800000001"/>
    <n v="3126268.2241001423"/>
  </r>
  <r>
    <d v="2015-04-11T00:00:00"/>
    <s v="Saturday"/>
    <x v="3"/>
    <x v="0"/>
    <n v="15"/>
    <s v="N"/>
    <s v="N"/>
    <n v="11.6"/>
    <n v="23.7"/>
    <n v="14.9"/>
    <n v="0"/>
    <n v="110034.16499999999"/>
    <n v="23.05591231"/>
    <n v="2536938.059344071"/>
  </r>
  <r>
    <d v="2015-04-12T00:00:00"/>
    <s v="Sunday"/>
    <x v="3"/>
    <x v="0"/>
    <n v="16"/>
    <s v="N"/>
    <s v="N"/>
    <n v="12.1"/>
    <n v="18.3"/>
    <n v="13.4"/>
    <n v="0"/>
    <n v="103760.22500000001"/>
    <n v="22.053037190000001"/>
    <n v="2288228.100767768"/>
  </r>
  <r>
    <d v="2015-04-13T00:00:00"/>
    <s v="Monday"/>
    <x v="3"/>
    <x v="0"/>
    <n v="16"/>
    <s v="N"/>
    <s v="N"/>
    <n v="7.3"/>
    <n v="19.100000000000001"/>
    <n v="14.9"/>
    <n v="0"/>
    <n v="125107.78"/>
    <n v="29.408289079999999"/>
    <n v="3679205.7603970421"/>
  </r>
  <r>
    <d v="2015-04-14T00:00:00"/>
    <s v="Tuesday"/>
    <x v="3"/>
    <x v="0"/>
    <n v="16"/>
    <s v="Y"/>
    <s v="N"/>
    <n v="10.5"/>
    <n v="24.7"/>
    <n v="8.4"/>
    <n v="1.6"/>
    <n v="127793.38"/>
    <n v="30.995175629999999"/>
    <n v="3960978.2574513294"/>
  </r>
  <r>
    <d v="2015-04-15T00:00:00"/>
    <s v="Wednesday"/>
    <x v="3"/>
    <x v="0"/>
    <n v="16"/>
    <s v="Y"/>
    <s v="N"/>
    <n v="13.9"/>
    <n v="27.6"/>
    <n v="12.8"/>
    <n v="2.4"/>
    <n v="126673.935"/>
    <n v="31.090558479999999"/>
    <n v="3938363.3840092188"/>
  </r>
  <r>
    <d v="2015-04-16T00:00:00"/>
    <s v="Thursday"/>
    <x v="3"/>
    <x v="0"/>
    <n v="16"/>
    <s v="Y"/>
    <s v="N"/>
    <n v="15.6"/>
    <n v="17.8"/>
    <n v="10.9"/>
    <n v="0"/>
    <n v="126937.94"/>
    <n v="40.68150885"/>
    <n v="5164026.9295107694"/>
  </r>
  <r>
    <d v="2015-04-17T00:00:00"/>
    <s v="Friday"/>
    <x v="3"/>
    <x v="0"/>
    <n v="16"/>
    <s v="Y"/>
    <s v="N"/>
    <n v="10.1"/>
    <n v="17.100000000000001"/>
    <n v="7.5"/>
    <n v="0"/>
    <n v="131031.41499999999"/>
    <n v="33.987504819999998"/>
    <n v="4453430.8488839194"/>
  </r>
  <r>
    <d v="2015-04-18T00:00:00"/>
    <s v="Saturday"/>
    <x v="3"/>
    <x v="0"/>
    <n v="16"/>
    <s v="Y"/>
    <s v="N"/>
    <n v="13.5"/>
    <n v="21.9"/>
    <n v="9.9"/>
    <n v="3.6"/>
    <n v="109763.985"/>
    <n v="26.14012894"/>
    <n v="2869244.7208682261"/>
  </r>
  <r>
    <d v="2015-04-19T00:00:00"/>
    <s v="Sunday"/>
    <x v="3"/>
    <x v="0"/>
    <n v="17"/>
    <s v="Y"/>
    <s v="N"/>
    <n v="9.6999999999999993"/>
    <n v="14.7"/>
    <n v="11"/>
    <n v="6.4"/>
    <n v="107160.54"/>
    <n v="24.540694439999999"/>
    <n v="2629794.0681653973"/>
  </r>
  <r>
    <d v="2015-04-20T00:00:00"/>
    <s v="Monday"/>
    <x v="3"/>
    <x v="0"/>
    <n v="17"/>
    <s v="Y"/>
    <s v="N"/>
    <n v="7"/>
    <n v="16.2"/>
    <n v="12.7"/>
    <n v="1.4"/>
    <n v="126696.19"/>
    <n v="33.677175830000003"/>
    <n v="4266769.8676210884"/>
  </r>
  <r>
    <d v="2015-04-21T00:00:00"/>
    <s v="Tuesday"/>
    <x v="3"/>
    <x v="0"/>
    <n v="17"/>
    <s v="Y"/>
    <s v="N"/>
    <n v="6.5"/>
    <n v="17.7"/>
    <n v="13.8"/>
    <n v="0"/>
    <n v="127973.58500000001"/>
    <n v="30.473156899999999"/>
    <n v="3899759.1347604864"/>
  </r>
  <r>
    <d v="2015-04-22T00:00:00"/>
    <s v="Wednesday"/>
    <x v="3"/>
    <x v="0"/>
    <n v="17"/>
    <s v="Y"/>
    <s v="N"/>
    <n v="9.1"/>
    <n v="19.5"/>
    <n v="7.1"/>
    <n v="0"/>
    <n v="128598.495"/>
    <n v="36.695283570000001"/>
    <n v="4718958.2407002272"/>
  </r>
  <r>
    <d v="2015-04-23T00:00:00"/>
    <s v="Thursday"/>
    <x v="3"/>
    <x v="0"/>
    <n v="17"/>
    <s v="Y"/>
    <s v="N"/>
    <n v="12.2"/>
    <n v="19.2"/>
    <n v="7.5"/>
    <n v="0"/>
    <n v="126483.80499999999"/>
    <n v="35.422484740000002"/>
    <n v="4480370.6524696359"/>
  </r>
  <r>
    <d v="2015-04-24T00:00:00"/>
    <s v="Friday"/>
    <x v="3"/>
    <x v="0"/>
    <n v="17"/>
    <s v="Y"/>
    <s v="N"/>
    <n v="14.4"/>
    <n v="21.1"/>
    <n v="7.8"/>
    <n v="0"/>
    <n v="126230.785"/>
    <n v="36.497936299999999"/>
    <n v="4607163.1500289952"/>
  </r>
  <r>
    <d v="2015-04-25T00:00:00"/>
    <s v="Saturday"/>
    <x v="3"/>
    <x v="0"/>
    <n v="17"/>
    <s v="Y"/>
    <s v="Y"/>
    <n v="11.6"/>
    <n v="15"/>
    <n v="3.5"/>
    <n v="3"/>
    <n v="111803.625"/>
    <n v="25.97830858"/>
    <n v="2904469.0706126024"/>
  </r>
  <r>
    <d v="2015-04-26T00:00:00"/>
    <s v="Sunday"/>
    <x v="3"/>
    <x v="0"/>
    <n v="18"/>
    <s v="Y"/>
    <s v="N"/>
    <n v="10.4"/>
    <n v="15.4"/>
    <n v="5.9"/>
    <n v="7"/>
    <n v="108217.82"/>
    <n v="28.955419760000002"/>
    <n v="3133492.4036121238"/>
  </r>
  <r>
    <d v="2015-04-27T00:00:00"/>
    <s v="Monday"/>
    <x v="3"/>
    <x v="0"/>
    <n v="18"/>
    <s v="Y"/>
    <s v="N"/>
    <n v="10.5"/>
    <n v="15.1"/>
    <n v="8.3000000000000007"/>
    <n v="4"/>
    <n v="127855.22"/>
    <n v="48.673068360000002"/>
    <n v="6223105.8632428395"/>
  </r>
  <r>
    <d v="2015-04-28T00:00:00"/>
    <s v="Tuesday"/>
    <x v="3"/>
    <x v="0"/>
    <n v="18"/>
    <s v="Y"/>
    <s v="N"/>
    <n v="10.1"/>
    <n v="16"/>
    <n v="8.9"/>
    <n v="1.6"/>
    <n v="132642.14000000001"/>
    <n v="46.268034399999998"/>
    <n v="6137091.0964096161"/>
  </r>
  <r>
    <d v="2015-04-29T00:00:00"/>
    <s v="Wednesday"/>
    <x v="3"/>
    <x v="0"/>
    <n v="18"/>
    <s v="Y"/>
    <s v="N"/>
    <n v="7.4"/>
    <n v="17.100000000000001"/>
    <n v="12.6"/>
    <n v="0"/>
    <n v="132814.61499999999"/>
    <n v="39.829820890000001"/>
    <n v="5289982.3270243071"/>
  </r>
  <r>
    <d v="2015-04-30T00:00:00"/>
    <s v="Thursday"/>
    <x v="3"/>
    <x v="0"/>
    <n v="18"/>
    <s v="Y"/>
    <s v="N"/>
    <n v="6.4"/>
    <n v="19.600000000000001"/>
    <n v="12.3"/>
    <n v="0"/>
    <n v="132669.57999999999"/>
    <n v="39.092652309999998"/>
    <n v="5186405.7630537292"/>
  </r>
  <r>
    <d v="2015-05-01T00:00:00"/>
    <s v="Friday"/>
    <x v="4"/>
    <x v="0"/>
    <n v="18"/>
    <s v="Y"/>
    <s v="N"/>
    <n v="7.9"/>
    <n v="23.1"/>
    <n v="12.1"/>
    <n v="0"/>
    <n v="126304.44500000001"/>
    <n v="47.474462099999997"/>
    <n v="5996235.5872140341"/>
  </r>
  <r>
    <d v="2015-05-02T00:00:00"/>
    <s v="Saturday"/>
    <x v="4"/>
    <x v="0"/>
    <n v="18"/>
    <s v="Y"/>
    <s v="N"/>
    <n v="11.6"/>
    <n v="22.2"/>
    <n v="6.1"/>
    <n v="0"/>
    <n v="108487.97500000001"/>
    <n v="25.852039900000001"/>
    <n v="2804635.4583702027"/>
  </r>
  <r>
    <d v="2015-05-03T00:00:00"/>
    <s v="Sunday"/>
    <x v="4"/>
    <x v="0"/>
    <n v="19"/>
    <s v="Y"/>
    <s v="N"/>
    <n v="9.6999999999999993"/>
    <n v="18.2"/>
    <n v="11.2"/>
    <n v="0"/>
    <n v="109233.34"/>
    <n v="30.627063069999998"/>
    <n v="3345496.3935267534"/>
  </r>
  <r>
    <d v="2015-05-04T00:00:00"/>
    <s v="Monday"/>
    <x v="4"/>
    <x v="0"/>
    <n v="19"/>
    <s v="Y"/>
    <s v="N"/>
    <n v="7.5"/>
    <n v="22.3"/>
    <n v="11.6"/>
    <n v="0"/>
    <n v="122375.47"/>
    <n v="28.803037939999999"/>
    <n v="3524785.3053353317"/>
  </r>
  <r>
    <d v="2015-05-05T00:00:00"/>
    <s v="Tuesday"/>
    <x v="4"/>
    <x v="0"/>
    <n v="19"/>
    <s v="Y"/>
    <s v="N"/>
    <n v="9.1999999999999993"/>
    <n v="18.100000000000001"/>
    <n v="7.1"/>
    <n v="0.6"/>
    <n v="123734.86500000001"/>
    <n v="27.383343969999999"/>
    <n v="3388274.3693765141"/>
  </r>
  <r>
    <d v="2015-05-06T00:00:00"/>
    <s v="Wednesday"/>
    <x v="4"/>
    <x v="0"/>
    <n v="19"/>
    <s v="Y"/>
    <s v="N"/>
    <n v="9.5"/>
    <n v="16.2"/>
    <n v="7.6"/>
    <n v="1.4"/>
    <n v="129121.86"/>
    <n v="26.022589379999999"/>
    <n v="3360085.1427618465"/>
  </r>
  <r>
    <d v="2015-05-07T00:00:00"/>
    <s v="Thursday"/>
    <x v="4"/>
    <x v="0"/>
    <n v="19"/>
    <s v="Y"/>
    <s v="N"/>
    <n v="10.3"/>
    <n v="15.6"/>
    <n v="6.9"/>
    <n v="2.2000000000000002"/>
    <n v="131237.185"/>
    <n v="29.082030029999999"/>
    <n v="3816643.7552226651"/>
  </r>
  <r>
    <d v="2015-05-08T00:00:00"/>
    <s v="Friday"/>
    <x v="4"/>
    <x v="0"/>
    <n v="19"/>
    <s v="Y"/>
    <s v="N"/>
    <n v="10.5"/>
    <n v="15.9"/>
    <n v="5.9"/>
    <n v="0.2"/>
    <n v="131138.73000000001"/>
    <n v="29.075609050000001"/>
    <n v="3812938.444793507"/>
  </r>
  <r>
    <d v="2015-05-09T00:00:00"/>
    <s v="Saturday"/>
    <x v="4"/>
    <x v="0"/>
    <n v="19"/>
    <s v="Y"/>
    <s v="N"/>
    <n v="12.8"/>
    <n v="18.7"/>
    <n v="7.3"/>
    <n v="0"/>
    <n v="108377.05"/>
    <n v="19.602360470000001"/>
    <n v="2124446.0007752138"/>
  </r>
  <r>
    <d v="2015-05-10T00:00:00"/>
    <s v="Sunday"/>
    <x v="4"/>
    <x v="0"/>
    <n v="20"/>
    <s v="Y"/>
    <s v="N"/>
    <n v="12.8"/>
    <n v="16.600000000000001"/>
    <n v="5.9"/>
    <n v="8.6"/>
    <n v="103811.28"/>
    <n v="13.279840760000001"/>
    <n v="1378597.2674917728"/>
  </r>
  <r>
    <d v="2015-05-11T00:00:00"/>
    <s v="Monday"/>
    <x v="4"/>
    <x v="0"/>
    <n v="20"/>
    <s v="Y"/>
    <s v="N"/>
    <n v="12.4"/>
    <n v="15.9"/>
    <n v="7.9"/>
    <n v="2.6"/>
    <n v="123740.245"/>
    <n v="28.475489379999999"/>
    <n v="3523564.032376098"/>
  </r>
  <r>
    <d v="2015-05-12T00:00:00"/>
    <s v="Tuesday"/>
    <x v="4"/>
    <x v="0"/>
    <n v="20"/>
    <s v="Y"/>
    <s v="N"/>
    <n v="12.8"/>
    <n v="17.399999999999999"/>
    <n v="5.9"/>
    <n v="0"/>
    <n v="129312.58"/>
    <n v="28.355358970000001"/>
    <n v="3666704.6252368428"/>
  </r>
  <r>
    <d v="2015-05-13T00:00:00"/>
    <s v="Wednesday"/>
    <x v="4"/>
    <x v="0"/>
    <n v="20"/>
    <s v="Y"/>
    <s v="N"/>
    <n v="6.3"/>
    <n v="12.8"/>
    <n v="8.6999999999999993"/>
    <n v="6.8"/>
    <n v="136903.26999999999"/>
    <n v="33.602901799999998"/>
    <n v="4600347.1379088853"/>
  </r>
  <r>
    <d v="2015-05-14T00:00:00"/>
    <s v="Thursday"/>
    <x v="4"/>
    <x v="0"/>
    <n v="20"/>
    <s v="Y"/>
    <s v="N"/>
    <n v="7.3"/>
    <n v="14.6"/>
    <n v="6.7"/>
    <n v="4.4000000000000004"/>
    <n v="135217.65"/>
    <n v="36.084976089999998"/>
    <n v="4879325.6671959879"/>
  </r>
  <r>
    <d v="2015-05-15T00:00:00"/>
    <s v="Friday"/>
    <x v="4"/>
    <x v="0"/>
    <n v="20"/>
    <s v="Y"/>
    <s v="N"/>
    <n v="11.5"/>
    <n v="14.5"/>
    <n v="6.2"/>
    <n v="1.8"/>
    <n v="135172.41"/>
    <n v="32.888201889999998"/>
    <n v="4445577.5100378543"/>
  </r>
  <r>
    <d v="2015-05-16T00:00:00"/>
    <s v="Saturday"/>
    <x v="4"/>
    <x v="0"/>
    <n v="20"/>
    <s v="Y"/>
    <s v="N"/>
    <n v="11.3"/>
    <n v="16.2"/>
    <n v="10.4"/>
    <n v="0"/>
    <n v="117136.63"/>
    <n v="35.11935553"/>
    <n v="4113762.9545560642"/>
  </r>
  <r>
    <d v="2015-05-17T00:00:00"/>
    <s v="Sunday"/>
    <x v="4"/>
    <x v="0"/>
    <n v="21"/>
    <s v="Y"/>
    <s v="N"/>
    <n v="7.4"/>
    <n v="20.5"/>
    <n v="10.3"/>
    <n v="0"/>
    <n v="111897.08500000001"/>
    <n v="30.547599470000002"/>
    <n v="3418187.3344405452"/>
  </r>
  <r>
    <d v="2015-05-18T00:00:00"/>
    <s v="Monday"/>
    <x v="4"/>
    <x v="0"/>
    <n v="21"/>
    <s v="Y"/>
    <s v="N"/>
    <n v="7.2"/>
    <n v="20.399999999999999"/>
    <n v="10.199999999999999"/>
    <n v="0"/>
    <n v="127524.8"/>
    <n v="39.33371288"/>
    <n v="5016023.8682794245"/>
  </r>
  <r>
    <d v="2015-05-19T00:00:00"/>
    <s v="Tuesday"/>
    <x v="4"/>
    <x v="0"/>
    <n v="21"/>
    <s v="Y"/>
    <s v="N"/>
    <n v="9.9"/>
    <n v="16.2"/>
    <n v="3.2"/>
    <n v="0"/>
    <n v="133235.48000000001"/>
    <n v="34.038317739999997"/>
    <n v="4535111.6024814155"/>
  </r>
  <r>
    <d v="2015-05-20T00:00:00"/>
    <s v="Wednesday"/>
    <x v="4"/>
    <x v="0"/>
    <n v="21"/>
    <s v="Y"/>
    <s v="N"/>
    <n v="13.6"/>
    <n v="18.100000000000001"/>
    <n v="6"/>
    <n v="2.4"/>
    <n v="127522.71"/>
    <n v="30.976086030000001"/>
    <n v="3950154.4357387414"/>
  </r>
  <r>
    <d v="2015-05-21T00:00:00"/>
    <s v="Thursday"/>
    <x v="4"/>
    <x v="0"/>
    <n v="21"/>
    <s v="Y"/>
    <s v="N"/>
    <n v="10.3"/>
    <n v="13.6"/>
    <n v="3.5"/>
    <n v="6.2"/>
    <n v="135361.19500000001"/>
    <n v="35.621998429999998"/>
    <n v="4821836.2757729236"/>
  </r>
  <r>
    <d v="2015-05-22T00:00:00"/>
    <s v="Friday"/>
    <x v="4"/>
    <x v="0"/>
    <n v="21"/>
    <s v="Y"/>
    <s v="N"/>
    <n v="9.1"/>
    <n v="14.1"/>
    <n v="6.7"/>
    <n v="0.4"/>
    <n v="133422.46"/>
    <n v="34.614105330000001"/>
    <n v="4618299.0838277116"/>
  </r>
  <r>
    <d v="2015-05-23T00:00:00"/>
    <s v="Saturday"/>
    <x v="4"/>
    <x v="0"/>
    <n v="21"/>
    <s v="Y"/>
    <s v="N"/>
    <n v="10.4"/>
    <n v="13.3"/>
    <n v="7.7"/>
    <n v="0"/>
    <n v="119331.85"/>
    <n v="31.22698432"/>
    <n v="3726373.8088265923"/>
  </r>
  <r>
    <d v="2015-05-24T00:00:00"/>
    <s v="Sunday"/>
    <x v="4"/>
    <x v="0"/>
    <n v="22"/>
    <s v="Y"/>
    <s v="N"/>
    <n v="6"/>
    <n v="15.6"/>
    <n v="8.6"/>
    <n v="0"/>
    <n v="118783.08500000001"/>
    <n v="31.493258560000001"/>
    <n v="3740866.408459458"/>
  </r>
  <r>
    <d v="2015-05-25T00:00:00"/>
    <s v="Monday"/>
    <x v="4"/>
    <x v="0"/>
    <n v="22"/>
    <s v="Y"/>
    <s v="N"/>
    <n v="7.4"/>
    <n v="17.100000000000001"/>
    <n v="8.1"/>
    <n v="0"/>
    <n v="136690.92000000001"/>
    <n v="51.610330150000003"/>
    <n v="7054663.5097072395"/>
  </r>
  <r>
    <d v="2015-05-26T00:00:00"/>
    <s v="Tuesday"/>
    <x v="4"/>
    <x v="0"/>
    <n v="22"/>
    <s v="Y"/>
    <s v="N"/>
    <n v="5.4"/>
    <n v="15.6"/>
    <n v="6.8"/>
    <n v="0"/>
    <n v="140886.995"/>
    <n v="46.401813629999999"/>
    <n v="6537412.0848807413"/>
  </r>
  <r>
    <d v="2015-05-27T00:00:00"/>
    <s v="Wednesday"/>
    <x v="4"/>
    <x v="0"/>
    <n v="22"/>
    <s v="Y"/>
    <s v="N"/>
    <n v="7.9"/>
    <n v="18.7"/>
    <n v="7.4"/>
    <n v="0"/>
    <n v="133103.37"/>
    <n v="29.884071370000001"/>
    <n v="3977670.6086675171"/>
  </r>
  <r>
    <d v="2015-05-28T00:00:00"/>
    <s v="Thursday"/>
    <x v="4"/>
    <x v="0"/>
    <n v="22"/>
    <s v="Y"/>
    <s v="N"/>
    <n v="13.1"/>
    <n v="19.7"/>
    <n v="8.4"/>
    <n v="0"/>
    <n v="127900.235"/>
    <n v="26.09688903"/>
    <n v="3337798.2397059221"/>
  </r>
  <r>
    <d v="2015-05-29T00:00:00"/>
    <s v="Friday"/>
    <x v="4"/>
    <x v="0"/>
    <n v="22"/>
    <s v="Y"/>
    <s v="N"/>
    <n v="9.5"/>
    <n v="15.8"/>
    <n v="6.6"/>
    <n v="0"/>
    <n v="132338.94"/>
    <n v="29.803580050000001"/>
    <n v="3944174.1920221471"/>
  </r>
  <r>
    <d v="2015-05-30T00:00:00"/>
    <s v="Saturday"/>
    <x v="4"/>
    <x v="0"/>
    <n v="22"/>
    <s v="Y"/>
    <s v="N"/>
    <n v="11"/>
    <n v="17.3"/>
    <n v="8"/>
    <n v="0"/>
    <n v="114669.79"/>
    <n v="19.048825789999999"/>
    <n v="2184324.8530858839"/>
  </r>
  <r>
    <d v="2015-05-31T00:00:00"/>
    <s v="Sunday"/>
    <x v="4"/>
    <x v="0"/>
    <n v="23"/>
    <s v="Y"/>
    <s v="N"/>
    <n v="12.3"/>
    <n v="16.8"/>
    <n v="4.9000000000000004"/>
    <n v="0"/>
    <n v="113261.26"/>
    <n v="18.572714080000001"/>
    <n v="2103568.9983205409"/>
  </r>
  <r>
    <d v="2015-06-01T00:00:00"/>
    <s v="Monday"/>
    <x v="5"/>
    <x v="0"/>
    <n v="23"/>
    <s v="Y"/>
    <s v="N"/>
    <n v="5.2"/>
    <n v="12.2"/>
    <n v="8.1"/>
    <n v="8.1999999999999993"/>
    <n v="140919.995"/>
    <n v="36.928126640000002"/>
    <n v="5203911.4214681666"/>
  </r>
  <r>
    <d v="2015-06-02T00:00:00"/>
    <s v="Tuesday"/>
    <x v="5"/>
    <x v="0"/>
    <n v="23"/>
    <s v="Y"/>
    <s v="N"/>
    <n v="7.1"/>
    <n v="11.4"/>
    <n v="4.5999999999999996"/>
    <n v="4.2"/>
    <n v="148534.505"/>
    <n v="59.85603338"/>
    <n v="8890686.2893617768"/>
  </r>
  <r>
    <d v="2015-06-03T00:00:00"/>
    <s v="Wednesday"/>
    <x v="5"/>
    <x v="0"/>
    <n v="23"/>
    <s v="Y"/>
    <s v="N"/>
    <n v="8.1"/>
    <n v="13.6"/>
    <n v="8.1999999999999993"/>
    <n v="0.8"/>
    <n v="146902.95000000001"/>
    <n v="50.5626836"/>
    <n v="7427807.3807566203"/>
  </r>
  <r>
    <d v="2015-06-04T00:00:00"/>
    <s v="Thursday"/>
    <x v="5"/>
    <x v="0"/>
    <n v="23"/>
    <s v="Y"/>
    <s v="N"/>
    <n v="4.4000000000000004"/>
    <n v="11.3"/>
    <n v="5.5"/>
    <n v="0"/>
    <n v="147155.26500000001"/>
    <n v="33.050284789999999"/>
    <n v="4863523.4165979195"/>
  </r>
  <r>
    <d v="2015-06-05T00:00:00"/>
    <s v="Friday"/>
    <x v="5"/>
    <x v="0"/>
    <n v="23"/>
    <s v="Y"/>
    <s v="N"/>
    <n v="7"/>
    <n v="15"/>
    <n v="7"/>
    <n v="4.2"/>
    <n v="142625.035"/>
    <n v="37.966538890000002"/>
    <n v="5414978.9380151117"/>
  </r>
  <r>
    <d v="2015-06-06T00:00:00"/>
    <s v="Saturday"/>
    <x v="5"/>
    <x v="0"/>
    <n v="23"/>
    <s v="Y"/>
    <s v="N"/>
    <n v="9.1999999999999993"/>
    <n v="16.600000000000001"/>
    <n v="6.4"/>
    <n v="0.2"/>
    <n v="120128.295"/>
    <n v="30.181346850000001"/>
    <n v="3625633.7378941206"/>
  </r>
  <r>
    <d v="2015-06-07T00:00:00"/>
    <s v="Sunday"/>
    <x v="5"/>
    <x v="0"/>
    <n v="24"/>
    <s v="Y"/>
    <s v="N"/>
    <n v="11.2"/>
    <n v="14.5"/>
    <n v="6.9"/>
    <n v="0"/>
    <n v="109609.685"/>
    <n v="23.380384849999999"/>
    <n v="2562716.6185872722"/>
  </r>
  <r>
    <d v="2015-06-08T00:00:00"/>
    <s v="Monday"/>
    <x v="5"/>
    <x v="0"/>
    <n v="24"/>
    <s v="Y"/>
    <s v="Y"/>
    <n v="11.1"/>
    <n v="18.5"/>
    <n v="8.1999999999999993"/>
    <n v="0"/>
    <n v="110715.815"/>
    <n v="24.357636500000002"/>
    <n v="2696775.5765712475"/>
  </r>
  <r>
    <d v="2015-06-09T00:00:00"/>
    <s v="Tuesday"/>
    <x v="5"/>
    <x v="0"/>
    <n v="24"/>
    <s v="Y"/>
    <s v="N"/>
    <n v="10.3"/>
    <n v="13.5"/>
    <n v="8.6"/>
    <n v="4"/>
    <n v="132854.13500000001"/>
    <n v="36.714275120000003"/>
    <n v="4877643.263219622"/>
  </r>
  <r>
    <d v="2015-06-10T00:00:00"/>
    <s v="Wednesday"/>
    <x v="5"/>
    <x v="0"/>
    <n v="24"/>
    <s v="Y"/>
    <s v="N"/>
    <n v="7.5"/>
    <n v="13.4"/>
    <n v="7.1"/>
    <n v="0"/>
    <n v="144125.52499999999"/>
    <n v="39.766137469999997"/>
    <n v="5731315.4400859214"/>
  </r>
  <r>
    <d v="2015-06-11T00:00:00"/>
    <s v="Thursday"/>
    <x v="5"/>
    <x v="0"/>
    <n v="24"/>
    <s v="Y"/>
    <s v="N"/>
    <n v="5.7"/>
    <n v="14"/>
    <n v="8.3000000000000007"/>
    <m/>
    <n v="143465.44500000001"/>
    <n v="37.481829380000001"/>
    <n v="5377347.3314157743"/>
  </r>
  <r>
    <d v="2015-06-12T00:00:00"/>
    <s v="Friday"/>
    <x v="5"/>
    <x v="0"/>
    <n v="24"/>
    <s v="Y"/>
    <s v="N"/>
    <n v="5.2"/>
    <n v="13.1"/>
    <n v="6.9"/>
    <n v="0"/>
    <n v="145005.62"/>
    <n v="37.539372819999997"/>
    <n v="5443420.0301752482"/>
  </r>
  <r>
    <d v="2015-06-13T00:00:00"/>
    <s v="Saturday"/>
    <x v="5"/>
    <x v="0"/>
    <n v="24"/>
    <s v="Y"/>
    <s v="N"/>
    <n v="6"/>
    <n v="18.2"/>
    <n v="8"/>
    <n v="0"/>
    <n v="123754.55"/>
    <n v="29.868588150000001"/>
    <n v="3696373.6856385828"/>
  </r>
  <r>
    <d v="2015-06-14T00:00:00"/>
    <s v="Sunday"/>
    <x v="5"/>
    <x v="0"/>
    <n v="25"/>
    <s v="Y"/>
    <s v="N"/>
    <n v="5.8"/>
    <n v="17.399999999999999"/>
    <n v="8"/>
    <n v="0"/>
    <n v="119125.62"/>
    <n v="31.598182309999999"/>
    <n v="3764153.0585517818"/>
  </r>
  <r>
    <d v="2015-06-15T00:00:00"/>
    <s v="Monday"/>
    <x v="5"/>
    <x v="0"/>
    <n v="25"/>
    <s v="Y"/>
    <s v="N"/>
    <n v="7.1"/>
    <n v="16.899999999999999"/>
    <n v="6.6"/>
    <n v="0"/>
    <n v="136054.14499999999"/>
    <n v="36.010981530000002"/>
    <n v="4899443.3026749417"/>
  </r>
  <r>
    <d v="2015-06-16T00:00:00"/>
    <s v="Tuesday"/>
    <x v="5"/>
    <x v="0"/>
    <n v="25"/>
    <s v="Y"/>
    <s v="N"/>
    <n v="9.5"/>
    <n v="16.100000000000001"/>
    <n v="3.3"/>
    <n v="5"/>
    <n v="139073.785"/>
    <n v="36.942819380000003"/>
    <n v="5137777.719747954"/>
  </r>
  <r>
    <d v="2015-06-17T00:00:00"/>
    <s v="Wednesday"/>
    <x v="5"/>
    <x v="0"/>
    <n v="25"/>
    <s v="Y"/>
    <s v="N"/>
    <n v="11.7"/>
    <n v="13.8"/>
    <n v="4.7"/>
    <n v="0"/>
    <n v="134290.46"/>
    <n v="39.278599130000003"/>
    <n v="5274741.1453232998"/>
  </r>
  <r>
    <d v="2015-06-18T00:00:00"/>
    <s v="Thursday"/>
    <x v="5"/>
    <x v="0"/>
    <n v="25"/>
    <s v="Y"/>
    <s v="N"/>
    <n v="10.7"/>
    <n v="12.7"/>
    <n v="4.2"/>
    <n v="1"/>
    <n v="137073.77499999999"/>
    <n v="37.45776352"/>
    <n v="5134477.0487436876"/>
  </r>
  <r>
    <d v="2015-06-19T00:00:00"/>
    <s v="Friday"/>
    <x v="5"/>
    <x v="0"/>
    <n v="25"/>
    <s v="Y"/>
    <s v="N"/>
    <n v="7"/>
    <n v="12.4"/>
    <n v="7.9"/>
    <n v="0.2"/>
    <n v="139781.245"/>
    <n v="38.550713739999999"/>
    <n v="5388666.7622158062"/>
  </r>
  <r>
    <d v="2015-06-20T00:00:00"/>
    <s v="Saturday"/>
    <x v="5"/>
    <x v="0"/>
    <n v="25"/>
    <s v="Y"/>
    <s v="N"/>
    <n v="4.0999999999999996"/>
    <n v="11.6"/>
    <n v="7.1"/>
    <n v="0"/>
    <n v="129576.36"/>
    <n v="41.097683109999998"/>
    <n v="5325288.1818272797"/>
  </r>
  <r>
    <d v="2015-06-21T00:00:00"/>
    <s v="Sunday"/>
    <x v="5"/>
    <x v="0"/>
    <n v="26"/>
    <s v="Y"/>
    <s v="N"/>
    <n v="2.2000000000000002"/>
    <n v="12.9"/>
    <n v="8.6"/>
    <n v="0"/>
    <n v="124910.57"/>
    <n v="33.902389839999998"/>
    <n v="4234766.839276609"/>
  </r>
  <r>
    <d v="2015-06-22T00:00:00"/>
    <s v="Monday"/>
    <x v="5"/>
    <x v="0"/>
    <n v="26"/>
    <s v="Y"/>
    <s v="N"/>
    <n v="3.6"/>
    <n v="14.1"/>
    <n v="6.2"/>
    <n v="0"/>
    <n v="140431.35999999999"/>
    <n v="30.477831179999999"/>
    <n v="4280043.2824578043"/>
  </r>
  <r>
    <d v="2015-06-23T00:00:00"/>
    <s v="Tuesday"/>
    <x v="5"/>
    <x v="0"/>
    <n v="26"/>
    <s v="Y"/>
    <s v="N"/>
    <n v="9.6"/>
    <n v="17.600000000000001"/>
    <n v="5.8"/>
    <n v="0"/>
    <n v="133171.4"/>
    <n v="30.238061600000002"/>
    <n v="4026844.9965582401"/>
  </r>
  <r>
    <d v="2015-06-24T00:00:00"/>
    <s v="Wednesday"/>
    <x v="5"/>
    <x v="0"/>
    <n v="26"/>
    <s v="Y"/>
    <s v="N"/>
    <n v="12.2"/>
    <n v="16"/>
    <n v="7.7"/>
    <n v="0"/>
    <n v="135407.57"/>
    <n v="32.217778950000003"/>
    <n v="4362531.1584166521"/>
  </r>
  <r>
    <d v="2015-06-25T00:00:00"/>
    <s v="Thursday"/>
    <x v="5"/>
    <x v="0"/>
    <n v="26"/>
    <s v="Y"/>
    <s v="N"/>
    <n v="9.6"/>
    <n v="14"/>
    <n v="6.3"/>
    <n v="0"/>
    <n v="137379.23000000001"/>
    <n v="33.054838169999996"/>
    <n v="4541048.2155692093"/>
  </r>
  <r>
    <d v="2015-06-26T00:00:00"/>
    <s v="Friday"/>
    <x v="5"/>
    <x v="0"/>
    <n v="26"/>
    <s v="N"/>
    <s v="N"/>
    <n v="10.5"/>
    <n v="16.899999999999999"/>
    <n v="7.1"/>
    <n v="0"/>
    <n v="135562.07500000001"/>
    <n v="31.92862512"/>
    <n v="4328310.6731643239"/>
  </r>
  <r>
    <d v="2015-06-27T00:00:00"/>
    <s v="Saturday"/>
    <x v="5"/>
    <x v="0"/>
    <n v="26"/>
    <s v="N"/>
    <s v="N"/>
    <n v="8"/>
    <n v="14.1"/>
    <n v="5"/>
    <n v="0"/>
    <n v="124587.43"/>
    <n v="28.292540349999999"/>
    <n v="3524894.8903778004"/>
  </r>
  <r>
    <d v="2015-06-28T00:00:00"/>
    <s v="Sunday"/>
    <x v="5"/>
    <x v="0"/>
    <n v="27"/>
    <s v="N"/>
    <s v="N"/>
    <n v="9.6"/>
    <n v="14.5"/>
    <n v="4.0999999999999996"/>
    <n v="0"/>
    <n v="119277.48"/>
    <n v="31.00149176"/>
    <n v="3697779.8133735647"/>
  </r>
  <r>
    <d v="2015-06-29T00:00:00"/>
    <s v="Monday"/>
    <x v="5"/>
    <x v="0"/>
    <n v="27"/>
    <s v="N"/>
    <s v="N"/>
    <n v="6.9"/>
    <n v="12.3"/>
    <n v="5.6"/>
    <n v="0"/>
    <n v="139468.155"/>
    <n v="35.775398760000002"/>
    <n v="4989528.8594464883"/>
  </r>
  <r>
    <d v="2015-06-30T00:00:00"/>
    <s v="Tuesday"/>
    <x v="5"/>
    <x v="0"/>
    <n v="27"/>
    <s v="N"/>
    <s v="N"/>
    <n v="5"/>
    <n v="14.2"/>
    <n v="7.9"/>
    <n v="0"/>
    <n v="143170.05499999999"/>
    <n v="37.625258199999998"/>
    <n v="5386810.2858832004"/>
  </r>
  <r>
    <d v="2015-07-01T00:00:00"/>
    <s v="Wednesday"/>
    <x v="6"/>
    <x v="0"/>
    <n v="27"/>
    <s v="N"/>
    <s v="N"/>
    <n v="7.4"/>
    <n v="15"/>
    <n v="6.9"/>
    <n v="0"/>
    <n v="138931"/>
    <n v="29.520946160000001"/>
    <n v="4101374.5709549603"/>
  </r>
  <r>
    <d v="2015-07-02T00:00:00"/>
    <s v="Thursday"/>
    <x v="6"/>
    <x v="0"/>
    <n v="27"/>
    <s v="N"/>
    <s v="N"/>
    <n v="10.3"/>
    <n v="11.9"/>
    <n v="7"/>
    <n v="0.6"/>
    <n v="138972.42499999999"/>
    <n v="35.618313800000003"/>
    <n v="4949963.4431969654"/>
  </r>
  <r>
    <d v="2015-07-03T00:00:00"/>
    <s v="Friday"/>
    <x v="6"/>
    <x v="0"/>
    <n v="27"/>
    <s v="N"/>
    <s v="N"/>
    <n v="5.9"/>
    <n v="12"/>
    <n v="5"/>
    <n v="2.6"/>
    <n v="145713.81"/>
    <n v="42.629576239999999"/>
    <n v="6211717.9726158744"/>
  </r>
  <r>
    <d v="2015-07-04T00:00:00"/>
    <s v="Saturday"/>
    <x v="6"/>
    <x v="0"/>
    <n v="27"/>
    <s v="N"/>
    <s v="N"/>
    <n v="7.3"/>
    <n v="10.6"/>
    <n v="2.8"/>
    <n v="0"/>
    <n v="130073.27"/>
    <n v="29.127825269999999"/>
    <n v="3788751.4808575329"/>
  </r>
  <r>
    <d v="2015-07-05T00:00:00"/>
    <s v="Sunday"/>
    <x v="6"/>
    <x v="0"/>
    <n v="28"/>
    <s v="N"/>
    <s v="N"/>
    <n v="8.1999999999999993"/>
    <n v="14.9"/>
    <n v="8.1999999999999993"/>
    <n v="2"/>
    <n v="117312.925"/>
    <n v="24.00328983"/>
    <n v="2815896.1395800528"/>
  </r>
  <r>
    <d v="2015-07-06T00:00:00"/>
    <s v="Monday"/>
    <x v="6"/>
    <x v="0"/>
    <n v="28"/>
    <s v="N"/>
    <s v="N"/>
    <n v="7.5"/>
    <n v="11.5"/>
    <n v="4.4000000000000004"/>
    <n v="1.6"/>
    <n v="143176.33499999999"/>
    <n v="36.041788840000002"/>
    <n v="5160331.2329551019"/>
  </r>
  <r>
    <d v="2015-07-07T00:00:00"/>
    <s v="Tuesday"/>
    <x v="6"/>
    <x v="0"/>
    <n v="28"/>
    <s v="N"/>
    <s v="N"/>
    <n v="7.4"/>
    <n v="14.2"/>
    <n v="7"/>
    <n v="2.2000000000000002"/>
    <n v="143984.39000000001"/>
    <n v="37.297517450000001"/>
    <n v="5370260.2985526063"/>
  </r>
  <r>
    <d v="2015-07-08T00:00:00"/>
    <s v="Wednesday"/>
    <x v="6"/>
    <x v="0"/>
    <n v="28"/>
    <s v="N"/>
    <s v="N"/>
    <n v="4.9000000000000004"/>
    <n v="14.8"/>
    <n v="8.5"/>
    <n v="0.2"/>
    <n v="141696.29500000001"/>
    <n v="40.583806850000002"/>
    <n v="5750575.0676406212"/>
  </r>
  <r>
    <d v="2015-07-09T00:00:00"/>
    <s v="Thursday"/>
    <x v="6"/>
    <x v="0"/>
    <n v="28"/>
    <s v="N"/>
    <s v="N"/>
    <n v="6.5"/>
    <n v="13.4"/>
    <n v="3.5"/>
    <n v="0"/>
    <n v="141994.375"/>
    <n v="38.517273539999998"/>
    <n v="5469236.1830163375"/>
  </r>
  <r>
    <d v="2015-07-10T00:00:00"/>
    <s v="Friday"/>
    <x v="6"/>
    <x v="0"/>
    <n v="28"/>
    <s v="N"/>
    <s v="N"/>
    <n v="7.6"/>
    <n v="14.3"/>
    <n v="5.8"/>
    <n v="0"/>
    <n v="136884.095"/>
    <n v="32.288455370000001"/>
    <n v="4419775.9922703402"/>
  </r>
  <r>
    <d v="2015-07-11T00:00:00"/>
    <s v="Saturday"/>
    <x v="6"/>
    <x v="0"/>
    <n v="28"/>
    <s v="N"/>
    <s v="N"/>
    <n v="10.9"/>
    <n v="13.1"/>
    <n v="3.7"/>
    <n v="0.2"/>
    <n v="123971.705"/>
    <n v="30.621819909999999"/>
    <n v="3796239.2244456466"/>
  </r>
  <r>
    <d v="2015-07-12T00:00:00"/>
    <s v="Sunday"/>
    <x v="6"/>
    <x v="0"/>
    <n v="29"/>
    <s v="N"/>
    <s v="N"/>
    <n v="3.4"/>
    <n v="12.3"/>
    <n v="2.9"/>
    <n v="1.6"/>
    <n v="124790.69500000001"/>
    <n v="33.152119050000003"/>
    <n v="4137075.9769722405"/>
  </r>
  <r>
    <d v="2015-07-13T00:00:00"/>
    <s v="Monday"/>
    <x v="6"/>
    <x v="0"/>
    <n v="29"/>
    <s v="N"/>
    <s v="N"/>
    <n v="6.1"/>
    <n v="12.7"/>
    <n v="4.2"/>
    <n v="28.4"/>
    <n v="138680.33499999999"/>
    <n v="47.526301529999998"/>
    <n v="6590963.4174914118"/>
  </r>
  <r>
    <d v="2015-07-14T00:00:00"/>
    <s v="Tuesday"/>
    <x v="6"/>
    <x v="0"/>
    <n v="29"/>
    <s v="Y"/>
    <s v="N"/>
    <n v="8.1"/>
    <n v="9.8000000000000007"/>
    <n v="4.8"/>
    <n v="3.8"/>
    <n v="150671.10500000001"/>
    <n v="45.25558281"/>
    <n v="6818708.6694017053"/>
  </r>
  <r>
    <d v="2015-07-15T00:00:00"/>
    <s v="Wednesday"/>
    <x v="6"/>
    <x v="0"/>
    <n v="29"/>
    <s v="Y"/>
    <s v="N"/>
    <n v="5.8"/>
    <n v="10.5"/>
    <n v="7.4"/>
    <n v="3.6"/>
    <n v="151270.54"/>
    <n v="50.497418199999998"/>
    <n v="7638771.7197198281"/>
  </r>
  <r>
    <d v="2015-07-16T00:00:00"/>
    <s v="Thursday"/>
    <x v="6"/>
    <x v="0"/>
    <n v="29"/>
    <s v="Y"/>
    <s v="N"/>
    <n v="6.6"/>
    <n v="12.3"/>
    <n v="8.1"/>
    <n v="0.2"/>
    <n v="144797.98000000001"/>
    <n v="40.471707639999998"/>
    <n v="5860221.5134225674"/>
  </r>
  <r>
    <d v="2015-07-17T00:00:00"/>
    <s v="Friday"/>
    <x v="6"/>
    <x v="0"/>
    <n v="29"/>
    <s v="Y"/>
    <s v="N"/>
    <n v="7.3"/>
    <n v="12.3"/>
    <n v="6.5"/>
    <n v="2.4"/>
    <n v="142965.48000000001"/>
    <n v="49.218506959999999"/>
    <n v="7036547.4724197416"/>
  </r>
  <r>
    <d v="2015-07-18T00:00:00"/>
    <s v="Saturday"/>
    <x v="6"/>
    <x v="0"/>
    <n v="29"/>
    <s v="Y"/>
    <s v="N"/>
    <n v="6.1"/>
    <n v="11.5"/>
    <n v="9.5"/>
    <n v="0.4"/>
    <n v="130187.44500000001"/>
    <n v="44.097767079999997"/>
    <n v="5740975.6263503106"/>
  </r>
  <r>
    <d v="2015-07-19T00:00:00"/>
    <s v="Sunday"/>
    <x v="6"/>
    <x v="0"/>
    <n v="30"/>
    <s v="Y"/>
    <s v="N"/>
    <n v="0.6"/>
    <n v="12.1"/>
    <n v="9.6999999999999993"/>
    <n v="0"/>
    <n v="131141.35500000001"/>
    <n v="43.573422479999998"/>
    <n v="5714277.6660146601"/>
  </r>
  <r>
    <d v="2015-07-20T00:00:00"/>
    <s v="Monday"/>
    <x v="6"/>
    <x v="0"/>
    <n v="30"/>
    <s v="Y"/>
    <s v="N"/>
    <n v="1.8"/>
    <n v="14.7"/>
    <n v="9.6999999999999993"/>
    <n v="0"/>
    <n v="146154.37"/>
    <n v="41.79671269"/>
    <n v="6108772.2112779552"/>
  </r>
  <r>
    <d v="2015-07-21T00:00:00"/>
    <s v="Tuesday"/>
    <x v="6"/>
    <x v="0"/>
    <n v="30"/>
    <s v="Y"/>
    <s v="N"/>
    <n v="4.2"/>
    <n v="17"/>
    <n v="8.6"/>
    <n v="0"/>
    <n v="138931.81"/>
    <n v="28.895489680000001"/>
    <n v="4014502.682078721"/>
  </r>
  <r>
    <d v="2015-07-22T00:00:00"/>
    <s v="Wednesday"/>
    <x v="6"/>
    <x v="0"/>
    <n v="30"/>
    <s v="Y"/>
    <s v="N"/>
    <n v="11.4"/>
    <n v="16.600000000000001"/>
    <n v="6"/>
    <n v="1.6"/>
    <n v="138418.83499999999"/>
    <n v="33.707277519999998"/>
    <n v="4665722.0853400882"/>
  </r>
  <r>
    <d v="2015-07-23T00:00:00"/>
    <s v="Thursday"/>
    <x v="6"/>
    <x v="0"/>
    <n v="30"/>
    <s v="Y"/>
    <s v="N"/>
    <n v="5.0999999999999996"/>
    <n v="16.100000000000001"/>
    <n v="9.5"/>
    <n v="0"/>
    <n v="142316.29500000001"/>
    <n v="33.975184839999997"/>
    <n v="4835222.428368968"/>
  </r>
  <r>
    <d v="2015-07-24T00:00:00"/>
    <s v="Friday"/>
    <x v="6"/>
    <x v="0"/>
    <n v="30"/>
    <s v="Y"/>
    <s v="N"/>
    <n v="7.6"/>
    <n v="15"/>
    <n v="4.4000000000000004"/>
    <n v="1.2"/>
    <n v="136837.155"/>
    <n v="27.669824500000001"/>
    <n v="3786260.0639292975"/>
  </r>
  <r>
    <d v="2015-07-25T00:00:00"/>
    <s v="Saturday"/>
    <x v="6"/>
    <x v="0"/>
    <n v="30"/>
    <s v="Y"/>
    <s v="N"/>
    <n v="9.4"/>
    <n v="13.3"/>
    <n v="7.7"/>
    <n v="0.8"/>
    <n v="121021.425"/>
    <n v="22.239188500000001"/>
    <n v="2691418.2831136128"/>
  </r>
  <r>
    <d v="2015-07-26T00:00:00"/>
    <s v="Sunday"/>
    <x v="6"/>
    <x v="0"/>
    <n v="31"/>
    <s v="Y"/>
    <s v="N"/>
    <n v="8.1"/>
    <n v="11.6"/>
    <n v="8.5"/>
    <n v="3.2"/>
    <n v="120396.735"/>
    <n v="22.384246220000001"/>
    <n v="2694990.160324092"/>
  </r>
  <r>
    <d v="2015-07-27T00:00:00"/>
    <s v="Monday"/>
    <x v="6"/>
    <x v="0"/>
    <n v="31"/>
    <s v="Y"/>
    <s v="N"/>
    <n v="6.2"/>
    <n v="13.9"/>
    <n v="9.6"/>
    <n v="0.8"/>
    <n v="142470.43"/>
    <n v="35.176217450000003"/>
    <n v="5011570.8258750038"/>
  </r>
  <r>
    <d v="2015-07-28T00:00:00"/>
    <s v="Tuesday"/>
    <x v="6"/>
    <x v="0"/>
    <n v="31"/>
    <s v="Y"/>
    <s v="N"/>
    <n v="7.9"/>
    <n v="14.4"/>
    <n v="10.199999999999999"/>
    <n v="0"/>
    <n v="144008.37"/>
    <n v="40.752987930000003"/>
    <n v="5868771.3644289747"/>
  </r>
  <r>
    <d v="2015-07-29T00:00:00"/>
    <s v="Wednesday"/>
    <x v="6"/>
    <x v="0"/>
    <n v="31"/>
    <s v="Y"/>
    <s v="N"/>
    <n v="8.4"/>
    <n v="14"/>
    <n v="9"/>
    <n v="0"/>
    <n v="142637.76000000001"/>
    <n v="37.23752124"/>
    <n v="5311476.6176260225"/>
  </r>
  <r>
    <d v="2015-07-30T00:00:00"/>
    <s v="Thursday"/>
    <x v="6"/>
    <x v="0"/>
    <n v="31"/>
    <s v="Y"/>
    <s v="N"/>
    <n v="8.6"/>
    <n v="12.3"/>
    <n v="4.5"/>
    <n v="0"/>
    <n v="143544.10999999999"/>
    <n v="29.122837359999998"/>
    <n v="4180411.7695159488"/>
  </r>
  <r>
    <d v="2015-07-31T00:00:00"/>
    <s v="Friday"/>
    <x v="6"/>
    <x v="0"/>
    <n v="31"/>
    <s v="Y"/>
    <s v="N"/>
    <n v="4.0999999999999996"/>
    <n v="14"/>
    <n v="10.8"/>
    <n v="0.6"/>
    <n v="139584.95499999999"/>
    <n v="35.059771089999998"/>
    <n v="4893816.5699079502"/>
  </r>
  <r>
    <d v="2015-08-01T00:00:00"/>
    <s v="Saturday"/>
    <x v="7"/>
    <x v="0"/>
    <n v="31"/>
    <s v="Y"/>
    <s v="N"/>
    <n v="6.5"/>
    <n v="11.4"/>
    <n v="4.2"/>
    <n v="0.2"/>
    <n v="125032.57"/>
    <n v="29.880139589999999"/>
    <n v="3735990.6448964463"/>
  </r>
  <r>
    <d v="2015-08-02T00:00:00"/>
    <s v="Sunday"/>
    <x v="7"/>
    <x v="0"/>
    <n v="32"/>
    <s v="Y"/>
    <s v="N"/>
    <n v="7.8"/>
    <n v="14.9"/>
    <n v="8.3000000000000007"/>
    <n v="0"/>
    <n v="117638.065"/>
    <n v="23.37418658"/>
    <n v="2749694.0802201675"/>
  </r>
  <r>
    <d v="2015-08-03T00:00:00"/>
    <s v="Monday"/>
    <x v="7"/>
    <x v="0"/>
    <n v="32"/>
    <s v="Y"/>
    <s v="N"/>
    <n v="7.3"/>
    <n v="10.8"/>
    <n v="9.4"/>
    <n v="6.4"/>
    <n v="141451.72500000001"/>
    <n v="38.127978149999997"/>
    <n v="5393268.2800798081"/>
  </r>
  <r>
    <d v="2015-08-04T00:00:00"/>
    <s v="Tuesday"/>
    <x v="7"/>
    <x v="0"/>
    <n v="32"/>
    <s v="Y"/>
    <s v="N"/>
    <n v="3.5"/>
    <n v="11.3"/>
    <n v="7.1"/>
    <n v="0"/>
    <n v="147550.185"/>
    <n v="44.673336380000002"/>
    <n v="6591559.0474362308"/>
  </r>
  <r>
    <d v="2015-08-05T00:00:00"/>
    <s v="Wednesday"/>
    <x v="7"/>
    <x v="0"/>
    <n v="32"/>
    <s v="Y"/>
    <s v="N"/>
    <n v="6.6"/>
    <n v="10.8"/>
    <n v="8"/>
    <n v="1"/>
    <n v="142325.99"/>
    <n v="42.5957224"/>
    <n v="6062478.3603451755"/>
  </r>
  <r>
    <d v="2015-08-06T00:00:00"/>
    <s v="Thursday"/>
    <x v="7"/>
    <x v="0"/>
    <n v="32"/>
    <s v="Y"/>
    <s v="N"/>
    <n v="7.1"/>
    <n v="12.8"/>
    <n v="7"/>
    <n v="1.6"/>
    <n v="143642.35500000001"/>
    <n v="48.945172849999999"/>
    <n v="7030599.8940560622"/>
  </r>
  <r>
    <d v="2015-08-07T00:00:00"/>
    <s v="Friday"/>
    <x v="7"/>
    <x v="0"/>
    <n v="32"/>
    <s v="Y"/>
    <s v="N"/>
    <n v="9"/>
    <n v="13.1"/>
    <n v="9"/>
    <n v="1.4"/>
    <n v="143060.32999999999"/>
    <n v="42.78284919"/>
    <n v="6120528.5234616324"/>
  </r>
  <r>
    <d v="2015-08-08T00:00:00"/>
    <s v="Saturday"/>
    <x v="7"/>
    <x v="0"/>
    <n v="32"/>
    <s v="Y"/>
    <s v="N"/>
    <n v="8.8000000000000007"/>
    <n v="12.6"/>
    <n v="6.6"/>
    <n v="0.4"/>
    <n v="125830.535"/>
    <n v="39.116059980000003"/>
    <n v="4921994.7543754894"/>
  </r>
  <r>
    <d v="2015-08-09T00:00:00"/>
    <s v="Sunday"/>
    <x v="7"/>
    <x v="0"/>
    <n v="33"/>
    <s v="Y"/>
    <s v="N"/>
    <n v="7.7"/>
    <n v="13.3"/>
    <n v="6.9"/>
    <n v="0"/>
    <n v="120008.455"/>
    <n v="29.441329450000001"/>
    <n v="3533208.4604405002"/>
  </r>
  <r>
    <d v="2015-08-10T00:00:00"/>
    <s v="Monday"/>
    <x v="7"/>
    <x v="0"/>
    <n v="33"/>
    <s v="Y"/>
    <s v="N"/>
    <n v="8.3000000000000007"/>
    <n v="16"/>
    <n v="10.7"/>
    <n v="0.2"/>
    <n v="130978.095"/>
    <n v="30.09105237"/>
    <n v="3941268.7159678354"/>
  </r>
  <r>
    <d v="2015-08-11T00:00:00"/>
    <s v="Tuesday"/>
    <x v="7"/>
    <x v="0"/>
    <n v="33"/>
    <s v="Y"/>
    <s v="N"/>
    <n v="7.8"/>
    <n v="14.8"/>
    <n v="11.7"/>
    <n v="0.8"/>
    <n v="135616.125"/>
    <n v="31.943313530000001"/>
    <n v="4332028.4005986713"/>
  </r>
  <r>
    <d v="2015-08-12T00:00:00"/>
    <s v="Wednesday"/>
    <x v="7"/>
    <x v="0"/>
    <n v="33"/>
    <s v="Y"/>
    <s v="N"/>
    <n v="9.3000000000000007"/>
    <n v="14.8"/>
    <n v="9.1999999999999993"/>
    <n v="0"/>
    <n v="138900.5"/>
    <n v="37.338413869999997"/>
    <n v="5186324.3557499349"/>
  </r>
  <r>
    <d v="2015-08-13T00:00:00"/>
    <s v="Thursday"/>
    <x v="7"/>
    <x v="0"/>
    <n v="33"/>
    <s v="Y"/>
    <s v="N"/>
    <n v="8.4"/>
    <n v="13"/>
    <n v="7"/>
    <n v="0.2"/>
    <n v="140905.85"/>
    <n v="36.730540580000003"/>
    <n v="5175548.0413843933"/>
  </r>
  <r>
    <d v="2015-08-14T00:00:00"/>
    <s v="Friday"/>
    <x v="7"/>
    <x v="0"/>
    <n v="33"/>
    <s v="Y"/>
    <s v="N"/>
    <n v="10.4"/>
    <n v="15.3"/>
    <n v="7.3"/>
    <n v="0"/>
    <n v="137838.92499999999"/>
    <n v="35.437737390000002"/>
    <n v="4884699.6262699058"/>
  </r>
  <r>
    <d v="2015-08-15T00:00:00"/>
    <s v="Saturday"/>
    <x v="7"/>
    <x v="0"/>
    <n v="33"/>
    <s v="Y"/>
    <s v="N"/>
    <n v="10"/>
    <n v="14.9"/>
    <n v="10.9"/>
    <n v="0.4"/>
    <n v="122088.76"/>
    <n v="34.086154360000002"/>
    <n v="4161536.3189809937"/>
  </r>
  <r>
    <d v="2015-08-16T00:00:00"/>
    <s v="Sunday"/>
    <x v="7"/>
    <x v="0"/>
    <n v="34"/>
    <s v="Y"/>
    <s v="N"/>
    <n v="4.7"/>
    <n v="17"/>
    <n v="9.5"/>
    <n v="0.2"/>
    <n v="116648.77"/>
    <n v="25.317649410000001"/>
    <n v="2953272.6629677261"/>
  </r>
  <r>
    <d v="2015-08-17T00:00:00"/>
    <s v="Monday"/>
    <x v="7"/>
    <x v="0"/>
    <n v="34"/>
    <s v="Y"/>
    <s v="N"/>
    <n v="6.8"/>
    <n v="12.2"/>
    <n v="9.9"/>
    <n v="2.4"/>
    <n v="137008.71"/>
    <n v="31.793730230000001"/>
    <n v="4356017.9649003036"/>
  </r>
  <r>
    <d v="2015-08-18T00:00:00"/>
    <s v="Tuesday"/>
    <x v="7"/>
    <x v="0"/>
    <n v="34"/>
    <s v="Y"/>
    <s v="N"/>
    <n v="6.1"/>
    <n v="11.1"/>
    <n v="9.8000000000000007"/>
    <n v="0.6"/>
    <n v="148093.96"/>
    <n v="45.286687059999998"/>
    <n v="6706684.8219961571"/>
  </r>
  <r>
    <d v="2015-08-19T00:00:00"/>
    <s v="Wednesday"/>
    <x v="7"/>
    <x v="0"/>
    <n v="34"/>
    <s v="Y"/>
    <s v="N"/>
    <n v="5.5"/>
    <n v="12.7"/>
    <n v="10.199999999999999"/>
    <n v="0"/>
    <n v="144024.66"/>
    <n v="39.23515304"/>
    <n v="5650829.5766339665"/>
  </r>
  <r>
    <d v="2015-08-20T00:00:00"/>
    <s v="Thursday"/>
    <x v="7"/>
    <x v="0"/>
    <n v="34"/>
    <s v="Y"/>
    <s v="N"/>
    <n v="6.1"/>
    <n v="17.100000000000001"/>
    <n v="12.7"/>
    <n v="0"/>
    <n v="131575.79"/>
    <n v="30.545000609999999"/>
    <n v="4018982.5858112322"/>
  </r>
  <r>
    <d v="2015-08-21T00:00:00"/>
    <s v="Friday"/>
    <x v="7"/>
    <x v="0"/>
    <n v="34"/>
    <s v="Y"/>
    <s v="N"/>
    <n v="10.9"/>
    <n v="18.7"/>
    <n v="4.0999999999999996"/>
    <n v="0"/>
    <n v="126570.47"/>
    <n v="38.888472040000003"/>
    <n v="4922132.1836846592"/>
  </r>
  <r>
    <d v="2015-08-22T00:00:00"/>
    <s v="Saturday"/>
    <x v="7"/>
    <x v="0"/>
    <n v="34"/>
    <s v="Y"/>
    <s v="N"/>
    <n v="11.8"/>
    <n v="18.8"/>
    <n v="11.8"/>
    <n v="0"/>
    <n v="112275.15"/>
    <n v="32.238321669999998"/>
    <n v="3619562.4012475"/>
  </r>
  <r>
    <d v="2015-08-23T00:00:00"/>
    <s v="Sunday"/>
    <x v="7"/>
    <x v="0"/>
    <n v="35"/>
    <s v="Y"/>
    <s v="N"/>
    <n v="7.9"/>
    <n v="16.3"/>
    <n v="13.1"/>
    <n v="0"/>
    <n v="111793.015"/>
    <n v="29.441348720000001"/>
    <n v="3291337.1390751908"/>
  </r>
  <r>
    <d v="2015-08-24T00:00:00"/>
    <s v="Monday"/>
    <x v="7"/>
    <x v="0"/>
    <n v="35"/>
    <s v="Y"/>
    <s v="N"/>
    <n v="8.5"/>
    <n v="14.5"/>
    <n v="9.6"/>
    <n v="0"/>
    <n v="128868.255"/>
    <n v="26.612662889999999"/>
    <n v="3429527.4275375572"/>
  </r>
  <r>
    <d v="2015-08-25T00:00:00"/>
    <s v="Tuesday"/>
    <x v="7"/>
    <x v="0"/>
    <n v="35"/>
    <s v="Y"/>
    <s v="N"/>
    <n v="9.5"/>
    <n v="14.3"/>
    <n v="8.1"/>
    <n v="0"/>
    <n v="135051.54500000001"/>
    <n v="28.80467771"/>
    <n v="3890116.2279625623"/>
  </r>
  <r>
    <d v="2015-08-26T00:00:00"/>
    <s v="Wednesday"/>
    <x v="7"/>
    <x v="0"/>
    <n v="35"/>
    <s v="Y"/>
    <s v="N"/>
    <n v="9.1999999999999993"/>
    <n v="14.6"/>
    <n v="7.8"/>
    <n v="0.2"/>
    <n v="135914.68"/>
    <n v="37.131774679999999"/>
    <n v="5046753.2734643025"/>
  </r>
  <r>
    <d v="2015-08-27T00:00:00"/>
    <s v="Thursday"/>
    <x v="7"/>
    <x v="0"/>
    <n v="35"/>
    <s v="Y"/>
    <s v="N"/>
    <n v="9.8000000000000007"/>
    <n v="11.7"/>
    <n v="2.7"/>
    <n v="0.8"/>
    <n v="141159.76999999999"/>
    <n v="41.605335449999998"/>
    <n v="5872999.5828948459"/>
  </r>
  <r>
    <d v="2015-08-28T00:00:00"/>
    <s v="Friday"/>
    <x v="7"/>
    <x v="0"/>
    <n v="35"/>
    <s v="Y"/>
    <s v="N"/>
    <n v="8.1"/>
    <n v="13.2"/>
    <n v="12.2"/>
    <n v="17.399999999999999"/>
    <n v="134755.505"/>
    <n v="38.179120070000003"/>
    <n v="5144846.6054884857"/>
  </r>
  <r>
    <d v="2015-08-29T00:00:00"/>
    <s v="Saturday"/>
    <x v="7"/>
    <x v="0"/>
    <n v="35"/>
    <s v="Y"/>
    <s v="N"/>
    <n v="6.3"/>
    <n v="11.7"/>
    <n v="9.1"/>
    <n v="1.8"/>
    <n v="124448.5"/>
    <n v="35.474513610000002"/>
    <n v="4414750.0069940854"/>
  </r>
  <r>
    <d v="2015-08-30T00:00:00"/>
    <s v="Sunday"/>
    <x v="7"/>
    <x v="0"/>
    <n v="36"/>
    <s v="Y"/>
    <s v="N"/>
    <n v="7.9"/>
    <n v="12.5"/>
    <n v="14.3"/>
    <n v="2.2000000000000002"/>
    <n v="116744.215"/>
    <n v="42.414179560000001"/>
    <n v="4951610.0976012452"/>
  </r>
  <r>
    <d v="2015-08-31T00:00:00"/>
    <s v="Monday"/>
    <x v="7"/>
    <x v="0"/>
    <n v="36"/>
    <s v="Y"/>
    <s v="N"/>
    <n v="8.1"/>
    <n v="13"/>
    <n v="11.5"/>
    <n v="0"/>
    <n v="137724.89499999999"/>
    <n v="50.273287490000001"/>
    <n v="6923883.2408650629"/>
  </r>
  <r>
    <d v="2015-09-01T00:00:00"/>
    <s v="Tuesday"/>
    <x v="8"/>
    <x v="0"/>
    <n v="36"/>
    <s v="Y"/>
    <s v="N"/>
    <n v="5.0999999999999996"/>
    <n v="16.2"/>
    <n v="15.7"/>
    <n v="0"/>
    <n v="134116.76999999999"/>
    <n v="50.145784390000003"/>
    <n v="6725390.6315032197"/>
  </r>
  <r>
    <d v="2015-09-02T00:00:00"/>
    <s v="Wednesday"/>
    <x v="8"/>
    <x v="0"/>
    <n v="36"/>
    <s v="Y"/>
    <s v="N"/>
    <n v="8"/>
    <n v="18.8"/>
    <n v="10.5"/>
    <n v="0"/>
    <n v="132794.715"/>
    <n v="49.03831254"/>
    <n v="6512028.7378302263"/>
  </r>
  <r>
    <d v="2015-09-03T00:00:00"/>
    <s v="Thursday"/>
    <x v="8"/>
    <x v="0"/>
    <n v="36"/>
    <s v="Y"/>
    <s v="N"/>
    <n v="10.6"/>
    <n v="14"/>
    <n v="8"/>
    <n v="4.4000000000000004"/>
    <n v="132096.33499999999"/>
    <n v="45.546264669999999"/>
    <n v="6016494.6358469836"/>
  </r>
  <r>
    <d v="2015-09-04T00:00:00"/>
    <s v="Friday"/>
    <x v="8"/>
    <x v="0"/>
    <n v="36"/>
    <s v="Y"/>
    <s v="N"/>
    <n v="8.6999999999999993"/>
    <n v="13.7"/>
    <n v="13"/>
    <n v="0"/>
    <n v="131384.88"/>
    <n v="65.73690671"/>
    <n v="8636835.5996645447"/>
  </r>
  <r>
    <d v="2015-09-05T00:00:00"/>
    <s v="Saturday"/>
    <x v="8"/>
    <x v="0"/>
    <n v="36"/>
    <s v="Y"/>
    <s v="N"/>
    <n v="10.199999999999999"/>
    <n v="14"/>
    <n v="14.8"/>
    <n v="0"/>
    <n v="115799.32"/>
    <n v="57.177569200000001"/>
    <n v="6621123.6326129446"/>
  </r>
  <r>
    <d v="2015-09-06T00:00:00"/>
    <s v="Sunday"/>
    <x v="8"/>
    <x v="0"/>
    <n v="37"/>
    <s v="Y"/>
    <s v="N"/>
    <n v="5.8"/>
    <n v="16.600000000000001"/>
    <n v="11.8"/>
    <n v="0"/>
    <n v="109641.375"/>
    <n v="40.581765519999998"/>
    <n v="4449440.5715403901"/>
  </r>
  <r>
    <d v="2015-09-07T00:00:00"/>
    <s v="Monday"/>
    <x v="8"/>
    <x v="0"/>
    <n v="37"/>
    <s v="Y"/>
    <s v="N"/>
    <n v="8.9"/>
    <n v="13.6"/>
    <n v="9.1999999999999993"/>
    <n v="3.6"/>
    <n v="131619.36499999999"/>
    <n v="38.52697878"/>
    <n v="5070896.4823920745"/>
  </r>
  <r>
    <d v="2015-09-08T00:00:00"/>
    <s v="Tuesday"/>
    <x v="8"/>
    <x v="0"/>
    <n v="37"/>
    <s v="Y"/>
    <s v="N"/>
    <n v="8.8000000000000007"/>
    <n v="12.8"/>
    <n v="11.1"/>
    <n v="2"/>
    <n v="136340.70000000001"/>
    <n v="41.710381609999999"/>
    <n v="5686822.6259745276"/>
  </r>
  <r>
    <d v="2015-09-09T00:00:00"/>
    <s v="Wednesday"/>
    <x v="8"/>
    <x v="0"/>
    <n v="37"/>
    <s v="Y"/>
    <s v="N"/>
    <n v="10"/>
    <n v="15.3"/>
    <n v="11.4"/>
    <n v="0"/>
    <n v="132977.45000000001"/>
    <n v="48.128104839999999"/>
    <n v="6399952.6549558584"/>
  </r>
  <r>
    <d v="2015-09-10T00:00:00"/>
    <s v="Thursday"/>
    <x v="8"/>
    <x v="0"/>
    <n v="37"/>
    <s v="Y"/>
    <s v="N"/>
    <n v="10"/>
    <n v="15.7"/>
    <n v="17.3"/>
    <n v="0"/>
    <n v="133541.98000000001"/>
    <n v="48.919566619999998"/>
    <n v="6532815.7871767078"/>
  </r>
  <r>
    <d v="2015-09-11T00:00:00"/>
    <s v="Friday"/>
    <x v="8"/>
    <x v="0"/>
    <n v="37"/>
    <s v="Y"/>
    <s v="N"/>
    <n v="5.0999999999999996"/>
    <n v="20.100000000000001"/>
    <n v="17.7"/>
    <n v="0"/>
    <n v="123968.9"/>
    <n v="36.08846518"/>
    <n v="4473847.3310529022"/>
  </r>
  <r>
    <d v="2015-09-12T00:00:00"/>
    <s v="Saturday"/>
    <x v="8"/>
    <x v="0"/>
    <n v="37"/>
    <s v="Y"/>
    <s v="N"/>
    <n v="12.2"/>
    <n v="21.7"/>
    <n v="10.199999999999999"/>
    <n v="0"/>
    <n v="108790.005"/>
    <n v="37.654551560000002"/>
    <n v="4096438.852485158"/>
  </r>
  <r>
    <d v="2015-09-13T00:00:00"/>
    <s v="Sunday"/>
    <x v="8"/>
    <x v="0"/>
    <n v="38"/>
    <s v="Y"/>
    <s v="N"/>
    <n v="13.2"/>
    <n v="25.5"/>
    <n v="17.100000000000001"/>
    <n v="0"/>
    <n v="99161.764999999999"/>
    <n v="30.359605869999999"/>
    <n v="3010512.1027735607"/>
  </r>
  <r>
    <d v="2015-09-14T00:00:00"/>
    <s v="Monday"/>
    <x v="8"/>
    <x v="0"/>
    <n v="38"/>
    <s v="Y"/>
    <s v="N"/>
    <n v="15.4"/>
    <n v="26.7"/>
    <n v="17.8"/>
    <n v="0"/>
    <n v="116574.17"/>
    <n v="32.345654209999999"/>
    <n v="3770667.7926377556"/>
  </r>
  <r>
    <d v="2015-09-15T00:00:00"/>
    <s v="Tuesday"/>
    <x v="8"/>
    <x v="0"/>
    <n v="38"/>
    <s v="Y"/>
    <s v="N"/>
    <n v="10.8"/>
    <n v="15.9"/>
    <n v="15"/>
    <n v="15.8"/>
    <n v="123750.5"/>
    <n v="34.506522410000002"/>
    <n v="4270199.4014987051"/>
  </r>
  <r>
    <d v="2015-09-16T00:00:00"/>
    <s v="Wednesday"/>
    <x v="8"/>
    <x v="0"/>
    <n v="38"/>
    <s v="Y"/>
    <s v="N"/>
    <n v="8.9"/>
    <n v="14.8"/>
    <n v="17.600000000000001"/>
    <n v="0"/>
    <n v="131795.48499999999"/>
    <n v="38.966062469999997"/>
    <n v="5135551.1017739475"/>
  </r>
  <r>
    <d v="2015-09-17T00:00:00"/>
    <s v="Thursday"/>
    <x v="8"/>
    <x v="0"/>
    <n v="38"/>
    <s v="Y"/>
    <s v="N"/>
    <n v="9"/>
    <n v="14.3"/>
    <n v="12.4"/>
    <n v="0.4"/>
    <n v="131050.675"/>
    <n v="40.639264369999999"/>
    <n v="5325803.02719195"/>
  </r>
  <r>
    <d v="2015-09-18T00:00:00"/>
    <s v="Friday"/>
    <x v="8"/>
    <x v="0"/>
    <n v="38"/>
    <s v="N"/>
    <s v="N"/>
    <n v="10.5"/>
    <n v="14.7"/>
    <n v="8.1"/>
    <n v="0"/>
    <n v="130764.58500000001"/>
    <n v="40.630081019999999"/>
    <n v="5312975.6830966771"/>
  </r>
  <r>
    <d v="2015-09-19T00:00:00"/>
    <s v="Saturday"/>
    <x v="8"/>
    <x v="0"/>
    <n v="38"/>
    <s v="N"/>
    <s v="N"/>
    <n v="6.5"/>
    <n v="21.3"/>
    <n v="17"/>
    <n v="0"/>
    <n v="112377.185"/>
    <n v="47.826712030000003"/>
    <n v="5374631.2657370362"/>
  </r>
  <r>
    <d v="2015-09-20T00:00:00"/>
    <s v="Sunday"/>
    <x v="8"/>
    <x v="0"/>
    <n v="39"/>
    <s v="N"/>
    <s v="N"/>
    <n v="8.5"/>
    <n v="22.9"/>
    <n v="17.3"/>
    <n v="0"/>
    <n v="103708.925"/>
    <n v="32.857727840000003"/>
    <n v="3407639.6322289724"/>
  </r>
  <r>
    <d v="2015-09-21T00:00:00"/>
    <s v="Monday"/>
    <x v="8"/>
    <x v="0"/>
    <n v="39"/>
    <s v="N"/>
    <s v="N"/>
    <n v="14"/>
    <n v="18.100000000000001"/>
    <n v="6.7"/>
    <n v="0"/>
    <n v="120096.71"/>
    <n v="44.955977410000003"/>
    <n v="5399064.981775322"/>
  </r>
  <r>
    <d v="2015-09-22T00:00:00"/>
    <s v="Tuesday"/>
    <x v="8"/>
    <x v="0"/>
    <n v="39"/>
    <s v="N"/>
    <s v="N"/>
    <n v="7.6"/>
    <n v="12.7"/>
    <n v="17.399999999999999"/>
    <n v="4.4000000000000004"/>
    <n v="127755.095"/>
    <n v="99.476166710000001"/>
    <n v="12708587.128271887"/>
  </r>
  <r>
    <d v="2015-09-23T00:00:00"/>
    <s v="Wednesday"/>
    <x v="8"/>
    <x v="0"/>
    <n v="39"/>
    <s v="N"/>
    <s v="N"/>
    <n v="8.5"/>
    <n v="12.6"/>
    <n v="20.3"/>
    <n v="0"/>
    <n v="131866.73000000001"/>
    <n v="49.768610670000001"/>
    <n v="6562823.9456960093"/>
  </r>
  <r>
    <d v="2015-09-24T00:00:00"/>
    <s v="Thursday"/>
    <x v="8"/>
    <x v="0"/>
    <n v="39"/>
    <s v="N"/>
    <s v="N"/>
    <n v="5.0999999999999996"/>
    <n v="14.3"/>
    <n v="18.2"/>
    <n v="0"/>
    <n v="130937.625"/>
    <n v="54.980526810000001"/>
    <n v="7199019.6017502267"/>
  </r>
  <r>
    <d v="2015-09-25T00:00:00"/>
    <s v="Friday"/>
    <x v="8"/>
    <x v="0"/>
    <n v="39"/>
    <s v="N"/>
    <s v="N"/>
    <n v="5.8"/>
    <n v="19.100000000000001"/>
    <n v="20.2"/>
    <n v="0"/>
    <n v="124278.93"/>
    <n v="51.081001790000002"/>
    <n v="6348292.2457892848"/>
  </r>
  <r>
    <d v="2015-09-26T00:00:00"/>
    <s v="Saturday"/>
    <x v="8"/>
    <x v="0"/>
    <n v="39"/>
    <s v="N"/>
    <s v="N"/>
    <n v="6.6"/>
    <n v="17.899999999999999"/>
    <n v="20.100000000000001"/>
    <n v="0"/>
    <n v="111064.49"/>
    <n v="48.78936994"/>
    <n v="5418766.4898074307"/>
  </r>
  <r>
    <d v="2015-09-27T00:00:00"/>
    <s v="Sunday"/>
    <x v="8"/>
    <x v="0"/>
    <n v="40"/>
    <s v="N"/>
    <s v="N"/>
    <n v="9.8000000000000007"/>
    <n v="20.2"/>
    <n v="19.600000000000001"/>
    <n v="0"/>
    <n v="106431.815"/>
    <n v="43.931613710000001"/>
    <n v="4675721.3830341836"/>
  </r>
  <r>
    <d v="2015-09-28T00:00:00"/>
    <s v="Monday"/>
    <x v="8"/>
    <x v="0"/>
    <n v="40"/>
    <s v="N"/>
    <s v="N"/>
    <n v="8.3000000000000007"/>
    <n v="21.4"/>
    <n v="13.6"/>
    <n v="0"/>
    <n v="121796.715"/>
    <n v="42.026015379999997"/>
    <n v="5118630.617823476"/>
  </r>
  <r>
    <d v="2015-09-29T00:00:00"/>
    <s v="Tuesday"/>
    <x v="8"/>
    <x v="0"/>
    <n v="40"/>
    <s v="N"/>
    <s v="N"/>
    <n v="9"/>
    <n v="16.899999999999999"/>
    <n v="13.5"/>
    <n v="0"/>
    <n v="126691.8"/>
    <n v="37.640101250000001"/>
    <n v="4768692.1795447506"/>
  </r>
  <r>
    <d v="2015-09-30T00:00:00"/>
    <s v="Wednesday"/>
    <x v="8"/>
    <x v="0"/>
    <n v="40"/>
    <s v="N"/>
    <s v="N"/>
    <n v="11.5"/>
    <n v="15.9"/>
    <n v="16.8"/>
    <n v="0"/>
    <n v="129641.245"/>
    <n v="41.98096898"/>
    <n v="5442465.0848735804"/>
  </r>
  <r>
    <d v="2015-10-01T00:00:00"/>
    <s v="Thursday"/>
    <x v="9"/>
    <x v="0"/>
    <n v="40"/>
    <s v="N"/>
    <s v="N"/>
    <n v="6"/>
    <n v="21.6"/>
    <n v="21.7"/>
    <n v="0"/>
    <n v="124356.41499999999"/>
    <n v="34.809762990000003"/>
    <n v="4328817.332436081"/>
  </r>
  <r>
    <d v="2015-10-02T00:00:00"/>
    <s v="Friday"/>
    <x v="9"/>
    <x v="0"/>
    <n v="40"/>
    <s v="N"/>
    <s v="Y"/>
    <n v="9.9"/>
    <n v="28.6"/>
    <n v="21.7"/>
    <n v="0"/>
    <n v="107544.145"/>
    <n v="38.306983930000001"/>
    <n v="4119691.8342805901"/>
  </r>
  <r>
    <d v="2015-10-03T00:00:00"/>
    <s v="Saturday"/>
    <x v="9"/>
    <x v="0"/>
    <n v="40"/>
    <s v="N"/>
    <s v="N"/>
    <n v="16.3"/>
    <n v="31.3"/>
    <n v="22.2"/>
    <n v="0"/>
    <n v="100598.55"/>
    <n v="30.78069241"/>
    <n v="3096493.0244420054"/>
  </r>
  <r>
    <d v="2015-10-04T00:00:00"/>
    <s v="Sunday"/>
    <x v="9"/>
    <x v="0"/>
    <n v="41"/>
    <s v="N"/>
    <s v="N"/>
    <n v="13.9"/>
    <n v="24.9"/>
    <n v="22.2"/>
    <n v="0"/>
    <n v="103828.88"/>
    <n v="36.56069849"/>
    <n v="3796056.3762343912"/>
  </r>
  <r>
    <d v="2015-10-05T00:00:00"/>
    <s v="Monday"/>
    <x v="9"/>
    <x v="0"/>
    <n v="41"/>
    <s v="N"/>
    <s v="N"/>
    <n v="12.7"/>
    <n v="34.4"/>
    <n v="22"/>
    <n v="0"/>
    <n v="125194.87"/>
    <n v="38.972005189999997"/>
    <n v="4879095.1234013746"/>
  </r>
  <r>
    <d v="2015-10-06T00:00:00"/>
    <s v="Tuesday"/>
    <x v="9"/>
    <x v="0"/>
    <n v="41"/>
    <s v="Y"/>
    <s v="N"/>
    <n v="15.5"/>
    <n v="35.799999999999997"/>
    <n v="18.899999999999999"/>
    <n v="0"/>
    <n v="127225.245"/>
    <n v="36.244451439999999"/>
    <n v="4611209.2143446021"/>
  </r>
  <r>
    <d v="2015-10-07T00:00:00"/>
    <s v="Wednesday"/>
    <x v="9"/>
    <x v="0"/>
    <n v="41"/>
    <s v="Y"/>
    <s v="N"/>
    <n v="11.8"/>
    <n v="16.2"/>
    <n v="23.6"/>
    <n v="0"/>
    <n v="117282.765"/>
    <n v="31.596406630000001"/>
    <n v="3705713.9336307319"/>
  </r>
  <r>
    <d v="2015-10-08T00:00:00"/>
    <s v="Thursday"/>
    <x v="9"/>
    <x v="0"/>
    <n v="41"/>
    <s v="Y"/>
    <s v="N"/>
    <n v="7.6"/>
    <n v="18.600000000000001"/>
    <n v="23.3"/>
    <n v="0"/>
    <n v="122121.325"/>
    <n v="36.140982370000003"/>
    <n v="4413584.6538260402"/>
  </r>
  <r>
    <d v="2015-10-09T00:00:00"/>
    <s v="Friday"/>
    <x v="9"/>
    <x v="0"/>
    <n v="41"/>
    <s v="Y"/>
    <s v="N"/>
    <n v="10.9"/>
    <n v="29.9"/>
    <n v="22"/>
    <n v="0"/>
    <n v="126989.905"/>
    <n v="41.415074920000002"/>
    <n v="5259296.429658683"/>
  </r>
  <r>
    <d v="2015-10-10T00:00:00"/>
    <s v="Saturday"/>
    <x v="9"/>
    <x v="0"/>
    <n v="41"/>
    <s v="Y"/>
    <s v="N"/>
    <n v="17.5"/>
    <n v="29.2"/>
    <n v="11.9"/>
    <n v="0"/>
    <n v="112604.825"/>
    <n v="34.803176860000001"/>
    <n v="3919005.6397643494"/>
  </r>
  <r>
    <d v="2015-10-11T00:00:00"/>
    <s v="Sunday"/>
    <x v="9"/>
    <x v="0"/>
    <n v="42"/>
    <s v="Y"/>
    <s v="N"/>
    <n v="16.899999999999999"/>
    <n v="19.2"/>
    <n v="19.600000000000001"/>
    <n v="0.4"/>
    <n v="105376.33500000001"/>
    <n v="29.90281083"/>
    <n v="3151048.6114637083"/>
  </r>
  <r>
    <d v="2015-10-12T00:00:00"/>
    <s v="Monday"/>
    <x v="9"/>
    <x v="0"/>
    <n v="42"/>
    <s v="Y"/>
    <s v="N"/>
    <n v="11.3"/>
    <n v="16.100000000000001"/>
    <n v="13.4"/>
    <n v="0.6"/>
    <n v="120916.215"/>
    <n v="36.353623810000002"/>
    <n v="4395742.5926390793"/>
  </r>
  <r>
    <d v="2015-10-13T00:00:00"/>
    <s v="Tuesday"/>
    <x v="9"/>
    <x v="0"/>
    <n v="42"/>
    <s v="Y"/>
    <s v="N"/>
    <n v="7.9"/>
    <n v="17.600000000000001"/>
    <n v="24.3"/>
    <n v="0.4"/>
    <n v="122830.38"/>
    <n v="41.49816809"/>
    <n v="5097235.7557985745"/>
  </r>
  <r>
    <d v="2015-10-14T00:00:00"/>
    <s v="Wednesday"/>
    <x v="9"/>
    <x v="0"/>
    <n v="42"/>
    <s v="Y"/>
    <s v="N"/>
    <n v="11.2"/>
    <n v="28.6"/>
    <n v="24.4"/>
    <n v="0"/>
    <n v="126919.19500000001"/>
    <n v="45.563440200000002"/>
    <n v="5782875.1516146399"/>
  </r>
  <r>
    <d v="2015-10-15T00:00:00"/>
    <s v="Thursday"/>
    <x v="9"/>
    <x v="0"/>
    <n v="42"/>
    <s v="Y"/>
    <s v="N"/>
    <n v="14.4"/>
    <n v="34"/>
    <n v="22.2"/>
    <n v="0"/>
    <n v="130260.37"/>
    <n v="39.066948680000003"/>
    <n v="5088875.1898278119"/>
  </r>
  <r>
    <d v="2015-10-16T00:00:00"/>
    <s v="Friday"/>
    <x v="9"/>
    <x v="0"/>
    <n v="42"/>
    <s v="Y"/>
    <s v="N"/>
    <n v="17"/>
    <n v="23.8"/>
    <n v="8.4"/>
    <n v="0"/>
    <n v="123985.97"/>
    <n v="43.80436083"/>
    <n v="5431126.1677375548"/>
  </r>
  <r>
    <d v="2015-10-17T00:00:00"/>
    <s v="Saturday"/>
    <x v="9"/>
    <x v="0"/>
    <n v="42"/>
    <s v="Y"/>
    <s v="N"/>
    <n v="11.5"/>
    <n v="20.5"/>
    <n v="20.399999999999999"/>
    <n v="0"/>
    <n v="104916.345"/>
    <n v="29.673610060000001"/>
    <n v="3113246.7104504309"/>
  </r>
  <r>
    <d v="2015-10-18T00:00:00"/>
    <s v="Sunday"/>
    <x v="9"/>
    <x v="0"/>
    <n v="43"/>
    <s v="Y"/>
    <s v="N"/>
    <n v="12.6"/>
    <n v="17.7"/>
    <n v="24.2"/>
    <n v="0"/>
    <n v="100812.04"/>
    <n v="29.120867570000001"/>
    <n v="2935734.0663015428"/>
  </r>
  <r>
    <d v="2015-10-19T00:00:00"/>
    <s v="Monday"/>
    <x v="9"/>
    <x v="0"/>
    <n v="43"/>
    <s v="Y"/>
    <s v="N"/>
    <n v="8.3000000000000007"/>
    <n v="26.7"/>
    <n v="25.8"/>
    <n v="0"/>
    <n v="120795"/>
    <n v="43.510676320000002"/>
    <n v="5255872.1460744003"/>
  </r>
  <r>
    <d v="2015-10-20T00:00:00"/>
    <s v="Tuesday"/>
    <x v="9"/>
    <x v="0"/>
    <n v="43"/>
    <s v="Y"/>
    <s v="N"/>
    <n v="12.9"/>
    <n v="31.8"/>
    <n v="14.4"/>
    <n v="0"/>
    <n v="126655.49"/>
    <n v="43.332869199999998"/>
    <n v="5488345.7816319084"/>
  </r>
  <r>
    <d v="2015-10-21T00:00:00"/>
    <s v="Wednesday"/>
    <x v="9"/>
    <x v="0"/>
    <n v="43"/>
    <s v="Y"/>
    <s v="N"/>
    <n v="17.600000000000001"/>
    <n v="18.3"/>
    <n v="7.3"/>
    <n v="2.4"/>
    <n v="122368.88499999999"/>
    <n v="39.681894030000002"/>
    <n v="4855829.1271392563"/>
  </r>
  <r>
    <d v="2015-10-22T00:00:00"/>
    <s v="Thursday"/>
    <x v="9"/>
    <x v="0"/>
    <n v="43"/>
    <s v="Y"/>
    <s v="N"/>
    <n v="11.4"/>
    <n v="16.7"/>
    <n v="8.5"/>
    <n v="7"/>
    <n v="121471.64"/>
    <n v="44.033046460000001"/>
    <n v="5348766.3676923942"/>
  </r>
  <r>
    <d v="2015-10-23T00:00:00"/>
    <s v="Friday"/>
    <x v="9"/>
    <x v="0"/>
    <n v="43"/>
    <s v="Y"/>
    <s v="N"/>
    <n v="11.8"/>
    <n v="16.399999999999999"/>
    <n v="21"/>
    <n v="0"/>
    <n v="120420.7"/>
    <n v="48.169896799999997"/>
    <n v="5800652.6915837592"/>
  </r>
  <r>
    <d v="2015-10-24T00:00:00"/>
    <s v="Saturday"/>
    <x v="9"/>
    <x v="0"/>
    <n v="43"/>
    <s v="Y"/>
    <s v="N"/>
    <n v="9.1999999999999993"/>
    <n v="19.5"/>
    <n v="25.1"/>
    <n v="0"/>
    <n v="106813.03"/>
    <n v="32.192051970000001"/>
    <n v="3438530.6128331693"/>
  </r>
  <r>
    <d v="2015-10-25T00:00:00"/>
    <s v="Sunday"/>
    <x v="9"/>
    <x v="0"/>
    <n v="44"/>
    <s v="Y"/>
    <s v="N"/>
    <n v="10.199999999999999"/>
    <n v="31.3"/>
    <n v="20.100000000000001"/>
    <n v="0"/>
    <n v="102279.745"/>
    <n v="17.4659695"/>
    <n v="1786414.9066377773"/>
  </r>
  <r>
    <d v="2015-10-26T00:00:00"/>
    <s v="Monday"/>
    <x v="9"/>
    <x v="0"/>
    <n v="44"/>
    <s v="Y"/>
    <s v="N"/>
    <n v="14"/>
    <n v="15.9"/>
    <n v="14.5"/>
    <n v="0.2"/>
    <n v="115297.34"/>
    <n v="29.398516279999999"/>
    <n v="3389570.727030695"/>
  </r>
  <r>
    <d v="2015-10-27T00:00:00"/>
    <s v="Tuesday"/>
    <x v="9"/>
    <x v="0"/>
    <n v="44"/>
    <s v="Y"/>
    <s v="N"/>
    <n v="10.4"/>
    <n v="23.3"/>
    <n v="28.1"/>
    <n v="0.2"/>
    <n v="116619.57"/>
    <n v="31.32939962"/>
    <n v="3653621.1120425635"/>
  </r>
  <r>
    <d v="2015-10-28T00:00:00"/>
    <s v="Wednesday"/>
    <x v="9"/>
    <x v="0"/>
    <n v="44"/>
    <s v="Y"/>
    <s v="N"/>
    <n v="10.1"/>
    <n v="26.8"/>
    <n v="27.6"/>
    <n v="0"/>
    <n v="122887.41"/>
    <n v="39.51380992"/>
    <n v="4855749.7603011075"/>
  </r>
  <r>
    <d v="2015-10-29T00:00:00"/>
    <s v="Thursday"/>
    <x v="9"/>
    <x v="0"/>
    <n v="44"/>
    <s v="Y"/>
    <s v="N"/>
    <n v="13.7"/>
    <n v="26.1"/>
    <n v="26.8"/>
    <n v="0"/>
    <n v="124222.935"/>
    <n v="62.320128279999999"/>
    <n v="7741589.2445181012"/>
  </r>
  <r>
    <d v="2015-10-30T00:00:00"/>
    <s v="Friday"/>
    <x v="9"/>
    <x v="0"/>
    <n v="44"/>
    <s v="Y"/>
    <s v="N"/>
    <n v="12.6"/>
    <n v="27.4"/>
    <n v="22.6"/>
    <n v="0"/>
    <n v="121256.97"/>
    <n v="35.875550349999997"/>
    <n v="4350160.5325234393"/>
  </r>
  <r>
    <d v="2015-10-31T00:00:00"/>
    <s v="Saturday"/>
    <x v="9"/>
    <x v="0"/>
    <n v="44"/>
    <s v="Y"/>
    <s v="N"/>
    <n v="15.7"/>
    <n v="25.9"/>
    <n v="13.5"/>
    <n v="1"/>
    <n v="106353.44"/>
    <n v="18.374790109999999"/>
    <n v="1954222.1374764785"/>
  </r>
  <r>
    <d v="2015-11-01T00:00:00"/>
    <s v="Sunday"/>
    <x v="10"/>
    <x v="0"/>
    <n v="45"/>
    <s v="Y"/>
    <s v="N"/>
    <n v="16.399999999999999"/>
    <n v="26"/>
    <n v="10"/>
    <n v="4.4000000000000004"/>
    <n v="103629.645"/>
    <n v="14.68483973"/>
    <n v="1521784.728101796"/>
  </r>
  <r>
    <d v="2015-11-02T00:00:00"/>
    <s v="Monday"/>
    <x v="10"/>
    <x v="0"/>
    <n v="45"/>
    <s v="Y"/>
    <s v="N"/>
    <n v="14.5"/>
    <n v="16"/>
    <n v="8.1999999999999993"/>
    <n v="0"/>
    <n v="113791.75"/>
    <n v="25.017848959999998"/>
    <n v="2846824.8143940796"/>
  </r>
  <r>
    <d v="2015-11-03T00:00:00"/>
    <s v="Tuesday"/>
    <x v="10"/>
    <x v="0"/>
    <n v="45"/>
    <s v="Y"/>
    <s v="Y"/>
    <n v="8"/>
    <n v="17.899999999999999"/>
    <n v="25.4"/>
    <n v="0.2"/>
    <n v="101793.035"/>
    <n v="14.15794771"/>
    <n v="1441180.4667721998"/>
  </r>
  <r>
    <d v="2015-11-04T00:00:00"/>
    <s v="Wednesday"/>
    <x v="10"/>
    <x v="0"/>
    <n v="45"/>
    <s v="Y"/>
    <s v="N"/>
    <n v="10.9"/>
    <n v="27.2"/>
    <n v="19.600000000000001"/>
    <n v="0"/>
    <n v="120177.94500000001"/>
    <n v="29.237633089999999"/>
    <n v="3513718.6614202"/>
  </r>
  <r>
    <d v="2015-11-05T00:00:00"/>
    <s v="Thursday"/>
    <x v="10"/>
    <x v="0"/>
    <n v="45"/>
    <s v="Y"/>
    <s v="N"/>
    <n v="16.2"/>
    <n v="24.7"/>
    <n v="16.399999999999999"/>
    <n v="12.2"/>
    <n v="125985.465"/>
    <n v="34.576790760000002"/>
    <n v="4356173.0621063039"/>
  </r>
  <r>
    <d v="2015-11-06T00:00:00"/>
    <s v="Friday"/>
    <x v="10"/>
    <x v="0"/>
    <n v="45"/>
    <s v="Y"/>
    <s v="N"/>
    <n v="16.600000000000001"/>
    <n v="18.7"/>
    <n v="3.7"/>
    <n v="17.600000000000001"/>
    <n v="120505.58500000001"/>
    <n v="30.642866869999999"/>
    <n v="3692636.5982464692"/>
  </r>
  <r>
    <d v="2015-11-07T00:00:00"/>
    <s v="Saturday"/>
    <x v="10"/>
    <x v="0"/>
    <n v="45"/>
    <s v="Y"/>
    <s v="N"/>
    <n v="11.9"/>
    <n v="16.8"/>
    <n v="25.2"/>
    <n v="1.2"/>
    <n v="104269.79"/>
    <n v="18.27265483"/>
    <n v="1905285.8818665857"/>
  </r>
  <r>
    <d v="2015-11-08T00:00:00"/>
    <s v="Sunday"/>
    <x v="10"/>
    <x v="0"/>
    <n v="46"/>
    <s v="Y"/>
    <s v="N"/>
    <n v="8.5"/>
    <n v="24.8"/>
    <n v="25.1"/>
    <n v="0"/>
    <n v="103793.08500000001"/>
    <n v="21.095360379999999"/>
    <n v="2189552.5330269723"/>
  </r>
  <r>
    <d v="2015-11-09T00:00:00"/>
    <s v="Monday"/>
    <x v="10"/>
    <x v="0"/>
    <n v="46"/>
    <s v="Y"/>
    <s v="N"/>
    <n v="13.6"/>
    <n v="33.1"/>
    <n v="26.4"/>
    <n v="0"/>
    <n v="127234.72"/>
    <n v="35.054800229999998"/>
    <n v="4460187.6919199852"/>
  </r>
  <r>
    <d v="2015-11-10T00:00:00"/>
    <s v="Tuesday"/>
    <x v="10"/>
    <x v="0"/>
    <n v="46"/>
    <s v="Y"/>
    <s v="N"/>
    <n v="15.2"/>
    <n v="16.399999999999999"/>
    <n v="5.3"/>
    <n v="0"/>
    <n v="121617.28"/>
    <n v="32.067076479999997"/>
    <n v="3899910.6190495742"/>
  </r>
  <r>
    <d v="2015-11-11T00:00:00"/>
    <s v="Wednesday"/>
    <x v="10"/>
    <x v="0"/>
    <n v="46"/>
    <s v="Y"/>
    <s v="N"/>
    <n v="11.5"/>
    <n v="20.100000000000001"/>
    <n v="16"/>
    <n v="2"/>
    <n v="121566.645"/>
    <n v="35.224103849999999"/>
    <n v="4282076.1281760829"/>
  </r>
  <r>
    <d v="2015-11-12T00:00:00"/>
    <s v="Thursday"/>
    <x v="10"/>
    <x v="0"/>
    <n v="46"/>
    <s v="Y"/>
    <s v="N"/>
    <n v="13.7"/>
    <n v="21.2"/>
    <n v="19.2"/>
    <n v="0"/>
    <n v="123775.16"/>
    <n v="38.485258739999999"/>
    <n v="4763519.0581848985"/>
  </r>
  <r>
    <d v="2015-11-13T00:00:00"/>
    <s v="Friday"/>
    <x v="10"/>
    <x v="0"/>
    <n v="46"/>
    <s v="Y"/>
    <s v="N"/>
    <n v="13.5"/>
    <n v="18.2"/>
    <n v="26.1"/>
    <n v="0.4"/>
    <n v="117078.58500000001"/>
    <n v="32.823096649999997"/>
    <n v="3842881.7111002402"/>
  </r>
  <r>
    <d v="2015-11-14T00:00:00"/>
    <s v="Saturday"/>
    <x v="10"/>
    <x v="0"/>
    <n v="46"/>
    <s v="Y"/>
    <s v="N"/>
    <n v="12.1"/>
    <n v="18.3"/>
    <n v="27.5"/>
    <n v="0.2"/>
    <n v="103646.63499999999"/>
    <n v="33.560938610000001"/>
    <n v="3478478.3543680771"/>
  </r>
  <r>
    <d v="2015-11-15T00:00:00"/>
    <s v="Sunday"/>
    <x v="10"/>
    <x v="0"/>
    <n v="47"/>
    <s v="Y"/>
    <s v="N"/>
    <n v="13"/>
    <n v="18.5"/>
    <n v="27.6"/>
    <n v="0.2"/>
    <n v="99761.81"/>
    <n v="28.298071060000002"/>
    <n v="2823066.7884542188"/>
  </r>
  <r>
    <d v="2015-11-16T00:00:00"/>
    <s v="Monday"/>
    <x v="10"/>
    <x v="0"/>
    <n v="47"/>
    <s v="Y"/>
    <s v="N"/>
    <n v="11.4"/>
    <n v="26.3"/>
    <n v="29.4"/>
    <n v="0.2"/>
    <n v="124557.22500000001"/>
    <n v="39.127373740000003"/>
    <n v="4873597.0945922723"/>
  </r>
  <r>
    <d v="2015-11-17T00:00:00"/>
    <s v="Tuesday"/>
    <x v="10"/>
    <x v="0"/>
    <n v="47"/>
    <s v="Y"/>
    <s v="N"/>
    <n v="15.7"/>
    <n v="33.299999999999997"/>
    <n v="24"/>
    <n v="0"/>
    <n v="131442.20000000001"/>
    <n v="36.024547249999998"/>
    <n v="4735145.7445439501"/>
  </r>
  <r>
    <d v="2015-11-18T00:00:00"/>
    <s v="Wednesday"/>
    <x v="10"/>
    <x v="0"/>
    <n v="47"/>
    <s v="Y"/>
    <s v="N"/>
    <n v="14.7"/>
    <n v="29.5"/>
    <n v="29.2"/>
    <n v="0"/>
    <n v="132353.755"/>
    <n v="60.680238269999997"/>
    <n v="8031257.3893292034"/>
  </r>
  <r>
    <d v="2015-11-19T00:00:00"/>
    <s v="Thursday"/>
    <x v="10"/>
    <x v="0"/>
    <n v="47"/>
    <s v="Y"/>
    <s v="N"/>
    <n v="15.6"/>
    <n v="31.5"/>
    <n v="20.6"/>
    <n v="0"/>
    <n v="138118.70499999999"/>
    <n v="78.290968070000005"/>
    <n v="10813447.123024749"/>
  </r>
  <r>
    <d v="2015-11-20T00:00:00"/>
    <s v="Friday"/>
    <x v="10"/>
    <x v="0"/>
    <n v="47"/>
    <s v="Y"/>
    <s v="N"/>
    <n v="15.4"/>
    <n v="19.100000000000001"/>
    <n v="6.4"/>
    <n v="0.4"/>
    <n v="123412.685"/>
    <n v="38.026497679999999"/>
    <n v="4692952.1798350709"/>
  </r>
  <r>
    <d v="2015-11-21T00:00:00"/>
    <s v="Saturday"/>
    <x v="10"/>
    <x v="0"/>
    <n v="47"/>
    <s v="Y"/>
    <s v="N"/>
    <n v="12.2"/>
    <n v="17.5"/>
    <n v="20.9"/>
    <n v="3.6"/>
    <n v="102647.905"/>
    <n v="27.413622409999999"/>
    <n v="2813950.9088475509"/>
  </r>
  <r>
    <d v="2015-11-22T00:00:00"/>
    <s v="Sunday"/>
    <x v="10"/>
    <x v="0"/>
    <n v="48"/>
    <s v="Y"/>
    <s v="N"/>
    <n v="13.5"/>
    <n v="20"/>
    <n v="27.3"/>
    <n v="0"/>
    <n v="98621.62"/>
    <n v="32.34590077"/>
    <n v="3190005.1342966473"/>
  </r>
  <r>
    <d v="2015-11-23T00:00:00"/>
    <s v="Monday"/>
    <x v="10"/>
    <x v="0"/>
    <n v="48"/>
    <s v="Y"/>
    <s v="N"/>
    <n v="13.8"/>
    <n v="20.7"/>
    <n v="27.3"/>
    <n v="0"/>
    <n v="114406.825"/>
    <n v="41.368772450000002"/>
    <n v="4732869.9101519715"/>
  </r>
  <r>
    <d v="2015-11-24T00:00:00"/>
    <s v="Tuesday"/>
    <x v="10"/>
    <x v="0"/>
    <n v="48"/>
    <s v="Y"/>
    <s v="N"/>
    <n v="13.6"/>
    <n v="24.5"/>
    <n v="30"/>
    <n v="0"/>
    <n v="118894.30499999999"/>
    <n v="48.52152976"/>
    <n v="5768933.5583520168"/>
  </r>
  <r>
    <d v="2015-11-25T00:00:00"/>
    <s v="Wednesday"/>
    <x v="10"/>
    <x v="0"/>
    <n v="48"/>
    <s v="Y"/>
    <s v="N"/>
    <n v="13.5"/>
    <n v="33.299999999999997"/>
    <n v="9.3000000000000007"/>
    <n v="0"/>
    <n v="124728.875"/>
    <n v="60.69203392"/>
    <n v="7570049.1123034405"/>
  </r>
  <r>
    <d v="2015-11-26T00:00:00"/>
    <s v="Thursday"/>
    <x v="10"/>
    <x v="0"/>
    <n v="48"/>
    <s v="Y"/>
    <s v="N"/>
    <n v="10.8"/>
    <n v="17.399999999999999"/>
    <n v="23.3"/>
    <n v="0"/>
    <n v="112907.145"/>
    <n v="30.494174109999999"/>
    <n v="3443010.137893016"/>
  </r>
  <r>
    <d v="2015-11-27T00:00:00"/>
    <s v="Friday"/>
    <x v="10"/>
    <x v="0"/>
    <n v="48"/>
    <s v="Y"/>
    <s v="N"/>
    <n v="9"/>
    <n v="18.2"/>
    <n v="16.8"/>
    <n v="0.4"/>
    <n v="117492.82"/>
    <n v="40.366545459999998"/>
    <n v="4742779.259753597"/>
  </r>
  <r>
    <d v="2015-11-28T00:00:00"/>
    <s v="Saturday"/>
    <x v="10"/>
    <x v="0"/>
    <n v="48"/>
    <s v="Y"/>
    <s v="N"/>
    <n v="12"/>
    <n v="20.100000000000001"/>
    <n v="27.1"/>
    <n v="0"/>
    <n v="105011.19500000001"/>
    <n v="43.326660840000002"/>
    <n v="4549784.4301681044"/>
  </r>
  <r>
    <d v="2015-11-29T00:00:00"/>
    <s v="Sunday"/>
    <x v="10"/>
    <x v="0"/>
    <n v="49"/>
    <s v="Y"/>
    <s v="N"/>
    <n v="12.6"/>
    <n v="20.3"/>
    <n v="23.4"/>
    <n v="0"/>
    <n v="102162.53"/>
    <n v="39.12126473"/>
    <n v="3996727.3816165668"/>
  </r>
  <r>
    <d v="2015-11-30T00:00:00"/>
    <s v="Monday"/>
    <x v="10"/>
    <x v="0"/>
    <n v="49"/>
    <s v="Y"/>
    <s v="N"/>
    <n v="10"/>
    <n v="32.200000000000003"/>
    <n v="26.6"/>
    <n v="0"/>
    <n v="122452.41499999999"/>
    <n v="45.57726057"/>
    <n v="5581045.625880776"/>
  </r>
  <r>
    <d v="2015-12-01T00:00:00"/>
    <s v="Tuesday"/>
    <x v="11"/>
    <x v="0"/>
    <n v="49"/>
    <s v="Y"/>
    <s v="N"/>
    <n v="14.5"/>
    <n v="24.6"/>
    <n v="24.4"/>
    <n v="1.8"/>
    <n v="117115.62"/>
    <n v="37.920958990000003"/>
    <n v="4441136.6231084242"/>
  </r>
  <r>
    <d v="2015-12-02T00:00:00"/>
    <s v="Wednesday"/>
    <x v="11"/>
    <x v="0"/>
    <n v="49"/>
    <s v="Y"/>
    <s v="N"/>
    <n v="9.1999999999999993"/>
    <n v="17.5"/>
    <n v="32.4"/>
    <n v="0"/>
    <n v="115230.125"/>
    <n v="37.470820799999998"/>
    <n v="4317767.3646366"/>
  </r>
  <r>
    <d v="2015-12-03T00:00:00"/>
    <s v="Thursday"/>
    <x v="11"/>
    <x v="0"/>
    <n v="49"/>
    <s v="Y"/>
    <s v="N"/>
    <n v="12.2"/>
    <n v="21.3"/>
    <n v="30.1"/>
    <n v="0"/>
    <n v="121699.425"/>
    <n v="43.34422421"/>
    <n v="5274967.1634280793"/>
  </r>
  <r>
    <d v="2015-12-04T00:00:00"/>
    <s v="Friday"/>
    <x v="11"/>
    <x v="0"/>
    <n v="49"/>
    <s v="Y"/>
    <s v="N"/>
    <n v="11.3"/>
    <n v="30.8"/>
    <n v="32.200000000000003"/>
    <n v="0"/>
    <n v="129148.52"/>
    <n v="66.533894050000001"/>
    <n v="8592753.9463943057"/>
  </r>
  <r>
    <d v="2015-12-05T00:00:00"/>
    <s v="Saturday"/>
    <x v="11"/>
    <x v="0"/>
    <n v="49"/>
    <s v="Y"/>
    <s v="N"/>
    <n v="15.5"/>
    <n v="25.3"/>
    <n v="27.9"/>
    <n v="0"/>
    <n v="115606.005"/>
    <n v="36.906868619999997"/>
    <n v="4266655.6382180629"/>
  </r>
  <r>
    <d v="2015-12-06T00:00:00"/>
    <s v="Sunday"/>
    <x v="11"/>
    <x v="0"/>
    <n v="50"/>
    <s v="Y"/>
    <s v="N"/>
    <n v="15.3"/>
    <n v="29.8"/>
    <n v="13.5"/>
    <n v="0"/>
    <n v="112025.29"/>
    <n v="36.78833221"/>
    <n v="4121223.5844415906"/>
  </r>
  <r>
    <d v="2015-12-07T00:00:00"/>
    <s v="Monday"/>
    <x v="11"/>
    <x v="0"/>
    <n v="50"/>
    <s v="Y"/>
    <s v="N"/>
    <n v="18.100000000000001"/>
    <n v="27.3"/>
    <n v="8.6999999999999993"/>
    <n v="0"/>
    <n v="129059.645"/>
    <n v="53.369098719999997"/>
    <n v="6887796.9347731546"/>
  </r>
  <r>
    <d v="2015-12-08T00:00:00"/>
    <s v="Tuesday"/>
    <x v="11"/>
    <x v="0"/>
    <n v="50"/>
    <s v="Y"/>
    <s v="N"/>
    <n v="20.3"/>
    <n v="35.4"/>
    <n v="19.8"/>
    <n v="0.8"/>
    <n v="136800.91"/>
    <n v="57.534246680000003"/>
    <n v="7870737.3019884797"/>
  </r>
  <r>
    <d v="2015-12-09T00:00:00"/>
    <s v="Wednesday"/>
    <x v="11"/>
    <x v="0"/>
    <n v="50"/>
    <s v="Y"/>
    <s v="N"/>
    <n v="15.4"/>
    <n v="24.6"/>
    <n v="27"/>
    <n v="0"/>
    <n v="125965.02"/>
    <n v="49.73700573"/>
    <n v="6265122.9215195645"/>
  </r>
  <r>
    <d v="2015-12-10T00:00:00"/>
    <s v="Thursday"/>
    <x v="11"/>
    <x v="0"/>
    <n v="50"/>
    <s v="Y"/>
    <s v="N"/>
    <n v="13.1"/>
    <n v="26"/>
    <n v="32"/>
    <n v="0"/>
    <n v="125807.495"/>
    <n v="50.806013669999999"/>
    <n v="6391777.3107584566"/>
  </r>
  <r>
    <d v="2015-12-11T00:00:00"/>
    <s v="Friday"/>
    <x v="11"/>
    <x v="0"/>
    <n v="50"/>
    <s v="Y"/>
    <s v="N"/>
    <n v="14.2"/>
    <n v="19.2"/>
    <n v="13"/>
    <n v="0"/>
    <n v="116597.81"/>
    <n v="32.020129189999999"/>
    <n v="3733476.9394710734"/>
  </r>
  <r>
    <d v="2015-12-12T00:00:00"/>
    <s v="Saturday"/>
    <x v="11"/>
    <x v="0"/>
    <n v="50"/>
    <s v="Y"/>
    <s v="N"/>
    <n v="10.1"/>
    <n v="18.3"/>
    <n v="27.9"/>
    <n v="2"/>
    <n v="106139.41"/>
    <n v="34.142897920000003"/>
    <n v="3623907.0409190278"/>
  </r>
  <r>
    <d v="2015-12-13T00:00:00"/>
    <s v="Sunday"/>
    <x v="11"/>
    <x v="0"/>
    <n v="51"/>
    <s v="Y"/>
    <s v="N"/>
    <n v="10.3"/>
    <n v="28.3"/>
    <n v="28.6"/>
    <n v="0"/>
    <n v="105218.515"/>
    <n v="40.306829550000003"/>
    <n v="4241024.7496091183"/>
  </r>
  <r>
    <d v="2015-12-14T00:00:00"/>
    <s v="Monday"/>
    <x v="11"/>
    <x v="0"/>
    <n v="51"/>
    <s v="Y"/>
    <s v="N"/>
    <n v="11.9"/>
    <n v="22.7"/>
    <n v="31.6"/>
    <n v="0"/>
    <n v="125784.96000000001"/>
    <n v="51.747829520000003"/>
    <n v="6509098.6662600199"/>
  </r>
  <r>
    <d v="2015-12-15T00:00:00"/>
    <s v="Tuesday"/>
    <x v="11"/>
    <x v="0"/>
    <n v="51"/>
    <s v="Y"/>
    <s v="N"/>
    <n v="14.4"/>
    <n v="24.6"/>
    <n v="30.3"/>
    <n v="0"/>
    <n v="129077.41"/>
    <n v="51.660830169999997"/>
    <n v="6668246.1567934593"/>
  </r>
  <r>
    <d v="2015-12-16T00:00:00"/>
    <s v="Wednesday"/>
    <x v="11"/>
    <x v="0"/>
    <n v="51"/>
    <s v="Y"/>
    <s v="N"/>
    <n v="15.6"/>
    <n v="27.5"/>
    <n v="32.5"/>
    <n v="0"/>
    <n v="135930.07999999999"/>
    <n v="78.645919989999996"/>
    <n v="10690346.195914298"/>
  </r>
  <r>
    <d v="2015-12-17T00:00:00"/>
    <s v="Thursday"/>
    <x v="11"/>
    <x v="0"/>
    <n v="51"/>
    <s v="Y"/>
    <s v="N"/>
    <n v="16.899999999999999"/>
    <n v="37.200000000000003"/>
    <n v="33.1"/>
    <n v="0"/>
    <n v="152366.29999999999"/>
    <n v="188.0861252"/>
    <n v="28657986.978060756"/>
  </r>
  <r>
    <d v="2015-12-18T00:00:00"/>
    <s v="Friday"/>
    <x v="11"/>
    <x v="0"/>
    <n v="51"/>
    <s v="N"/>
    <s v="N"/>
    <n v="19.399999999999999"/>
    <n v="35.4"/>
    <n v="31.2"/>
    <n v="0"/>
    <n v="158052.89000000001"/>
    <n v="81.192486250000002"/>
    <n v="12832707.098097764"/>
  </r>
  <r>
    <d v="2015-12-19T00:00:00"/>
    <s v="Saturday"/>
    <x v="11"/>
    <x v="0"/>
    <n v="51"/>
    <s v="N"/>
    <s v="N"/>
    <n v="19.2"/>
    <n v="41.2"/>
    <n v="20.5"/>
    <n v="0"/>
    <n v="154924.89000000001"/>
    <n v="69.328820820000004"/>
    <n v="10740759.939368211"/>
  </r>
  <r>
    <d v="2015-12-20T00:00:00"/>
    <s v="Sunday"/>
    <x v="11"/>
    <x v="0"/>
    <n v="52"/>
    <s v="N"/>
    <s v="N"/>
    <n v="25.9"/>
    <n v="37.799999999999997"/>
    <n v="10.4"/>
    <n v="0"/>
    <n v="133421.03"/>
    <n v="54.649804289999999"/>
    <n v="7291433.1776702181"/>
  </r>
  <r>
    <d v="2015-12-21T00:00:00"/>
    <s v="Monday"/>
    <x v="11"/>
    <x v="0"/>
    <n v="52"/>
    <s v="N"/>
    <s v="N"/>
    <n v="15"/>
    <n v="20.2"/>
    <n v="25.4"/>
    <n v="6"/>
    <n v="113802.21"/>
    <n v="49.621251919999999"/>
    <n v="5647008.1314627435"/>
  </r>
  <r>
    <d v="2015-12-22T00:00:00"/>
    <s v="Tuesday"/>
    <x v="11"/>
    <x v="0"/>
    <n v="52"/>
    <s v="N"/>
    <s v="N"/>
    <n v="12"/>
    <n v="22.8"/>
    <n v="32.9"/>
    <n v="0"/>
    <n v="119477.515"/>
    <n v="37.53130427"/>
    <n v="4484146.9688884886"/>
  </r>
  <r>
    <d v="2015-12-23T00:00:00"/>
    <s v="Wednesday"/>
    <x v="11"/>
    <x v="0"/>
    <n v="52"/>
    <s v="N"/>
    <s v="N"/>
    <n v="15.1"/>
    <n v="26"/>
    <n v="32.4"/>
    <n v="0"/>
    <n v="126553.11500000001"/>
    <n v="39.138220830000002"/>
    <n v="4953063.7615943858"/>
  </r>
  <r>
    <d v="2015-12-24T00:00:00"/>
    <s v="Thursday"/>
    <x v="11"/>
    <x v="0"/>
    <n v="52"/>
    <s v="N"/>
    <s v="N"/>
    <n v="16.7"/>
    <n v="34.6"/>
    <n v="32.799999999999997"/>
    <n v="0.4"/>
    <n v="134583.25"/>
    <n v="50.81827517"/>
    <n v="6839288.6317729028"/>
  </r>
  <r>
    <d v="2015-12-25T00:00:00"/>
    <s v="Friday"/>
    <x v="11"/>
    <x v="0"/>
    <n v="52"/>
    <s v="N"/>
    <s v="Y"/>
    <n v="21.7"/>
    <n v="34.1"/>
    <n v="33.299999999999997"/>
    <n v="0"/>
    <n v="119950.37"/>
    <n v="22.115586239999999"/>
    <n v="2652772.7522549084"/>
  </r>
  <r>
    <d v="2015-12-26T00:00:00"/>
    <s v="Saturday"/>
    <x v="11"/>
    <x v="0"/>
    <n v="52"/>
    <s v="N"/>
    <s v="Y"/>
    <n v="12.7"/>
    <n v="20"/>
    <n v="19.2"/>
    <n v="30.6"/>
    <n v="95093.294999999998"/>
    <n v="14.96710809"/>
    <n v="1423271.6248992565"/>
  </r>
  <r>
    <d v="2015-12-27T00:00:00"/>
    <s v="Sunday"/>
    <x v="11"/>
    <x v="0"/>
    <n v="53"/>
    <s v="N"/>
    <s v="N"/>
    <n v="11.9"/>
    <n v="19.399999999999999"/>
    <n v="27.6"/>
    <n v="5.2"/>
    <n v="96394.94"/>
    <n v="19.823183589999999"/>
    <n v="1910854.5927670347"/>
  </r>
  <r>
    <d v="2015-12-28T00:00:00"/>
    <s v="Monday"/>
    <x v="11"/>
    <x v="0"/>
    <n v="53"/>
    <s v="N"/>
    <s v="Y"/>
    <n v="12.8"/>
    <n v="20.8"/>
    <n v="33.200000000000003"/>
    <n v="0"/>
    <n v="100048.44"/>
    <n v="20.097539919999999"/>
    <n v="2010727.5168337247"/>
  </r>
  <r>
    <d v="2015-12-29T00:00:00"/>
    <s v="Tuesday"/>
    <x v="11"/>
    <x v="0"/>
    <n v="53"/>
    <s v="N"/>
    <s v="N"/>
    <n v="12.4"/>
    <n v="23.9"/>
    <n v="33"/>
    <n v="0"/>
    <n v="111647.54"/>
    <n v="27.33170157"/>
    <n v="3051517.2443046374"/>
  </r>
  <r>
    <d v="2015-12-30T00:00:00"/>
    <s v="Wednesday"/>
    <x v="11"/>
    <x v="0"/>
    <n v="53"/>
    <s v="N"/>
    <s v="N"/>
    <n v="13.9"/>
    <n v="34.700000000000003"/>
    <n v="32.799999999999997"/>
    <n v="0"/>
    <n v="128552.13499999999"/>
    <n v="43.826874789999998"/>
    <n v="5634038.3246321762"/>
  </r>
  <r>
    <d v="2015-12-31T00:00:00"/>
    <s v="Thursday"/>
    <x v="11"/>
    <x v="0"/>
    <n v="53"/>
    <s v="N"/>
    <s v="N"/>
    <n v="19.7"/>
    <n v="39.700000000000003"/>
    <n v="29.6"/>
    <n v="0"/>
    <n v="146473.83499999999"/>
    <n v="101.99155880000001"/>
    <n v="14939094.755063998"/>
  </r>
  <r>
    <d v="2016-01-01T00:00:00"/>
    <s v="Friday"/>
    <x v="0"/>
    <x v="1"/>
    <n v="1"/>
    <s v="N"/>
    <s v="Y"/>
    <n v="19.8"/>
    <n v="24.2"/>
    <n v="22"/>
    <n v="0"/>
    <n v="116040.925"/>
    <n v="32.527673360000001"/>
    <n v="3774541.3047922584"/>
  </r>
  <r>
    <d v="2016-01-02T00:00:00"/>
    <s v="Saturday"/>
    <x v="0"/>
    <x v="1"/>
    <n v="1"/>
    <s v="N"/>
    <s v="N"/>
    <n v="17.100000000000001"/>
    <n v="27.6"/>
    <n v="25.1"/>
    <n v="0"/>
    <n v="99622.64"/>
    <n v="21.894560760000001"/>
    <n v="2181193.9445516067"/>
  </r>
  <r>
    <d v="2016-01-03T00:00:00"/>
    <s v="Sunday"/>
    <x v="0"/>
    <x v="1"/>
    <n v="2"/>
    <s v="N"/>
    <s v="N"/>
    <n v="17.5"/>
    <n v="27.1"/>
    <n v="25.7"/>
    <n v="0"/>
    <n v="97656.445000000007"/>
    <n v="19.895384799999999"/>
    <n v="1942912.551475036"/>
  </r>
  <r>
    <d v="2016-01-04T00:00:00"/>
    <s v="Monday"/>
    <x v="0"/>
    <x v="1"/>
    <n v="2"/>
    <s v="N"/>
    <s v="N"/>
    <n v="16.3"/>
    <n v="26"/>
    <n v="15.3"/>
    <n v="0"/>
    <n v="110932.505"/>
    <n v="25.443479239999998"/>
    <n v="2822508.888008696"/>
  </r>
  <r>
    <d v="2016-01-05T00:00:00"/>
    <s v="Tuesday"/>
    <x v="0"/>
    <x v="1"/>
    <n v="2"/>
    <s v="N"/>
    <s v="N"/>
    <n v="17.100000000000001"/>
    <n v="25.7"/>
    <n v="25.8"/>
    <n v="0"/>
    <n v="117873.58"/>
    <n v="29.917187370000001"/>
    <n v="3526445.9788326849"/>
  </r>
  <r>
    <d v="2016-01-06T00:00:00"/>
    <s v="Wednesday"/>
    <x v="0"/>
    <x v="1"/>
    <n v="2"/>
    <s v="N"/>
    <s v="N"/>
    <n v="17.3"/>
    <n v="25.7"/>
    <n v="18.100000000000001"/>
    <n v="0"/>
    <n v="115064.265"/>
    <n v="31.790252049999999"/>
    <n v="3657921.986297993"/>
  </r>
  <r>
    <d v="2016-01-07T00:00:00"/>
    <s v="Thursday"/>
    <x v="0"/>
    <x v="1"/>
    <n v="2"/>
    <s v="N"/>
    <s v="N"/>
    <n v="16.3"/>
    <n v="21.3"/>
    <n v="30.4"/>
    <n v="0"/>
    <n v="112392.69500000001"/>
    <n v="34.445069169999996"/>
    <n v="3871374.153477713"/>
  </r>
  <r>
    <d v="2016-01-08T00:00:00"/>
    <s v="Friday"/>
    <x v="0"/>
    <x v="1"/>
    <n v="2"/>
    <s v="N"/>
    <s v="N"/>
    <n v="16.2"/>
    <n v="20.6"/>
    <n v="25.4"/>
    <n v="0"/>
    <n v="111879.54"/>
    <n v="36.888156160000001"/>
    <n v="4127029.9426289662"/>
  </r>
  <r>
    <d v="2016-01-09T00:00:00"/>
    <s v="Saturday"/>
    <x v="0"/>
    <x v="1"/>
    <n v="2"/>
    <s v="N"/>
    <s v="N"/>
    <n v="16.8"/>
    <n v="21.4"/>
    <n v="21.3"/>
    <n v="0"/>
    <n v="105482.69500000001"/>
    <n v="41.987823249999998"/>
    <n v="4428988.753593659"/>
  </r>
  <r>
    <d v="2016-01-10T00:00:00"/>
    <s v="Sunday"/>
    <x v="0"/>
    <x v="1"/>
    <n v="3"/>
    <s v="N"/>
    <s v="N"/>
    <n v="15.7"/>
    <n v="31.5"/>
    <n v="31.3"/>
    <n v="0"/>
    <n v="113049.145"/>
    <n v="44.479787029999997"/>
    <n v="5028401.8935235888"/>
  </r>
  <r>
    <d v="2016-01-11T00:00:00"/>
    <s v="Monday"/>
    <x v="0"/>
    <x v="1"/>
    <n v="3"/>
    <s v="N"/>
    <s v="N"/>
    <n v="17.2"/>
    <n v="36.4"/>
    <n v="15.8"/>
    <n v="0"/>
    <n v="141133.08499999999"/>
    <n v="88.116100790000004"/>
    <n v="12436097.142663637"/>
  </r>
  <r>
    <d v="2016-01-12T00:00:00"/>
    <s v="Tuesday"/>
    <x v="0"/>
    <x v="1"/>
    <n v="3"/>
    <s v="N"/>
    <s v="N"/>
    <n v="17.100000000000001"/>
    <n v="24.8"/>
    <n v="29.1"/>
    <n v="0.8"/>
    <n v="135006.10999999999"/>
    <n v="62.53997502"/>
    <n v="8443278.7469473705"/>
  </r>
  <r>
    <d v="2016-01-13T00:00:00"/>
    <s v="Wednesday"/>
    <x v="0"/>
    <x v="1"/>
    <n v="3"/>
    <s v="N"/>
    <s v="N"/>
    <n v="16.8"/>
    <n v="42.2"/>
    <n v="25"/>
    <n v="0.2"/>
    <n v="160011.07500000001"/>
    <n v="545.73781959999997"/>
    <n v="87324095.182352066"/>
  </r>
  <r>
    <d v="2016-01-14T00:00:00"/>
    <s v="Thursday"/>
    <x v="0"/>
    <x v="1"/>
    <n v="3"/>
    <s v="N"/>
    <s v="N"/>
    <n v="16.100000000000001"/>
    <n v="18.100000000000001"/>
    <n v="3.9"/>
    <n v="0.4"/>
    <n v="120396.33500000001"/>
    <n v="36.37140419"/>
    <n v="4378983.7632796438"/>
  </r>
  <r>
    <d v="2016-01-15T00:00:00"/>
    <s v="Friday"/>
    <x v="0"/>
    <x v="1"/>
    <n v="3"/>
    <s v="N"/>
    <s v="N"/>
    <n v="13.6"/>
    <n v="19.2"/>
    <n v="19.7"/>
    <n v="1"/>
    <n v="113244.79"/>
    <n v="30.203903069999999"/>
    <n v="3420434.6603425052"/>
  </r>
  <r>
    <d v="2016-01-16T00:00:00"/>
    <s v="Saturday"/>
    <x v="0"/>
    <x v="1"/>
    <n v="3"/>
    <s v="N"/>
    <s v="N"/>
    <n v="11.9"/>
    <n v="22.3"/>
    <n v="32.6"/>
    <n v="0"/>
    <n v="103046.17"/>
    <n v="23.67497011"/>
    <n v="2439614.9946999787"/>
  </r>
  <r>
    <d v="2016-01-17T00:00:00"/>
    <s v="Sunday"/>
    <x v="0"/>
    <x v="1"/>
    <n v="4"/>
    <s v="N"/>
    <s v="N"/>
    <n v="14.9"/>
    <n v="32.700000000000003"/>
    <n v="31.5"/>
    <n v="0"/>
    <n v="114097.07"/>
    <n v="29.153261950000001"/>
    <n v="3326301.7694374868"/>
  </r>
  <r>
    <d v="2016-01-18T00:00:00"/>
    <s v="Monday"/>
    <x v="0"/>
    <x v="1"/>
    <n v="4"/>
    <s v="N"/>
    <s v="N"/>
    <n v="18.600000000000001"/>
    <n v="35.299999999999997"/>
    <n v="30.4"/>
    <n v="0"/>
    <n v="147817.58499999999"/>
    <n v="43.409358019999999"/>
    <n v="6416666.4689167812"/>
  </r>
  <r>
    <d v="2016-01-19T00:00:00"/>
    <s v="Tuesday"/>
    <x v="0"/>
    <x v="1"/>
    <n v="4"/>
    <s v="N"/>
    <s v="N"/>
    <n v="17.899999999999999"/>
    <n v="30.9"/>
    <n v="27.2"/>
    <n v="0"/>
    <n v="148612.37"/>
    <n v="49.257935250000003"/>
    <n v="7320338.4988090424"/>
  </r>
  <r>
    <d v="2016-01-20T00:00:00"/>
    <s v="Wednesday"/>
    <x v="0"/>
    <x v="1"/>
    <n v="4"/>
    <s v="N"/>
    <s v="N"/>
    <n v="19.3"/>
    <n v="29.1"/>
    <n v="18.600000000000001"/>
    <n v="1"/>
    <n v="142471.51"/>
    <n v="53.300398770000001"/>
    <n v="7593788.2963640429"/>
  </r>
  <r>
    <d v="2016-01-21T00:00:00"/>
    <s v="Thursday"/>
    <x v="0"/>
    <x v="1"/>
    <n v="4"/>
    <s v="N"/>
    <s v="N"/>
    <n v="19"/>
    <n v="26.7"/>
    <n v="14.9"/>
    <n v="0.8"/>
    <n v="139450.61499999999"/>
    <n v="55.470089539999996"/>
    <n v="7735338.100458066"/>
  </r>
  <r>
    <d v="2016-01-22T00:00:00"/>
    <s v="Friday"/>
    <x v="0"/>
    <x v="1"/>
    <n v="4"/>
    <s v="N"/>
    <s v="N"/>
    <n v="17.5"/>
    <n v="22.8"/>
    <n v="6.5"/>
    <n v="1.6"/>
    <n v="129135.185"/>
    <n v="42.337732770000002"/>
    <n v="5467290.9537345124"/>
  </r>
  <r>
    <d v="2016-01-23T00:00:00"/>
    <s v="Saturday"/>
    <x v="0"/>
    <x v="1"/>
    <n v="4"/>
    <s v="N"/>
    <s v="N"/>
    <n v="17.3"/>
    <n v="21.9"/>
    <n v="23.2"/>
    <n v="7"/>
    <n v="108097.845"/>
    <n v="26.975023329999999"/>
    <n v="2915941.8907977236"/>
  </r>
  <r>
    <d v="2016-01-24T00:00:00"/>
    <s v="Sunday"/>
    <x v="0"/>
    <x v="1"/>
    <n v="5"/>
    <s v="N"/>
    <s v="N"/>
    <n v="16.2"/>
    <n v="22.2"/>
    <n v="23.4"/>
    <n v="5.2"/>
    <n v="103396.3"/>
    <n v="26.412209069999999"/>
    <n v="2730924.6926644412"/>
  </r>
  <r>
    <d v="2016-01-25T00:00:00"/>
    <s v="Monday"/>
    <x v="0"/>
    <x v="1"/>
    <n v="5"/>
    <s v="N"/>
    <s v="N"/>
    <n v="16.7"/>
    <n v="20.9"/>
    <n v="25.7"/>
    <n v="0.4"/>
    <n v="112649.60000000001"/>
    <n v="27.59659014"/>
    <n v="3108744.8406349444"/>
  </r>
  <r>
    <d v="2016-01-26T00:00:00"/>
    <s v="Tuesday"/>
    <x v="0"/>
    <x v="1"/>
    <n v="5"/>
    <s v="N"/>
    <s v="Y"/>
    <n v="16.5"/>
    <n v="29.4"/>
    <n v="28.7"/>
    <n v="0"/>
    <n v="110152.815"/>
    <n v="25.276693940000001"/>
    <n v="2784298.9913844415"/>
  </r>
  <r>
    <d v="2016-01-27T00:00:00"/>
    <s v="Wednesday"/>
    <x v="0"/>
    <x v="1"/>
    <n v="5"/>
    <s v="N"/>
    <s v="N"/>
    <n v="19.3"/>
    <n v="29.5"/>
    <n v="22.2"/>
    <n v="0"/>
    <n v="133718.035"/>
    <n v="32.759849449999997"/>
    <n v="4380582.6953498302"/>
  </r>
  <r>
    <d v="2016-01-28T00:00:00"/>
    <s v="Thursday"/>
    <x v="0"/>
    <x v="1"/>
    <n v="5"/>
    <s v="Y"/>
    <s v="N"/>
    <n v="20.3"/>
    <n v="27.5"/>
    <n v="19"/>
    <n v="3.6"/>
    <n v="134169.82999999999"/>
    <n v="33.324968159999997"/>
    <n v="4471205.3127826117"/>
  </r>
  <r>
    <d v="2016-01-29T00:00:00"/>
    <s v="Friday"/>
    <x v="0"/>
    <x v="1"/>
    <n v="5"/>
    <s v="Y"/>
    <s v="N"/>
    <n v="14.4"/>
    <n v="18.3"/>
    <n v="14.3"/>
    <n v="14.2"/>
    <n v="123615.21"/>
    <n v="32.693847210000001"/>
    <n v="4041456.7885720646"/>
  </r>
  <r>
    <d v="2016-01-30T00:00:00"/>
    <s v="Saturday"/>
    <x v="0"/>
    <x v="1"/>
    <n v="5"/>
    <s v="Y"/>
    <s v="N"/>
    <n v="12.3"/>
    <n v="22.4"/>
    <n v="24"/>
    <n v="1.2"/>
    <n v="107579.345"/>
    <n v="23.84687233"/>
    <n v="2565430.9055600241"/>
  </r>
  <r>
    <d v="2016-01-31T00:00:00"/>
    <s v="Sunday"/>
    <x v="0"/>
    <x v="1"/>
    <n v="6"/>
    <s v="Y"/>
    <s v="N"/>
    <n v="13.9"/>
    <n v="21.8"/>
    <n v="26.3"/>
    <n v="10.6"/>
    <n v="101279.65"/>
    <n v="23.47662571"/>
    <n v="2377704.4350898014"/>
  </r>
  <r>
    <d v="2016-02-01T00:00:00"/>
    <s v="Monday"/>
    <x v="1"/>
    <x v="1"/>
    <n v="6"/>
    <s v="Y"/>
    <s v="N"/>
    <n v="12.5"/>
    <n v="23.6"/>
    <n v="29.4"/>
    <n v="0"/>
    <n v="121942.895"/>
    <n v="31.58876665"/>
    <n v="3852025.6547804517"/>
  </r>
  <r>
    <d v="2016-02-02T00:00:00"/>
    <s v="Tuesday"/>
    <x v="1"/>
    <x v="1"/>
    <n v="6"/>
    <s v="Y"/>
    <s v="N"/>
    <n v="15.4"/>
    <n v="31.5"/>
    <n v="25.5"/>
    <n v="0"/>
    <n v="133989.155"/>
    <n v="35.64081616"/>
    <n v="4775482.8407887444"/>
  </r>
  <r>
    <d v="2016-02-03T00:00:00"/>
    <s v="Wednesday"/>
    <x v="1"/>
    <x v="1"/>
    <n v="6"/>
    <s v="Y"/>
    <s v="N"/>
    <n v="18.100000000000001"/>
    <n v="21"/>
    <n v="11"/>
    <n v="0.6"/>
    <n v="122594.47500000001"/>
    <n v="27.876043979999999"/>
    <n v="3417448.9768050103"/>
  </r>
  <r>
    <d v="2016-02-04T00:00:00"/>
    <s v="Thursday"/>
    <x v="1"/>
    <x v="1"/>
    <n v="6"/>
    <s v="Y"/>
    <s v="N"/>
    <n v="17.3"/>
    <n v="20.9"/>
    <n v="21.7"/>
    <n v="2.4"/>
    <n v="119919.605"/>
    <n v="22.3923782"/>
    <n v="2685285.1487546107"/>
  </r>
  <r>
    <d v="2016-02-05T00:00:00"/>
    <s v="Friday"/>
    <x v="1"/>
    <x v="1"/>
    <n v="6"/>
    <s v="Y"/>
    <s v="N"/>
    <n v="15.3"/>
    <n v="29.4"/>
    <n v="29"/>
    <n v="0"/>
    <n v="126330.55"/>
    <n v="26.854502199999999"/>
    <n v="3392544.03290221"/>
  </r>
  <r>
    <d v="2016-02-06T00:00:00"/>
    <s v="Saturday"/>
    <x v="1"/>
    <x v="1"/>
    <n v="6"/>
    <s v="Y"/>
    <s v="N"/>
    <n v="16.5"/>
    <n v="32.6"/>
    <n v="28.8"/>
    <n v="0"/>
    <n v="123737.01"/>
    <n v="28.72453436"/>
    <n v="3554287.9953486635"/>
  </r>
  <r>
    <d v="2016-02-07T00:00:00"/>
    <s v="Sunday"/>
    <x v="1"/>
    <x v="1"/>
    <n v="7"/>
    <s v="Y"/>
    <s v="N"/>
    <n v="19.100000000000001"/>
    <n v="27.7"/>
    <n v="28.5"/>
    <n v="0"/>
    <n v="124436.81"/>
    <n v="33.49284634"/>
    <n v="4167742.9563697753"/>
  </r>
  <r>
    <d v="2016-02-08T00:00:00"/>
    <s v="Monday"/>
    <x v="1"/>
    <x v="1"/>
    <n v="7"/>
    <s v="Y"/>
    <s v="N"/>
    <n v="19.2"/>
    <n v="22.9"/>
    <n v="23.3"/>
    <n v="0"/>
    <n v="129327.22500000001"/>
    <n v="33.908603100000001"/>
    <n v="4385305.5425493978"/>
  </r>
  <r>
    <d v="2016-02-09T00:00:00"/>
    <s v="Tuesday"/>
    <x v="1"/>
    <x v="1"/>
    <n v="7"/>
    <s v="Y"/>
    <s v="N"/>
    <n v="17.399999999999999"/>
    <n v="22.7"/>
    <n v="27.7"/>
    <n v="0"/>
    <n v="131271.26500000001"/>
    <n v="38.705675849999999"/>
    <n v="5080943.0315094506"/>
  </r>
  <r>
    <d v="2016-02-10T00:00:00"/>
    <s v="Wednesday"/>
    <x v="1"/>
    <x v="1"/>
    <n v="7"/>
    <s v="Y"/>
    <s v="N"/>
    <n v="17.399999999999999"/>
    <n v="23.3"/>
    <n v="25.3"/>
    <n v="0"/>
    <n v="132265.005"/>
    <n v="41.376079619999999"/>
    <n v="5472607.3778196983"/>
  </r>
  <r>
    <d v="2016-02-11T00:00:00"/>
    <s v="Thursday"/>
    <x v="1"/>
    <x v="1"/>
    <n v="7"/>
    <s v="Y"/>
    <s v="N"/>
    <n v="18"/>
    <n v="23.8"/>
    <n v="27.6"/>
    <n v="0"/>
    <n v="131003.79"/>
    <n v="34.389933720000002"/>
    <n v="4505211.6551687988"/>
  </r>
  <r>
    <d v="2016-02-12T00:00:00"/>
    <s v="Friday"/>
    <x v="1"/>
    <x v="1"/>
    <n v="7"/>
    <s v="Y"/>
    <s v="N"/>
    <n v="16.7"/>
    <n v="24.9"/>
    <n v="27.9"/>
    <n v="0"/>
    <n v="133845.51999999999"/>
    <n v="40.626650689999998"/>
    <n v="5437695.1874614079"/>
  </r>
  <r>
    <d v="2016-02-13T00:00:00"/>
    <s v="Saturday"/>
    <x v="1"/>
    <x v="1"/>
    <n v="7"/>
    <s v="Y"/>
    <s v="N"/>
    <n v="17.7"/>
    <n v="30.3"/>
    <n v="23.4"/>
    <n v="0"/>
    <n v="120839.995"/>
    <n v="32.231397960000002"/>
    <n v="3894841.9683294105"/>
  </r>
  <r>
    <d v="2016-02-14T00:00:00"/>
    <s v="Sunday"/>
    <x v="1"/>
    <x v="1"/>
    <n v="8"/>
    <s v="Y"/>
    <s v="N"/>
    <n v="16.399999999999999"/>
    <n v="24.5"/>
    <n v="22.9"/>
    <n v="0"/>
    <n v="104364.735"/>
    <n v="26.267269679999998"/>
    <n v="2741376.6393267345"/>
  </r>
  <r>
    <d v="2016-02-15T00:00:00"/>
    <s v="Monday"/>
    <x v="1"/>
    <x v="1"/>
    <n v="8"/>
    <s v="Y"/>
    <s v="N"/>
    <n v="14"/>
    <n v="26.1"/>
    <n v="25.4"/>
    <n v="0"/>
    <n v="120863.325"/>
    <n v="32.56207053"/>
    <n v="3935560.113140312"/>
  </r>
  <r>
    <d v="2016-02-16T00:00:00"/>
    <s v="Tuesday"/>
    <x v="1"/>
    <x v="1"/>
    <n v="8"/>
    <s v="Y"/>
    <s v="N"/>
    <n v="13.7"/>
    <n v="18.399999999999999"/>
    <n v="14.5"/>
    <n v="3.6"/>
    <n v="117062.035"/>
    <n v="29.585353430000001"/>
    <n v="3463321.6787100304"/>
  </r>
  <r>
    <d v="2016-02-17T00:00:00"/>
    <s v="Wednesday"/>
    <x v="1"/>
    <x v="1"/>
    <n v="8"/>
    <s v="Y"/>
    <s v="N"/>
    <n v="12.7"/>
    <n v="21.1"/>
    <n v="16.2"/>
    <n v="0.6"/>
    <n v="119481.79"/>
    <n v="32.504514059999998"/>
    <n v="3883697.522968967"/>
  </r>
  <r>
    <d v="2016-02-18T00:00:00"/>
    <s v="Thursday"/>
    <x v="1"/>
    <x v="1"/>
    <n v="8"/>
    <s v="Y"/>
    <s v="N"/>
    <n v="15.5"/>
    <n v="22.6"/>
    <n v="20.6"/>
    <n v="1.2"/>
    <n v="125964.185"/>
    <n v="47.404309140000002"/>
    <n v="5971245.1663081506"/>
  </r>
  <r>
    <d v="2016-02-19T00:00:00"/>
    <s v="Friday"/>
    <x v="1"/>
    <x v="1"/>
    <n v="8"/>
    <s v="Y"/>
    <s v="N"/>
    <n v="15.8"/>
    <n v="22"/>
    <n v="11.2"/>
    <n v="0.2"/>
    <n v="122991.66"/>
    <n v="43.694896810000003"/>
    <n v="5374107.8921906054"/>
  </r>
  <r>
    <d v="2016-02-20T00:00:00"/>
    <s v="Saturday"/>
    <x v="1"/>
    <x v="1"/>
    <n v="8"/>
    <s v="Y"/>
    <s v="N"/>
    <n v="15.8"/>
    <n v="20.8"/>
    <n v="23.8"/>
    <n v="0"/>
    <n v="105911.71"/>
    <n v="26.30452433"/>
    <n v="2785957.1525269044"/>
  </r>
  <r>
    <d v="2016-02-21T00:00:00"/>
    <s v="Sunday"/>
    <x v="1"/>
    <x v="1"/>
    <n v="9"/>
    <s v="Y"/>
    <s v="N"/>
    <n v="12.6"/>
    <n v="24.7"/>
    <n v="26.5"/>
    <n v="0"/>
    <n v="107884.355"/>
    <n v="24.60568176"/>
    <n v="2654568.1060128645"/>
  </r>
  <r>
    <d v="2016-02-22T00:00:00"/>
    <s v="Monday"/>
    <x v="1"/>
    <x v="1"/>
    <n v="9"/>
    <s v="Y"/>
    <s v="N"/>
    <n v="15.6"/>
    <n v="29.5"/>
    <n v="8.4"/>
    <n v="0"/>
    <n v="130527.325"/>
    <n v="55.280231450000002"/>
    <n v="7215580.7365493709"/>
  </r>
  <r>
    <d v="2016-02-23T00:00:00"/>
    <s v="Tuesday"/>
    <x v="1"/>
    <x v="1"/>
    <n v="9"/>
    <s v="Y"/>
    <s v="N"/>
    <n v="18.100000000000001"/>
    <n v="39.4"/>
    <n v="19.399999999999999"/>
    <n v="0"/>
    <n v="156924.82999999999"/>
    <n v="66.960656470000004"/>
    <n v="10507789.633243149"/>
  </r>
  <r>
    <d v="2016-02-24T00:00:00"/>
    <s v="Wednesday"/>
    <x v="1"/>
    <x v="1"/>
    <n v="9"/>
    <s v="Y"/>
    <s v="N"/>
    <n v="22.4"/>
    <n v="25.6"/>
    <n v="15.8"/>
    <n v="0"/>
    <n v="152419.41500000001"/>
    <n v="72.240699939999999"/>
    <n v="11010885.224045336"/>
  </r>
  <r>
    <d v="2016-02-25T00:00:00"/>
    <s v="Thursday"/>
    <x v="1"/>
    <x v="1"/>
    <n v="9"/>
    <s v="Y"/>
    <s v="N"/>
    <n v="19.600000000000001"/>
    <n v="26.4"/>
    <n v="13.8"/>
    <n v="0.4"/>
    <n v="138064.85500000001"/>
    <n v="43.386786059999999"/>
    <n v="5990190.326289922"/>
  </r>
  <r>
    <d v="2016-02-26T00:00:00"/>
    <s v="Friday"/>
    <x v="1"/>
    <x v="1"/>
    <n v="9"/>
    <s v="Y"/>
    <s v="N"/>
    <n v="15.5"/>
    <n v="23.5"/>
    <n v="19.3"/>
    <n v="0"/>
    <n v="122575.935"/>
    <n v="35.552542870000003"/>
    <n v="4357886.1839178335"/>
  </r>
  <r>
    <d v="2016-02-27T00:00:00"/>
    <s v="Saturday"/>
    <x v="1"/>
    <x v="1"/>
    <n v="9"/>
    <s v="Y"/>
    <s v="N"/>
    <n v="17.7"/>
    <n v="22.2"/>
    <n v="17.7"/>
    <n v="0"/>
    <n v="110545.84"/>
    <n v="32.105705630000003"/>
    <n v="3549152.1976610795"/>
  </r>
  <r>
    <d v="2016-02-28T00:00:00"/>
    <s v="Sunday"/>
    <x v="1"/>
    <x v="1"/>
    <n v="10"/>
    <s v="Y"/>
    <s v="N"/>
    <n v="17.7"/>
    <n v="22.7"/>
    <n v="21.5"/>
    <n v="0"/>
    <n v="105781.985"/>
    <n v="30.398442679999999"/>
    <n v="3215607.6075991197"/>
  </r>
  <r>
    <d v="2016-02-29T00:00:00"/>
    <s v="Monday"/>
    <x v="1"/>
    <x v="1"/>
    <n v="10"/>
    <s v="Y"/>
    <s v="N"/>
    <n v="15"/>
    <n v="23.7"/>
    <n v="18.2"/>
    <n v="0"/>
    <n v="125400.08"/>
    <n v="41.258079010000003"/>
    <n v="5173766.4085003212"/>
  </r>
  <r>
    <d v="2016-03-01T00:00:00"/>
    <s v="Tuesday"/>
    <x v="2"/>
    <x v="1"/>
    <n v="10"/>
    <s v="Y"/>
    <s v="N"/>
    <n v="17.3"/>
    <n v="33.700000000000003"/>
    <n v="23.4"/>
    <n v="0"/>
    <n v="142242.595"/>
    <n v="96.287619219999996"/>
    <n v="13696200.824224675"/>
  </r>
  <r>
    <d v="2016-03-02T00:00:00"/>
    <s v="Wednesday"/>
    <x v="2"/>
    <x v="1"/>
    <n v="10"/>
    <s v="Y"/>
    <s v="N"/>
    <n v="17.600000000000001"/>
    <n v="34.700000000000003"/>
    <n v="22.6"/>
    <n v="0"/>
    <n v="145182.98000000001"/>
    <n v="53.911071139999997"/>
    <n v="7826969.963097197"/>
  </r>
  <r>
    <d v="2016-03-03T00:00:00"/>
    <s v="Thursday"/>
    <x v="2"/>
    <x v="1"/>
    <n v="10"/>
    <s v="Y"/>
    <s v="N"/>
    <n v="17.399999999999999"/>
    <n v="23.9"/>
    <n v="21.8"/>
    <n v="0.2"/>
    <n v="136226.12"/>
    <n v="49.552162510000002"/>
    <n v="6750298.8363467613"/>
  </r>
  <r>
    <d v="2016-03-04T00:00:00"/>
    <s v="Friday"/>
    <x v="2"/>
    <x v="1"/>
    <n v="10"/>
    <s v="Y"/>
    <s v="N"/>
    <n v="16.5"/>
    <n v="33"/>
    <n v="21.2"/>
    <n v="0.2"/>
    <n v="149376.57"/>
    <n v="43.227417260000003"/>
    <n v="6457163.3202575985"/>
  </r>
  <r>
    <d v="2016-03-05T00:00:00"/>
    <s v="Saturday"/>
    <x v="2"/>
    <x v="1"/>
    <n v="10"/>
    <s v="Y"/>
    <s v="N"/>
    <n v="20.399999999999999"/>
    <n v="23.7"/>
    <n v="11.4"/>
    <n v="1.2"/>
    <n v="124692.315"/>
    <n v="37.425385800000001"/>
    <n v="4666657.9951701276"/>
  </r>
  <r>
    <d v="2016-03-06T00:00:00"/>
    <s v="Sunday"/>
    <x v="2"/>
    <x v="1"/>
    <n v="11"/>
    <s v="Y"/>
    <s v="N"/>
    <n v="17.399999999999999"/>
    <n v="25.2"/>
    <n v="21.3"/>
    <n v="0"/>
    <n v="117707.95"/>
    <n v="41.320647800000003"/>
    <n v="4863768.7452100106"/>
  </r>
  <r>
    <d v="2016-03-07T00:00:00"/>
    <s v="Monday"/>
    <x v="2"/>
    <x v="1"/>
    <n v="11"/>
    <s v="Y"/>
    <s v="N"/>
    <n v="18.600000000000001"/>
    <n v="24.9"/>
    <n v="7.9"/>
    <n v="3.2"/>
    <n v="131465.82500000001"/>
    <n v="41.149502560000002"/>
    <n v="5409753.3023900129"/>
  </r>
  <r>
    <d v="2016-03-08T00:00:00"/>
    <s v="Tuesday"/>
    <x v="2"/>
    <x v="1"/>
    <n v="11"/>
    <s v="Y"/>
    <s v="N"/>
    <n v="19.899999999999999"/>
    <n v="38.9"/>
    <n v="20.8"/>
    <n v="0.6"/>
    <n v="160285.01500000001"/>
    <n v="253.0320323"/>
    <n v="40557243.09268599"/>
  </r>
  <r>
    <d v="2016-03-09T00:00:00"/>
    <s v="Wednesday"/>
    <x v="2"/>
    <x v="1"/>
    <n v="11"/>
    <s v="Y"/>
    <s v="N"/>
    <n v="20.8"/>
    <n v="28.5"/>
    <n v="10.8"/>
    <n v="0"/>
    <n v="152599.125"/>
    <n v="66.411603389999996"/>
    <n v="10134352.567161033"/>
  </r>
  <r>
    <d v="2016-03-10T00:00:00"/>
    <s v="Thursday"/>
    <x v="2"/>
    <x v="1"/>
    <n v="11"/>
    <s v="Y"/>
    <s v="N"/>
    <n v="18.100000000000001"/>
    <n v="22.1"/>
    <n v="3.9"/>
    <n v="0.6"/>
    <n v="135635.70499999999"/>
    <n v="46.521612349999998"/>
    <n v="6309991.6888289563"/>
  </r>
  <r>
    <d v="2016-03-11T00:00:00"/>
    <s v="Friday"/>
    <x v="2"/>
    <x v="1"/>
    <n v="11"/>
    <s v="Y"/>
    <s v="N"/>
    <n v="18.8"/>
    <n v="26.1"/>
    <n v="19.600000000000001"/>
    <n v="8.4"/>
    <n v="141414.35"/>
    <n v="49.793533140000001"/>
    <n v="7041520.123196559"/>
  </r>
  <r>
    <d v="2016-03-12T00:00:00"/>
    <s v="Saturday"/>
    <x v="2"/>
    <x v="1"/>
    <n v="11"/>
    <s v="Y"/>
    <s v="N"/>
    <n v="18.7"/>
    <n v="22.3"/>
    <n v="7"/>
    <n v="0.2"/>
    <n v="119690.755"/>
    <n v="37.321013860000001"/>
    <n v="4466980.3262688648"/>
  </r>
  <r>
    <d v="2016-03-13T00:00:00"/>
    <s v="Sunday"/>
    <x v="2"/>
    <x v="1"/>
    <n v="12"/>
    <s v="Y"/>
    <s v="N"/>
    <n v="17.7"/>
    <n v="23.2"/>
    <n v="13.8"/>
    <n v="0"/>
    <n v="111329.62"/>
    <n v="30.086962100000001"/>
    <n v="3349570.0575474021"/>
  </r>
  <r>
    <d v="2016-03-14T00:00:00"/>
    <s v="Monday"/>
    <x v="2"/>
    <x v="1"/>
    <n v="12"/>
    <s v="Y"/>
    <s v="Y"/>
    <n v="18.399999999999999"/>
    <n v="21.3"/>
    <n v="10.6"/>
    <n v="0"/>
    <n v="105388.57"/>
    <n v="24.794429990000001"/>
    <n v="2613049.5206112145"/>
  </r>
  <r>
    <d v="2016-03-15T00:00:00"/>
    <s v="Tuesday"/>
    <x v="2"/>
    <x v="1"/>
    <n v="12"/>
    <s v="Y"/>
    <s v="N"/>
    <n v="15.1"/>
    <n v="26.8"/>
    <n v="20.7"/>
    <n v="0"/>
    <n v="123073.98"/>
    <n v="28.46012769"/>
    <n v="3502701.1861165059"/>
  </r>
  <r>
    <d v="2016-03-16T00:00:00"/>
    <s v="Wednesday"/>
    <x v="2"/>
    <x v="1"/>
    <n v="12"/>
    <s v="Y"/>
    <s v="N"/>
    <n v="15.3"/>
    <n v="31.4"/>
    <n v="18.899999999999999"/>
    <n v="0"/>
    <n v="135047.625"/>
    <n v="54.353055810000001"/>
    <n v="7340251.0986329513"/>
  </r>
  <r>
    <d v="2016-03-17T00:00:00"/>
    <s v="Thursday"/>
    <x v="2"/>
    <x v="1"/>
    <n v="12"/>
    <s v="Y"/>
    <s v="N"/>
    <n v="18.3"/>
    <n v="32.5"/>
    <n v="19.600000000000001"/>
    <n v="0"/>
    <n v="143184.80499999999"/>
    <n v="49.491101499999999"/>
    <n v="7086373.7175127072"/>
  </r>
  <r>
    <d v="2016-03-18T00:00:00"/>
    <s v="Friday"/>
    <x v="2"/>
    <x v="1"/>
    <n v="12"/>
    <s v="Y"/>
    <s v="N"/>
    <n v="15.2"/>
    <n v="19.5"/>
    <n v="6.7"/>
    <n v="13.4"/>
    <n v="118189.72"/>
    <n v="33.972023620000002"/>
    <n v="4015143.9594811867"/>
  </r>
  <r>
    <d v="2016-03-19T00:00:00"/>
    <s v="Saturday"/>
    <x v="2"/>
    <x v="1"/>
    <n v="12"/>
    <s v="Y"/>
    <s v="N"/>
    <n v="12"/>
    <n v="18.8"/>
    <n v="10.7"/>
    <n v="5.8"/>
    <n v="105484.1"/>
    <n v="48.717489980000003"/>
    <n v="5138920.5847993186"/>
  </r>
  <r>
    <d v="2016-03-20T00:00:00"/>
    <s v="Sunday"/>
    <x v="2"/>
    <x v="1"/>
    <n v="13"/>
    <s v="Y"/>
    <s v="N"/>
    <n v="10.1"/>
    <n v="23.3"/>
    <n v="19"/>
    <n v="0.2"/>
    <n v="100394.06"/>
    <n v="47.175064120000002"/>
    <n v="4736096.2177671269"/>
  </r>
  <r>
    <d v="2016-03-21T00:00:00"/>
    <s v="Monday"/>
    <x v="2"/>
    <x v="1"/>
    <n v="13"/>
    <s v="Y"/>
    <s v="N"/>
    <n v="11.2"/>
    <n v="23.5"/>
    <n v="19.7"/>
    <n v="0"/>
    <n v="117796.715"/>
    <n v="49.676549350000002"/>
    <n v="5851734.325965385"/>
  </r>
  <r>
    <d v="2016-03-22T00:00:00"/>
    <s v="Tuesday"/>
    <x v="2"/>
    <x v="1"/>
    <n v="13"/>
    <s v="Y"/>
    <s v="N"/>
    <n v="11.4"/>
    <n v="24.3"/>
    <n v="21.1"/>
    <n v="0"/>
    <n v="124081.46"/>
    <n v="56.872748209999997"/>
    <n v="7056853.6321091866"/>
  </r>
  <r>
    <d v="2016-03-23T00:00:00"/>
    <s v="Wednesday"/>
    <x v="2"/>
    <x v="1"/>
    <n v="13"/>
    <s v="Y"/>
    <s v="N"/>
    <n v="13.7"/>
    <n v="28.8"/>
    <n v="12.7"/>
    <n v="0"/>
    <n v="126074.895"/>
    <n v="44.262191379999997"/>
    <n v="5580351.1307034045"/>
  </r>
  <r>
    <d v="2016-03-24T00:00:00"/>
    <s v="Thursday"/>
    <x v="2"/>
    <x v="1"/>
    <n v="13"/>
    <s v="N"/>
    <s v="N"/>
    <n v="16.3"/>
    <n v="21.2"/>
    <n v="10.4"/>
    <n v="0"/>
    <n v="125072.73"/>
    <n v="42.354944320000001"/>
    <n v="5297448.5151003934"/>
  </r>
  <r>
    <d v="2016-03-25T00:00:00"/>
    <s v="Friday"/>
    <x v="2"/>
    <x v="1"/>
    <n v="13"/>
    <s v="N"/>
    <s v="Y"/>
    <n v="15.9"/>
    <n v="20.399999999999999"/>
    <n v="14.4"/>
    <n v="0"/>
    <n v="101740.89"/>
    <n v="30.221855479999999"/>
    <n v="3074798.4739865772"/>
  </r>
  <r>
    <d v="2016-03-26T00:00:00"/>
    <s v="Saturday"/>
    <x v="2"/>
    <x v="1"/>
    <n v="13"/>
    <s v="N"/>
    <s v="Y"/>
    <n v="14.1"/>
    <n v="20.2"/>
    <n v="8.1999999999999993"/>
    <n v="0.4"/>
    <n v="102726.745"/>
    <n v="30.539497430000001"/>
    <n v="3137223.1649197652"/>
  </r>
  <r>
    <d v="2016-03-27T00:00:00"/>
    <s v="Sunday"/>
    <x v="2"/>
    <x v="1"/>
    <n v="14"/>
    <s v="N"/>
    <s v="Y"/>
    <n v="14.3"/>
    <n v="19.899999999999999"/>
    <n v="14"/>
    <n v="1"/>
    <n v="98324.645000000004"/>
    <n v="25.861035210000001"/>
    <n v="2542777.1063557505"/>
  </r>
  <r>
    <d v="2016-03-28T00:00:00"/>
    <s v="Monday"/>
    <x v="2"/>
    <x v="1"/>
    <n v="14"/>
    <s v="N"/>
    <s v="Y"/>
    <n v="9.4"/>
    <n v="19.2"/>
    <n v="13"/>
    <n v="0.2"/>
    <n v="102746.6"/>
    <n v="27.58617697"/>
    <n v="2834385.8906658022"/>
  </r>
  <r>
    <d v="2016-03-29T00:00:00"/>
    <s v="Tuesday"/>
    <x v="2"/>
    <x v="1"/>
    <n v="14"/>
    <s v="N"/>
    <s v="N"/>
    <n v="14.5"/>
    <n v="17.899999999999999"/>
    <n v="5.7"/>
    <n v="0"/>
    <n v="118281.13"/>
    <n v="31.070951350000001"/>
    <n v="3675107.2358530257"/>
  </r>
  <r>
    <d v="2016-03-30T00:00:00"/>
    <s v="Wednesday"/>
    <x v="2"/>
    <x v="1"/>
    <n v="14"/>
    <s v="N"/>
    <s v="N"/>
    <n v="15.5"/>
    <n v="18.7"/>
    <n v="8.5"/>
    <n v="0"/>
    <n v="122625.21"/>
    <n v="29.062513819999999"/>
    <n v="3563796.8603054024"/>
  </r>
  <r>
    <d v="2016-03-31T00:00:00"/>
    <s v="Thursday"/>
    <x v="2"/>
    <x v="1"/>
    <n v="14"/>
    <s v="N"/>
    <s v="N"/>
    <n v="11.3"/>
    <n v="22.7"/>
    <n v="17.100000000000001"/>
    <n v="0"/>
    <n v="122964.715"/>
    <n v="21.90202897"/>
    <n v="2693176.7502177935"/>
  </r>
  <r>
    <d v="2016-04-01T00:00:00"/>
    <s v="Friday"/>
    <x v="3"/>
    <x v="1"/>
    <n v="14"/>
    <s v="N"/>
    <s v="N"/>
    <n v="13.1"/>
    <n v="26.5"/>
    <n v="16.7"/>
    <n v="0"/>
    <n v="116321.60000000001"/>
    <n v="14.49079665"/>
    <n v="1685592.65160264"/>
  </r>
  <r>
    <d v="2016-04-02T00:00:00"/>
    <s v="Saturday"/>
    <x v="3"/>
    <x v="1"/>
    <n v="14"/>
    <s v="N"/>
    <s v="N"/>
    <n v="15.5"/>
    <n v="19.5"/>
    <n v="8.3000000000000007"/>
    <n v="0"/>
    <n v="102832.72"/>
    <n v="13.56898646"/>
    <n v="1395335.7853249712"/>
  </r>
  <r>
    <d v="2016-04-03T00:00:00"/>
    <s v="Sunday"/>
    <x v="3"/>
    <x v="1"/>
    <n v="15"/>
    <s v="N"/>
    <s v="N"/>
    <n v="11.3"/>
    <n v="18.8"/>
    <n v="15.4"/>
    <n v="0"/>
    <n v="102084"/>
    <n v="15.80399954"/>
    <n v="1613335.4890413599"/>
  </r>
  <r>
    <d v="2016-04-04T00:00:00"/>
    <s v="Monday"/>
    <x v="3"/>
    <x v="1"/>
    <n v="15"/>
    <s v="N"/>
    <s v="N"/>
    <n v="9.6999999999999993"/>
    <n v="21.2"/>
    <n v="18.399999999999999"/>
    <n v="0"/>
    <n v="120445.735"/>
    <n v="38.468550309999998"/>
    <n v="4633372.8164724279"/>
  </r>
  <r>
    <d v="2016-04-05T00:00:00"/>
    <s v="Tuesday"/>
    <x v="3"/>
    <x v="1"/>
    <n v="15"/>
    <s v="N"/>
    <s v="N"/>
    <n v="12.3"/>
    <n v="29"/>
    <n v="17.100000000000001"/>
    <n v="0"/>
    <n v="120371.235"/>
    <n v="21.423208150000001"/>
    <n v="2578738.0226775655"/>
  </r>
  <r>
    <d v="2016-04-06T00:00:00"/>
    <s v="Wednesday"/>
    <x v="3"/>
    <x v="1"/>
    <n v="15"/>
    <s v="N"/>
    <s v="N"/>
    <n v="13.6"/>
    <n v="15.6"/>
    <n v="3.9"/>
    <n v="12.8"/>
    <n v="125657.125"/>
    <n v="45.520804550000001"/>
    <n v="5720013.4274399187"/>
  </r>
  <r>
    <d v="2016-04-07T00:00:00"/>
    <s v="Thursday"/>
    <x v="3"/>
    <x v="1"/>
    <n v="15"/>
    <s v="N"/>
    <s v="N"/>
    <n v="8.3000000000000007"/>
    <n v="18.399999999999999"/>
    <n v="13.1"/>
    <n v="6.8"/>
    <n v="125663.33"/>
    <n v="52.131968520000001"/>
    <n v="6551076.7636783719"/>
  </r>
  <r>
    <d v="2016-04-08T00:00:00"/>
    <s v="Friday"/>
    <x v="3"/>
    <x v="1"/>
    <n v="15"/>
    <s v="N"/>
    <s v="N"/>
    <n v="11.9"/>
    <n v="20"/>
    <n v="9.6"/>
    <n v="0"/>
    <n v="124266.88499999999"/>
    <n v="75.357810740000005"/>
    <n v="9364480.4010793455"/>
  </r>
  <r>
    <d v="2016-04-09T00:00:00"/>
    <s v="Saturday"/>
    <x v="3"/>
    <x v="1"/>
    <n v="15"/>
    <s v="N"/>
    <s v="N"/>
    <n v="10.4"/>
    <n v="22.3"/>
    <n v="13"/>
    <n v="0"/>
    <n v="109044.9"/>
    <n v="73.139144529999996"/>
    <n v="7975450.7013593959"/>
  </r>
  <r>
    <d v="2016-04-10T00:00:00"/>
    <s v="Sunday"/>
    <x v="3"/>
    <x v="1"/>
    <n v="16"/>
    <s v="N"/>
    <s v="N"/>
    <n v="13.6"/>
    <n v="23.5"/>
    <n v="9.6"/>
    <n v="0"/>
    <n v="99845.345000000001"/>
    <n v="35.120545749999998"/>
    <n v="3506623.0069970335"/>
  </r>
  <r>
    <d v="2016-04-11T00:00:00"/>
    <s v="Monday"/>
    <x v="3"/>
    <x v="1"/>
    <n v="16"/>
    <s v="N"/>
    <s v="N"/>
    <n v="14.5"/>
    <n v="20.100000000000001"/>
    <n v="14.1"/>
    <n v="0"/>
    <n v="118614.005"/>
    <n v="62.306510809999999"/>
    <n v="7390424.7847498944"/>
  </r>
  <r>
    <d v="2016-04-12T00:00:00"/>
    <s v="Tuesday"/>
    <x v="3"/>
    <x v="1"/>
    <n v="16"/>
    <s v="Y"/>
    <s v="N"/>
    <n v="14"/>
    <n v="18.7"/>
    <n v="13.5"/>
    <n v="0.2"/>
    <n v="123808.76"/>
    <n v="62.964552500000003"/>
    <n v="7795563.1689799"/>
  </r>
  <r>
    <d v="2016-04-13T00:00:00"/>
    <s v="Wednesday"/>
    <x v="3"/>
    <x v="1"/>
    <n v="16"/>
    <s v="Y"/>
    <s v="N"/>
    <n v="11.3"/>
    <n v="20"/>
    <n v="12.6"/>
    <n v="0.2"/>
    <n v="124686.63"/>
    <n v="77.21022318"/>
    <n v="9627082.5298620835"/>
  </r>
  <r>
    <d v="2016-04-14T00:00:00"/>
    <s v="Thursday"/>
    <x v="3"/>
    <x v="1"/>
    <n v="16"/>
    <s v="Y"/>
    <s v="N"/>
    <n v="11.6"/>
    <n v="27"/>
    <n v="12.7"/>
    <n v="0"/>
    <n v="126519.065"/>
    <n v="92.925207040000004"/>
    <n v="11756810.309632218"/>
  </r>
  <r>
    <d v="2016-04-15T00:00:00"/>
    <s v="Friday"/>
    <x v="3"/>
    <x v="1"/>
    <n v="16"/>
    <s v="Y"/>
    <s v="N"/>
    <n v="13.4"/>
    <n v="27"/>
    <n v="15.9"/>
    <n v="0"/>
    <n v="124721.485"/>
    <n v="81.717847939999999"/>
    <n v="10191971.346080991"/>
  </r>
  <r>
    <d v="2016-04-16T00:00:00"/>
    <s v="Saturday"/>
    <x v="3"/>
    <x v="1"/>
    <n v="16"/>
    <s v="Y"/>
    <s v="N"/>
    <n v="14"/>
    <n v="20.3"/>
    <n v="8.3000000000000007"/>
    <n v="0"/>
    <n v="108525.965"/>
    <n v="51.528968560000003"/>
    <n v="5592231.0384286605"/>
  </r>
  <r>
    <d v="2016-04-17T00:00:00"/>
    <s v="Sunday"/>
    <x v="3"/>
    <x v="1"/>
    <n v="17"/>
    <s v="Y"/>
    <s v="N"/>
    <n v="13.1"/>
    <n v="19.8"/>
    <n v="14.7"/>
    <n v="0"/>
    <n v="100526.30499999999"/>
    <n v="39.129443080000001"/>
    <n v="3933538.3295402192"/>
  </r>
  <r>
    <d v="2016-04-18T00:00:00"/>
    <s v="Monday"/>
    <x v="3"/>
    <x v="1"/>
    <n v="17"/>
    <s v="Y"/>
    <s v="N"/>
    <n v="9.8000000000000007"/>
    <n v="25"/>
    <n v="15"/>
    <n v="0"/>
    <n v="123441.82"/>
    <n v="61.629114919999999"/>
    <n v="7607610.110713955"/>
  </r>
  <r>
    <d v="2016-04-19T00:00:00"/>
    <s v="Tuesday"/>
    <x v="3"/>
    <x v="1"/>
    <n v="17"/>
    <s v="Y"/>
    <s v="N"/>
    <n v="13.6"/>
    <n v="27.4"/>
    <n v="14.5"/>
    <n v="0"/>
    <n v="126846.44500000001"/>
    <n v="54.57119179"/>
    <n v="6922161.677974687"/>
  </r>
  <r>
    <d v="2016-04-20T00:00:00"/>
    <s v="Wednesday"/>
    <x v="3"/>
    <x v="1"/>
    <n v="17"/>
    <s v="Y"/>
    <s v="N"/>
    <n v="15.3"/>
    <n v="28"/>
    <n v="14"/>
    <n v="0"/>
    <n v="125204.785"/>
    <n v="40.053662299999999"/>
    <n v="5014910.1767341057"/>
  </r>
  <r>
    <d v="2016-04-21T00:00:00"/>
    <s v="Thursday"/>
    <x v="3"/>
    <x v="1"/>
    <n v="17"/>
    <s v="Y"/>
    <s v="N"/>
    <n v="17.100000000000001"/>
    <n v="24.2"/>
    <n v="5.6"/>
    <n v="0.4"/>
    <n v="125514.14"/>
    <n v="55.740468579999998"/>
    <n v="6996216.9770157207"/>
  </r>
  <r>
    <d v="2016-04-22T00:00:00"/>
    <s v="Friday"/>
    <x v="3"/>
    <x v="1"/>
    <n v="17"/>
    <s v="Y"/>
    <s v="N"/>
    <n v="14.6"/>
    <n v="16.7"/>
    <n v="7.9"/>
    <n v="21.6"/>
    <n v="120124.30499999999"/>
    <n v="52.296555179999999"/>
    <n v="6282087.3448916497"/>
  </r>
  <r>
    <d v="2016-04-23T00:00:00"/>
    <s v="Saturday"/>
    <x v="3"/>
    <x v="1"/>
    <n v="17"/>
    <s v="Y"/>
    <s v="N"/>
    <n v="12.3"/>
    <n v="18.600000000000001"/>
    <n v="8.5"/>
    <n v="0"/>
    <n v="108773.745"/>
    <n v="36.734526199999998"/>
    <n v="3995751.9855746184"/>
  </r>
  <r>
    <d v="2016-04-24T00:00:00"/>
    <s v="Sunday"/>
    <x v="3"/>
    <x v="1"/>
    <n v="18"/>
    <s v="Y"/>
    <s v="N"/>
    <n v="9.1"/>
    <n v="20"/>
    <n v="14.8"/>
    <n v="0"/>
    <n v="105642.28"/>
    <n v="30.68045485"/>
    <n v="3241153.2017910578"/>
  </r>
  <r>
    <d v="2016-04-25T00:00:00"/>
    <s v="Monday"/>
    <x v="3"/>
    <x v="1"/>
    <n v="18"/>
    <s v="Y"/>
    <s v="Y"/>
    <n v="9.9"/>
    <n v="25"/>
    <n v="14.8"/>
    <n v="0"/>
    <n v="104072.435"/>
    <n v="39.087861220000001"/>
    <n v="4067968.8961074706"/>
  </r>
  <r>
    <d v="2016-04-26T00:00:00"/>
    <s v="Tuesday"/>
    <x v="3"/>
    <x v="1"/>
    <n v="18"/>
    <s v="Y"/>
    <s v="N"/>
    <n v="11.3"/>
    <n v="25.6"/>
    <n v="14.6"/>
    <n v="0"/>
    <n v="117437.66499999999"/>
    <n v="56.436415140000001"/>
    <n v="6627760.8150122482"/>
  </r>
  <r>
    <d v="2016-04-27T00:00:00"/>
    <s v="Wednesday"/>
    <x v="3"/>
    <x v="1"/>
    <n v="18"/>
    <s v="Y"/>
    <s v="N"/>
    <n v="13"/>
    <n v="25.4"/>
    <n v="13.5"/>
    <n v="0"/>
    <n v="118531.5"/>
    <n v="19.411138099999999"/>
    <n v="2300831.3157001496"/>
  </r>
  <r>
    <d v="2016-04-28T00:00:00"/>
    <s v="Thursday"/>
    <x v="3"/>
    <x v="1"/>
    <n v="18"/>
    <s v="Y"/>
    <s v="N"/>
    <n v="19.8"/>
    <n v="24.9"/>
    <n v="5.3"/>
    <n v="0"/>
    <n v="126847.02"/>
    <n v="60.581978929999998"/>
    <n v="7684643.4929732885"/>
  </r>
  <r>
    <d v="2016-04-29T00:00:00"/>
    <s v="Friday"/>
    <x v="3"/>
    <x v="1"/>
    <n v="18"/>
    <s v="Y"/>
    <s v="N"/>
    <n v="16.899999999999999"/>
    <n v="20.6"/>
    <n v="3.7"/>
    <n v="0.4"/>
    <n v="122054.13"/>
    <n v="51.748341770000003"/>
    <n v="6316098.8336800104"/>
  </r>
  <r>
    <d v="2016-04-30T00:00:00"/>
    <s v="Saturday"/>
    <x v="3"/>
    <x v="1"/>
    <n v="18"/>
    <s v="Y"/>
    <s v="N"/>
    <n v="16.399999999999999"/>
    <n v="24.1"/>
    <n v="12.7"/>
    <n v="6.2"/>
    <n v="103505.19500000001"/>
    <n v="27.107906180000001"/>
    <n v="2805809.1152026053"/>
  </r>
  <r>
    <d v="2016-05-01T00:00:00"/>
    <s v="Sunday"/>
    <x v="4"/>
    <x v="1"/>
    <n v="19"/>
    <s v="Y"/>
    <s v="N"/>
    <n v="14.4"/>
    <n v="17"/>
    <n v="9"/>
    <n v="9.8000000000000007"/>
    <n v="98873.535000000003"/>
    <n v="31.87421762"/>
    <n v="3151516.571448687"/>
  </r>
  <r>
    <d v="2016-05-02T00:00:00"/>
    <s v="Monday"/>
    <x v="4"/>
    <x v="1"/>
    <n v="19"/>
    <s v="Y"/>
    <s v="N"/>
    <n v="9"/>
    <n v="18.399999999999999"/>
    <n v="12.3"/>
    <n v="0.4"/>
    <n v="116969.63"/>
    <n v="37.348517579999999"/>
    <n v="4368642.2823810959"/>
  </r>
  <r>
    <d v="2016-05-03T00:00:00"/>
    <s v="Tuesday"/>
    <x v="4"/>
    <x v="1"/>
    <n v="19"/>
    <s v="Y"/>
    <s v="N"/>
    <n v="12.3"/>
    <n v="20.100000000000001"/>
    <n v="8.8000000000000007"/>
    <n v="0"/>
    <n v="119014.44500000001"/>
    <n v="22.24291908"/>
    <n v="2647228.6694861106"/>
  </r>
  <r>
    <d v="2016-05-04T00:00:00"/>
    <s v="Wednesday"/>
    <x v="4"/>
    <x v="1"/>
    <n v="19"/>
    <s v="Y"/>
    <s v="N"/>
    <n v="9.8000000000000007"/>
    <n v="18.2"/>
    <n v="11.8"/>
    <n v="0.2"/>
    <n v="124525.185"/>
    <n v="47.753842599999999"/>
    <n v="5946556.0842258809"/>
  </r>
  <r>
    <d v="2016-05-05T00:00:00"/>
    <s v="Thursday"/>
    <x v="4"/>
    <x v="1"/>
    <n v="19"/>
    <s v="Y"/>
    <s v="N"/>
    <n v="12.6"/>
    <n v="20.5"/>
    <n v="12.3"/>
    <n v="0"/>
    <n v="118192.05499999999"/>
    <n v="27.232252970000001"/>
    <n v="3218635.9408041532"/>
  </r>
  <r>
    <d v="2016-05-06T00:00:00"/>
    <s v="Friday"/>
    <x v="4"/>
    <x v="1"/>
    <n v="19"/>
    <s v="Y"/>
    <s v="N"/>
    <n v="15.9"/>
    <n v="24.7"/>
    <n v="13.2"/>
    <n v="0"/>
    <n v="120421.32"/>
    <n v="64.317056579999999"/>
    <n v="7745144.8518782863"/>
  </r>
  <r>
    <d v="2016-05-07T00:00:00"/>
    <s v="Saturday"/>
    <x v="4"/>
    <x v="1"/>
    <n v="19"/>
    <s v="Y"/>
    <s v="N"/>
    <n v="11.4"/>
    <n v="25.7"/>
    <n v="12.6"/>
    <n v="0"/>
    <n v="106052.64"/>
    <n v="46.627024280000001"/>
    <n v="4944919.0202380996"/>
  </r>
  <r>
    <d v="2016-05-08T00:00:00"/>
    <s v="Sunday"/>
    <x v="4"/>
    <x v="1"/>
    <n v="20"/>
    <s v="Y"/>
    <s v="N"/>
    <n v="15.5"/>
    <n v="20.399999999999999"/>
    <n v="3.5"/>
    <n v="5.4"/>
    <n v="103487.28"/>
    <n v="59.14011232"/>
    <n v="6120249.3628912894"/>
  </r>
  <r>
    <d v="2016-05-09T00:00:00"/>
    <s v="Monday"/>
    <x v="4"/>
    <x v="1"/>
    <n v="20"/>
    <s v="Y"/>
    <s v="N"/>
    <n v="15.4"/>
    <n v="22.2"/>
    <n v="6.7"/>
    <n v="0.8"/>
    <n v="119781.13499999999"/>
    <n v="100.8140427"/>
    <n v="12075620.458544465"/>
  </r>
  <r>
    <d v="2016-05-10T00:00:00"/>
    <s v="Tuesday"/>
    <x v="4"/>
    <x v="1"/>
    <n v="20"/>
    <s v="Y"/>
    <s v="N"/>
    <n v="13.7"/>
    <n v="17.2"/>
    <n v="7.6"/>
    <n v="12"/>
    <n v="119611.88"/>
    <n v="36.980106599999999"/>
    <n v="4423260.0730264084"/>
  </r>
  <r>
    <d v="2016-05-11T00:00:00"/>
    <s v="Wednesday"/>
    <x v="4"/>
    <x v="1"/>
    <n v="20"/>
    <s v="Y"/>
    <s v="N"/>
    <n v="12.2"/>
    <n v="17.399999999999999"/>
    <n v="6.3"/>
    <n v="0.2"/>
    <n v="123616.28"/>
    <n v="59.849881660000001"/>
    <n v="7398419.7292494252"/>
  </r>
  <r>
    <d v="2016-05-12T00:00:00"/>
    <s v="Thursday"/>
    <x v="4"/>
    <x v="1"/>
    <n v="20"/>
    <s v="Y"/>
    <s v="N"/>
    <n v="14.1"/>
    <n v="21.4"/>
    <n v="6.1"/>
    <n v="0.2"/>
    <n v="120693.53"/>
    <n v="53.796096839999997"/>
    <n v="6492840.8278414449"/>
  </r>
  <r>
    <d v="2016-05-13T00:00:00"/>
    <s v="Friday"/>
    <x v="4"/>
    <x v="1"/>
    <n v="20"/>
    <s v="Y"/>
    <s v="N"/>
    <n v="15.9"/>
    <n v="21.6"/>
    <n v="9.9"/>
    <n v="0"/>
    <n v="118800.07"/>
    <n v="52.36555156"/>
    <n v="6221031.19091661"/>
  </r>
  <r>
    <d v="2016-05-14T00:00:00"/>
    <s v="Saturday"/>
    <x v="4"/>
    <x v="1"/>
    <n v="20"/>
    <s v="Y"/>
    <s v="N"/>
    <n v="14.5"/>
    <n v="21.7"/>
    <n v="12.6"/>
    <n v="0"/>
    <n v="101945.995"/>
    <n v="28.278767370000001"/>
    <n v="2882907.0769081833"/>
  </r>
  <r>
    <d v="2016-05-15T00:00:00"/>
    <s v="Sunday"/>
    <x v="4"/>
    <x v="1"/>
    <n v="21"/>
    <s v="Y"/>
    <s v="N"/>
    <n v="15"/>
    <n v="22"/>
    <n v="6.7"/>
    <n v="0"/>
    <n v="99697.62"/>
    <n v="37.076541059999997"/>
    <n v="3696442.9015142769"/>
  </r>
  <r>
    <d v="2016-05-16T00:00:00"/>
    <s v="Monday"/>
    <x v="4"/>
    <x v="1"/>
    <n v="21"/>
    <s v="Y"/>
    <s v="N"/>
    <n v="7.7"/>
    <n v="19.600000000000001"/>
    <n v="8.9"/>
    <n v="0"/>
    <n v="121182.69500000001"/>
    <n v="41.916763160000002"/>
    <n v="5079586.3254055167"/>
  </r>
  <r>
    <d v="2016-05-17T00:00:00"/>
    <s v="Tuesday"/>
    <x v="4"/>
    <x v="1"/>
    <n v="21"/>
    <s v="Y"/>
    <s v="N"/>
    <n v="11.4"/>
    <n v="17.100000000000001"/>
    <n v="5.4"/>
    <n v="0.2"/>
    <n v="124209.405"/>
    <n v="68.333326549999995"/>
    <n v="8487641.8324462026"/>
  </r>
  <r>
    <d v="2016-05-18T00:00:00"/>
    <s v="Wednesday"/>
    <x v="4"/>
    <x v="1"/>
    <n v="21"/>
    <s v="Y"/>
    <s v="N"/>
    <n v="13"/>
    <n v="19.3"/>
    <n v="7.2"/>
    <n v="0"/>
    <n v="124352.215"/>
    <n v="70.588827640000005"/>
    <n v="8777877.0712872222"/>
  </r>
  <r>
    <d v="2016-05-19T00:00:00"/>
    <s v="Thursday"/>
    <x v="4"/>
    <x v="1"/>
    <n v="21"/>
    <s v="Y"/>
    <s v="N"/>
    <n v="14.6"/>
    <n v="18.399999999999999"/>
    <n v="2.2000000000000002"/>
    <n v="0"/>
    <n v="124392.29"/>
    <n v="44.40335829"/>
    <n v="5523435.4213835839"/>
  </r>
  <r>
    <d v="2016-05-20T00:00:00"/>
    <s v="Friday"/>
    <x v="4"/>
    <x v="1"/>
    <n v="21"/>
    <s v="Y"/>
    <s v="N"/>
    <n v="11.6"/>
    <n v="17.399999999999999"/>
    <n v="8.3000000000000007"/>
    <n v="1.8"/>
    <n v="127705.84"/>
    <n v="79.795907400000004"/>
    <n v="10190403.383079216"/>
  </r>
  <r>
    <d v="2016-05-21T00:00:00"/>
    <s v="Saturday"/>
    <x v="4"/>
    <x v="1"/>
    <n v="21"/>
    <s v="Y"/>
    <s v="N"/>
    <n v="8.1"/>
    <n v="18.5"/>
    <n v="8.9"/>
    <n v="0"/>
    <n v="112336.78"/>
    <n v="45.745271420000002"/>
    <n v="5138876.4915488278"/>
  </r>
  <r>
    <d v="2016-05-22T00:00:00"/>
    <s v="Sunday"/>
    <x v="4"/>
    <x v="1"/>
    <n v="22"/>
    <s v="Y"/>
    <s v="N"/>
    <n v="9.1999999999999993"/>
    <n v="22.2"/>
    <n v="8.5"/>
    <n v="0"/>
    <n v="101618.98"/>
    <n v="24.192652460000001"/>
    <n v="2458432.6664796909"/>
  </r>
  <r>
    <d v="2016-05-23T00:00:00"/>
    <s v="Monday"/>
    <x v="4"/>
    <x v="1"/>
    <n v="22"/>
    <s v="Y"/>
    <s v="N"/>
    <n v="12.8"/>
    <n v="17.2"/>
    <n v="7.1"/>
    <n v="2.2000000000000002"/>
    <n v="121424.42"/>
    <n v="10.80151908"/>
    <n v="1311568.1894079335"/>
  </r>
  <r>
    <d v="2016-05-24T00:00:00"/>
    <s v="Tuesday"/>
    <x v="4"/>
    <x v="1"/>
    <n v="22"/>
    <s v="Y"/>
    <s v="N"/>
    <n v="10.7"/>
    <n v="15.8"/>
    <n v="7.3"/>
    <n v="1.8"/>
    <n v="131916.405"/>
    <n v="45.213847149999999"/>
    <n v="5964448.1722474955"/>
  </r>
  <r>
    <d v="2016-05-25T00:00:00"/>
    <s v="Wednesday"/>
    <x v="4"/>
    <x v="1"/>
    <n v="22"/>
    <s v="Y"/>
    <s v="N"/>
    <n v="7.6"/>
    <n v="15.6"/>
    <n v="4.9000000000000004"/>
    <n v="0"/>
    <n v="132170.04999999999"/>
    <n v="66.258534830000002"/>
    <n v="8757393.8614078406"/>
  </r>
  <r>
    <d v="2016-05-26T00:00:00"/>
    <s v="Thursday"/>
    <x v="4"/>
    <x v="1"/>
    <n v="22"/>
    <s v="Y"/>
    <s v="N"/>
    <n v="10.3"/>
    <n v="12.5"/>
    <n v="3.1"/>
    <n v="12.4"/>
    <n v="137080.875"/>
    <n v="99.424833129999996"/>
    <n v="13629243.122189388"/>
  </r>
  <r>
    <d v="2016-05-27T00:00:00"/>
    <s v="Friday"/>
    <x v="4"/>
    <x v="1"/>
    <n v="22"/>
    <s v="Y"/>
    <s v="N"/>
    <n v="9.1999999999999993"/>
    <n v="14.4"/>
    <n v="8"/>
    <n v="4.8"/>
    <n v="134317.62"/>
    <n v="68.193428539999999"/>
    <n v="9159579.0211328752"/>
  </r>
  <r>
    <d v="2016-05-28T00:00:00"/>
    <s v="Saturday"/>
    <x v="4"/>
    <x v="1"/>
    <n v="22"/>
    <s v="Y"/>
    <s v="N"/>
    <n v="5.7"/>
    <n v="13.2"/>
    <n v="6.2"/>
    <n v="0.6"/>
    <n v="119938.795"/>
    <n v="81.990134580000003"/>
    <n v="9833797.9434130322"/>
  </r>
  <r>
    <d v="2016-05-29T00:00:00"/>
    <s v="Sunday"/>
    <x v="4"/>
    <x v="1"/>
    <n v="23"/>
    <s v="Y"/>
    <s v="N"/>
    <n v="8.6999999999999993"/>
    <n v="13.9"/>
    <n v="6.5"/>
    <n v="4.2"/>
    <n v="118751.965"/>
    <n v="68.715474040000004"/>
    <n v="8160097.5681564892"/>
  </r>
  <r>
    <d v="2016-05-30T00:00:00"/>
    <s v="Monday"/>
    <x v="4"/>
    <x v="1"/>
    <n v="23"/>
    <s v="Y"/>
    <s v="N"/>
    <n v="7.2"/>
    <n v="15.4"/>
    <n v="9.5"/>
    <n v="0"/>
    <n v="134983.95499999999"/>
    <n v="115.7846736"/>
    <n v="15629073.170912087"/>
  </r>
  <r>
    <d v="2016-05-31T00:00:00"/>
    <s v="Tuesday"/>
    <x v="4"/>
    <x v="1"/>
    <n v="23"/>
    <s v="Y"/>
    <s v="N"/>
    <n v="3.6"/>
    <n v="17.399999999999999"/>
    <n v="9.5"/>
    <n v="0"/>
    <n v="140402.15"/>
    <n v="156.46472259999999"/>
    <n v="21967983.452193588"/>
  </r>
  <r>
    <d v="2016-06-01T00:00:00"/>
    <s v="Wednesday"/>
    <x v="5"/>
    <x v="1"/>
    <n v="23"/>
    <s v="Y"/>
    <s v="N"/>
    <n v="4.8"/>
    <n v="17"/>
    <n v="8.1999999999999993"/>
    <n v="0"/>
    <n v="141195.03"/>
    <n v="168.85275920000001"/>
    <n v="23841170.400826778"/>
  </r>
  <r>
    <d v="2016-06-02T00:00:00"/>
    <s v="Thursday"/>
    <x v="5"/>
    <x v="1"/>
    <n v="23"/>
    <s v="Y"/>
    <s v="N"/>
    <n v="4.8"/>
    <n v="12.8"/>
    <n v="9.1999999999999993"/>
    <n v="0"/>
    <n v="141292.56"/>
    <n v="180.9103503"/>
    <n v="25561286.524383768"/>
  </r>
  <r>
    <d v="2016-06-03T00:00:00"/>
    <s v="Friday"/>
    <x v="5"/>
    <x v="1"/>
    <n v="23"/>
    <s v="Y"/>
    <s v="N"/>
    <n v="6.8"/>
    <n v="14.1"/>
    <n v="8.5"/>
    <n v="0"/>
    <n v="137717.255"/>
    <n v="175.85462989999999"/>
    <n v="24218216.908868924"/>
  </r>
  <r>
    <d v="2016-06-04T00:00:00"/>
    <s v="Saturday"/>
    <x v="5"/>
    <x v="1"/>
    <n v="23"/>
    <s v="Y"/>
    <s v="N"/>
    <n v="9.8000000000000007"/>
    <n v="13.4"/>
    <n v="3.7"/>
    <n v="6.2"/>
    <n v="122764.33"/>
    <n v="126.74997190000001"/>
    <n v="15560375.377822328"/>
  </r>
  <r>
    <d v="2016-06-05T00:00:00"/>
    <s v="Sunday"/>
    <x v="5"/>
    <x v="1"/>
    <n v="24"/>
    <s v="Y"/>
    <s v="N"/>
    <n v="10.5"/>
    <n v="14.1"/>
    <n v="3.3"/>
    <n v="3.4"/>
    <n v="116052.80499999999"/>
    <n v="122.7887776"/>
    <n v="14249982.063001167"/>
  </r>
  <r>
    <d v="2016-06-06T00:00:00"/>
    <s v="Monday"/>
    <x v="5"/>
    <x v="1"/>
    <n v="24"/>
    <s v="Y"/>
    <s v="N"/>
    <n v="8.9"/>
    <n v="14.5"/>
    <n v="7.1"/>
    <n v="1.4"/>
    <n v="134829.755"/>
    <n v="107.44561210000001"/>
    <n v="14486865.555268036"/>
  </r>
  <r>
    <d v="2016-06-07T00:00:00"/>
    <s v="Tuesday"/>
    <x v="5"/>
    <x v="1"/>
    <n v="24"/>
    <s v="Y"/>
    <s v="N"/>
    <n v="10.5"/>
    <n v="15.3"/>
    <n v="4.7"/>
    <n v="0"/>
    <n v="135306.005"/>
    <n v="88.326962910000006"/>
    <n v="11951168.485135276"/>
  </r>
  <r>
    <d v="2016-06-08T00:00:00"/>
    <s v="Wednesday"/>
    <x v="5"/>
    <x v="1"/>
    <n v="24"/>
    <s v="Y"/>
    <s v="N"/>
    <n v="9.6999999999999993"/>
    <n v="14.7"/>
    <n v="4.7"/>
    <n v="1.2"/>
    <n v="137305.35500000001"/>
    <n v="91.315660199999996"/>
    <n v="12538129.140820371"/>
  </r>
  <r>
    <d v="2016-06-09T00:00:00"/>
    <s v="Thursday"/>
    <x v="5"/>
    <x v="1"/>
    <n v="24"/>
    <s v="Y"/>
    <s v="N"/>
    <n v="10.8"/>
    <n v="17.5"/>
    <n v="6"/>
    <n v="1.4"/>
    <n v="132859.30499999999"/>
    <n v="50.238971939999999"/>
    <n v="6674714.8958629016"/>
  </r>
  <r>
    <d v="2016-06-10T00:00:00"/>
    <s v="Friday"/>
    <x v="5"/>
    <x v="1"/>
    <n v="24"/>
    <s v="Y"/>
    <s v="N"/>
    <n v="10.4"/>
    <n v="15.8"/>
    <n v="6.6"/>
    <n v="0"/>
    <n v="132209.51500000001"/>
    <n v="47.425798780000001"/>
    <n v="6270141.8551913928"/>
  </r>
  <r>
    <d v="2016-06-11T00:00:00"/>
    <s v="Saturday"/>
    <x v="5"/>
    <x v="1"/>
    <n v="24"/>
    <s v="Y"/>
    <s v="N"/>
    <n v="9"/>
    <n v="13.5"/>
    <n v="6.5"/>
    <n v="3"/>
    <n v="120753.43"/>
    <n v="55.590969579999999"/>
    <n v="6712800.2538106591"/>
  </r>
  <r>
    <d v="2016-06-12T00:00:00"/>
    <s v="Sunday"/>
    <x v="5"/>
    <x v="1"/>
    <n v="25"/>
    <s v="Y"/>
    <s v="N"/>
    <n v="5"/>
    <n v="13.8"/>
    <n v="7.3"/>
    <n v="0.6"/>
    <n v="122771.53"/>
    <n v="77.215287989999993"/>
    <n v="9479839.0459229238"/>
  </r>
  <r>
    <d v="2016-06-13T00:00:00"/>
    <s v="Monday"/>
    <x v="5"/>
    <x v="1"/>
    <n v="25"/>
    <s v="Y"/>
    <s v="Y"/>
    <n v="3.8"/>
    <n v="13.4"/>
    <n v="9"/>
    <n v="0"/>
    <n v="122106.95"/>
    <n v="95.064774630000002"/>
    <n v="11608069.682506679"/>
  </r>
  <r>
    <d v="2016-06-14T00:00:00"/>
    <s v="Tuesday"/>
    <x v="5"/>
    <x v="1"/>
    <n v="25"/>
    <s v="Y"/>
    <s v="N"/>
    <n v="8.6"/>
    <n v="15.6"/>
    <n v="8.3000000000000007"/>
    <n v="0"/>
    <n v="138466.56"/>
    <n v="90.845109260000001"/>
    <n v="12579009.772056345"/>
  </r>
  <r>
    <d v="2016-06-15T00:00:00"/>
    <s v="Wednesday"/>
    <x v="5"/>
    <x v="1"/>
    <n v="25"/>
    <s v="Y"/>
    <s v="N"/>
    <n v="6"/>
    <n v="17.899999999999999"/>
    <n v="9.1999999999999993"/>
    <n v="0"/>
    <n v="140904.59"/>
    <n v="92.416245849999996"/>
    <n v="13021873.23083345"/>
  </r>
  <r>
    <d v="2016-06-16T00:00:00"/>
    <s v="Thursday"/>
    <x v="5"/>
    <x v="1"/>
    <n v="25"/>
    <s v="Y"/>
    <s v="N"/>
    <n v="7.8"/>
    <n v="14.3"/>
    <n v="5.0999999999999996"/>
    <n v="0"/>
    <n v="140741.16500000001"/>
    <n v="89.929148949999998"/>
    <n v="12656733.190681526"/>
  </r>
  <r>
    <d v="2016-06-17T00:00:00"/>
    <s v="Friday"/>
    <x v="5"/>
    <x v="1"/>
    <n v="25"/>
    <s v="Y"/>
    <s v="N"/>
    <n v="9.3000000000000007"/>
    <n v="15.1"/>
    <n v="3.5"/>
    <n v="4.2"/>
    <n v="138023.10999999999"/>
    <n v="99.573674510000004"/>
    <n v="13743468.229997925"/>
  </r>
  <r>
    <d v="2016-06-18T00:00:00"/>
    <s v="Saturday"/>
    <x v="5"/>
    <x v="1"/>
    <n v="25"/>
    <s v="Y"/>
    <s v="N"/>
    <n v="10"/>
    <n v="12.7"/>
    <n v="5.3"/>
    <n v="8.6"/>
    <n v="123162.185"/>
    <n v="62.934016130000003"/>
    <n v="7751090.9373960439"/>
  </r>
  <r>
    <d v="2016-06-19T00:00:00"/>
    <s v="Sunday"/>
    <x v="5"/>
    <x v="1"/>
    <n v="26"/>
    <s v="Y"/>
    <s v="N"/>
    <n v="7.3"/>
    <n v="13.5"/>
    <n v="7.2"/>
    <n v="0.4"/>
    <n v="119662.16499999999"/>
    <n v="79.384821770000002"/>
    <n v="9499359.6411373317"/>
  </r>
  <r>
    <d v="2016-06-20T00:00:00"/>
    <s v="Monday"/>
    <x v="5"/>
    <x v="1"/>
    <n v="26"/>
    <s v="Y"/>
    <s v="N"/>
    <n v="9.1"/>
    <n v="13.2"/>
    <n v="3.4"/>
    <n v="3.6"/>
    <n v="134435.11499999999"/>
    <n v="114.875078"/>
    <n v="15443244.321563968"/>
  </r>
  <r>
    <d v="2016-06-21T00:00:00"/>
    <s v="Tuesday"/>
    <x v="5"/>
    <x v="1"/>
    <n v="26"/>
    <s v="Y"/>
    <s v="N"/>
    <n v="10.4"/>
    <n v="14.7"/>
    <n v="7"/>
    <n v="3.2"/>
    <n v="137511.315"/>
    <n v="62.154764110000002"/>
    <n v="8546983.3462809045"/>
  </r>
  <r>
    <d v="2016-06-22T00:00:00"/>
    <s v="Wednesday"/>
    <x v="5"/>
    <x v="1"/>
    <n v="26"/>
    <s v="Y"/>
    <s v="N"/>
    <n v="11.2"/>
    <n v="15.4"/>
    <n v="6.6"/>
    <n v="0"/>
    <n v="133813.285"/>
    <n v="58.759038580000002"/>
    <n v="7862739.9758315356"/>
  </r>
  <r>
    <d v="2016-06-23T00:00:00"/>
    <s v="Thursday"/>
    <x v="5"/>
    <x v="1"/>
    <n v="26"/>
    <s v="Y"/>
    <s v="N"/>
    <n v="10.4"/>
    <n v="14.8"/>
    <n v="7.2"/>
    <n v="0.6"/>
    <n v="136740.005"/>
    <n v="78.318980190000005"/>
    <n v="10709337.742775502"/>
  </r>
  <r>
    <d v="2016-06-24T00:00:00"/>
    <s v="Friday"/>
    <x v="5"/>
    <x v="1"/>
    <n v="26"/>
    <s v="N"/>
    <s v="N"/>
    <n v="6.9"/>
    <n v="10.7"/>
    <n v="5.8"/>
    <n v="13.8"/>
    <n v="144658.38"/>
    <n v="67.938496200000003"/>
    <n v="9827872.7999281567"/>
  </r>
  <r>
    <d v="2016-06-25T00:00:00"/>
    <s v="Saturday"/>
    <x v="5"/>
    <x v="1"/>
    <n v="26"/>
    <s v="N"/>
    <s v="N"/>
    <n v="5.6"/>
    <n v="12.7"/>
    <n v="8.8000000000000007"/>
    <n v="2"/>
    <n v="131730.83499999999"/>
    <n v="99.763250799999994"/>
    <n v="13141896.330198416"/>
  </r>
  <r>
    <d v="2016-06-26T00:00:00"/>
    <s v="Sunday"/>
    <x v="5"/>
    <x v="1"/>
    <n v="27"/>
    <s v="N"/>
    <s v="N"/>
    <n v="3"/>
    <n v="11.1"/>
    <n v="7.7"/>
    <n v="0.2"/>
    <n v="126455.935"/>
    <n v="120.4411006"/>
    <n v="15230491.98880206"/>
  </r>
  <r>
    <d v="2016-06-27T00:00:00"/>
    <s v="Monday"/>
    <x v="5"/>
    <x v="1"/>
    <n v="27"/>
    <s v="N"/>
    <s v="N"/>
    <n v="4.8"/>
    <n v="10.6"/>
    <n v="4.7"/>
    <n v="0.2"/>
    <n v="148639.995"/>
    <n v="127.3466076"/>
    <n v="18928799.116930962"/>
  </r>
  <r>
    <d v="2016-06-28T00:00:00"/>
    <s v="Tuesday"/>
    <x v="5"/>
    <x v="1"/>
    <n v="27"/>
    <s v="N"/>
    <s v="N"/>
    <n v="5"/>
    <n v="17"/>
    <n v="7.8"/>
    <n v="0.2"/>
    <n v="142146.31"/>
    <n v="110.28039029999999"/>
    <n v="15675950.546504792"/>
  </r>
  <r>
    <d v="2016-06-29T00:00:00"/>
    <s v="Wednesday"/>
    <x v="5"/>
    <x v="1"/>
    <n v="27"/>
    <s v="N"/>
    <s v="N"/>
    <n v="8.9"/>
    <n v="15.8"/>
    <n v="8.9"/>
    <n v="0.2"/>
    <n v="136071.965"/>
    <n v="80.125243080000004"/>
    <n v="10902799.271998253"/>
  </r>
  <r>
    <d v="2016-06-30T00:00:00"/>
    <s v="Thursday"/>
    <x v="5"/>
    <x v="1"/>
    <n v="27"/>
    <s v="N"/>
    <s v="N"/>
    <n v="10.3"/>
    <n v="11.7"/>
    <n v="5.6"/>
    <n v="0"/>
    <n v="141078.46"/>
    <n v="115.1178955"/>
    <n v="16240655.41558093"/>
  </r>
  <r>
    <d v="2016-07-01T00:00:00"/>
    <s v="Friday"/>
    <x v="6"/>
    <x v="1"/>
    <n v="27"/>
    <s v="N"/>
    <s v="N"/>
    <n v="7.3"/>
    <n v="14.1"/>
    <n v="7.1"/>
    <n v="6.4"/>
    <n v="136676.715"/>
    <n v="117.7120479"/>
    <n v="16088496.022894649"/>
  </r>
  <r>
    <d v="2016-07-02T00:00:00"/>
    <s v="Saturday"/>
    <x v="6"/>
    <x v="1"/>
    <n v="27"/>
    <s v="N"/>
    <s v="N"/>
    <n v="9.9"/>
    <n v="16.5"/>
    <n v="6.7"/>
    <n v="0.2"/>
    <n v="118683.565"/>
    <n v="90.456523779999998"/>
    <n v="10735702.719717676"/>
  </r>
  <r>
    <d v="2016-07-03T00:00:00"/>
    <s v="Sunday"/>
    <x v="6"/>
    <x v="1"/>
    <n v="28"/>
    <s v="N"/>
    <s v="N"/>
    <n v="10.9"/>
    <n v="16.7"/>
    <n v="7.8"/>
    <n v="0"/>
    <n v="112556.405"/>
    <n v="68.597089170000004"/>
    <n v="7721041.7504396345"/>
  </r>
  <r>
    <d v="2016-07-04T00:00:00"/>
    <s v="Monday"/>
    <x v="6"/>
    <x v="1"/>
    <n v="28"/>
    <s v="N"/>
    <s v="N"/>
    <n v="10.4"/>
    <n v="12.7"/>
    <n v="3.6"/>
    <n v="0"/>
    <n v="135712.245"/>
    <n v="124.1368856"/>
    <n v="16846895.432084173"/>
  </r>
  <r>
    <d v="2016-07-05T00:00:00"/>
    <s v="Tuesday"/>
    <x v="6"/>
    <x v="1"/>
    <n v="28"/>
    <s v="N"/>
    <s v="N"/>
    <n v="8.1999999999999993"/>
    <n v="12.8"/>
    <n v="1.8"/>
    <n v="0.6"/>
    <n v="142401.79500000001"/>
    <n v="147.1876919"/>
    <n v="20959791.528466962"/>
  </r>
  <r>
    <d v="2016-07-06T00:00:00"/>
    <s v="Wednesday"/>
    <x v="6"/>
    <x v="1"/>
    <n v="28"/>
    <s v="N"/>
    <s v="N"/>
    <n v="9.8000000000000007"/>
    <n v="13"/>
    <n v="4.5999999999999996"/>
    <n v="22.6"/>
    <n v="134056.095"/>
    <n v="116.6821116"/>
    <n v="15641948.237450201"/>
  </r>
  <r>
    <d v="2016-07-07T00:00:00"/>
    <s v="Thursday"/>
    <x v="6"/>
    <x v="1"/>
    <n v="28"/>
    <s v="N"/>
    <s v="N"/>
    <n v="10.5"/>
    <n v="13.7"/>
    <n v="4.0999999999999996"/>
    <n v="3.8"/>
    <n v="138768.04500000001"/>
    <n v="176.91203619999999"/>
    <n v="24549737.40044323"/>
  </r>
  <r>
    <d v="2016-07-08T00:00:00"/>
    <s v="Friday"/>
    <x v="6"/>
    <x v="1"/>
    <n v="28"/>
    <s v="N"/>
    <s v="N"/>
    <n v="9.6999999999999993"/>
    <n v="15.3"/>
    <n v="7.4"/>
    <n v="0.8"/>
    <n v="136690.04999999999"/>
    <n v="114.84420299999999"/>
    <n v="15698059.850280147"/>
  </r>
  <r>
    <d v="2016-07-09T00:00:00"/>
    <s v="Saturday"/>
    <x v="6"/>
    <x v="1"/>
    <n v="28"/>
    <s v="N"/>
    <s v="N"/>
    <n v="5.3"/>
    <n v="15.2"/>
    <n v="9.5"/>
    <n v="0.2"/>
    <n v="122369.535"/>
    <n v="105.54857610000001"/>
    <n v="12915930.177269114"/>
  </r>
  <r>
    <d v="2016-07-10T00:00:00"/>
    <s v="Sunday"/>
    <x v="6"/>
    <x v="1"/>
    <n v="29"/>
    <s v="N"/>
    <s v="N"/>
    <n v="6.5"/>
    <n v="14.2"/>
    <n v="3.6"/>
    <n v="0"/>
    <n v="119218.23"/>
    <n v="36.167212329999998"/>
    <n v="4311791.0380167756"/>
  </r>
  <r>
    <d v="2016-07-11T00:00:00"/>
    <s v="Monday"/>
    <x v="6"/>
    <x v="1"/>
    <n v="29"/>
    <s v="N"/>
    <s v="N"/>
    <n v="8.3000000000000007"/>
    <n v="16"/>
    <n v="7.6"/>
    <n v="3.6"/>
    <n v="128207.125"/>
    <n v="44.858080039999997"/>
    <n v="5751125.4749482842"/>
  </r>
  <r>
    <d v="2016-07-12T00:00:00"/>
    <s v="Tuesday"/>
    <x v="6"/>
    <x v="1"/>
    <n v="29"/>
    <s v="Y"/>
    <s v="N"/>
    <n v="10.7"/>
    <n v="13.7"/>
    <n v="8.1"/>
    <n v="0"/>
    <n v="137582.19500000001"/>
    <n v="49.159485719999999"/>
    <n v="6763469.950428756"/>
  </r>
  <r>
    <d v="2016-07-13T00:00:00"/>
    <s v="Wednesday"/>
    <x v="6"/>
    <x v="1"/>
    <n v="29"/>
    <s v="Y"/>
    <s v="N"/>
    <n v="4.5"/>
    <n v="12"/>
    <n v="9"/>
    <n v="0.4"/>
    <n v="145728.26"/>
    <n v="65.914964920000003"/>
    <n v="9605673.1457526404"/>
  </r>
  <r>
    <d v="2016-07-14T00:00:00"/>
    <s v="Thursday"/>
    <x v="6"/>
    <x v="1"/>
    <n v="29"/>
    <s v="Y"/>
    <s v="N"/>
    <n v="6.6"/>
    <n v="14"/>
    <n v="7.8"/>
    <n v="1"/>
    <n v="144103.70499999999"/>
    <n v="76.117452619999995"/>
    <n v="10968806.937703956"/>
  </r>
  <r>
    <d v="2016-07-15T00:00:00"/>
    <s v="Friday"/>
    <x v="6"/>
    <x v="1"/>
    <n v="29"/>
    <s v="Y"/>
    <s v="N"/>
    <n v="8.8000000000000007"/>
    <n v="14.1"/>
    <n v="7.2"/>
    <n v="0"/>
    <n v="141166.85"/>
    <n v="79.507600479999994"/>
    <n v="11223837.510820087"/>
  </r>
  <r>
    <d v="2016-07-16T00:00:00"/>
    <s v="Saturday"/>
    <x v="6"/>
    <x v="1"/>
    <n v="29"/>
    <s v="Y"/>
    <s v="N"/>
    <n v="7.8"/>
    <n v="13.7"/>
    <n v="10.199999999999999"/>
    <n v="0"/>
    <n v="120659.15"/>
    <n v="73.694418769999999"/>
    <n v="8891905.9285322446"/>
  </r>
  <r>
    <d v="2016-07-17T00:00:00"/>
    <s v="Sunday"/>
    <x v="6"/>
    <x v="1"/>
    <n v="30"/>
    <s v="Y"/>
    <s v="N"/>
    <n v="3.1"/>
    <n v="16.100000000000001"/>
    <n v="10.3"/>
    <n v="0"/>
    <n v="113418.125"/>
    <n v="48.788405300000001"/>
    <n v="5533489.4508660622"/>
  </r>
  <r>
    <d v="2016-07-18T00:00:00"/>
    <s v="Monday"/>
    <x v="6"/>
    <x v="1"/>
    <n v="30"/>
    <s v="Y"/>
    <s v="N"/>
    <n v="9.6"/>
    <n v="17.7"/>
    <n v="8.8000000000000007"/>
    <n v="0"/>
    <n v="127367.015"/>
    <n v="43.891518699999999"/>
    <n v="5590331.7206356805"/>
  </r>
  <r>
    <d v="2016-07-19T00:00:00"/>
    <s v="Tuesday"/>
    <x v="6"/>
    <x v="1"/>
    <n v="30"/>
    <s v="Y"/>
    <s v="N"/>
    <n v="12.6"/>
    <n v="16"/>
    <n v="5.7"/>
    <n v="0"/>
    <n v="137028.04999999999"/>
    <n v="49.453789790000002"/>
    <n v="6776556.3800336095"/>
  </r>
  <r>
    <d v="2016-07-20T00:00:00"/>
    <s v="Wednesday"/>
    <x v="6"/>
    <x v="1"/>
    <n v="30"/>
    <s v="Y"/>
    <s v="N"/>
    <n v="9.8000000000000007"/>
    <n v="16.100000000000001"/>
    <n v="9.1999999999999993"/>
    <n v="1.8"/>
    <n v="136850.14000000001"/>
    <n v="52.331551939999997"/>
    <n v="7161580.2094062716"/>
  </r>
  <r>
    <d v="2016-07-21T00:00:00"/>
    <s v="Thursday"/>
    <x v="6"/>
    <x v="1"/>
    <n v="30"/>
    <s v="Y"/>
    <s v="N"/>
    <n v="6.9"/>
    <n v="18.100000000000001"/>
    <n v="7.4"/>
    <n v="1.8"/>
    <n v="136127.125"/>
    <n v="44.92653284"/>
    <n v="6115719.7517272849"/>
  </r>
  <r>
    <d v="2016-07-22T00:00:00"/>
    <s v="Friday"/>
    <x v="6"/>
    <x v="1"/>
    <n v="30"/>
    <s v="Y"/>
    <s v="N"/>
    <n v="9.1999999999999993"/>
    <n v="18.3"/>
    <n v="5.0999999999999996"/>
    <n v="7.8"/>
    <n v="128777.82"/>
    <n v="21.091718870000001"/>
    <n v="2716145.5761314635"/>
  </r>
  <r>
    <d v="2016-07-23T00:00:00"/>
    <s v="Saturday"/>
    <x v="6"/>
    <x v="1"/>
    <n v="30"/>
    <s v="Y"/>
    <s v="N"/>
    <n v="7.5"/>
    <n v="11.6"/>
    <n v="9"/>
    <n v="2.8"/>
    <n v="119888.575"/>
    <n v="62.709286929999998"/>
    <n v="7518127.0493038241"/>
  </r>
  <r>
    <d v="2016-07-24T00:00:00"/>
    <s v="Sunday"/>
    <x v="6"/>
    <x v="1"/>
    <n v="31"/>
    <s v="Y"/>
    <s v="N"/>
    <n v="4.7"/>
    <n v="11.4"/>
    <n v="10.3"/>
    <n v="0.8"/>
    <n v="120126.905"/>
    <n v="52.227008529999999"/>
    <n v="6273868.8921174994"/>
  </r>
  <r>
    <d v="2016-07-25T00:00:00"/>
    <s v="Monday"/>
    <x v="6"/>
    <x v="1"/>
    <n v="31"/>
    <s v="Y"/>
    <s v="N"/>
    <n v="6.3"/>
    <n v="14.3"/>
    <n v="7.5"/>
    <n v="0"/>
    <n v="138134.63500000001"/>
    <n v="37.980186609999997"/>
    <n v="5246379.2146042371"/>
  </r>
  <r>
    <d v="2016-07-26T00:00:00"/>
    <s v="Tuesday"/>
    <x v="6"/>
    <x v="1"/>
    <n v="31"/>
    <s v="Y"/>
    <s v="N"/>
    <n v="6.5"/>
    <n v="11"/>
    <n v="7.2"/>
    <n v="4.8"/>
    <n v="146465.69"/>
    <n v="47.971245959999997"/>
    <n v="7026141.6396911126"/>
  </r>
  <r>
    <d v="2016-07-27T00:00:00"/>
    <s v="Wednesday"/>
    <x v="6"/>
    <x v="1"/>
    <n v="31"/>
    <s v="Y"/>
    <s v="N"/>
    <n v="7.5"/>
    <n v="12.9"/>
    <n v="6.9"/>
    <n v="0.4"/>
    <n v="143209.755"/>
    <n v="36.397462779999998"/>
    <n v="5212471.7273454191"/>
  </r>
  <r>
    <d v="2016-07-28T00:00:00"/>
    <s v="Thursday"/>
    <x v="6"/>
    <x v="1"/>
    <n v="31"/>
    <s v="Y"/>
    <s v="N"/>
    <n v="6.9"/>
    <n v="15.2"/>
    <n v="6.3"/>
    <n v="0"/>
    <n v="142341.63500000001"/>
    <n v="41.561898749999997"/>
    <n v="5915988.6217794567"/>
  </r>
  <r>
    <d v="2016-07-29T00:00:00"/>
    <s v="Friday"/>
    <x v="6"/>
    <x v="1"/>
    <n v="31"/>
    <s v="Y"/>
    <s v="N"/>
    <n v="10.199999999999999"/>
    <n v="15.3"/>
    <n v="5"/>
    <n v="0"/>
    <n v="139822.93"/>
    <n v="33.869681919999998"/>
    <n v="4735758.1642224248"/>
  </r>
  <r>
    <d v="2016-07-30T00:00:00"/>
    <s v="Saturday"/>
    <x v="6"/>
    <x v="1"/>
    <n v="31"/>
    <s v="Y"/>
    <s v="N"/>
    <n v="9.1"/>
    <n v="13.8"/>
    <n v="8.5"/>
    <n v="2.4"/>
    <n v="121548.535"/>
    <n v="24.849528429999999"/>
    <n v="3020423.7761073499"/>
  </r>
  <r>
    <d v="2016-07-31T00:00:00"/>
    <s v="Sunday"/>
    <x v="6"/>
    <x v="1"/>
    <n v="32"/>
    <s v="Y"/>
    <s v="N"/>
    <n v="10.3"/>
    <n v="17"/>
    <n v="11.3"/>
    <n v="2"/>
    <n v="114481.28"/>
    <n v="33.778252090000002"/>
    <n v="3866977.5354258753"/>
  </r>
  <r>
    <d v="2016-08-01T00:00:00"/>
    <s v="Monday"/>
    <x v="7"/>
    <x v="1"/>
    <n v="32"/>
    <s v="Y"/>
    <s v="N"/>
    <n v="11.2"/>
    <n v="14.4"/>
    <n v="5.2"/>
    <n v="2.8"/>
    <n v="137934.845"/>
    <n v="45.979129370000003"/>
    <n v="6342124.0828858977"/>
  </r>
  <r>
    <d v="2016-08-02T00:00:00"/>
    <s v="Tuesday"/>
    <x v="7"/>
    <x v="1"/>
    <n v="32"/>
    <s v="Y"/>
    <s v="N"/>
    <n v="8.5"/>
    <n v="13.4"/>
    <n v="11.2"/>
    <n v="14.4"/>
    <n v="137301.69"/>
    <n v="48.597990580000001"/>
    <n v="6672586.2372380802"/>
  </r>
  <r>
    <d v="2016-08-03T00:00:00"/>
    <s v="Wednesday"/>
    <x v="7"/>
    <x v="1"/>
    <n v="32"/>
    <s v="Y"/>
    <s v="N"/>
    <n v="8.6999999999999993"/>
    <n v="12.8"/>
    <n v="8.4"/>
    <n v="2.8"/>
    <n v="140922.715"/>
    <n v="58.029549359999997"/>
    <n v="8177681.6460377118"/>
  </r>
  <r>
    <d v="2016-08-04T00:00:00"/>
    <s v="Thursday"/>
    <x v="7"/>
    <x v="1"/>
    <n v="32"/>
    <s v="Y"/>
    <s v="N"/>
    <n v="4.9000000000000004"/>
    <n v="14.6"/>
    <n v="11.1"/>
    <n v="0.8"/>
    <n v="142671.51"/>
    <n v="51.565282189999998"/>
    <n v="7356896.6736234073"/>
  </r>
  <r>
    <d v="2016-08-05T00:00:00"/>
    <s v="Friday"/>
    <x v="7"/>
    <x v="1"/>
    <n v="32"/>
    <s v="Y"/>
    <s v="N"/>
    <n v="3.4"/>
    <n v="14.6"/>
    <n v="8.6999999999999993"/>
    <n v="0"/>
    <n v="145491.32999999999"/>
    <n v="70.203116499999993"/>
    <n v="10213944.789729943"/>
  </r>
  <r>
    <d v="2016-08-06T00:00:00"/>
    <s v="Saturday"/>
    <x v="7"/>
    <x v="1"/>
    <n v="32"/>
    <s v="Y"/>
    <s v="N"/>
    <n v="5.8"/>
    <n v="14.4"/>
    <n v="7"/>
    <n v="0"/>
    <n v="130907.095"/>
    <n v="54.398078300000002"/>
    <n v="7121094.4038355388"/>
  </r>
  <r>
    <d v="2016-08-07T00:00:00"/>
    <s v="Sunday"/>
    <x v="7"/>
    <x v="1"/>
    <n v="33"/>
    <s v="Y"/>
    <s v="N"/>
    <n v="7.6"/>
    <n v="16.600000000000001"/>
    <n v="10.4"/>
    <n v="0"/>
    <n v="120379.285"/>
    <n v="32.884789920000003"/>
    <n v="3958647.4979448076"/>
  </r>
  <r>
    <d v="2016-08-08T00:00:00"/>
    <s v="Monday"/>
    <x v="7"/>
    <x v="1"/>
    <n v="33"/>
    <s v="Y"/>
    <s v="N"/>
    <n v="5"/>
    <n v="14.2"/>
    <n v="8"/>
    <n v="0"/>
    <n v="138506.45000000001"/>
    <n v="35.117820729999998"/>
    <n v="4864044.681048709"/>
  </r>
  <r>
    <d v="2016-08-09T00:00:00"/>
    <s v="Tuesday"/>
    <x v="7"/>
    <x v="1"/>
    <n v="33"/>
    <s v="Y"/>
    <s v="N"/>
    <n v="9.6999999999999993"/>
    <n v="18.899999999999999"/>
    <n v="7.8"/>
    <n v="0"/>
    <n v="132819.535"/>
    <n v="29.293519740000001"/>
    <n v="3890751.6703801211"/>
  </r>
  <r>
    <d v="2016-08-10T00:00:00"/>
    <s v="Wednesday"/>
    <x v="7"/>
    <x v="1"/>
    <n v="33"/>
    <s v="Y"/>
    <s v="N"/>
    <n v="9.6"/>
    <n v="15.3"/>
    <n v="11.3"/>
    <n v="0"/>
    <n v="130616.67"/>
    <n v="22.419440789999999"/>
    <n v="2928352.6992519693"/>
  </r>
  <r>
    <d v="2016-08-11T00:00:00"/>
    <s v="Thursday"/>
    <x v="7"/>
    <x v="1"/>
    <n v="33"/>
    <s v="Y"/>
    <s v="N"/>
    <n v="6.8"/>
    <n v="15.7"/>
    <n v="10.3"/>
    <n v="8.1999999999999993"/>
    <n v="138368.4"/>
    <n v="39.806463620000002"/>
    <n v="5507956.6807576083"/>
  </r>
  <r>
    <d v="2016-08-12T00:00:00"/>
    <s v="Friday"/>
    <x v="7"/>
    <x v="1"/>
    <n v="33"/>
    <s v="Y"/>
    <s v="N"/>
    <n v="7.7"/>
    <n v="14.1"/>
    <n v="11.7"/>
    <n v="0"/>
    <n v="134885.67000000001"/>
    <n v="41.092200069999997"/>
    <n v="5542748.9382159971"/>
  </r>
  <r>
    <d v="2016-08-13T00:00:00"/>
    <s v="Saturday"/>
    <x v="7"/>
    <x v="1"/>
    <n v="33"/>
    <s v="Y"/>
    <s v="N"/>
    <n v="7.9"/>
    <n v="15.1"/>
    <n v="9.5"/>
    <n v="1.6"/>
    <n v="120382.80499999999"/>
    <n v="38.810956079999997"/>
    <n v="4672171.7576422039"/>
  </r>
  <r>
    <d v="2016-08-14T00:00:00"/>
    <s v="Sunday"/>
    <x v="7"/>
    <x v="1"/>
    <n v="34"/>
    <s v="Y"/>
    <s v="N"/>
    <n v="8.5"/>
    <n v="18.7"/>
    <n v="11.6"/>
    <n v="0.2"/>
    <n v="113066.245"/>
    <n v="33.061160000000001"/>
    <n v="3738101.2165441997"/>
  </r>
  <r>
    <d v="2016-08-15T00:00:00"/>
    <s v="Monday"/>
    <x v="7"/>
    <x v="1"/>
    <n v="34"/>
    <s v="Y"/>
    <s v="N"/>
    <n v="10.199999999999999"/>
    <n v="18.100000000000001"/>
    <n v="13.4"/>
    <n v="0"/>
    <n v="127906.24000000001"/>
    <n v="39.838938429999999"/>
    <n v="5095648.8201728035"/>
  </r>
  <r>
    <d v="2016-08-16T00:00:00"/>
    <s v="Tuesday"/>
    <x v="7"/>
    <x v="1"/>
    <n v="34"/>
    <s v="Y"/>
    <s v="N"/>
    <n v="10"/>
    <n v="18.2"/>
    <n v="13.5"/>
    <n v="0"/>
    <n v="124975.11"/>
    <n v="24.453904470000001"/>
    <n v="3056129.4010677417"/>
  </r>
  <r>
    <d v="2016-08-17T00:00:00"/>
    <s v="Wednesday"/>
    <x v="7"/>
    <x v="1"/>
    <n v="34"/>
    <s v="Y"/>
    <s v="N"/>
    <n v="12.5"/>
    <n v="15.6"/>
    <n v="9.6"/>
    <n v="0.4"/>
    <n v="132561.22"/>
    <n v="40.89160699"/>
    <n v="5420641.3103549276"/>
  </r>
  <r>
    <d v="2016-08-18T00:00:00"/>
    <s v="Thursday"/>
    <x v="7"/>
    <x v="1"/>
    <n v="34"/>
    <s v="Y"/>
    <s v="N"/>
    <n v="7.1"/>
    <n v="21.6"/>
    <n v="13.1"/>
    <n v="0"/>
    <n v="123434.505"/>
    <n v="27.471093289999999"/>
    <n v="3390880.8020599713"/>
  </r>
  <r>
    <d v="2016-08-19T00:00:00"/>
    <s v="Friday"/>
    <x v="7"/>
    <x v="1"/>
    <n v="34"/>
    <s v="Y"/>
    <s v="N"/>
    <n v="15.3"/>
    <n v="16.399999999999999"/>
    <n v="2.7"/>
    <n v="0.2"/>
    <n v="132569.74"/>
    <n v="27.60134081"/>
    <n v="3659102.574833089"/>
  </r>
  <r>
    <d v="2016-08-20T00:00:00"/>
    <s v="Saturday"/>
    <x v="7"/>
    <x v="1"/>
    <n v="34"/>
    <s v="Y"/>
    <s v="N"/>
    <n v="6.9"/>
    <n v="13.6"/>
    <n v="9.6999999999999993"/>
    <n v="9.4"/>
    <n v="121052.06"/>
    <n v="25.002466940000001"/>
    <n v="3026600.1281688963"/>
  </r>
  <r>
    <d v="2016-08-21T00:00:00"/>
    <s v="Sunday"/>
    <x v="7"/>
    <x v="1"/>
    <n v="35"/>
    <s v="Y"/>
    <s v="N"/>
    <n v="9.5"/>
    <n v="14.8"/>
    <n v="7"/>
    <n v="1.2"/>
    <n v="119118.545"/>
    <n v="38.913255630000002"/>
    <n v="4635290.3918586588"/>
  </r>
  <r>
    <d v="2016-08-22T00:00:00"/>
    <s v="Monday"/>
    <x v="7"/>
    <x v="1"/>
    <n v="35"/>
    <s v="Y"/>
    <s v="N"/>
    <n v="7.8"/>
    <n v="16"/>
    <n v="8.6999999999999993"/>
    <n v="5.6"/>
    <n v="139203.5"/>
    <n v="59.995340669999997"/>
    <n v="8351561.4049563445"/>
  </r>
  <r>
    <d v="2016-08-23T00:00:00"/>
    <s v="Tuesday"/>
    <x v="7"/>
    <x v="1"/>
    <n v="35"/>
    <s v="Y"/>
    <s v="N"/>
    <n v="7"/>
    <n v="13.4"/>
    <n v="14.2"/>
    <n v="11"/>
    <n v="138640.39000000001"/>
    <n v="73.189593709999997"/>
    <n v="10147033.815895947"/>
  </r>
  <r>
    <d v="2016-08-24T00:00:00"/>
    <s v="Wednesday"/>
    <x v="7"/>
    <x v="1"/>
    <n v="35"/>
    <s v="Y"/>
    <s v="N"/>
    <n v="3.7"/>
    <n v="12.7"/>
    <n v="14"/>
    <n v="0"/>
    <n v="141122.79500000001"/>
    <n v="114.0039598"/>
    <n v="16088557.448043643"/>
  </r>
  <r>
    <d v="2016-08-25T00:00:00"/>
    <s v="Thursday"/>
    <x v="7"/>
    <x v="1"/>
    <n v="35"/>
    <s v="Y"/>
    <s v="N"/>
    <n v="6.5"/>
    <n v="13"/>
    <n v="13.5"/>
    <n v="1.2"/>
    <n v="139724.02499999999"/>
    <n v="74.663055139999997"/>
    <n v="10432222.582957737"/>
  </r>
  <r>
    <d v="2016-08-26T00:00:00"/>
    <s v="Friday"/>
    <x v="7"/>
    <x v="1"/>
    <n v="35"/>
    <s v="Y"/>
    <s v="N"/>
    <n v="7.2"/>
    <n v="14.4"/>
    <n v="8.8000000000000007"/>
    <n v="0.6"/>
    <n v="139920.54500000001"/>
    <n v="67.627753299999995"/>
    <n v="9462512.098861549"/>
  </r>
  <r>
    <d v="2016-08-27T00:00:00"/>
    <s v="Saturday"/>
    <x v="7"/>
    <x v="1"/>
    <n v="35"/>
    <s v="Y"/>
    <s v="N"/>
    <n v="9.3000000000000007"/>
    <n v="16.3"/>
    <n v="11.7"/>
    <n v="0"/>
    <n v="119573.22"/>
    <n v="31.80817961"/>
    <n v="3803406.4583060443"/>
  </r>
  <r>
    <d v="2016-08-28T00:00:00"/>
    <s v="Sunday"/>
    <x v="7"/>
    <x v="1"/>
    <n v="36"/>
    <s v="Y"/>
    <s v="N"/>
    <n v="10.5"/>
    <n v="19"/>
    <n v="12.2"/>
    <n v="0"/>
    <n v="114832.425"/>
    <n v="29.447681029999998"/>
    <n v="3381548.6233013975"/>
  </r>
  <r>
    <d v="2016-08-29T00:00:00"/>
    <s v="Monday"/>
    <x v="7"/>
    <x v="1"/>
    <n v="36"/>
    <s v="Y"/>
    <s v="N"/>
    <n v="8.6999999999999993"/>
    <n v="20.399999999999999"/>
    <n v="14.2"/>
    <n v="0"/>
    <n v="125055.69"/>
    <n v="39.142378899999997"/>
    <n v="4894977.2015809407"/>
  </r>
  <r>
    <d v="2016-08-30T00:00:00"/>
    <s v="Tuesday"/>
    <x v="7"/>
    <x v="1"/>
    <n v="36"/>
    <s v="Y"/>
    <s v="N"/>
    <n v="10.199999999999999"/>
    <n v="16.8"/>
    <n v="5.2"/>
    <n v="0"/>
    <n v="133748.44"/>
    <n v="53.186931000000001"/>
    <n v="7113669.0496376399"/>
  </r>
  <r>
    <d v="2016-08-31T00:00:00"/>
    <s v="Wednesday"/>
    <x v="7"/>
    <x v="1"/>
    <n v="36"/>
    <s v="Y"/>
    <s v="N"/>
    <n v="12.8"/>
    <n v="20.2"/>
    <n v="10.1"/>
    <n v="0.8"/>
    <n v="128834.065"/>
    <n v="32.559017400000002"/>
    <n v="4194710.5640477315"/>
  </r>
  <r>
    <d v="2016-09-01T00:00:00"/>
    <s v="Thursday"/>
    <x v="8"/>
    <x v="1"/>
    <n v="36"/>
    <s v="Y"/>
    <s v="N"/>
    <n v="11.6"/>
    <n v="15.5"/>
    <n v="8.8000000000000007"/>
    <n v="0"/>
    <n v="134246.16500000001"/>
    <n v="46.808787860000002"/>
    <n v="6283900.2585035572"/>
  </r>
  <r>
    <d v="2016-09-02T00:00:00"/>
    <s v="Friday"/>
    <x v="8"/>
    <x v="1"/>
    <n v="36"/>
    <s v="Y"/>
    <s v="N"/>
    <n v="9.6"/>
    <n v="15"/>
    <n v="9.6"/>
    <n v="0.4"/>
    <n v="135273.32500000001"/>
    <n v="52.636792880000002"/>
    <n v="7120353.9902139269"/>
  </r>
  <r>
    <d v="2016-09-03T00:00:00"/>
    <s v="Saturday"/>
    <x v="8"/>
    <x v="1"/>
    <n v="36"/>
    <s v="Y"/>
    <s v="N"/>
    <n v="10"/>
    <n v="15.7"/>
    <n v="12.9"/>
    <n v="0.2"/>
    <n v="118621.96"/>
    <n v="35.270782859999997"/>
    <n v="4183889.3935876056"/>
  </r>
  <r>
    <d v="2016-09-04T00:00:00"/>
    <s v="Sunday"/>
    <x v="8"/>
    <x v="1"/>
    <n v="37"/>
    <s v="Y"/>
    <s v="N"/>
    <n v="10.1"/>
    <n v="16.899999999999999"/>
    <n v="10"/>
    <n v="0.2"/>
    <n v="110986.005"/>
    <n v="24.51210764"/>
    <n v="2720500.9010935784"/>
  </r>
  <r>
    <d v="2016-09-05T00:00:00"/>
    <s v="Monday"/>
    <x v="8"/>
    <x v="1"/>
    <n v="37"/>
    <s v="Y"/>
    <s v="N"/>
    <n v="12.8"/>
    <n v="18.399999999999999"/>
    <n v="11.7"/>
    <n v="0"/>
    <n v="127275.815"/>
    <n v="38.212469630000001"/>
    <n v="4863523.2153209988"/>
  </r>
  <r>
    <d v="2016-09-06T00:00:00"/>
    <s v="Tuesday"/>
    <x v="8"/>
    <x v="1"/>
    <n v="37"/>
    <s v="Y"/>
    <s v="N"/>
    <n v="9.1999999999999993"/>
    <n v="21.5"/>
    <n v="15.8"/>
    <n v="0"/>
    <n v="129542.36500000001"/>
    <n v="28.692645949999999"/>
    <n v="3716913.214470672"/>
  </r>
  <r>
    <d v="2016-09-07T00:00:00"/>
    <s v="Wednesday"/>
    <x v="8"/>
    <x v="1"/>
    <n v="37"/>
    <s v="Y"/>
    <s v="N"/>
    <n v="9.6"/>
    <n v="21"/>
    <n v="16.7"/>
    <n v="0"/>
    <n v="123307.02"/>
    <n v="24.182421389999998"/>
    <n v="2981862.3179851575"/>
  </r>
  <r>
    <d v="2016-09-08T00:00:00"/>
    <s v="Thursday"/>
    <x v="8"/>
    <x v="1"/>
    <n v="37"/>
    <s v="Y"/>
    <s v="N"/>
    <n v="13.1"/>
    <n v="23.3"/>
    <n v="16"/>
    <n v="0"/>
    <n v="117722.95"/>
    <n v="12.50431916"/>
    <n v="1472045.339256722"/>
  </r>
  <r>
    <d v="2016-09-09T00:00:00"/>
    <s v="Friday"/>
    <x v="8"/>
    <x v="1"/>
    <n v="37"/>
    <s v="Y"/>
    <s v="N"/>
    <n v="16"/>
    <n v="16.7"/>
    <n v="5.9"/>
    <n v="0.6"/>
    <n v="125432.605"/>
    <n v="23.40099927"/>
    <n v="2935248.2980391984"/>
  </r>
  <r>
    <d v="2016-09-10T00:00:00"/>
    <s v="Saturday"/>
    <x v="8"/>
    <x v="1"/>
    <n v="37"/>
    <s v="Y"/>
    <s v="N"/>
    <n v="11.5"/>
    <n v="14.3"/>
    <n v="7.9"/>
    <n v="9.4"/>
    <n v="111412.995"/>
    <n v="38.559908849999999"/>
    <n v="4296074.9319055052"/>
  </r>
  <r>
    <d v="2016-09-11T00:00:00"/>
    <s v="Sunday"/>
    <x v="8"/>
    <x v="1"/>
    <n v="38"/>
    <s v="Y"/>
    <s v="N"/>
    <n v="7.3"/>
    <n v="17"/>
    <n v="11.8"/>
    <n v="1.2"/>
    <n v="109125.215"/>
    <n v="50.347882009999999"/>
    <n v="5494223.4491358818"/>
  </r>
  <r>
    <d v="2016-09-12T00:00:00"/>
    <s v="Monday"/>
    <x v="8"/>
    <x v="1"/>
    <n v="38"/>
    <s v="Y"/>
    <s v="N"/>
    <n v="9.9"/>
    <n v="13.6"/>
    <n v="7"/>
    <n v="1.6"/>
    <n v="130967.28"/>
    <n v="68.177203239999997"/>
    <n v="8928982.8663499877"/>
  </r>
  <r>
    <d v="2016-09-13T00:00:00"/>
    <s v="Tuesday"/>
    <x v="8"/>
    <x v="1"/>
    <n v="38"/>
    <s v="Y"/>
    <s v="N"/>
    <n v="9.6"/>
    <n v="14.6"/>
    <n v="2.8"/>
    <n v="9"/>
    <n v="134720.155"/>
    <n v="62.068475560000003"/>
    <n v="8361874.6480569122"/>
  </r>
  <r>
    <d v="2016-09-14T00:00:00"/>
    <s v="Wednesday"/>
    <x v="8"/>
    <x v="1"/>
    <n v="38"/>
    <s v="Y"/>
    <s v="N"/>
    <n v="10.5"/>
    <n v="16.100000000000001"/>
    <n v="13.2"/>
    <n v="20.6"/>
    <n v="130650.88"/>
    <n v="54.840524199999997"/>
    <n v="7164962.7463912955"/>
  </r>
  <r>
    <d v="2016-09-15T00:00:00"/>
    <s v="Thursday"/>
    <x v="8"/>
    <x v="1"/>
    <n v="38"/>
    <s v="Y"/>
    <s v="N"/>
    <n v="8.6999999999999993"/>
    <n v="14.6"/>
    <n v="6.9"/>
    <n v="2"/>
    <n v="134234.45000000001"/>
    <n v="42.819917580000002"/>
    <n v="5747908.0853966316"/>
  </r>
  <r>
    <d v="2016-09-16T00:00:00"/>
    <s v="Friday"/>
    <x v="8"/>
    <x v="1"/>
    <n v="38"/>
    <s v="N"/>
    <s v="N"/>
    <n v="9"/>
    <n v="15.7"/>
    <n v="12.5"/>
    <n v="13.4"/>
    <n v="131734.10500000001"/>
    <n v="47.043747310000001"/>
    <n v="6197265.9477290083"/>
  </r>
  <r>
    <d v="2016-09-17T00:00:00"/>
    <s v="Saturday"/>
    <x v="8"/>
    <x v="1"/>
    <n v="38"/>
    <s v="N"/>
    <s v="N"/>
    <n v="11.1"/>
    <n v="19.8"/>
    <n v="18.8"/>
    <n v="0"/>
    <n v="106709.54"/>
    <n v="36.028691260000002"/>
    <n v="3844605.0711566205"/>
  </r>
  <r>
    <d v="2016-09-18T00:00:00"/>
    <s v="Sunday"/>
    <x v="8"/>
    <x v="1"/>
    <n v="39"/>
    <s v="N"/>
    <s v="N"/>
    <n v="10.8"/>
    <n v="12.5"/>
    <n v="5.5"/>
    <n v="0.4"/>
    <n v="110314.625"/>
    <n v="48.344866349999997"/>
    <n v="5333145.8020753684"/>
  </r>
  <r>
    <d v="2016-09-19T00:00:00"/>
    <s v="Monday"/>
    <x v="8"/>
    <x v="1"/>
    <n v="39"/>
    <s v="N"/>
    <s v="N"/>
    <n v="8.5"/>
    <n v="16.3"/>
    <n v="16.2"/>
    <n v="0.2"/>
    <n v="127391.09"/>
    <n v="56.44254935"/>
    <n v="7190277.8840752915"/>
  </r>
  <r>
    <d v="2016-09-20T00:00:00"/>
    <s v="Tuesday"/>
    <x v="8"/>
    <x v="1"/>
    <n v="39"/>
    <s v="N"/>
    <s v="N"/>
    <n v="9.1"/>
    <n v="18.8"/>
    <n v="18.5"/>
    <n v="0"/>
    <n v="122664.30499999999"/>
    <n v="43.177379569999999"/>
    <n v="5296323.256675248"/>
  </r>
  <r>
    <d v="2016-09-21T00:00:00"/>
    <s v="Wednesday"/>
    <x v="8"/>
    <x v="1"/>
    <n v="39"/>
    <s v="N"/>
    <s v="N"/>
    <n v="10.9"/>
    <n v="15.2"/>
    <n v="8.8000000000000007"/>
    <n v="1.2"/>
    <n v="127208.57"/>
    <n v="52.28283459"/>
    <n v="6650824.6237404365"/>
  </r>
  <r>
    <d v="2016-09-22T00:00:00"/>
    <s v="Thursday"/>
    <x v="8"/>
    <x v="1"/>
    <n v="39"/>
    <s v="N"/>
    <s v="N"/>
    <n v="9.6"/>
    <n v="13.4"/>
    <n v="9.9"/>
    <n v="1.2"/>
    <n v="131357.34"/>
    <n v="55.701872710000004"/>
    <n v="7316849.8322041919"/>
  </r>
  <r>
    <d v="2016-09-23T00:00:00"/>
    <s v="Friday"/>
    <x v="8"/>
    <x v="1"/>
    <n v="39"/>
    <s v="N"/>
    <s v="N"/>
    <n v="9.8000000000000007"/>
    <n v="16.5"/>
    <n v="16.5"/>
    <n v="0.6"/>
    <n v="127420.43"/>
    <n v="46.538703269999999"/>
    <n v="5929981.5823058058"/>
  </r>
  <r>
    <d v="2016-09-24T00:00:00"/>
    <s v="Saturday"/>
    <x v="8"/>
    <x v="1"/>
    <n v="39"/>
    <s v="N"/>
    <s v="N"/>
    <n v="10"/>
    <n v="20.100000000000001"/>
    <n v="18.399999999999999"/>
    <n v="0"/>
    <n v="106776.27499999999"/>
    <n v="43.556599820000002"/>
    <n v="4650811.4804452704"/>
  </r>
  <r>
    <d v="2016-09-25T00:00:00"/>
    <s v="Sunday"/>
    <x v="8"/>
    <x v="1"/>
    <n v="40"/>
    <s v="N"/>
    <s v="N"/>
    <n v="9.5"/>
    <n v="14.7"/>
    <n v="17.100000000000001"/>
    <n v="5.8"/>
    <n v="105931.55499999999"/>
    <n v="37.698479470000002"/>
    <n v="3993458.5513926758"/>
  </r>
  <r>
    <d v="2016-09-26T00:00:00"/>
    <s v="Monday"/>
    <x v="8"/>
    <x v="1"/>
    <n v="40"/>
    <s v="N"/>
    <s v="N"/>
    <n v="8.1"/>
    <n v="16.899999999999999"/>
    <n v="13.6"/>
    <n v="0.6"/>
    <n v="124343.19"/>
    <n v="47.67147027"/>
    <n v="5927622.6853619618"/>
  </r>
  <r>
    <d v="2016-09-27T00:00:00"/>
    <s v="Tuesday"/>
    <x v="8"/>
    <x v="1"/>
    <n v="40"/>
    <s v="N"/>
    <s v="N"/>
    <n v="7.4"/>
    <n v="14.8"/>
    <n v="13.4"/>
    <n v="12.6"/>
    <n v="126888.77"/>
    <n v="49.794504430000003"/>
    <n v="6318363.4198822519"/>
  </r>
  <r>
    <d v="2016-09-28T00:00:00"/>
    <s v="Wednesday"/>
    <x v="8"/>
    <x v="1"/>
    <n v="40"/>
    <s v="N"/>
    <s v="N"/>
    <n v="7.5"/>
    <n v="19.3"/>
    <n v="19.600000000000001"/>
    <n v="2.2000000000000002"/>
    <n v="121143.25"/>
    <n v="32.431714720000002"/>
    <n v="3928883.3242536401"/>
  </r>
  <r>
    <d v="2016-09-29T00:00:00"/>
    <s v="Thursday"/>
    <x v="8"/>
    <x v="1"/>
    <n v="40"/>
    <s v="N"/>
    <s v="N"/>
    <n v="12.5"/>
    <n v="16.7"/>
    <n v="16.2"/>
    <n v="1.8"/>
    <n v="122858.49"/>
    <n v="37.596001049999998"/>
    <n v="4618987.9190414147"/>
  </r>
  <r>
    <d v="2016-09-30T00:00:00"/>
    <s v="Friday"/>
    <x v="8"/>
    <x v="1"/>
    <n v="40"/>
    <s v="N"/>
    <s v="Y"/>
    <n v="9.3000000000000007"/>
    <n v="16.399999999999999"/>
    <n v="16.600000000000001"/>
    <n v="2"/>
    <n v="113439.77499999999"/>
    <n v="33.063692619999998"/>
    <n v="3750737.8514819602"/>
  </r>
  <r>
    <d v="2016-10-01T00:00:00"/>
    <s v="Saturday"/>
    <x v="9"/>
    <x v="1"/>
    <n v="40"/>
    <s v="N"/>
    <s v="N"/>
    <n v="11.6"/>
    <n v="18.600000000000001"/>
    <n v="11.9"/>
    <n v="1.6"/>
    <n v="109181.26"/>
    <n v="20.48609587"/>
    <n v="2236697.7595673962"/>
  </r>
  <r>
    <d v="2016-10-02T00:00:00"/>
    <s v="Sunday"/>
    <x v="9"/>
    <x v="1"/>
    <n v="41"/>
    <s v="N"/>
    <s v="N"/>
    <n v="12.1"/>
    <n v="24"/>
    <n v="18.7"/>
    <n v="0"/>
    <n v="97992.93"/>
    <n v="13.656870189999999"/>
    <n v="1338276.7245477566"/>
  </r>
  <r>
    <d v="2016-10-03T00:00:00"/>
    <s v="Monday"/>
    <x v="9"/>
    <x v="1"/>
    <n v="41"/>
    <s v="N"/>
    <s v="N"/>
    <n v="11.1"/>
    <n v="15.9"/>
    <n v="13.7"/>
    <n v="9.1999999999999993"/>
    <n v="115839.01"/>
    <n v="21.601743630000001"/>
    <n v="2502324.5963730062"/>
  </r>
  <r>
    <d v="2016-10-04T00:00:00"/>
    <s v="Tuesday"/>
    <x v="9"/>
    <x v="1"/>
    <n v="41"/>
    <s v="Y"/>
    <s v="N"/>
    <n v="10.6"/>
    <n v="17.100000000000001"/>
    <n v="13.2"/>
    <n v="2"/>
    <n v="124089.47"/>
    <n v="23.001781319999999"/>
    <n v="2854278.8530547004"/>
  </r>
  <r>
    <d v="2016-10-05T00:00:00"/>
    <s v="Wednesday"/>
    <x v="9"/>
    <x v="1"/>
    <n v="41"/>
    <s v="Y"/>
    <s v="N"/>
    <n v="8"/>
    <n v="17.100000000000001"/>
    <n v="7.5"/>
    <n v="2.8"/>
    <n v="128558.38499999999"/>
    <n v="41.115132719999998"/>
    <n v="5285695.0615438567"/>
  </r>
  <r>
    <d v="2016-10-06T00:00:00"/>
    <s v="Thursday"/>
    <x v="9"/>
    <x v="1"/>
    <n v="41"/>
    <s v="Y"/>
    <s v="N"/>
    <n v="9.6999999999999993"/>
    <n v="27.2"/>
    <n v="22.6"/>
    <n v="0"/>
    <n v="115898.54"/>
    <n v="30.189572800000001"/>
    <n v="3498927.410743712"/>
  </r>
  <r>
    <d v="2016-10-07T00:00:00"/>
    <s v="Friday"/>
    <x v="9"/>
    <x v="1"/>
    <n v="41"/>
    <s v="Y"/>
    <s v="N"/>
    <n v="14.1"/>
    <n v="22.5"/>
    <n v="7.8"/>
    <n v="0"/>
    <n v="116197.73"/>
    <n v="37.339104300000002"/>
    <n v="4338719.1598932389"/>
  </r>
  <r>
    <d v="2016-10-08T00:00:00"/>
    <s v="Saturday"/>
    <x v="9"/>
    <x v="1"/>
    <n v="41"/>
    <s v="Y"/>
    <s v="N"/>
    <n v="9.6999999999999993"/>
    <n v="16.899999999999999"/>
    <n v="23"/>
    <n v="0"/>
    <n v="101300.77499999999"/>
    <n v="35.210343819999999"/>
    <n v="3566835.11698246"/>
  </r>
  <r>
    <d v="2016-10-09T00:00:00"/>
    <s v="Sunday"/>
    <x v="9"/>
    <x v="1"/>
    <n v="42"/>
    <s v="Y"/>
    <s v="N"/>
    <n v="9.5"/>
    <n v="22"/>
    <n v="14.1"/>
    <n v="0"/>
    <n v="94954.16"/>
    <n v="15.90301462"/>
    <n v="1510057.3947098192"/>
  </r>
  <r>
    <d v="2016-10-10T00:00:00"/>
    <s v="Monday"/>
    <x v="9"/>
    <x v="1"/>
    <n v="42"/>
    <s v="Y"/>
    <s v="N"/>
    <n v="13"/>
    <n v="16.8"/>
    <n v="18.399999999999999"/>
    <n v="0.8"/>
    <n v="116831.43"/>
    <n v="27.654717770000001"/>
    <n v="3230940.2233155109"/>
  </r>
  <r>
    <d v="2016-10-11T00:00:00"/>
    <s v="Tuesday"/>
    <x v="9"/>
    <x v="1"/>
    <n v="42"/>
    <s v="Y"/>
    <s v="N"/>
    <n v="7.5"/>
    <n v="15.1"/>
    <n v="16.7"/>
    <n v="1.4"/>
    <n v="124665.82"/>
    <n v="38.199945730000003"/>
    <n v="4762227.5583859496"/>
  </r>
  <r>
    <d v="2016-10-12T00:00:00"/>
    <s v="Wednesday"/>
    <x v="9"/>
    <x v="1"/>
    <n v="42"/>
    <s v="Y"/>
    <s v="N"/>
    <n v="10.199999999999999"/>
    <n v="15.4"/>
    <n v="12.9"/>
    <n v="0"/>
    <n v="128612.3"/>
    <n v="44.770645539999997"/>
    <n v="5758055.695384142"/>
  </r>
  <r>
    <d v="2016-10-13T00:00:00"/>
    <s v="Thursday"/>
    <x v="9"/>
    <x v="1"/>
    <n v="42"/>
    <s v="Y"/>
    <s v="N"/>
    <n v="6.8"/>
    <n v="14.6"/>
    <n v="22.8"/>
    <n v="4.2"/>
    <n v="128242.765"/>
    <n v="58.353085180000001"/>
    <n v="7483360.9897637228"/>
  </r>
  <r>
    <d v="2016-10-14T00:00:00"/>
    <s v="Friday"/>
    <x v="9"/>
    <x v="1"/>
    <n v="42"/>
    <s v="Y"/>
    <s v="N"/>
    <n v="5.2"/>
    <n v="22.7"/>
    <n v="24.5"/>
    <n v="0.2"/>
    <n v="121731.485"/>
    <n v="43.966506600000002"/>
    <n v="5352108.1386803016"/>
  </r>
  <r>
    <d v="2016-10-15T00:00:00"/>
    <s v="Saturday"/>
    <x v="9"/>
    <x v="1"/>
    <n v="42"/>
    <s v="Y"/>
    <s v="N"/>
    <n v="9.4"/>
    <n v="24.8"/>
    <n v="21.8"/>
    <n v="0"/>
    <n v="97887.485000000001"/>
    <n v="12.698328739999999"/>
    <n v="1243007.4640618188"/>
  </r>
  <r>
    <d v="2016-10-16T00:00:00"/>
    <s v="Sunday"/>
    <x v="9"/>
    <x v="1"/>
    <n v="43"/>
    <s v="Y"/>
    <s v="N"/>
    <n v="17.399999999999999"/>
    <n v="23.1"/>
    <n v="8"/>
    <n v="0"/>
    <n v="101793.035"/>
    <n v="22.029095420000001"/>
    <n v="2242408.4811064"/>
  </r>
  <r>
    <d v="2016-10-17T00:00:00"/>
    <s v="Monday"/>
    <x v="9"/>
    <x v="1"/>
    <n v="43"/>
    <s v="Y"/>
    <s v="N"/>
    <n v="9.8000000000000007"/>
    <n v="18.899999999999999"/>
    <n v="14.8"/>
    <n v="9.8000000000000007"/>
    <n v="116042.845"/>
    <n v="29.59668164"/>
    <n v="3434483.1400648658"/>
  </r>
  <r>
    <d v="2016-10-18T00:00:00"/>
    <s v="Tuesday"/>
    <x v="9"/>
    <x v="1"/>
    <n v="43"/>
    <s v="Y"/>
    <s v="N"/>
    <n v="9.6"/>
    <n v="16.600000000000001"/>
    <n v="16.5"/>
    <n v="1"/>
    <n v="123265.44"/>
    <n v="36.721212710000003"/>
    <n v="4526456.442031743"/>
  </r>
  <r>
    <d v="2016-10-19T00:00:00"/>
    <s v="Wednesday"/>
    <x v="9"/>
    <x v="1"/>
    <n v="43"/>
    <s v="Y"/>
    <s v="N"/>
    <n v="7.5"/>
    <n v="16.5"/>
    <n v="22.1"/>
    <n v="2.6"/>
    <n v="126362.045"/>
    <n v="60.68302782"/>
    <n v="7668031.4921270916"/>
  </r>
  <r>
    <d v="2016-10-20T00:00:00"/>
    <s v="Thursday"/>
    <x v="9"/>
    <x v="1"/>
    <n v="43"/>
    <s v="Y"/>
    <s v="N"/>
    <n v="6.8"/>
    <n v="21.8"/>
    <n v="25.6"/>
    <n v="0"/>
    <n v="114867.16"/>
    <n v="27.425826229999998"/>
    <n v="3150326.7696936065"/>
  </r>
  <r>
    <d v="2016-10-21T00:00:00"/>
    <s v="Friday"/>
    <x v="9"/>
    <x v="1"/>
    <n v="43"/>
    <s v="Y"/>
    <s v="N"/>
    <n v="14.8"/>
    <n v="17.600000000000001"/>
    <n v="1.9"/>
    <n v="0"/>
    <n v="122975.285"/>
    <n v="43.244732259999999"/>
    <n v="5318033.2744221939"/>
  </r>
  <r>
    <d v="2016-10-22T00:00:00"/>
    <s v="Saturday"/>
    <x v="9"/>
    <x v="1"/>
    <n v="43"/>
    <s v="Y"/>
    <s v="N"/>
    <n v="6.9"/>
    <n v="13.2"/>
    <n v="16.899999999999999"/>
    <n v="16.399999999999999"/>
    <n v="114184.19500000001"/>
    <n v="38.711130760000003"/>
    <n v="4420199.3033703389"/>
  </r>
  <r>
    <d v="2016-10-23T00:00:00"/>
    <s v="Sunday"/>
    <x v="9"/>
    <x v="1"/>
    <n v="44"/>
    <s v="Y"/>
    <s v="N"/>
    <n v="7.9"/>
    <n v="14.1"/>
    <n v="18.7"/>
    <n v="8.8000000000000007"/>
    <n v="111289"/>
    <n v="40.91855691"/>
    <n v="4553785.2799569899"/>
  </r>
  <r>
    <d v="2016-10-24T00:00:00"/>
    <s v="Monday"/>
    <x v="9"/>
    <x v="1"/>
    <n v="44"/>
    <s v="Y"/>
    <s v="N"/>
    <n v="9.4"/>
    <n v="17.100000000000001"/>
    <n v="20.3"/>
    <n v="0.4"/>
    <n v="125270.16499999999"/>
    <n v="66.513366149999996"/>
    <n v="8332140.3523159139"/>
  </r>
  <r>
    <d v="2016-10-25T00:00:00"/>
    <s v="Tuesday"/>
    <x v="9"/>
    <x v="1"/>
    <n v="44"/>
    <s v="Y"/>
    <s v="N"/>
    <n v="9.6"/>
    <n v="25.7"/>
    <n v="23.1"/>
    <n v="0.2"/>
    <n v="117138.355"/>
    <n v="37.022146409999998"/>
    <n v="4336713.3290365553"/>
  </r>
  <r>
    <d v="2016-10-26T00:00:00"/>
    <s v="Wednesday"/>
    <x v="9"/>
    <x v="1"/>
    <n v="44"/>
    <s v="Y"/>
    <s v="N"/>
    <n v="16.5"/>
    <n v="18.5"/>
    <n v="9"/>
    <n v="0"/>
    <n v="121605.395"/>
    <n v="55.416352840000002"/>
    <n v="6738927.476567572"/>
  </r>
  <r>
    <d v="2016-10-27T00:00:00"/>
    <s v="Thursday"/>
    <x v="9"/>
    <x v="1"/>
    <n v="44"/>
    <s v="Y"/>
    <s v="N"/>
    <n v="10.1"/>
    <n v="15.4"/>
    <n v="25.8"/>
    <n v="0.2"/>
    <n v="120142.43"/>
    <n v="43.480540499999996"/>
    <n v="5223857.7933834139"/>
  </r>
  <r>
    <d v="2016-10-28T00:00:00"/>
    <s v="Friday"/>
    <x v="9"/>
    <x v="1"/>
    <n v="44"/>
    <s v="Y"/>
    <s v="N"/>
    <n v="6.3"/>
    <n v="16.600000000000001"/>
    <n v="26.5"/>
    <n v="0"/>
    <n v="119820.71"/>
    <n v="54.509745119999998"/>
    <n v="6531396.3621974355"/>
  </r>
  <r>
    <d v="2016-10-29T00:00:00"/>
    <s v="Saturday"/>
    <x v="9"/>
    <x v="1"/>
    <n v="44"/>
    <s v="Y"/>
    <s v="N"/>
    <n v="9.3000000000000007"/>
    <n v="25.6"/>
    <n v="25.8"/>
    <n v="0"/>
    <n v="104191.105"/>
    <n v="21.28564824"/>
    <n v="2217775.210766905"/>
  </r>
  <r>
    <d v="2016-10-30T00:00:00"/>
    <s v="Sunday"/>
    <x v="9"/>
    <x v="1"/>
    <n v="45"/>
    <s v="Y"/>
    <s v="N"/>
    <n v="12.7"/>
    <n v="28"/>
    <n v="19.5"/>
    <n v="0"/>
    <n v="94325.72"/>
    <n v="6.8691345049999999"/>
    <n v="647936.05796096858"/>
  </r>
  <r>
    <d v="2016-10-31T00:00:00"/>
    <s v="Monday"/>
    <x v="9"/>
    <x v="1"/>
    <n v="45"/>
    <s v="Y"/>
    <s v="N"/>
    <n v="7.9"/>
    <n v="17.5"/>
    <n v="19"/>
    <n v="1.8"/>
    <n v="110661.43"/>
    <n v="19.08090112"/>
    <n v="2111519.8036278016"/>
  </r>
  <r>
    <d v="2016-11-01T00:00:00"/>
    <s v="Tuesday"/>
    <x v="10"/>
    <x v="1"/>
    <n v="45"/>
    <s v="Y"/>
    <s v="Y"/>
    <n v="9.4"/>
    <n v="18.399999999999999"/>
    <n v="17.7"/>
    <n v="0.4"/>
    <n v="104976.21"/>
    <n v="17.418201960000001"/>
    <n v="1828496.8267753718"/>
  </r>
  <r>
    <d v="2016-11-02T00:00:00"/>
    <s v="Wednesday"/>
    <x v="10"/>
    <x v="1"/>
    <n v="45"/>
    <s v="Y"/>
    <s v="N"/>
    <n v="9.6999999999999993"/>
    <n v="18.5"/>
    <n v="13.3"/>
    <n v="0.4"/>
    <n v="119904.48"/>
    <n v="46.645669009999999"/>
    <n v="5593024.6868961649"/>
  </r>
  <r>
    <d v="2016-11-03T00:00:00"/>
    <s v="Thursday"/>
    <x v="10"/>
    <x v="1"/>
    <n v="45"/>
    <s v="Y"/>
    <s v="N"/>
    <n v="10"/>
    <n v="19.100000000000001"/>
    <n v="28"/>
    <n v="0"/>
    <n v="118677.495"/>
    <n v="60.221047589999998"/>
    <n v="7146883.0742569864"/>
  </r>
  <r>
    <d v="2016-11-04T00:00:00"/>
    <s v="Friday"/>
    <x v="10"/>
    <x v="1"/>
    <n v="45"/>
    <s v="Y"/>
    <s v="N"/>
    <n v="10.199999999999999"/>
    <n v="29.2"/>
    <n v="24.9"/>
    <n v="0"/>
    <n v="113666.485"/>
    <n v="25.952350200000001"/>
    <n v="2949912.4247230473"/>
  </r>
  <r>
    <d v="2016-11-05T00:00:00"/>
    <s v="Saturday"/>
    <x v="10"/>
    <x v="1"/>
    <n v="45"/>
    <s v="Y"/>
    <s v="N"/>
    <n v="10"/>
    <n v="16.8"/>
    <n v="10.8"/>
    <n v="0"/>
    <n v="101810.75"/>
    <n v="15.26468717"/>
    <n v="1554109.2492930775"/>
  </r>
  <r>
    <d v="2016-11-06T00:00:00"/>
    <s v="Sunday"/>
    <x v="10"/>
    <x v="1"/>
    <n v="46"/>
    <s v="Y"/>
    <s v="N"/>
    <n v="11.5"/>
    <n v="21.4"/>
    <n v="25.2"/>
    <n v="0"/>
    <n v="96934.925000000003"/>
    <n v="24.15876196"/>
    <n v="2341827.7786854529"/>
  </r>
  <r>
    <d v="2016-11-07T00:00:00"/>
    <s v="Monday"/>
    <x v="10"/>
    <x v="1"/>
    <n v="46"/>
    <s v="Y"/>
    <s v="N"/>
    <n v="14.6"/>
    <n v="25.9"/>
    <n v="15.9"/>
    <n v="0"/>
    <n v="116230.34"/>
    <n v="30.36705791"/>
    <n v="3529573.4656789894"/>
  </r>
  <r>
    <d v="2016-11-08T00:00:00"/>
    <s v="Tuesday"/>
    <x v="10"/>
    <x v="1"/>
    <n v="46"/>
    <s v="Y"/>
    <s v="N"/>
    <n v="11"/>
    <n v="18.2"/>
    <n v="28.9"/>
    <n v="0.2"/>
    <n v="117794.595"/>
    <n v="53.922003029999999"/>
    <n v="6351720.5085076224"/>
  </r>
  <r>
    <d v="2016-11-09T00:00:00"/>
    <s v="Wednesday"/>
    <x v="10"/>
    <x v="1"/>
    <n v="46"/>
    <s v="Y"/>
    <s v="N"/>
    <n v="9.1999999999999993"/>
    <n v="17.399999999999999"/>
    <n v="22"/>
    <n v="0"/>
    <n v="122131.11500000001"/>
    <n v="55.662203390000002"/>
    <n v="6798086.9633774804"/>
  </r>
  <r>
    <d v="2016-11-10T00:00:00"/>
    <s v="Thursday"/>
    <x v="10"/>
    <x v="1"/>
    <n v="46"/>
    <s v="Y"/>
    <s v="N"/>
    <n v="11.9"/>
    <n v="17.5"/>
    <n v="20.3"/>
    <n v="0"/>
    <n v="122634.53"/>
    <n v="48.706971459999998"/>
    <n v="5973156.5527205132"/>
  </r>
  <r>
    <d v="2016-11-11T00:00:00"/>
    <s v="Friday"/>
    <x v="10"/>
    <x v="1"/>
    <n v="46"/>
    <s v="Y"/>
    <s v="N"/>
    <n v="8.4"/>
    <n v="23.8"/>
    <n v="29.1"/>
    <n v="0"/>
    <n v="117953.88499999999"/>
    <n v="26.823982910000002"/>
    <n v="3163992.9954081052"/>
  </r>
  <r>
    <d v="2016-11-12T00:00:00"/>
    <s v="Saturday"/>
    <x v="10"/>
    <x v="1"/>
    <n v="46"/>
    <s v="Y"/>
    <s v="N"/>
    <n v="13.2"/>
    <n v="25.5"/>
    <n v="17"/>
    <n v="2"/>
    <n v="99907.32"/>
    <n v="10.832116259999999"/>
    <n v="1082207.7054650232"/>
  </r>
  <r>
    <d v="2016-11-13T00:00:00"/>
    <s v="Sunday"/>
    <x v="10"/>
    <x v="1"/>
    <n v="47"/>
    <s v="Y"/>
    <s v="N"/>
    <n v="11.7"/>
    <n v="19"/>
    <n v="9.6999999999999993"/>
    <n v="2"/>
    <n v="96805.925000000003"/>
    <n v="10.725641830000001"/>
    <n v="1038305.6785718428"/>
  </r>
  <r>
    <d v="2016-11-14T00:00:00"/>
    <s v="Monday"/>
    <x v="10"/>
    <x v="1"/>
    <n v="47"/>
    <s v="Y"/>
    <s v="N"/>
    <n v="11.5"/>
    <n v="15.9"/>
    <n v="14.8"/>
    <n v="8.6"/>
    <n v="116817.15"/>
    <n v="39.499737830000001"/>
    <n v="4614246.7990477839"/>
  </r>
  <r>
    <d v="2016-11-15T00:00:00"/>
    <s v="Tuesday"/>
    <x v="10"/>
    <x v="1"/>
    <n v="47"/>
    <s v="Y"/>
    <s v="N"/>
    <n v="11"/>
    <n v="19.2"/>
    <n v="17.100000000000001"/>
    <n v="0"/>
    <n v="119905.59"/>
    <n v="26.908387489999999"/>
    <n v="3226466.0779370689"/>
  </r>
  <r>
    <d v="2016-11-16T00:00:00"/>
    <s v="Wednesday"/>
    <x v="10"/>
    <x v="1"/>
    <n v="47"/>
    <s v="Y"/>
    <s v="N"/>
    <n v="11.9"/>
    <n v="21.6"/>
    <n v="25.8"/>
    <n v="0"/>
    <n v="122146.66"/>
    <n v="35.630684420000001"/>
    <n v="4352169.0954170376"/>
  </r>
  <r>
    <d v="2016-11-17T00:00:00"/>
    <s v="Thursday"/>
    <x v="10"/>
    <x v="1"/>
    <n v="47"/>
    <s v="Y"/>
    <s v="N"/>
    <n v="12"/>
    <n v="31.4"/>
    <n v="28.8"/>
    <n v="0"/>
    <n v="122464.645"/>
    <n v="28.55507656"/>
    <n v="3496987.3138682214"/>
  </r>
  <r>
    <d v="2016-11-18T00:00:00"/>
    <s v="Friday"/>
    <x v="10"/>
    <x v="1"/>
    <n v="47"/>
    <s v="Y"/>
    <s v="N"/>
    <n v="15.3"/>
    <n v="18.899999999999999"/>
    <n v="15.6"/>
    <n v="0"/>
    <n v="121441.05"/>
    <n v="31.775799320000001"/>
    <n v="3858886.4340100861"/>
  </r>
  <r>
    <d v="2016-11-19T00:00:00"/>
    <s v="Saturday"/>
    <x v="10"/>
    <x v="1"/>
    <n v="47"/>
    <s v="Y"/>
    <s v="N"/>
    <n v="11.7"/>
    <n v="19.399999999999999"/>
    <n v="29.9"/>
    <n v="0"/>
    <n v="106868.5"/>
    <n v="24.655993039999998"/>
    <n v="2634948.9921952398"/>
  </r>
  <r>
    <d v="2016-11-20T00:00:00"/>
    <s v="Sunday"/>
    <x v="10"/>
    <x v="1"/>
    <n v="48"/>
    <s v="Y"/>
    <s v="N"/>
    <n v="11.9"/>
    <n v="33.299999999999997"/>
    <n v="22.1"/>
    <n v="0"/>
    <n v="112098.33500000001"/>
    <n v="43.08594969"/>
    <n v="4829863.2221427662"/>
  </r>
  <r>
    <d v="2016-11-21T00:00:00"/>
    <s v="Monday"/>
    <x v="10"/>
    <x v="1"/>
    <n v="48"/>
    <s v="Y"/>
    <s v="N"/>
    <n v="17.899999999999999"/>
    <n v="35"/>
    <n v="19.8"/>
    <n v="0"/>
    <n v="138681.815"/>
    <n v="51.0352654"/>
    <n v="7077663.2346787015"/>
  </r>
  <r>
    <d v="2016-11-22T00:00:00"/>
    <s v="Tuesday"/>
    <x v="10"/>
    <x v="1"/>
    <n v="48"/>
    <s v="Y"/>
    <s v="N"/>
    <n v="14.5"/>
    <n v="14.9"/>
    <n v="1.5"/>
    <n v="8.6"/>
    <n v="126617.72"/>
    <n v="37.021291779999999"/>
    <n v="4687551.5566383414"/>
  </r>
  <r>
    <d v="2016-11-23T00:00:00"/>
    <s v="Wednesday"/>
    <x v="10"/>
    <x v="1"/>
    <n v="48"/>
    <s v="Y"/>
    <s v="N"/>
    <n v="11"/>
    <n v="16.8"/>
    <n v="16.899999999999999"/>
    <n v="5.4"/>
    <n v="118119.01"/>
    <n v="41.912267790000001"/>
    <n v="4950635.578209688"/>
  </r>
  <r>
    <d v="2016-11-24T00:00:00"/>
    <s v="Thursday"/>
    <x v="10"/>
    <x v="1"/>
    <n v="48"/>
    <s v="Y"/>
    <s v="N"/>
    <n v="10.3"/>
    <n v="17"/>
    <n v="21.6"/>
    <n v="2.2000000000000002"/>
    <n v="120308.545"/>
    <n v="38.059403269999997"/>
    <n v="4578871.4309819415"/>
  </r>
  <r>
    <d v="2016-11-25T00:00:00"/>
    <s v="Friday"/>
    <x v="10"/>
    <x v="1"/>
    <n v="48"/>
    <s v="Y"/>
    <s v="N"/>
    <n v="10.9"/>
    <n v="17.899999999999999"/>
    <n v="15.7"/>
    <n v="0.8"/>
    <n v="116011.565"/>
    <n v="27.61649096"/>
    <n v="3203832.3360779523"/>
  </r>
  <r>
    <d v="2016-11-26T00:00:00"/>
    <s v="Saturday"/>
    <x v="10"/>
    <x v="1"/>
    <n v="48"/>
    <s v="Y"/>
    <s v="N"/>
    <n v="12.2"/>
    <n v="17.399999999999999"/>
    <n v="18.8"/>
    <n v="0"/>
    <n v="104700.05499999999"/>
    <n v="23.790582969999999"/>
    <n v="2490875.3454410629"/>
  </r>
  <r>
    <d v="2016-11-27T00:00:00"/>
    <s v="Sunday"/>
    <x v="10"/>
    <x v="1"/>
    <n v="49"/>
    <s v="Y"/>
    <s v="N"/>
    <n v="11.6"/>
    <n v="16.3"/>
    <n v="10.1"/>
    <n v="0.4"/>
    <n v="102718.9"/>
    <n v="37.00394515"/>
    <n v="3801004.5414683348"/>
  </r>
  <r>
    <d v="2016-11-28T00:00:00"/>
    <s v="Monday"/>
    <x v="10"/>
    <x v="1"/>
    <n v="49"/>
    <s v="Y"/>
    <s v="N"/>
    <n v="12.2"/>
    <n v="19.600000000000001"/>
    <n v="24.4"/>
    <n v="0.2"/>
    <n v="118666.37"/>
    <n v="65.392779020000006"/>
    <n v="7759923.7105155578"/>
  </r>
  <r>
    <d v="2016-11-29T00:00:00"/>
    <s v="Tuesday"/>
    <x v="10"/>
    <x v="1"/>
    <n v="49"/>
    <s v="Y"/>
    <s v="N"/>
    <n v="10.4"/>
    <n v="20"/>
    <n v="31"/>
    <n v="0.2"/>
    <n v="119169.17"/>
    <n v="63.429964150000004"/>
    <n v="7558896.1808852563"/>
  </r>
  <r>
    <d v="2016-11-30T00:00:00"/>
    <s v="Wednesday"/>
    <x v="10"/>
    <x v="1"/>
    <n v="49"/>
    <s v="Y"/>
    <s v="N"/>
    <n v="13.3"/>
    <n v="18.899999999999999"/>
    <n v="9.6"/>
    <n v="0"/>
    <n v="121067.59"/>
    <n v="76.02598021"/>
    <n v="9204282.2014123928"/>
  </r>
  <r>
    <d v="2016-12-01T00:00:00"/>
    <s v="Thursday"/>
    <x v="11"/>
    <x v="1"/>
    <n v="49"/>
    <s v="Y"/>
    <s v="N"/>
    <n v="12.9"/>
    <n v="21.9"/>
    <n v="28"/>
    <n v="0"/>
    <n v="113024.02"/>
    <n v="56.012306840000001"/>
    <n v="6330736.0885302974"/>
  </r>
  <r>
    <d v="2016-12-02T00:00:00"/>
    <s v="Friday"/>
    <x v="11"/>
    <x v="1"/>
    <n v="49"/>
    <s v="Y"/>
    <s v="N"/>
    <n v="13"/>
    <n v="21.6"/>
    <n v="29.7"/>
    <n v="0"/>
    <n v="109318.355"/>
    <n v="41.499436780000003"/>
    <n v="4536650.1622160971"/>
  </r>
  <r>
    <d v="2016-12-03T00:00:00"/>
    <s v="Saturday"/>
    <x v="11"/>
    <x v="1"/>
    <n v="49"/>
    <s v="Y"/>
    <s v="N"/>
    <n v="9.9"/>
    <n v="23.9"/>
    <n v="31.2"/>
    <n v="0"/>
    <n v="98899.494999999995"/>
    <n v="29.20305213"/>
    <n v="2888167.108115674"/>
  </r>
  <r>
    <d v="2016-12-04T00:00:00"/>
    <s v="Sunday"/>
    <x v="11"/>
    <x v="1"/>
    <n v="50"/>
    <s v="Y"/>
    <s v="N"/>
    <n v="12.7"/>
    <n v="31.7"/>
    <n v="14.1"/>
    <n v="0"/>
    <n v="97300.36"/>
    <n v="43.732741949999998"/>
    <n v="4255211.5355221014"/>
  </r>
  <r>
    <d v="2016-12-05T00:00:00"/>
    <s v="Monday"/>
    <x v="11"/>
    <x v="1"/>
    <n v="50"/>
    <s v="Y"/>
    <s v="N"/>
    <n v="16.899999999999999"/>
    <n v="21.5"/>
    <n v="21.6"/>
    <n v="2.4"/>
    <n v="109670"/>
    <n v="25.294384869999998"/>
    <n v="2774035.1886928999"/>
  </r>
  <r>
    <d v="2016-12-06T00:00:00"/>
    <s v="Tuesday"/>
    <x v="11"/>
    <x v="1"/>
    <n v="50"/>
    <s v="Y"/>
    <s v="N"/>
    <n v="12.8"/>
    <n v="20.8"/>
    <n v="24.2"/>
    <n v="0"/>
    <n v="111228.06"/>
    <n v="48.412487810000002"/>
    <n v="5384827.0988799483"/>
  </r>
  <r>
    <d v="2016-12-07T00:00:00"/>
    <s v="Wednesday"/>
    <x v="11"/>
    <x v="1"/>
    <n v="50"/>
    <s v="Y"/>
    <s v="N"/>
    <n v="10.5"/>
    <n v="28.3"/>
    <n v="30.8"/>
    <n v="0"/>
    <n v="112738.08"/>
    <n v="44.722059059999999"/>
    <n v="5041879.0720710047"/>
  </r>
  <r>
    <d v="2016-12-08T00:00:00"/>
    <s v="Thursday"/>
    <x v="11"/>
    <x v="1"/>
    <n v="50"/>
    <s v="Y"/>
    <s v="N"/>
    <n v="15.4"/>
    <n v="23.2"/>
    <n v="11.6"/>
    <n v="2.2000000000000002"/>
    <n v="105445.65"/>
    <n v="25.853861729999998"/>
    <n v="2726177.2551299743"/>
  </r>
  <r>
    <d v="2016-12-09T00:00:00"/>
    <s v="Friday"/>
    <x v="11"/>
    <x v="1"/>
    <n v="50"/>
    <s v="Y"/>
    <s v="N"/>
    <n v="10"/>
    <n v="17.3"/>
    <n v="23.2"/>
    <n v="6.6"/>
    <n v="105664.09"/>
    <n v="25.118195310000001"/>
    <n v="2654091.2498734179"/>
  </r>
  <r>
    <d v="2016-12-10T00:00:00"/>
    <s v="Saturday"/>
    <x v="11"/>
    <x v="1"/>
    <n v="50"/>
    <s v="Y"/>
    <s v="N"/>
    <n v="11.2"/>
    <n v="18.8"/>
    <n v="24.2"/>
    <n v="0.2"/>
    <n v="98622.865000000005"/>
    <n v="19.31166859"/>
    <n v="1904572.0842763104"/>
  </r>
  <r>
    <d v="2016-12-11T00:00:00"/>
    <s v="Sunday"/>
    <x v="11"/>
    <x v="1"/>
    <n v="51"/>
    <s v="Y"/>
    <s v="N"/>
    <n v="12.9"/>
    <n v="19.3"/>
    <n v="27"/>
    <n v="1"/>
    <n v="93673.19"/>
    <n v="16.396687880000002"/>
    <n v="1535930.0591539375"/>
  </r>
  <r>
    <d v="2016-12-12T00:00:00"/>
    <s v="Monday"/>
    <x v="11"/>
    <x v="1"/>
    <n v="51"/>
    <s v="Y"/>
    <s v="N"/>
    <n v="10.7"/>
    <n v="32.799999999999997"/>
    <n v="30"/>
    <n v="0"/>
    <n v="120390.11"/>
    <n v="45.157572940000001"/>
    <n v="5436525.1735796239"/>
  </r>
  <r>
    <d v="2016-12-13T00:00:00"/>
    <s v="Tuesday"/>
    <x v="11"/>
    <x v="1"/>
    <n v="51"/>
    <s v="Y"/>
    <s v="N"/>
    <n v="16.5"/>
    <n v="36.299999999999997"/>
    <n v="14.1"/>
    <n v="0"/>
    <n v="128831.65"/>
    <n v="44.693023539999999"/>
    <n v="5757875.9661470409"/>
  </r>
  <r>
    <d v="2016-12-14T00:00:00"/>
    <s v="Wednesday"/>
    <x v="11"/>
    <x v="1"/>
    <n v="51"/>
    <s v="Y"/>
    <s v="N"/>
    <n v="15.7"/>
    <n v="19.3"/>
    <n v="21.3"/>
    <n v="0"/>
    <n v="111423.765"/>
    <n v="19.919106330000002"/>
    <n v="2219461.8227239326"/>
  </r>
  <r>
    <d v="2016-12-15T00:00:00"/>
    <s v="Thursday"/>
    <x v="11"/>
    <x v="1"/>
    <n v="51"/>
    <s v="Y"/>
    <s v="N"/>
    <n v="11.7"/>
    <n v="18.600000000000001"/>
    <n v="30.8"/>
    <n v="0"/>
    <n v="107072.36"/>
    <n v="31.145308459999999"/>
    <n v="3334801.6797401654"/>
  </r>
  <r>
    <d v="2016-12-16T00:00:00"/>
    <s v="Friday"/>
    <x v="11"/>
    <x v="1"/>
    <n v="51"/>
    <s v="Y"/>
    <s v="N"/>
    <n v="9.6999999999999993"/>
    <n v="25.5"/>
    <n v="20.5"/>
    <n v="0"/>
    <n v="113698.06"/>
    <n v="48.856884800000003"/>
    <n v="5554933.0194034884"/>
  </r>
  <r>
    <d v="2016-12-17T00:00:00"/>
    <s v="Saturday"/>
    <x v="11"/>
    <x v="1"/>
    <n v="51"/>
    <s v="Y"/>
    <s v="N"/>
    <n v="15.1"/>
    <n v="20.9"/>
    <n v="22.5"/>
    <n v="0"/>
    <n v="90227.48"/>
    <n v="23.576231230000001"/>
    <n v="2127223.9317802005"/>
  </r>
  <r>
    <d v="2016-12-18T00:00:00"/>
    <s v="Sunday"/>
    <x v="11"/>
    <x v="1"/>
    <n v="52"/>
    <s v="Y"/>
    <s v="N"/>
    <n v="10"/>
    <n v="17.5"/>
    <n v="30.3"/>
    <n v="0"/>
    <n v="90911.085000000006"/>
    <n v="26.49359939"/>
    <n v="2408561.8661002382"/>
  </r>
  <r>
    <d v="2016-12-19T00:00:00"/>
    <s v="Monday"/>
    <x v="11"/>
    <x v="1"/>
    <n v="52"/>
    <s v="Y"/>
    <s v="N"/>
    <n v="8.8000000000000007"/>
    <n v="30.2"/>
    <n v="29.3"/>
    <n v="0"/>
    <n v="109260.30499999999"/>
    <n v="28.684832369999999"/>
    <n v="3134113.5336200725"/>
  </r>
  <r>
    <d v="2016-12-20T00:00:00"/>
    <s v="Tuesday"/>
    <x v="11"/>
    <x v="1"/>
    <n v="52"/>
    <s v="N"/>
    <s v="N"/>
    <n v="14.4"/>
    <n v="21.5"/>
    <n v="26"/>
    <n v="3"/>
    <n v="106451.255"/>
    <n v="16.129856849999999"/>
    <n v="1717043.5046528468"/>
  </r>
  <r>
    <d v="2016-12-21T00:00:00"/>
    <s v="Wednesday"/>
    <x v="11"/>
    <x v="1"/>
    <n v="52"/>
    <s v="N"/>
    <s v="N"/>
    <n v="13.5"/>
    <n v="19.899999999999999"/>
    <n v="28.8"/>
    <n v="0.2"/>
    <n v="104389.51"/>
    <n v="21.34587505"/>
    <n v="2228285.4369907253"/>
  </r>
  <r>
    <d v="2016-12-22T00:00:00"/>
    <s v="Thursday"/>
    <x v="11"/>
    <x v="1"/>
    <n v="52"/>
    <s v="N"/>
    <s v="N"/>
    <n v="14.6"/>
    <n v="20"/>
    <n v="29.6"/>
    <n v="0"/>
    <n v="105513.235"/>
    <n v="20.97623583"/>
    <n v="2213270.50054621"/>
  </r>
  <r>
    <d v="2016-12-23T00:00:00"/>
    <s v="Friday"/>
    <x v="11"/>
    <x v="1"/>
    <n v="52"/>
    <s v="N"/>
    <s v="N"/>
    <n v="12.5"/>
    <n v="26.3"/>
    <n v="28.7"/>
    <n v="0"/>
    <n v="112247.94500000001"/>
    <n v="24.329345190000002"/>
    <n v="2730919.0007731351"/>
  </r>
  <r>
    <d v="2016-12-24T00:00:00"/>
    <s v="Saturday"/>
    <x v="11"/>
    <x v="1"/>
    <n v="52"/>
    <s v="N"/>
    <s v="N"/>
    <n v="16.2"/>
    <n v="34.9"/>
    <n v="26.3"/>
    <n v="0.8"/>
    <n v="114843.875"/>
    <n v="34.693111190000003"/>
    <n v="3984291.3248654618"/>
  </r>
  <r>
    <d v="2016-12-25T00:00:00"/>
    <s v="Sunday"/>
    <x v="11"/>
    <x v="1"/>
    <n v="53"/>
    <s v="N"/>
    <s v="N"/>
    <n v="16.399999999999999"/>
    <n v="36.299999999999997"/>
    <n v="32.299999999999997"/>
    <n v="0.2"/>
    <n v="114468.17"/>
    <n v="28.64742992"/>
    <n v="3279218.8781456463"/>
  </r>
  <r>
    <d v="2016-12-26T00:00:00"/>
    <s v="Monday"/>
    <x v="11"/>
    <x v="1"/>
    <n v="53"/>
    <s v="N"/>
    <s v="Y"/>
    <n v="25.4"/>
    <n v="29.3"/>
    <n v="10.199999999999999"/>
    <n v="0"/>
    <n v="106284.83"/>
    <n v="22.910355590000002"/>
    <n v="2435023.2491226997"/>
  </r>
  <r>
    <d v="2016-12-27T00:00:00"/>
    <s v="Tuesday"/>
    <x v="11"/>
    <x v="1"/>
    <n v="53"/>
    <s v="N"/>
    <s v="Y"/>
    <n v="18"/>
    <n v="29.8"/>
    <n v="5.8"/>
    <n v="1.6"/>
    <n v="99701.43"/>
    <n v="23.813537400000001"/>
    <n v="2374243.7321384819"/>
  </r>
  <r>
    <d v="2016-12-28T00:00:00"/>
    <s v="Wednesday"/>
    <x v="11"/>
    <x v="1"/>
    <n v="53"/>
    <s v="N"/>
    <s v="N"/>
    <n v="20.3"/>
    <n v="38.200000000000003"/>
    <n v="15.1"/>
    <n v="1"/>
    <n v="123693.52"/>
    <n v="40.282509820000001"/>
    <n v="4982685.4340703664"/>
  </r>
  <r>
    <d v="2016-12-29T00:00:00"/>
    <s v="Thursday"/>
    <x v="11"/>
    <x v="1"/>
    <n v="53"/>
    <s v="N"/>
    <s v="N"/>
    <n v="27"/>
    <n v="33.5"/>
    <n v="15.7"/>
    <n v="0"/>
    <n v="135571.79500000001"/>
    <n v="47.145005580000003"/>
    <n v="6391533.0317656174"/>
  </r>
  <r>
    <d v="2016-12-30T00:00:00"/>
    <s v="Friday"/>
    <x v="11"/>
    <x v="1"/>
    <n v="53"/>
    <s v="N"/>
    <s v="N"/>
    <n v="20.100000000000001"/>
    <n v="27.8"/>
    <n v="28.8"/>
    <n v="20.399999999999999"/>
    <n v="112141.83"/>
    <n v="24.065077649999999"/>
    <n v="2698701.8467630995"/>
  </r>
  <r>
    <d v="2016-12-31T00:00:00"/>
    <s v="Saturday"/>
    <x v="11"/>
    <x v="1"/>
    <n v="53"/>
    <s v="N"/>
    <s v="N"/>
    <n v="17.3"/>
    <n v="23.8"/>
    <n v="30.8"/>
    <n v="0"/>
    <n v="95728.15"/>
    <n v="17.59822922"/>
    <n v="1684645.9265065428"/>
  </r>
  <r>
    <d v="2017-01-01T00:00:00"/>
    <s v="Sunday"/>
    <x v="0"/>
    <x v="2"/>
    <n v="1"/>
    <s v="N"/>
    <s v="Y"/>
    <n v="16.8"/>
    <n v="21.1"/>
    <n v="8.5"/>
    <n v="0"/>
    <n v="89403.145000000004"/>
    <n v="25.846761099999998"/>
    <n v="2310781.7304036594"/>
  </r>
  <r>
    <d v="2017-01-02T00:00:00"/>
    <s v="Monday"/>
    <x v="0"/>
    <x v="2"/>
    <n v="1"/>
    <s v="N"/>
    <s v="Y"/>
    <n v="14.8"/>
    <n v="17.8"/>
    <n v="7.8"/>
    <n v="0.4"/>
    <n v="86507.47"/>
    <n v="30.618702880000001"/>
    <n v="2648746.5208305139"/>
  </r>
  <r>
    <d v="2017-01-03T00:00:00"/>
    <s v="Tuesday"/>
    <x v="0"/>
    <x v="2"/>
    <n v="1"/>
    <s v="N"/>
    <s v="N"/>
    <n v="14.6"/>
    <n v="19.5"/>
    <n v="25.9"/>
    <n v="0.4"/>
    <n v="97564.744999999995"/>
    <n v="28.68695469"/>
    <n v="2798835.4191564037"/>
  </r>
  <r>
    <d v="2017-01-04T00:00:00"/>
    <s v="Wednesday"/>
    <x v="0"/>
    <x v="2"/>
    <n v="1"/>
    <s v="N"/>
    <s v="N"/>
    <n v="13.3"/>
    <n v="29.3"/>
    <n v="31.6"/>
    <n v="0"/>
    <n v="116606.795"/>
    <n v="56.972780710000002"/>
    <n v="6643413.3608309245"/>
  </r>
  <r>
    <d v="2017-01-05T00:00:00"/>
    <s v="Thursday"/>
    <x v="0"/>
    <x v="2"/>
    <n v="1"/>
    <s v="N"/>
    <s v="N"/>
    <n v="18.5"/>
    <n v="31.7"/>
    <n v="29.7"/>
    <n v="0"/>
    <n v="128079.845"/>
    <n v="73.458259870000006"/>
    <n v="9408522.5381193217"/>
  </r>
  <r>
    <d v="2017-01-06T00:00:00"/>
    <s v="Friday"/>
    <x v="0"/>
    <x v="2"/>
    <n v="1"/>
    <s v="N"/>
    <s v="N"/>
    <n v="18.3"/>
    <n v="35.200000000000003"/>
    <n v="30.1"/>
    <n v="0"/>
    <n v="136308.73499999999"/>
    <n v="97.699200840000003"/>
    <n v="13317254.477011336"/>
  </r>
  <r>
    <d v="2017-01-07T00:00:00"/>
    <s v="Saturday"/>
    <x v="0"/>
    <x v="2"/>
    <n v="1"/>
    <s v="N"/>
    <s v="N"/>
    <n v="20.9"/>
    <n v="36.700000000000003"/>
    <n v="28.5"/>
    <n v="0"/>
    <n v="134955.01999999999"/>
    <n v="77.602997990000006"/>
    <n v="10472914.14580041"/>
  </r>
  <r>
    <d v="2017-01-08T00:00:00"/>
    <s v="Sunday"/>
    <x v="0"/>
    <x v="2"/>
    <n v="2"/>
    <s v="N"/>
    <s v="N"/>
    <n v="28"/>
    <n v="33.1"/>
    <n v="29.3"/>
    <n v="0"/>
    <n v="122777.02499999999"/>
    <n v="69.224810730000002"/>
    <n v="8499216.3176174778"/>
  </r>
  <r>
    <d v="2017-01-09T00:00:00"/>
    <s v="Monday"/>
    <x v="0"/>
    <x v="2"/>
    <n v="2"/>
    <s v="N"/>
    <s v="N"/>
    <n v="18.5"/>
    <n v="24.4"/>
    <n v="14.3"/>
    <n v="0"/>
    <n v="116211.99"/>
    <n v="68.099525220000004"/>
    <n v="7913981.3438713886"/>
  </r>
  <r>
    <d v="2017-01-10T00:00:00"/>
    <s v="Tuesday"/>
    <x v="0"/>
    <x v="2"/>
    <n v="2"/>
    <s v="N"/>
    <s v="N"/>
    <n v="17.7"/>
    <n v="26.2"/>
    <n v="28.6"/>
    <n v="0"/>
    <n v="120366.32"/>
    <n v="72.813056849999995"/>
    <n v="8764239.700985292"/>
  </r>
  <r>
    <d v="2017-01-11T00:00:00"/>
    <s v="Wednesday"/>
    <x v="0"/>
    <x v="2"/>
    <n v="2"/>
    <s v="N"/>
    <s v="N"/>
    <n v="16.600000000000001"/>
    <n v="24.3"/>
    <n v="25.9"/>
    <n v="0"/>
    <n v="111595.855"/>
    <n v="65.744510939999998"/>
    <n v="7336814.9099061536"/>
  </r>
  <r>
    <d v="2017-01-12T00:00:00"/>
    <s v="Thursday"/>
    <x v="0"/>
    <x v="2"/>
    <n v="2"/>
    <s v="N"/>
    <s v="N"/>
    <n v="14.9"/>
    <n v="26.5"/>
    <n v="30.7"/>
    <n v="0"/>
    <n v="118783.94500000001"/>
    <n v="70.490405460000005"/>
    <n v="8373128.4451883407"/>
  </r>
  <r>
    <d v="2017-01-13T00:00:00"/>
    <s v="Friday"/>
    <x v="0"/>
    <x v="2"/>
    <n v="2"/>
    <s v="N"/>
    <s v="N"/>
    <n v="17.5"/>
    <n v="28.8"/>
    <n v="1.3"/>
    <n v="1.4"/>
    <n v="111341.675"/>
    <n v="70.012194559999998"/>
    <n v="7795275.0127362879"/>
  </r>
  <r>
    <d v="2017-01-14T00:00:00"/>
    <s v="Saturday"/>
    <x v="0"/>
    <x v="2"/>
    <n v="2"/>
    <s v="N"/>
    <s v="N"/>
    <n v="15.2"/>
    <n v="23.5"/>
    <n v="16.5"/>
    <n v="2.6"/>
    <n v="88996.625"/>
    <n v="42.294834850000001"/>
    <n v="3764097.5565823815"/>
  </r>
  <r>
    <d v="2017-01-15T00:00:00"/>
    <s v="Sunday"/>
    <x v="0"/>
    <x v="2"/>
    <n v="3"/>
    <s v="N"/>
    <s v="N"/>
    <n v="15.2"/>
    <n v="21.5"/>
    <n v="22.7"/>
    <n v="0"/>
    <n v="90294"/>
    <n v="55.444296340000001"/>
    <n v="5006287.2937239604"/>
  </r>
  <r>
    <d v="2017-01-16T00:00:00"/>
    <s v="Monday"/>
    <x v="0"/>
    <x v="2"/>
    <n v="3"/>
    <s v="N"/>
    <s v="N"/>
    <n v="12.2"/>
    <n v="32.700000000000003"/>
    <n v="30.5"/>
    <n v="0"/>
    <n v="120928.705"/>
    <n v="108.1670628"/>
    <n v="13080502.828057675"/>
  </r>
  <r>
    <d v="2017-01-17T00:00:00"/>
    <s v="Tuesday"/>
    <x v="0"/>
    <x v="2"/>
    <n v="3"/>
    <s v="N"/>
    <s v="N"/>
    <n v="16.399999999999999"/>
    <n v="37.799999999999997"/>
    <n v="25.5"/>
    <n v="0"/>
    <n v="140517.65"/>
    <n v="129.23765750000001"/>
    <n v="18160171.923404876"/>
  </r>
  <r>
    <d v="2017-01-18T00:00:00"/>
    <s v="Wednesday"/>
    <x v="0"/>
    <x v="2"/>
    <n v="3"/>
    <s v="N"/>
    <s v="N"/>
    <n v="15.6"/>
    <n v="20.8"/>
    <n v="27.5"/>
    <n v="0"/>
    <n v="111211.35"/>
    <n v="75.16561944"/>
    <n v="8359270.0115086446"/>
  </r>
  <r>
    <d v="2017-01-19T00:00:00"/>
    <s v="Thursday"/>
    <x v="0"/>
    <x v="2"/>
    <n v="3"/>
    <s v="N"/>
    <s v="N"/>
    <n v="11"/>
    <n v="23.4"/>
    <n v="29.7"/>
    <n v="0"/>
    <n v="112371.41"/>
    <n v="62.885130349999997"/>
    <n v="7066490.7654632935"/>
  </r>
  <r>
    <d v="2017-01-20T00:00:00"/>
    <s v="Friday"/>
    <x v="0"/>
    <x v="2"/>
    <n v="3"/>
    <s v="N"/>
    <s v="N"/>
    <n v="16.100000000000001"/>
    <n v="20.8"/>
    <n v="13.2"/>
    <n v="22.6"/>
    <n v="107937.685"/>
    <n v="38.993116039999997"/>
    <n v="4208826.6762939673"/>
  </r>
  <r>
    <d v="2017-01-21T00:00:00"/>
    <s v="Saturday"/>
    <x v="0"/>
    <x v="2"/>
    <n v="3"/>
    <s v="N"/>
    <s v="N"/>
    <n v="15.3"/>
    <n v="22.6"/>
    <n v="25.1"/>
    <n v="0.6"/>
    <n v="96779.07"/>
    <n v="46.479114430000003"/>
    <n v="4498205.4689589804"/>
  </r>
  <r>
    <d v="2017-01-22T00:00:00"/>
    <s v="Sunday"/>
    <x v="0"/>
    <x v="2"/>
    <n v="4"/>
    <s v="N"/>
    <s v="N"/>
    <n v="12.7"/>
    <n v="29.6"/>
    <n v="30.3"/>
    <n v="0"/>
    <n v="103291.61"/>
    <n v="60.78453185"/>
    <n v="6278532.1578827789"/>
  </r>
  <r>
    <d v="2017-01-23T00:00:00"/>
    <s v="Monday"/>
    <x v="0"/>
    <x v="2"/>
    <n v="4"/>
    <s v="N"/>
    <s v="N"/>
    <n v="17.8"/>
    <n v="36.700000000000003"/>
    <n v="19.2"/>
    <n v="0"/>
    <n v="141332.05499999999"/>
    <n v="79.114397690000004"/>
    <n v="11181400.405614953"/>
  </r>
  <r>
    <d v="2017-01-24T00:00:00"/>
    <s v="Tuesday"/>
    <x v="0"/>
    <x v="2"/>
    <n v="4"/>
    <s v="N"/>
    <s v="N"/>
    <n v="19.100000000000001"/>
    <n v="22"/>
    <n v="27.6"/>
    <n v="0.6"/>
    <n v="115664.16"/>
    <n v="59.817182150000001"/>
    <n v="6918704.1269467445"/>
  </r>
  <r>
    <d v="2017-01-25T00:00:00"/>
    <s v="Wednesday"/>
    <x v="0"/>
    <x v="2"/>
    <n v="4"/>
    <s v="N"/>
    <s v="N"/>
    <n v="13.5"/>
    <n v="21.1"/>
    <n v="29.8"/>
    <n v="0"/>
    <n v="111936.7"/>
    <n v="58.875132450000002"/>
    <n v="6590288.0385159152"/>
  </r>
  <r>
    <d v="2017-01-26T00:00:00"/>
    <s v="Thursday"/>
    <x v="0"/>
    <x v="2"/>
    <n v="4"/>
    <s v="N"/>
    <s v="Y"/>
    <n v="16.399999999999999"/>
    <n v="21.2"/>
    <n v="16.899999999999999"/>
    <n v="0"/>
    <n v="98590.06"/>
    <n v="37.844897750000001"/>
    <n v="3731130.7398663652"/>
  </r>
  <r>
    <d v="2017-01-27T00:00:00"/>
    <s v="Friday"/>
    <x v="0"/>
    <x v="2"/>
    <n v="4"/>
    <s v="N"/>
    <s v="N"/>
    <n v="17"/>
    <n v="23.6"/>
    <n v="29.3"/>
    <n v="0"/>
    <n v="112513.82"/>
    <n v="69.657181960000003"/>
    <n v="7837395.6327546882"/>
  </r>
  <r>
    <d v="2017-01-28T00:00:00"/>
    <s v="Saturday"/>
    <x v="0"/>
    <x v="2"/>
    <n v="4"/>
    <s v="N"/>
    <s v="N"/>
    <n v="15"/>
    <n v="29.2"/>
    <n v="29.2"/>
    <n v="0"/>
    <n v="108336.53"/>
    <n v="74.062542859999994"/>
    <n v="8023678.8964286754"/>
  </r>
  <r>
    <d v="2017-01-29T00:00:00"/>
    <s v="Sunday"/>
    <x v="0"/>
    <x v="2"/>
    <n v="5"/>
    <s v="N"/>
    <s v="N"/>
    <n v="15.1"/>
    <n v="27"/>
    <n v="29.4"/>
    <n v="0"/>
    <n v="109020.58"/>
    <n v="76.586887250000004"/>
    <n v="8349546.8683896055"/>
  </r>
  <r>
    <d v="2017-01-30T00:00:00"/>
    <s v="Monday"/>
    <x v="0"/>
    <x v="2"/>
    <n v="5"/>
    <s v="N"/>
    <s v="N"/>
    <n v="17.8"/>
    <n v="30"/>
    <n v="3.7"/>
    <n v="0"/>
    <n v="124292.955"/>
    <n v="96.168584289999998"/>
    <n v="11953077.519570677"/>
  </r>
  <r>
    <d v="2017-01-31T00:00:00"/>
    <s v="Tuesday"/>
    <x v="0"/>
    <x v="2"/>
    <n v="5"/>
    <s v="Y"/>
    <s v="N"/>
    <n v="16.5"/>
    <n v="22.1"/>
    <n v="26.8"/>
    <n v="3"/>
    <n v="112863.01"/>
    <n v="58.791267060000003"/>
    <n v="6635359.3621054506"/>
  </r>
  <r>
    <d v="2017-02-01T00:00:00"/>
    <s v="Wednesday"/>
    <x v="1"/>
    <x v="2"/>
    <n v="5"/>
    <s v="Y"/>
    <s v="N"/>
    <n v="14.3"/>
    <n v="20.6"/>
    <n v="9.3000000000000007"/>
    <n v="0"/>
    <n v="114133.73"/>
    <n v="66.863303090000002"/>
    <n v="7631358.1817822261"/>
  </r>
  <r>
    <d v="2017-02-02T00:00:00"/>
    <s v="Thursday"/>
    <x v="1"/>
    <x v="2"/>
    <n v="5"/>
    <s v="Y"/>
    <s v="N"/>
    <n v="14.2"/>
    <n v="24.1"/>
    <n v="28.2"/>
    <n v="0"/>
    <n v="110669.27"/>
    <n v="82.468013690000006"/>
    <n v="9126674.8734223079"/>
  </r>
  <r>
    <d v="2017-02-03T00:00:00"/>
    <s v="Friday"/>
    <x v="1"/>
    <x v="2"/>
    <n v="5"/>
    <s v="Y"/>
    <s v="N"/>
    <n v="15.4"/>
    <n v="27.6"/>
    <n v="28.1"/>
    <n v="0"/>
    <n v="117452.27"/>
    <n v="87.111014569999995"/>
    <n v="10231386.403249573"/>
  </r>
  <r>
    <d v="2017-02-04T00:00:00"/>
    <s v="Saturday"/>
    <x v="1"/>
    <x v="2"/>
    <n v="5"/>
    <s v="Y"/>
    <s v="N"/>
    <n v="14.6"/>
    <n v="35.9"/>
    <n v="27.3"/>
    <n v="0"/>
    <n v="117361.7"/>
    <n v="80.817312549999997"/>
    <n v="9484857.190299334"/>
  </r>
  <r>
    <d v="2017-02-05T00:00:00"/>
    <s v="Sunday"/>
    <x v="1"/>
    <x v="2"/>
    <n v="6"/>
    <s v="Y"/>
    <s v="N"/>
    <n v="18.5"/>
    <n v="30.7"/>
    <n v="9.3000000000000007"/>
    <n v="0"/>
    <n v="110384.27499999999"/>
    <n v="113.87036519999999"/>
    <n v="12569497.706587229"/>
  </r>
  <r>
    <d v="2017-02-06T00:00:00"/>
    <s v="Monday"/>
    <x v="1"/>
    <x v="2"/>
    <n v="6"/>
    <s v="Y"/>
    <s v="N"/>
    <n v="15.1"/>
    <n v="18"/>
    <n v="3.9"/>
    <n v="32.4"/>
    <n v="108761.37"/>
    <n v="92.101795850000002"/>
    <n v="10017117.496106314"/>
  </r>
  <r>
    <d v="2017-02-07T00:00:00"/>
    <s v="Tuesday"/>
    <x v="1"/>
    <x v="2"/>
    <n v="6"/>
    <s v="Y"/>
    <s v="N"/>
    <n v="15.4"/>
    <n v="27.6"/>
    <n v="27.9"/>
    <n v="0"/>
    <n v="111543.81"/>
    <n v="69.069610850000004"/>
    <n v="7704287.5494263386"/>
  </r>
  <r>
    <d v="2017-02-08T00:00:00"/>
    <s v="Wednesday"/>
    <x v="1"/>
    <x v="2"/>
    <n v="6"/>
    <s v="Y"/>
    <s v="N"/>
    <n v="16.5"/>
    <n v="36"/>
    <n v="27.7"/>
    <n v="0"/>
    <n v="142213.66"/>
    <n v="135.0612793"/>
    <n v="19207558.853535239"/>
  </r>
  <r>
    <d v="2017-02-09T00:00:00"/>
    <s v="Thursday"/>
    <x v="1"/>
    <x v="2"/>
    <n v="6"/>
    <s v="Y"/>
    <s v="N"/>
    <n v="20.3"/>
    <n v="36"/>
    <n v="24.4"/>
    <n v="0"/>
    <n v="155060.60999999999"/>
    <n v="156.69956149999999"/>
    <n v="24297929.592922512"/>
  </r>
  <r>
    <d v="2017-02-10T00:00:00"/>
    <s v="Friday"/>
    <x v="1"/>
    <x v="2"/>
    <n v="6"/>
    <s v="Y"/>
    <s v="N"/>
    <n v="18.7"/>
    <n v="27.1"/>
    <n v="21.3"/>
    <n v="0"/>
    <n v="138793.59"/>
    <n v="213.33943170000001"/>
    <n v="29610145.614202805"/>
  </r>
  <r>
    <d v="2017-02-11T00:00:00"/>
    <s v="Saturday"/>
    <x v="1"/>
    <x v="2"/>
    <n v="6"/>
    <s v="Y"/>
    <s v="N"/>
    <n v="18.5"/>
    <n v="24.6"/>
    <n v="21"/>
    <n v="0"/>
    <n v="111983.51"/>
    <n v="97.608005399999996"/>
    <n v="10930487.048790952"/>
  </r>
  <r>
    <d v="2017-02-12T00:00:00"/>
    <s v="Sunday"/>
    <x v="1"/>
    <x v="2"/>
    <n v="7"/>
    <s v="Y"/>
    <s v="N"/>
    <n v="15.1"/>
    <n v="19.899999999999999"/>
    <n v="12.6"/>
    <n v="2"/>
    <n v="89003.15"/>
    <n v="19.865113940000001"/>
    <n v="1768057.7157689109"/>
  </r>
  <r>
    <d v="2017-02-13T00:00:00"/>
    <s v="Monday"/>
    <x v="1"/>
    <x v="2"/>
    <n v="7"/>
    <s v="Y"/>
    <s v="N"/>
    <n v="14"/>
    <n v="21"/>
    <n v="20.5"/>
    <n v="0"/>
    <n v="104844.105"/>
    <n v="69.041327929999994"/>
    <n v="7238576.234832352"/>
  </r>
  <r>
    <d v="2017-02-14T00:00:00"/>
    <s v="Tuesday"/>
    <x v="1"/>
    <x v="2"/>
    <n v="7"/>
    <s v="Y"/>
    <s v="N"/>
    <n v="14.5"/>
    <n v="19.5"/>
    <n v="15.6"/>
    <n v="0.6"/>
    <n v="111613.05"/>
    <n v="90.69389262"/>
    <n v="10122621.971690692"/>
  </r>
  <r>
    <d v="2017-02-15T00:00:00"/>
    <s v="Wednesday"/>
    <x v="1"/>
    <x v="2"/>
    <n v="7"/>
    <s v="Y"/>
    <s v="N"/>
    <n v="10"/>
    <n v="31.5"/>
    <n v="26"/>
    <n v="0"/>
    <n v="116299.39"/>
    <n v="79.044379649999996"/>
    <n v="9192813.1362234131"/>
  </r>
  <r>
    <d v="2017-02-16T00:00:00"/>
    <s v="Thursday"/>
    <x v="1"/>
    <x v="2"/>
    <n v="7"/>
    <s v="Y"/>
    <s v="N"/>
    <n v="14.9"/>
    <n v="23.6"/>
    <n v="23.2"/>
    <n v="0"/>
    <n v="119947.59"/>
    <n v="112.88703289999999"/>
    <n v="13540527.53860571"/>
  </r>
  <r>
    <d v="2017-02-17T00:00:00"/>
    <s v="Friday"/>
    <x v="1"/>
    <x v="2"/>
    <n v="7"/>
    <s v="Y"/>
    <s v="N"/>
    <n v="13.7"/>
    <n v="25.5"/>
    <n v="18.399999999999999"/>
    <n v="0"/>
    <n v="111885.97"/>
    <n v="93.732609629999999"/>
    <n v="10487363.949083891"/>
  </r>
  <r>
    <d v="2017-02-18T00:00:00"/>
    <s v="Saturday"/>
    <x v="1"/>
    <x v="2"/>
    <n v="7"/>
    <s v="Y"/>
    <s v="N"/>
    <n v="13.3"/>
    <n v="18.899999999999999"/>
    <n v="16.100000000000001"/>
    <n v="0"/>
    <n v="95623.35"/>
    <n v="49.818158859999997"/>
    <n v="4763779.2410253808"/>
  </r>
  <r>
    <d v="2017-02-19T00:00:00"/>
    <s v="Sunday"/>
    <x v="1"/>
    <x v="2"/>
    <n v="8"/>
    <s v="Y"/>
    <s v="N"/>
    <n v="11.7"/>
    <n v="17.3"/>
    <n v="9.9"/>
    <n v="0"/>
    <n v="91280.024999999994"/>
    <n v="53.12020553"/>
    <n v="4848813.6887835376"/>
  </r>
  <r>
    <d v="2017-02-20T00:00:00"/>
    <s v="Monday"/>
    <x v="1"/>
    <x v="2"/>
    <n v="8"/>
    <s v="Y"/>
    <s v="N"/>
    <n v="11.6"/>
    <n v="20.3"/>
    <n v="22.4"/>
    <n v="3.6"/>
    <n v="105341.86500000001"/>
    <n v="93.726701410000004"/>
    <n v="9873345.5268275309"/>
  </r>
  <r>
    <d v="2017-02-21T00:00:00"/>
    <s v="Tuesday"/>
    <x v="1"/>
    <x v="2"/>
    <n v="8"/>
    <s v="Y"/>
    <s v="N"/>
    <n v="10.1"/>
    <n v="24"/>
    <n v="25"/>
    <n v="0.2"/>
    <n v="112351.47"/>
    <n v="103.2484286"/>
    <n v="11600112.728400042"/>
  </r>
  <r>
    <d v="2017-02-22T00:00:00"/>
    <s v="Wednesday"/>
    <x v="1"/>
    <x v="2"/>
    <n v="8"/>
    <s v="Y"/>
    <s v="N"/>
    <n v="12.8"/>
    <n v="33.299999999999997"/>
    <n v="23.1"/>
    <n v="0"/>
    <n v="116690.17"/>
    <n v="78.057835249999997"/>
    <n v="9108582.0651544929"/>
  </r>
  <r>
    <d v="2017-02-23T00:00:00"/>
    <s v="Thursday"/>
    <x v="1"/>
    <x v="2"/>
    <n v="8"/>
    <s v="Y"/>
    <s v="N"/>
    <n v="15.9"/>
    <n v="25"/>
    <n v="23.5"/>
    <n v="0"/>
    <n v="117948.685"/>
    <n v="102.3617733"/>
    <n v="12073436.55500311"/>
  </r>
  <r>
    <d v="2017-02-24T00:00:00"/>
    <s v="Friday"/>
    <x v="1"/>
    <x v="2"/>
    <n v="8"/>
    <s v="Y"/>
    <s v="N"/>
    <n v="15.8"/>
    <n v="20"/>
    <n v="13.2"/>
    <n v="1.4"/>
    <n v="111229.52"/>
    <n v="98.210797409999998"/>
    <n v="10923939.854731543"/>
  </r>
  <r>
    <d v="2017-02-25T00:00:00"/>
    <s v="Saturday"/>
    <x v="1"/>
    <x v="2"/>
    <n v="8"/>
    <s v="Y"/>
    <s v="N"/>
    <n v="13.7"/>
    <n v="19.399999999999999"/>
    <n v="23.9"/>
    <n v="0"/>
    <n v="95046.904999999999"/>
    <n v="45.609290440000002"/>
    <n v="4335021.8955680886"/>
  </r>
  <r>
    <d v="2017-02-26T00:00:00"/>
    <s v="Sunday"/>
    <x v="1"/>
    <x v="2"/>
    <n v="9"/>
    <s v="Y"/>
    <s v="N"/>
    <n v="13.2"/>
    <n v="29.8"/>
    <n v="24.2"/>
    <n v="0"/>
    <n v="100495.61500000001"/>
    <n v="56.026420170000002"/>
    <n v="5630409.5512325549"/>
  </r>
  <r>
    <d v="2017-02-27T00:00:00"/>
    <s v="Monday"/>
    <x v="1"/>
    <x v="2"/>
    <n v="9"/>
    <s v="Y"/>
    <s v="N"/>
    <n v="15.6"/>
    <n v="33.1"/>
    <n v="23.9"/>
    <n v="0"/>
    <n v="131090.77499999999"/>
    <n v="96.550071590000002"/>
    <n v="12656823.711038582"/>
  </r>
  <r>
    <d v="2017-02-28T00:00:00"/>
    <s v="Tuesday"/>
    <x v="1"/>
    <x v="2"/>
    <n v="9"/>
    <s v="Y"/>
    <s v="N"/>
    <n v="17.3"/>
    <n v="33.6"/>
    <n v="23.6"/>
    <n v="0"/>
    <n v="140167.5"/>
    <n v="99.945639459999995"/>
    <n v="14009130.41900955"/>
  </r>
  <r>
    <d v="2017-03-01T00:00:00"/>
    <s v="Wednesday"/>
    <x v="2"/>
    <x v="2"/>
    <n v="9"/>
    <s v="Y"/>
    <s v="N"/>
    <n v="16.600000000000001"/>
    <n v="30.5"/>
    <n v="23.7"/>
    <n v="0"/>
    <n v="137291.97"/>
    <n v="86.003999010000001"/>
    <n v="11807658.451960949"/>
  </r>
  <r>
    <d v="2017-03-02T00:00:00"/>
    <s v="Thursday"/>
    <x v="2"/>
    <x v="2"/>
    <n v="9"/>
    <s v="Y"/>
    <s v="N"/>
    <n v="17.7"/>
    <n v="23.3"/>
    <n v="22"/>
    <n v="0"/>
    <n v="127633.27499999999"/>
    <n v="85.498445459999999"/>
    <n v="10912446.60146868"/>
  </r>
  <r>
    <d v="2017-03-03T00:00:00"/>
    <s v="Friday"/>
    <x v="2"/>
    <x v="2"/>
    <n v="9"/>
    <s v="Y"/>
    <s v="N"/>
    <n v="18.100000000000001"/>
    <n v="28.6"/>
    <n v="18.100000000000001"/>
    <n v="0"/>
    <n v="124311.33"/>
    <n v="73.929299439999994"/>
    <n v="9190249.539354654"/>
  </r>
  <r>
    <d v="2017-03-04T00:00:00"/>
    <s v="Saturday"/>
    <x v="2"/>
    <x v="2"/>
    <n v="9"/>
    <s v="Y"/>
    <s v="N"/>
    <n v="16.100000000000001"/>
    <n v="27.4"/>
    <n v="23"/>
    <n v="0"/>
    <n v="116083.295"/>
    <n v="77.595643690000003"/>
    <n v="9007557.9971811585"/>
  </r>
  <r>
    <d v="2017-03-05T00:00:00"/>
    <s v="Sunday"/>
    <x v="2"/>
    <x v="2"/>
    <n v="10"/>
    <s v="Y"/>
    <s v="N"/>
    <n v="17.600000000000001"/>
    <n v="25.4"/>
    <n v="16.8"/>
    <n v="0.2"/>
    <n v="103539.02"/>
    <n v="45.460745699999997"/>
    <n v="4706961.0582472142"/>
  </r>
  <r>
    <d v="2017-03-06T00:00:00"/>
    <s v="Monday"/>
    <x v="2"/>
    <x v="2"/>
    <n v="10"/>
    <s v="Y"/>
    <s v="N"/>
    <n v="17.7"/>
    <n v="27.4"/>
    <n v="22.3"/>
    <n v="0"/>
    <n v="116447.855"/>
    <n v="56.634147380000002"/>
    <n v="6594924.9821548695"/>
  </r>
  <r>
    <d v="2017-03-07T00:00:00"/>
    <s v="Tuesday"/>
    <x v="2"/>
    <x v="2"/>
    <n v="10"/>
    <s v="Y"/>
    <s v="N"/>
    <n v="15"/>
    <n v="28.2"/>
    <n v="22.4"/>
    <n v="0"/>
    <n v="117931.46"/>
    <n v="57.516139000000003"/>
    <n v="6782962.2458329406"/>
  </r>
  <r>
    <d v="2017-03-08T00:00:00"/>
    <s v="Wednesday"/>
    <x v="2"/>
    <x v="2"/>
    <n v="10"/>
    <s v="Y"/>
    <s v="N"/>
    <n v="14.2"/>
    <n v="31.5"/>
    <n v="22.1"/>
    <n v="0"/>
    <n v="124370.765"/>
    <n v="73.923132069999994"/>
    <n v="9193876.4867419321"/>
  </r>
  <r>
    <d v="2017-03-09T00:00:00"/>
    <s v="Thursday"/>
    <x v="2"/>
    <x v="2"/>
    <n v="10"/>
    <s v="Y"/>
    <s v="N"/>
    <n v="15"/>
    <n v="32.299999999999997"/>
    <n v="21.1"/>
    <n v="0"/>
    <n v="129649.25"/>
    <n v="83.889686549999993"/>
    <n v="10876234.943942586"/>
  </r>
  <r>
    <d v="2017-03-10T00:00:00"/>
    <s v="Friday"/>
    <x v="2"/>
    <x v="2"/>
    <n v="10"/>
    <s v="Y"/>
    <s v="N"/>
    <n v="18.5"/>
    <n v="23.8"/>
    <n v="19.399999999999999"/>
    <n v="0"/>
    <n v="125346.075"/>
    <n v="82.034537619999995"/>
    <n v="10282707.305106841"/>
  </r>
  <r>
    <d v="2017-03-11T00:00:00"/>
    <s v="Saturday"/>
    <x v="2"/>
    <x v="2"/>
    <n v="10"/>
    <s v="Y"/>
    <s v="N"/>
    <n v="18"/>
    <n v="26.4"/>
    <n v="13.9"/>
    <n v="0"/>
    <n v="108816.81"/>
    <n v="50.762326090000002"/>
    <n v="5523794.3932935726"/>
  </r>
  <r>
    <d v="2017-03-12T00:00:00"/>
    <s v="Sunday"/>
    <x v="2"/>
    <x v="2"/>
    <n v="11"/>
    <s v="Y"/>
    <s v="N"/>
    <n v="17.899999999999999"/>
    <n v="27.1"/>
    <n v="19.600000000000001"/>
    <n v="0"/>
    <n v="102617.51"/>
    <n v="42.480560560000001"/>
    <n v="4359249.3480714057"/>
  </r>
  <r>
    <d v="2017-03-13T00:00:00"/>
    <s v="Monday"/>
    <x v="2"/>
    <x v="2"/>
    <n v="11"/>
    <s v="Y"/>
    <s v="Y"/>
    <n v="15.7"/>
    <n v="24.3"/>
    <n v="20.7"/>
    <n v="0.2"/>
    <n v="104468.9"/>
    <n v="66.843722060000005"/>
    <n v="6983090.1155139338"/>
  </r>
  <r>
    <d v="2017-03-14T00:00:00"/>
    <s v="Tuesday"/>
    <x v="2"/>
    <x v="2"/>
    <n v="11"/>
    <s v="Y"/>
    <s v="N"/>
    <n v="18.8"/>
    <n v="32.700000000000003"/>
    <n v="20.8"/>
    <n v="0"/>
    <n v="133227.785"/>
    <n v="101.4423563"/>
    <n v="13514940.435029795"/>
  </r>
  <r>
    <d v="2017-03-15T00:00:00"/>
    <s v="Wednesday"/>
    <x v="2"/>
    <x v="2"/>
    <n v="11"/>
    <s v="Y"/>
    <s v="N"/>
    <n v="20.8"/>
    <n v="33.200000000000003"/>
    <n v="18.899999999999999"/>
    <n v="0"/>
    <n v="139672.83499999999"/>
    <n v="102.0122176"/>
    <n v="14248335.636828896"/>
  </r>
  <r>
    <d v="2017-03-16T00:00:00"/>
    <s v="Thursday"/>
    <x v="2"/>
    <x v="2"/>
    <n v="11"/>
    <s v="Y"/>
    <s v="N"/>
    <n v="21.7"/>
    <n v="23"/>
    <n v="4.8"/>
    <n v="1.8"/>
    <n v="124255.97500000001"/>
    <n v="87.894020850000004"/>
    <n v="10921357.257387079"/>
  </r>
  <r>
    <d v="2017-03-17T00:00:00"/>
    <s v="Friday"/>
    <x v="2"/>
    <x v="2"/>
    <n v="11"/>
    <s v="Y"/>
    <s v="N"/>
    <n v="15.8"/>
    <n v="22.1"/>
    <n v="20.100000000000001"/>
    <n v="0"/>
    <n v="111612.075"/>
    <n v="70.74607288"/>
    <n v="7896115.9922380261"/>
  </r>
  <r>
    <d v="2017-03-18T00:00:00"/>
    <s v="Saturday"/>
    <x v="2"/>
    <x v="2"/>
    <n v="11"/>
    <s v="Y"/>
    <s v="N"/>
    <n v="12.4"/>
    <n v="30.8"/>
    <n v="19.899999999999999"/>
    <n v="0"/>
    <n v="107731.78"/>
    <n v="68.877097030000002"/>
    <n v="7420252.2642746139"/>
  </r>
  <r>
    <d v="2017-03-19T00:00:00"/>
    <s v="Sunday"/>
    <x v="2"/>
    <x v="2"/>
    <n v="12"/>
    <s v="Y"/>
    <s v="N"/>
    <n v="14.5"/>
    <n v="33.5"/>
    <n v="19.7"/>
    <n v="0"/>
    <n v="113593.82"/>
    <n v="121.12201020000001"/>
    <n v="13758711.824696966"/>
  </r>
  <r>
    <d v="2017-03-20T00:00:00"/>
    <s v="Monday"/>
    <x v="2"/>
    <x v="2"/>
    <n v="12"/>
    <s v="Y"/>
    <s v="N"/>
    <n v="19.3"/>
    <n v="28"/>
    <n v="11.3"/>
    <n v="0"/>
    <n v="131980.98499999999"/>
    <n v="184.82347909999999"/>
    <n v="24393184.82274491"/>
  </r>
  <r>
    <d v="2017-03-21T00:00:00"/>
    <s v="Tuesday"/>
    <x v="2"/>
    <x v="2"/>
    <n v="12"/>
    <s v="Y"/>
    <s v="N"/>
    <n v="19.899999999999999"/>
    <n v="26.1"/>
    <n v="6.1"/>
    <n v="4.4000000000000004"/>
    <n v="127625.36500000001"/>
    <n v="112.9036926"/>
    <n v="14409374.977922799"/>
  </r>
  <r>
    <d v="2017-03-22T00:00:00"/>
    <s v="Wednesday"/>
    <x v="2"/>
    <x v="2"/>
    <n v="12"/>
    <s v="Y"/>
    <s v="N"/>
    <n v="17.8"/>
    <n v="21.8"/>
    <n v="7.3"/>
    <n v="9.1999999999999993"/>
    <n v="114696.37"/>
    <n v="77.000286310000007"/>
    <n v="8831653.3287176955"/>
  </r>
  <r>
    <d v="2017-03-23T00:00:00"/>
    <s v="Thursday"/>
    <x v="2"/>
    <x v="2"/>
    <n v="12"/>
    <s v="Y"/>
    <s v="N"/>
    <n v="16.2"/>
    <n v="25.1"/>
    <n v="17.2"/>
    <n v="0"/>
    <n v="111632.83500000001"/>
    <n v="97.823059580000006"/>
    <n v="10920265.46928931"/>
  </r>
  <r>
    <d v="2017-03-24T00:00:00"/>
    <s v="Friday"/>
    <x v="2"/>
    <x v="2"/>
    <n v="12"/>
    <s v="Y"/>
    <s v="N"/>
    <n v="13.9"/>
    <n v="24.7"/>
    <n v="16.100000000000001"/>
    <n v="0"/>
    <n v="115411.41"/>
    <n v="118.4496111"/>
    <n v="13670436.631002652"/>
  </r>
  <r>
    <d v="2017-03-25T00:00:00"/>
    <s v="Saturday"/>
    <x v="2"/>
    <x v="2"/>
    <n v="12"/>
    <s v="Y"/>
    <s v="N"/>
    <n v="15.3"/>
    <n v="29.7"/>
    <n v="13.5"/>
    <n v="0"/>
    <n v="107465.98"/>
    <n v="138.79475579999999"/>
    <n v="14915714.450907683"/>
  </r>
  <r>
    <d v="2017-03-26T00:00:00"/>
    <s v="Sunday"/>
    <x v="2"/>
    <x v="2"/>
    <n v="13"/>
    <s v="Y"/>
    <s v="N"/>
    <n v="19.3"/>
    <n v="26.7"/>
    <n v="14.6"/>
    <n v="0"/>
    <n v="104189.1"/>
    <n v="147.4805929"/>
    <n v="15365870.241717391"/>
  </r>
  <r>
    <d v="2017-03-27T00:00:00"/>
    <s v="Monday"/>
    <x v="2"/>
    <x v="2"/>
    <n v="13"/>
    <s v="Y"/>
    <s v="N"/>
    <n v="19.3"/>
    <n v="31.9"/>
    <n v="7.6"/>
    <n v="0"/>
    <n v="116237.22"/>
    <n v="118.5621993"/>
    <n v="13781340.443717947"/>
  </r>
  <r>
    <d v="2017-03-28T00:00:00"/>
    <s v="Tuesday"/>
    <x v="2"/>
    <x v="2"/>
    <n v="13"/>
    <s v="Y"/>
    <s v="N"/>
    <n v="11.9"/>
    <n v="24.3"/>
    <n v="17.8"/>
    <n v="4.2"/>
    <n v="111032.97500000001"/>
    <n v="121.90563229999999"/>
    <n v="13535545.023525093"/>
  </r>
  <r>
    <d v="2017-03-29T00:00:00"/>
    <s v="Wednesday"/>
    <x v="2"/>
    <x v="2"/>
    <n v="13"/>
    <s v="Y"/>
    <s v="N"/>
    <n v="13.9"/>
    <n v="27.2"/>
    <n v="14.7"/>
    <n v="0.2"/>
    <n v="109640.33"/>
    <n v="133.7982653"/>
    <n v="14669685.96091955"/>
  </r>
  <r>
    <d v="2017-03-30T00:00:00"/>
    <s v="Thursday"/>
    <x v="2"/>
    <x v="2"/>
    <n v="13"/>
    <s v="Y"/>
    <s v="N"/>
    <n v="10.199999999999999"/>
    <n v="17.899999999999999"/>
    <n v="13"/>
    <n v="3.4"/>
    <n v="107491.87"/>
    <n v="115.1902122"/>
    <n v="12382011.315074814"/>
  </r>
  <r>
    <d v="2017-03-31T00:00:00"/>
    <s v="Friday"/>
    <x v="2"/>
    <x v="2"/>
    <n v="13"/>
    <s v="N"/>
    <s v="N"/>
    <n v="10.1"/>
    <n v="17.899999999999999"/>
    <n v="12.3"/>
    <n v="2.8"/>
    <n v="110662.245"/>
    <n v="145.21906050000001"/>
    <n v="16070267.251720823"/>
  </r>
  <r>
    <d v="2017-04-01T00:00:00"/>
    <s v="Saturday"/>
    <x v="3"/>
    <x v="2"/>
    <n v="13"/>
    <s v="N"/>
    <s v="N"/>
    <n v="10"/>
    <n v="19"/>
    <n v="13.5"/>
    <n v="0"/>
    <n v="97402.264999999999"/>
    <n v="99.249181780000001"/>
    <n v="9667095.1047687326"/>
  </r>
  <r>
    <d v="2017-04-02T00:00:00"/>
    <s v="Sunday"/>
    <x v="3"/>
    <x v="2"/>
    <n v="14"/>
    <s v="N"/>
    <s v="N"/>
    <n v="11.7"/>
    <n v="18.2"/>
    <n v="10.1"/>
    <n v="0.4"/>
    <n v="94477.095000000001"/>
    <n v="92.915735170000005"/>
    <n v="8778408.738650931"/>
  </r>
  <r>
    <d v="2017-04-03T00:00:00"/>
    <s v="Monday"/>
    <x v="3"/>
    <x v="2"/>
    <n v="14"/>
    <s v="N"/>
    <s v="N"/>
    <n v="8.1999999999999993"/>
    <n v="21.5"/>
    <n v="16.8"/>
    <n v="0"/>
    <n v="107895.52499999999"/>
    <n v="106.4521598"/>
    <n v="11485711.669004895"/>
  </r>
  <r>
    <d v="2017-04-04T00:00:00"/>
    <s v="Tuesday"/>
    <x v="3"/>
    <x v="2"/>
    <n v="14"/>
    <s v="N"/>
    <s v="N"/>
    <n v="10"/>
    <n v="24.4"/>
    <n v="16.399999999999999"/>
    <n v="0"/>
    <n v="113138.67"/>
    <n v="122.6614787"/>
    <n v="13877756.560351329"/>
  </r>
  <r>
    <d v="2017-04-05T00:00:00"/>
    <s v="Wednesday"/>
    <x v="3"/>
    <x v="2"/>
    <n v="14"/>
    <s v="N"/>
    <s v="N"/>
    <n v="11"/>
    <n v="25.4"/>
    <n v="15.8"/>
    <n v="0"/>
    <n v="114191.35"/>
    <n v="142.28042669999999"/>
    <n v="16247194.003449045"/>
  </r>
  <r>
    <d v="2017-04-06T00:00:00"/>
    <s v="Thursday"/>
    <x v="3"/>
    <x v="2"/>
    <n v="14"/>
    <s v="N"/>
    <s v="N"/>
    <n v="12"/>
    <n v="26.6"/>
    <n v="13.5"/>
    <n v="0"/>
    <n v="114817.30499999999"/>
    <n v="126.18198750000001"/>
    <n v="14487875.744293688"/>
  </r>
  <r>
    <d v="2017-04-07T00:00:00"/>
    <s v="Friday"/>
    <x v="3"/>
    <x v="2"/>
    <n v="14"/>
    <s v="N"/>
    <s v="N"/>
    <n v="12.7"/>
    <n v="26.2"/>
    <n v="15.6"/>
    <n v="0"/>
    <n v="110160.02499999999"/>
    <n v="101.330421"/>
    <n v="11162561.710620524"/>
  </r>
  <r>
    <d v="2017-04-08T00:00:00"/>
    <s v="Saturday"/>
    <x v="3"/>
    <x v="2"/>
    <n v="14"/>
    <s v="N"/>
    <s v="N"/>
    <n v="18.600000000000001"/>
    <n v="28.1"/>
    <n v="13.8"/>
    <n v="0"/>
    <n v="99084.74"/>
    <n v="95.867977690000004"/>
    <n v="9499053.6437394507"/>
  </r>
  <r>
    <d v="2017-04-09T00:00:00"/>
    <s v="Sunday"/>
    <x v="3"/>
    <x v="2"/>
    <n v="15"/>
    <s v="N"/>
    <s v="N"/>
    <n v="11.7"/>
    <n v="15.2"/>
    <n v="6.5"/>
    <n v="10.6"/>
    <n v="96041.895000000004"/>
    <n v="74.591633180000002"/>
    <n v="7163921.8017520765"/>
  </r>
  <r>
    <d v="2017-04-10T00:00:00"/>
    <s v="Monday"/>
    <x v="3"/>
    <x v="2"/>
    <n v="15"/>
    <s v="N"/>
    <s v="N"/>
    <n v="9"/>
    <n v="17"/>
    <n v="3"/>
    <n v="25.4"/>
    <n v="113287.05499999999"/>
    <n v="111.8004887"/>
    <n v="12665548.112383777"/>
  </r>
  <r>
    <d v="2017-04-11T00:00:00"/>
    <s v="Tuesday"/>
    <x v="3"/>
    <x v="2"/>
    <n v="15"/>
    <s v="N"/>
    <s v="N"/>
    <n v="12.3"/>
    <n v="18.5"/>
    <n v="13.5"/>
    <n v="15.4"/>
    <n v="114159.965"/>
    <n v="130.03687339999999"/>
    <n v="14845004.916053429"/>
  </r>
  <r>
    <d v="2017-04-12T00:00:00"/>
    <s v="Wednesday"/>
    <x v="3"/>
    <x v="2"/>
    <n v="15"/>
    <s v="N"/>
    <s v="N"/>
    <n v="10.8"/>
    <n v="19.3"/>
    <n v="14"/>
    <n v="0"/>
    <n v="114335.995"/>
    <n v="126.572879"/>
    <n v="14471836.060479604"/>
  </r>
  <r>
    <d v="2017-04-13T00:00:00"/>
    <s v="Thursday"/>
    <x v="3"/>
    <x v="2"/>
    <n v="15"/>
    <s v="N"/>
    <s v="N"/>
    <n v="10.9"/>
    <n v="22.2"/>
    <n v="13.9"/>
    <n v="0"/>
    <n v="112704.045"/>
    <n v="117.53565020000001"/>
    <n v="13246743.20924506"/>
  </r>
  <r>
    <d v="2017-04-14T00:00:00"/>
    <s v="Friday"/>
    <x v="3"/>
    <x v="2"/>
    <n v="15"/>
    <s v="N"/>
    <s v="Y"/>
    <n v="13"/>
    <n v="17.899999999999999"/>
    <n v="8.9"/>
    <n v="0"/>
    <n v="97436.41"/>
    <n v="109.7650221"/>
    <n v="10695109.69699466"/>
  </r>
  <r>
    <d v="2017-04-15T00:00:00"/>
    <s v="Saturday"/>
    <x v="3"/>
    <x v="2"/>
    <n v="15"/>
    <s v="N"/>
    <s v="Y"/>
    <n v="11.8"/>
    <n v="17.3"/>
    <n v="9.6999999999999993"/>
    <n v="0"/>
    <n v="99608.57"/>
    <n v="116.78284910000001"/>
    <n v="11632572.599376788"/>
  </r>
  <r>
    <d v="2017-04-16T00:00:00"/>
    <s v="Sunday"/>
    <x v="3"/>
    <x v="2"/>
    <n v="16"/>
    <s v="N"/>
    <s v="Y"/>
    <n v="9.9"/>
    <n v="22.6"/>
    <n v="10.1"/>
    <n v="0"/>
    <n v="96594.744999999995"/>
    <n v="95.646407010000004"/>
    <n v="9238940.2952971626"/>
  </r>
  <r>
    <d v="2017-04-17T00:00:00"/>
    <s v="Monday"/>
    <x v="3"/>
    <x v="2"/>
    <n v="16"/>
    <s v="N"/>
    <s v="Y"/>
    <n v="11.1"/>
    <n v="18.3"/>
    <n v="10.9"/>
    <n v="0"/>
    <n v="99945.494999999995"/>
    <n v="104.57818949999999"/>
    <n v="10452118.915781301"/>
  </r>
  <r>
    <d v="2017-04-18T00:00:00"/>
    <s v="Tuesday"/>
    <x v="3"/>
    <x v="2"/>
    <n v="16"/>
    <s v="N"/>
    <s v="N"/>
    <n v="9.5"/>
    <n v="20.399999999999999"/>
    <n v="13.7"/>
    <n v="0"/>
    <n v="111955.175"/>
    <n v="112.8247059"/>
    <n v="12631309.693358032"/>
  </r>
  <r>
    <d v="2017-04-19T00:00:00"/>
    <s v="Wednesday"/>
    <x v="3"/>
    <x v="2"/>
    <n v="16"/>
    <s v="Y"/>
    <s v="N"/>
    <n v="13"/>
    <n v="26.9"/>
    <n v="12.7"/>
    <n v="0"/>
    <n v="114436.97"/>
    <n v="101.3145524"/>
    <n v="11594130.393562227"/>
  </r>
  <r>
    <d v="2017-04-20T00:00:00"/>
    <s v="Thursday"/>
    <x v="3"/>
    <x v="2"/>
    <n v="16"/>
    <s v="Y"/>
    <s v="N"/>
    <n v="14.6"/>
    <n v="26.5"/>
    <n v="12.4"/>
    <n v="0"/>
    <n v="112816.68"/>
    <n v="104.07810310000001"/>
    <n v="11741746.052439708"/>
  </r>
  <r>
    <d v="2017-04-21T00:00:00"/>
    <s v="Friday"/>
    <x v="3"/>
    <x v="2"/>
    <n v="16"/>
    <s v="Y"/>
    <s v="N"/>
    <n v="16.5"/>
    <n v="20.9"/>
    <n v="3.6"/>
    <n v="9.4"/>
    <n v="114522.44"/>
    <n v="133.2265993"/>
    <n v="15257435.224738292"/>
  </r>
  <r>
    <d v="2017-04-22T00:00:00"/>
    <s v="Saturday"/>
    <x v="3"/>
    <x v="2"/>
    <n v="16"/>
    <s v="Y"/>
    <s v="N"/>
    <n v="16.899999999999999"/>
    <n v="22.5"/>
    <n v="11.8"/>
    <n v="4.5999999999999996"/>
    <n v="102528.4"/>
    <n v="111.6671228"/>
    <n v="11449051.43328752"/>
  </r>
  <r>
    <d v="2017-04-23T00:00:00"/>
    <s v="Sunday"/>
    <x v="3"/>
    <x v="2"/>
    <n v="17"/>
    <s v="Y"/>
    <s v="N"/>
    <n v="14.4"/>
    <n v="21.8"/>
    <n v="11.9"/>
    <n v="0"/>
    <n v="97356.565000000002"/>
    <n v="90.726651050000001"/>
    <n v="8832835.1001816429"/>
  </r>
  <r>
    <d v="2017-04-24T00:00:00"/>
    <s v="Monday"/>
    <x v="3"/>
    <x v="2"/>
    <n v="17"/>
    <s v="Y"/>
    <s v="N"/>
    <n v="15.9"/>
    <n v="24.7"/>
    <n v="9.9"/>
    <n v="0"/>
    <n v="109421.815"/>
    <n v="113.2589368"/>
    <n v="12392998.429626292"/>
  </r>
  <r>
    <d v="2017-04-25T00:00:00"/>
    <s v="Tuesday"/>
    <x v="3"/>
    <x v="2"/>
    <n v="17"/>
    <s v="Y"/>
    <s v="Y"/>
    <n v="16.2"/>
    <n v="17.7"/>
    <n v="5.8"/>
    <n v="21.6"/>
    <n v="101548.735"/>
    <n v="86.790072550000005"/>
    <n v="8813422.0780107249"/>
  </r>
  <r>
    <d v="2017-04-26T00:00:00"/>
    <s v="Wednesday"/>
    <x v="3"/>
    <x v="2"/>
    <n v="17"/>
    <s v="Y"/>
    <s v="N"/>
    <n v="10.1"/>
    <n v="14.5"/>
    <n v="6.4"/>
    <n v="20"/>
    <n v="116795.245"/>
    <n v="100.69868460000001"/>
    <n v="11761127.539034728"/>
  </r>
  <r>
    <d v="2017-04-27T00:00:00"/>
    <s v="Thursday"/>
    <x v="3"/>
    <x v="2"/>
    <n v="17"/>
    <s v="Y"/>
    <s v="N"/>
    <n v="8.3000000000000007"/>
    <n v="15.6"/>
    <n v="7.1"/>
    <n v="15.4"/>
    <n v="126329.53"/>
    <n v="145.68273490000001"/>
    <n v="18404031.429031599"/>
  </r>
  <r>
    <d v="2017-04-28T00:00:00"/>
    <s v="Friday"/>
    <x v="3"/>
    <x v="2"/>
    <n v="17"/>
    <s v="Y"/>
    <s v="N"/>
    <n v="9.4"/>
    <n v="19.8"/>
    <n v="6"/>
    <n v="0.4"/>
    <n v="120144.19"/>
    <n v="120.8095221"/>
    <n v="14514562.176991599"/>
  </r>
  <r>
    <d v="2017-04-29T00:00:00"/>
    <s v="Saturday"/>
    <x v="3"/>
    <x v="2"/>
    <n v="17"/>
    <s v="Y"/>
    <s v="N"/>
    <n v="14.9"/>
    <n v="18.100000000000001"/>
    <n v="7.9"/>
    <n v="0.2"/>
    <n v="104864.05"/>
    <n v="100.81967"/>
    <n v="10572358.915863501"/>
  </r>
  <r>
    <d v="2017-04-30T00:00:00"/>
    <s v="Sunday"/>
    <x v="3"/>
    <x v="2"/>
    <n v="18"/>
    <s v="Y"/>
    <s v="N"/>
    <n v="13.6"/>
    <n v="17.8"/>
    <n v="7.3"/>
    <n v="0"/>
    <n v="103756.535"/>
    <n v="109.5772954"/>
    <n v="11369360.48537544"/>
  </r>
  <r>
    <d v="2017-05-01T00:00:00"/>
    <s v="Monday"/>
    <x v="4"/>
    <x v="2"/>
    <n v="18"/>
    <s v="Y"/>
    <s v="N"/>
    <n v="13.6"/>
    <n v="20.399999999999999"/>
    <n v="8.6999999999999993"/>
    <n v="0"/>
    <n v="115103.77499999999"/>
    <n v="99.159474029999998"/>
    <n v="11413629.787867462"/>
  </r>
  <r>
    <d v="2017-05-02T00:00:00"/>
    <s v="Tuesday"/>
    <x v="4"/>
    <x v="2"/>
    <n v="18"/>
    <s v="Y"/>
    <s v="N"/>
    <n v="10.4"/>
    <n v="15.2"/>
    <n v="9.4"/>
    <n v="2.4"/>
    <n v="120718.64"/>
    <n v="109.9227693"/>
    <n v="13269727.214929752"/>
  </r>
  <r>
    <d v="2017-05-03T00:00:00"/>
    <s v="Wednesday"/>
    <x v="4"/>
    <x v="2"/>
    <n v="18"/>
    <s v="Y"/>
    <s v="N"/>
    <n v="7.4"/>
    <n v="15.3"/>
    <n v="10.8"/>
    <n v="0.8"/>
    <n v="129196.44500000001"/>
    <n v="128.63995560000001"/>
    <n v="16619824.948477844"/>
  </r>
  <r>
    <d v="2017-05-04T00:00:00"/>
    <s v="Thursday"/>
    <x v="4"/>
    <x v="2"/>
    <n v="18"/>
    <s v="Y"/>
    <s v="N"/>
    <n v="5.8"/>
    <n v="16.899999999999999"/>
    <n v="12"/>
    <n v="0"/>
    <n v="127260.05"/>
    <n v="123.4720662"/>
    <n v="15713061.318215311"/>
  </r>
  <r>
    <d v="2017-05-05T00:00:00"/>
    <s v="Friday"/>
    <x v="4"/>
    <x v="2"/>
    <n v="18"/>
    <s v="Y"/>
    <s v="N"/>
    <n v="6.2"/>
    <n v="20.5"/>
    <n v="10.6"/>
    <n v="0"/>
    <n v="123150.38499999999"/>
    <n v="108.2886014"/>
    <n v="13335782.953521539"/>
  </r>
  <r>
    <d v="2017-05-06T00:00:00"/>
    <s v="Saturday"/>
    <x v="4"/>
    <x v="2"/>
    <n v="18"/>
    <s v="Y"/>
    <s v="N"/>
    <n v="9.6"/>
    <n v="20"/>
    <n v="6.1"/>
    <n v="0.2"/>
    <n v="105013.07"/>
    <n v="81.778327349999998"/>
    <n v="8587793.2144884653"/>
  </r>
  <r>
    <d v="2017-05-07T00:00:00"/>
    <s v="Sunday"/>
    <x v="4"/>
    <x v="2"/>
    <n v="19"/>
    <s v="Y"/>
    <s v="N"/>
    <n v="8.9"/>
    <n v="14.8"/>
    <n v="9.4"/>
    <n v="1.4"/>
    <n v="107424.07"/>
    <n v="104.9084029"/>
    <n v="11269687.616717804"/>
  </r>
  <r>
    <d v="2017-05-08T00:00:00"/>
    <s v="Monday"/>
    <x v="4"/>
    <x v="2"/>
    <n v="19"/>
    <s v="Y"/>
    <s v="N"/>
    <n v="10.1"/>
    <n v="15.8"/>
    <n v="7.2"/>
    <n v="1.8"/>
    <n v="125858.27"/>
    <n v="132.9735336"/>
    <n v="16735818.894682871"/>
  </r>
  <r>
    <d v="2017-05-09T00:00:00"/>
    <s v="Tuesday"/>
    <x v="4"/>
    <x v="2"/>
    <n v="19"/>
    <s v="Y"/>
    <s v="N"/>
    <n v="10.9"/>
    <n v="15.9"/>
    <n v="7.3"/>
    <n v="1.6"/>
    <n v="126760.71"/>
    <n v="138.99141549999999"/>
    <n v="17618650.512685005"/>
  </r>
  <r>
    <d v="2017-05-10T00:00:00"/>
    <s v="Wednesday"/>
    <x v="4"/>
    <x v="2"/>
    <n v="19"/>
    <s v="Y"/>
    <s v="N"/>
    <n v="8.1"/>
    <n v="17.7"/>
    <n v="11.3"/>
    <n v="0"/>
    <n v="125747.735"/>
    <n v="149.62274859999999"/>
    <n v="18814721.740924422"/>
  </r>
  <r>
    <d v="2017-05-11T00:00:00"/>
    <s v="Thursday"/>
    <x v="4"/>
    <x v="2"/>
    <n v="19"/>
    <s v="Y"/>
    <s v="N"/>
    <n v="6.1"/>
    <n v="16.5"/>
    <n v="8.6"/>
    <n v="0"/>
    <n v="128753.13"/>
    <n v="170.29264480000001"/>
    <n v="21925711.033978224"/>
  </r>
  <r>
    <d v="2017-05-12T00:00:00"/>
    <s v="Friday"/>
    <x v="4"/>
    <x v="2"/>
    <n v="19"/>
    <s v="Y"/>
    <s v="N"/>
    <n v="5.9"/>
    <n v="19.5"/>
    <n v="9.9"/>
    <n v="0"/>
    <n v="123523"/>
    <n v="129.30937700000001"/>
    <n v="15972682.175171001"/>
  </r>
  <r>
    <d v="2017-05-13T00:00:00"/>
    <s v="Saturday"/>
    <x v="4"/>
    <x v="2"/>
    <n v="19"/>
    <s v="Y"/>
    <s v="N"/>
    <n v="8.4"/>
    <n v="15.6"/>
    <n v="10.1"/>
    <n v="0.2"/>
    <n v="109477.42"/>
    <n v="130.31682979999999"/>
    <n v="14266750.309083115"/>
  </r>
  <r>
    <d v="2017-05-14T00:00:00"/>
    <s v="Sunday"/>
    <x v="4"/>
    <x v="2"/>
    <n v="20"/>
    <s v="Y"/>
    <s v="N"/>
    <n v="6.4"/>
    <n v="15.1"/>
    <n v="7.7"/>
    <n v="0"/>
    <n v="107497.03"/>
    <n v="126.9174946"/>
    <n v="13643253.724541038"/>
  </r>
  <r>
    <d v="2017-05-15T00:00:00"/>
    <s v="Monday"/>
    <x v="4"/>
    <x v="2"/>
    <n v="20"/>
    <s v="Y"/>
    <s v="N"/>
    <n v="6.3"/>
    <n v="16.899999999999999"/>
    <n v="8.1999999999999993"/>
    <n v="0"/>
    <n v="125871.91499999999"/>
    <n v="134.64203240000001"/>
    <n v="16947650.457680047"/>
  </r>
  <r>
    <d v="2017-05-16T00:00:00"/>
    <s v="Tuesday"/>
    <x v="4"/>
    <x v="2"/>
    <n v="20"/>
    <s v="Y"/>
    <s v="N"/>
    <n v="5.6"/>
    <n v="18.2"/>
    <n v="9"/>
    <n v="0"/>
    <n v="127820.715"/>
    <n v="128.3149076"/>
    <n v="16401303.234590933"/>
  </r>
  <r>
    <d v="2017-05-17T00:00:00"/>
    <s v="Wednesday"/>
    <x v="4"/>
    <x v="2"/>
    <n v="20"/>
    <s v="Y"/>
    <s v="N"/>
    <n v="7.6"/>
    <n v="17"/>
    <n v="3.8"/>
    <n v="0"/>
    <n v="125072.675"/>
    <n v="123.8345994"/>
    <n v="15488324.604511395"/>
  </r>
  <r>
    <d v="2017-05-18T00:00:00"/>
    <s v="Thursday"/>
    <x v="4"/>
    <x v="2"/>
    <n v="20"/>
    <s v="Y"/>
    <s v="N"/>
    <n v="10.7"/>
    <n v="20.2"/>
    <n v="9.8000000000000007"/>
    <n v="0.8"/>
    <n v="122910.48"/>
    <n v="107.8423351"/>
    <n v="13254953.171461847"/>
  </r>
  <r>
    <d v="2017-05-19T00:00:00"/>
    <s v="Friday"/>
    <x v="4"/>
    <x v="2"/>
    <n v="20"/>
    <s v="Y"/>
    <s v="N"/>
    <n v="10.199999999999999"/>
    <n v="17.8"/>
    <n v="2.5"/>
    <n v="0"/>
    <n v="123351.45"/>
    <n v="96.440249769999994"/>
    <n v="11896044.647491666"/>
  </r>
  <r>
    <d v="2017-05-20T00:00:00"/>
    <s v="Saturday"/>
    <x v="4"/>
    <x v="2"/>
    <n v="20"/>
    <s v="Y"/>
    <s v="N"/>
    <n v="10.199999999999999"/>
    <n v="19.3"/>
    <n v="9.8000000000000007"/>
    <n v="0"/>
    <n v="109111.61500000001"/>
    <n v="88.135879099999997"/>
    <n v="9616648.1080457475"/>
  </r>
  <r>
    <d v="2017-05-21T00:00:00"/>
    <s v="Sunday"/>
    <x v="4"/>
    <x v="2"/>
    <n v="21"/>
    <s v="Y"/>
    <s v="N"/>
    <n v="10.8"/>
    <n v="18.7"/>
    <n v="6.8"/>
    <n v="0"/>
    <n v="105912.16"/>
    <n v="76.782179819999996"/>
    <n v="8132166.5142446114"/>
  </r>
  <r>
    <d v="2017-05-22T00:00:00"/>
    <s v="Monday"/>
    <x v="4"/>
    <x v="2"/>
    <n v="21"/>
    <s v="Y"/>
    <s v="N"/>
    <n v="10.4"/>
    <n v="20.3"/>
    <n v="10.1"/>
    <n v="0"/>
    <n v="113551.03999999999"/>
    <n v="72.931488029999997"/>
    <n v="8281446.3145540506"/>
  </r>
  <r>
    <d v="2017-05-23T00:00:00"/>
    <s v="Tuesday"/>
    <x v="4"/>
    <x v="2"/>
    <n v="21"/>
    <s v="Y"/>
    <s v="N"/>
    <n v="12.8"/>
    <n v="19.3"/>
    <n v="7.4"/>
    <n v="0"/>
    <n v="119127.205"/>
    <n v="96.837634640000005"/>
    <n v="11535996.753474383"/>
  </r>
  <r>
    <d v="2017-05-24T00:00:00"/>
    <s v="Wednesday"/>
    <x v="4"/>
    <x v="2"/>
    <n v="21"/>
    <s v="Y"/>
    <s v="N"/>
    <n v="11.7"/>
    <n v="17.100000000000001"/>
    <n v="8"/>
    <n v="0"/>
    <n v="121571.97"/>
    <n v="103.2410383"/>
    <n v="12551216.410976451"/>
  </r>
  <r>
    <d v="2017-05-25T00:00:00"/>
    <s v="Thursday"/>
    <x v="4"/>
    <x v="2"/>
    <n v="21"/>
    <s v="Y"/>
    <s v="N"/>
    <n v="13.7"/>
    <n v="18.5"/>
    <n v="5.7"/>
    <n v="0"/>
    <n v="124010.03"/>
    <n v="108.51901340000001"/>
    <n v="13457446.107304402"/>
  </r>
  <r>
    <d v="2017-05-26T00:00:00"/>
    <s v="Friday"/>
    <x v="4"/>
    <x v="2"/>
    <n v="21"/>
    <s v="Y"/>
    <s v="N"/>
    <n v="13.1"/>
    <n v="18"/>
    <n v="8.1999999999999993"/>
    <n v="0"/>
    <n v="123130.6"/>
    <n v="94.696229970000005"/>
    <n v="11660003.613944083"/>
  </r>
  <r>
    <d v="2017-05-27T00:00:00"/>
    <s v="Saturday"/>
    <x v="4"/>
    <x v="2"/>
    <n v="21"/>
    <s v="Y"/>
    <s v="N"/>
    <n v="11.9"/>
    <n v="17.8"/>
    <n v="8.3000000000000007"/>
    <n v="0"/>
    <n v="104643.675"/>
    <n v="60.860101950000001"/>
    <n v="6368624.7289226661"/>
  </r>
  <r>
    <d v="2017-05-28T00:00:00"/>
    <s v="Sunday"/>
    <x v="4"/>
    <x v="2"/>
    <n v="22"/>
    <s v="Y"/>
    <s v="N"/>
    <n v="10.199999999999999"/>
    <n v="15.3"/>
    <n v="7.6"/>
    <n v="6.8"/>
    <n v="110029.55"/>
    <n v="72.341641420000002"/>
    <n v="7959718.2517039618"/>
  </r>
  <r>
    <d v="2017-05-29T00:00:00"/>
    <s v="Monday"/>
    <x v="4"/>
    <x v="2"/>
    <n v="22"/>
    <s v="Y"/>
    <s v="N"/>
    <n v="7.7"/>
    <n v="14.8"/>
    <n v="8"/>
    <n v="1.4"/>
    <n v="130516.1"/>
    <n v="96.084781000000007"/>
    <n v="12540610.885474101"/>
  </r>
  <r>
    <d v="2017-05-30T00:00:00"/>
    <s v="Tuesday"/>
    <x v="4"/>
    <x v="2"/>
    <n v="22"/>
    <s v="Y"/>
    <s v="N"/>
    <n v="9.3000000000000007"/>
    <n v="13.1"/>
    <n v="6.9"/>
    <n v="2.2000000000000002"/>
    <n v="132762.38"/>
    <n v="95.714474339999995"/>
    <n v="12707281.41382733"/>
  </r>
  <r>
    <d v="2017-05-31T00:00:00"/>
    <s v="Wednesday"/>
    <x v="4"/>
    <x v="2"/>
    <n v="22"/>
    <s v="Y"/>
    <s v="N"/>
    <n v="6.7"/>
    <n v="13"/>
    <n v="8.5"/>
    <n v="5.4"/>
    <n v="139030.79500000001"/>
    <n v="120.64923159999999"/>
    <n v="16773958.585487122"/>
  </r>
  <r>
    <d v="2017-06-01T00:00:00"/>
    <s v="Thursday"/>
    <x v="5"/>
    <x v="2"/>
    <n v="22"/>
    <s v="Y"/>
    <s v="N"/>
    <n v="7.9"/>
    <n v="13.9"/>
    <n v="4.7"/>
    <n v="0.4"/>
    <n v="140202.73499999999"/>
    <n v="113.3116143"/>
    <n v="15886598.232125109"/>
  </r>
  <r>
    <d v="2017-06-02T00:00:00"/>
    <s v="Friday"/>
    <x v="5"/>
    <x v="2"/>
    <n v="22"/>
    <s v="Y"/>
    <s v="N"/>
    <n v="8"/>
    <n v="14.7"/>
    <n v="7.3"/>
    <n v="0"/>
    <n v="136856.79999999999"/>
    <n v="96.837747410000006"/>
    <n v="13252904.229740888"/>
  </r>
  <r>
    <d v="2017-06-03T00:00:00"/>
    <s v="Saturday"/>
    <x v="5"/>
    <x v="2"/>
    <n v="22"/>
    <s v="Y"/>
    <s v="N"/>
    <n v="9.9"/>
    <n v="14.3"/>
    <n v="8.3000000000000007"/>
    <n v="0"/>
    <n v="122161.405"/>
    <n v="107.24572980000001"/>
    <n v="13101289.03261837"/>
  </r>
  <r>
    <d v="2017-06-04T00:00:00"/>
    <s v="Sunday"/>
    <x v="5"/>
    <x v="2"/>
    <n v="23"/>
    <s v="Y"/>
    <s v="N"/>
    <n v="4.4000000000000004"/>
    <n v="15.8"/>
    <n v="9.3000000000000007"/>
    <n v="0"/>
    <n v="118953.95"/>
    <n v="109.7429759"/>
    <n v="13054360.468059806"/>
  </r>
  <r>
    <d v="2017-06-05T00:00:00"/>
    <s v="Monday"/>
    <x v="5"/>
    <x v="2"/>
    <n v="23"/>
    <s v="Y"/>
    <s v="N"/>
    <n v="5.6"/>
    <n v="17.5"/>
    <n v="5"/>
    <n v="0"/>
    <n v="132877.45000000001"/>
    <n v="101.13227740000001"/>
    <n v="13438199.133604633"/>
  </r>
  <r>
    <d v="2017-06-06T00:00:00"/>
    <s v="Tuesday"/>
    <x v="5"/>
    <x v="2"/>
    <n v="23"/>
    <s v="Y"/>
    <s v="N"/>
    <n v="8.6999999999999993"/>
    <n v="13.9"/>
    <n v="6.3"/>
    <n v="6.4"/>
    <n v="133274.53"/>
    <n v="97.892460380000003"/>
    <n v="13046571.647688122"/>
  </r>
  <r>
    <d v="2017-06-07T00:00:00"/>
    <s v="Wednesday"/>
    <x v="5"/>
    <x v="2"/>
    <n v="23"/>
    <s v="Y"/>
    <s v="N"/>
    <n v="5.9"/>
    <n v="14.3"/>
    <n v="9.1999999999999993"/>
    <n v="0"/>
    <n v="136116.12"/>
    <n v="105.69616809999999"/>
    <n v="14386952.300639771"/>
  </r>
  <r>
    <d v="2017-06-08T00:00:00"/>
    <s v="Thursday"/>
    <x v="5"/>
    <x v="2"/>
    <n v="23"/>
    <s v="Y"/>
    <s v="N"/>
    <n v="3.6"/>
    <n v="15"/>
    <n v="7.2"/>
    <n v="0"/>
    <n v="139511.78"/>
    <n v="110.1268719"/>
    <n v="15363995.924600981"/>
  </r>
  <r>
    <d v="2017-06-09T00:00:00"/>
    <s v="Friday"/>
    <x v="5"/>
    <x v="2"/>
    <n v="23"/>
    <s v="Y"/>
    <s v="N"/>
    <n v="6.6"/>
    <n v="15"/>
    <n v="7.8"/>
    <n v="1.8"/>
    <n v="130994.54"/>
    <n v="99.977135680000004"/>
    <n v="13096458.898919187"/>
  </r>
  <r>
    <d v="2017-06-10T00:00:00"/>
    <s v="Saturday"/>
    <x v="5"/>
    <x v="2"/>
    <n v="23"/>
    <s v="Y"/>
    <s v="N"/>
    <n v="7"/>
    <n v="15.8"/>
    <n v="8.9"/>
    <n v="0"/>
    <n v="120698.91499999999"/>
    <n v="97.622124130000003"/>
    <n v="11782884.462486319"/>
  </r>
  <r>
    <d v="2017-06-11T00:00:00"/>
    <s v="Sunday"/>
    <x v="5"/>
    <x v="2"/>
    <n v="24"/>
    <s v="Y"/>
    <s v="N"/>
    <n v="3.4"/>
    <n v="15.5"/>
    <n v="8.6"/>
    <n v="0.2"/>
    <n v="113374.465"/>
    <n v="87.883388569999994"/>
    <n v="9963732.1615108643"/>
  </r>
  <r>
    <d v="2017-06-12T00:00:00"/>
    <s v="Monday"/>
    <x v="5"/>
    <x v="2"/>
    <n v="24"/>
    <s v="Y"/>
    <s v="Y"/>
    <n v="6"/>
    <n v="15.9"/>
    <n v="5.0999999999999996"/>
    <n v="0"/>
    <n v="117691.685"/>
    <n v="101.70609880000001"/>
    <n v="11969962.142548479"/>
  </r>
  <r>
    <d v="2017-06-13T00:00:00"/>
    <s v="Tuesday"/>
    <x v="5"/>
    <x v="2"/>
    <n v="24"/>
    <s v="Y"/>
    <s v="N"/>
    <n v="8.8000000000000007"/>
    <n v="15.1"/>
    <n v="6.6"/>
    <n v="0"/>
    <n v="135184.95000000001"/>
    <n v="109.9512443"/>
    <n v="14863753.463133287"/>
  </r>
  <r>
    <d v="2017-06-14T00:00:00"/>
    <s v="Wednesday"/>
    <x v="5"/>
    <x v="2"/>
    <n v="24"/>
    <s v="Y"/>
    <s v="N"/>
    <n v="4"/>
    <n v="17.399999999999999"/>
    <n v="8.9"/>
    <n v="0"/>
    <n v="136253.42000000001"/>
    <n v="93.589782150000005"/>
    <n v="12751927.894992454"/>
  </r>
  <r>
    <d v="2017-06-15T00:00:00"/>
    <s v="Thursday"/>
    <x v="5"/>
    <x v="2"/>
    <n v="24"/>
    <s v="Y"/>
    <s v="N"/>
    <n v="7.7"/>
    <n v="19"/>
    <n v="7.4"/>
    <n v="0"/>
    <n v="135303.255"/>
    <n v="102.837272"/>
    <n v="13914217.636920361"/>
  </r>
  <r>
    <d v="2017-06-16T00:00:00"/>
    <s v="Friday"/>
    <x v="5"/>
    <x v="2"/>
    <n v="24"/>
    <s v="Y"/>
    <s v="N"/>
    <n v="6.6"/>
    <n v="17.100000000000001"/>
    <n v="8.9"/>
    <n v="0"/>
    <n v="135269.63500000001"/>
    <n v="107.362224"/>
    <n v="14522848.853268242"/>
  </r>
  <r>
    <d v="2017-06-17T00:00:00"/>
    <s v="Saturday"/>
    <x v="5"/>
    <x v="2"/>
    <n v="24"/>
    <s v="Y"/>
    <s v="N"/>
    <n v="4.2"/>
    <n v="15.5"/>
    <n v="9.1999999999999993"/>
    <n v="0"/>
    <n v="121178.68"/>
    <n v="104.2875868"/>
    <n v="12637432.108809423"/>
  </r>
  <r>
    <d v="2017-06-18T00:00:00"/>
    <s v="Sunday"/>
    <x v="5"/>
    <x v="2"/>
    <n v="25"/>
    <s v="Y"/>
    <s v="N"/>
    <n v="5.4"/>
    <n v="16.3"/>
    <n v="7.9"/>
    <n v="0"/>
    <n v="116112.74"/>
    <n v="93.616927630000006"/>
    <n v="10870117.977501007"/>
  </r>
  <r>
    <d v="2017-06-19T00:00:00"/>
    <s v="Monday"/>
    <x v="5"/>
    <x v="2"/>
    <n v="25"/>
    <s v="Y"/>
    <s v="N"/>
    <n v="7.1"/>
    <n v="16.100000000000001"/>
    <n v="6"/>
    <n v="0"/>
    <n v="134925.74"/>
    <n v="95.96949334"/>
    <n v="12948754.906324571"/>
  </r>
  <r>
    <d v="2017-06-20T00:00:00"/>
    <s v="Tuesday"/>
    <x v="5"/>
    <x v="2"/>
    <n v="25"/>
    <s v="Y"/>
    <s v="N"/>
    <n v="6.4"/>
    <n v="15.8"/>
    <n v="9.1999999999999993"/>
    <n v="0"/>
    <n v="131996.97"/>
    <n v="85.797832029999995"/>
    <n v="11325053.860528948"/>
  </r>
  <r>
    <d v="2017-06-21T00:00:00"/>
    <s v="Wednesday"/>
    <x v="5"/>
    <x v="2"/>
    <n v="25"/>
    <s v="Y"/>
    <s v="N"/>
    <n v="7.8"/>
    <n v="13.5"/>
    <n v="5"/>
    <n v="0.6"/>
    <n v="139814.29999999999"/>
    <n v="106.9667247"/>
    <n v="14955477.737223208"/>
  </r>
  <r>
    <d v="2017-06-22T00:00:00"/>
    <s v="Thursday"/>
    <x v="5"/>
    <x v="2"/>
    <n v="25"/>
    <s v="Y"/>
    <s v="N"/>
    <n v="6.7"/>
    <n v="14.1"/>
    <n v="6.7"/>
    <n v="0.2"/>
    <n v="140348.57"/>
    <n v="94.858967509999999"/>
    <n v="13313320.441704961"/>
  </r>
  <r>
    <d v="2017-06-23T00:00:00"/>
    <s v="Friday"/>
    <x v="5"/>
    <x v="2"/>
    <n v="25"/>
    <s v="Y"/>
    <s v="N"/>
    <n v="7.4"/>
    <n v="14.9"/>
    <n v="8.1999999999999993"/>
    <n v="0"/>
    <n v="132029.57500000001"/>
    <n v="80.269938710000005"/>
    <n v="10598005.89315735"/>
  </r>
  <r>
    <d v="2017-06-24T00:00:00"/>
    <s v="Saturday"/>
    <x v="5"/>
    <x v="2"/>
    <n v="25"/>
    <s v="Y"/>
    <s v="N"/>
    <n v="8.3000000000000007"/>
    <n v="12.3"/>
    <n v="7.3"/>
    <n v="1.4"/>
    <n v="122393.325"/>
    <n v="84.970944450000005"/>
    <n v="10399876.419625796"/>
  </r>
  <r>
    <d v="2017-06-25T00:00:00"/>
    <s v="Sunday"/>
    <x v="5"/>
    <x v="2"/>
    <n v="26"/>
    <s v="Y"/>
    <s v="N"/>
    <n v="8.6"/>
    <n v="14.3"/>
    <n v="5.3"/>
    <n v="0"/>
    <n v="118103.86500000001"/>
    <n v="72.870515380000001"/>
    <n v="8606289.5109199435"/>
  </r>
  <r>
    <d v="2017-06-26T00:00:00"/>
    <s v="Monday"/>
    <x v="5"/>
    <x v="2"/>
    <n v="26"/>
    <s v="Y"/>
    <s v="N"/>
    <n v="8.8000000000000007"/>
    <n v="12.6"/>
    <n v="7.8"/>
    <n v="1.4"/>
    <n v="138040.38"/>
    <n v="104.3154945"/>
    <n v="14399750.500667911"/>
  </r>
  <r>
    <d v="2017-06-27T00:00:00"/>
    <s v="Tuesday"/>
    <x v="5"/>
    <x v="2"/>
    <n v="26"/>
    <s v="Y"/>
    <s v="N"/>
    <n v="6"/>
    <n v="12.1"/>
    <n v="4.4000000000000004"/>
    <n v="0"/>
    <n v="144526.63"/>
    <n v="100.1993406"/>
    <n v="14481473.025140177"/>
  </r>
  <r>
    <d v="2017-06-28T00:00:00"/>
    <s v="Wednesday"/>
    <x v="5"/>
    <x v="2"/>
    <n v="26"/>
    <s v="Y"/>
    <s v="N"/>
    <n v="6.8"/>
    <n v="14.1"/>
    <n v="5.4"/>
    <n v="0"/>
    <n v="141351.89499999999"/>
    <n v="98.538103219999996"/>
    <n v="13928547.619852601"/>
  </r>
  <r>
    <d v="2017-06-29T00:00:00"/>
    <s v="Thursday"/>
    <x v="5"/>
    <x v="2"/>
    <n v="26"/>
    <s v="Y"/>
    <s v="N"/>
    <n v="9.1999999999999993"/>
    <n v="13.7"/>
    <n v="5"/>
    <n v="0"/>
    <n v="138124.06"/>
    <n v="102.52503950000001"/>
    <n v="14161174.70740037"/>
  </r>
  <r>
    <d v="2017-06-30T00:00:00"/>
    <s v="Friday"/>
    <x v="5"/>
    <x v="2"/>
    <n v="26"/>
    <s v="N"/>
    <s v="N"/>
    <n v="7.1"/>
    <n v="12.3"/>
    <n v="8.4"/>
    <n v="4.4000000000000004"/>
    <n v="139275.77499999999"/>
    <n v="124.6840444"/>
    <n v="17365466.913944408"/>
  </r>
  <r>
    <d v="2017-07-01T00:00:00"/>
    <s v="Saturday"/>
    <x v="6"/>
    <x v="2"/>
    <n v="26"/>
    <s v="N"/>
    <s v="N"/>
    <n v="1.1000000000000001"/>
    <n v="12.7"/>
    <n v="9.3000000000000007"/>
    <n v="0"/>
    <n v="125949.5"/>
    <n v="114.7570772"/>
    <n v="14453596.4948014"/>
  </r>
  <r>
    <d v="2017-07-02T00:00:00"/>
    <s v="Sunday"/>
    <x v="6"/>
    <x v="2"/>
    <n v="27"/>
    <s v="N"/>
    <s v="N"/>
    <n v="0.8"/>
    <n v="14.3"/>
    <n v="9.1999999999999993"/>
    <n v="0"/>
    <n v="120137.45"/>
    <n v="110.1092823"/>
    <n v="13228248.396852136"/>
  </r>
  <r>
    <d v="2017-07-03T00:00:00"/>
    <s v="Monday"/>
    <x v="6"/>
    <x v="2"/>
    <n v="27"/>
    <s v="N"/>
    <s v="N"/>
    <n v="3.8"/>
    <n v="13.9"/>
    <n v="3.9"/>
    <n v="0"/>
    <n v="139765.32"/>
    <n v="150.61276599999999"/>
    <n v="21050441.436075121"/>
  </r>
  <r>
    <d v="2017-07-04T00:00:00"/>
    <s v="Tuesday"/>
    <x v="6"/>
    <x v="2"/>
    <n v="27"/>
    <s v="N"/>
    <s v="N"/>
    <n v="9"/>
    <n v="16.2"/>
    <n v="6.4"/>
    <n v="3"/>
    <n v="134029.80499999999"/>
    <n v="132.54551810000001"/>
    <n v="17765049.944566973"/>
  </r>
  <r>
    <d v="2017-07-05T00:00:00"/>
    <s v="Wednesday"/>
    <x v="6"/>
    <x v="2"/>
    <n v="27"/>
    <s v="N"/>
    <s v="N"/>
    <n v="10.1"/>
    <n v="15.8"/>
    <n v="6.5"/>
    <n v="0"/>
    <n v="134084.66500000001"/>
    <n v="146.17612560000001"/>
    <n v="19599976.832073927"/>
  </r>
  <r>
    <d v="2017-07-06T00:00:00"/>
    <s v="Thursday"/>
    <x v="6"/>
    <x v="2"/>
    <n v="27"/>
    <s v="N"/>
    <s v="N"/>
    <n v="4.8"/>
    <n v="15"/>
    <n v="8.6999999999999993"/>
    <n v="0"/>
    <n v="137899.715"/>
    <n v="141.67937280000001"/>
    <n v="19537545.130498752"/>
  </r>
  <r>
    <d v="2017-07-07T00:00:00"/>
    <s v="Friday"/>
    <x v="6"/>
    <x v="2"/>
    <n v="27"/>
    <s v="N"/>
    <s v="N"/>
    <n v="8"/>
    <n v="14.2"/>
    <n v="9.4"/>
    <n v="0"/>
    <n v="134078.07"/>
    <n v="131.26538149999999"/>
    <n v="17599809.009333704"/>
  </r>
  <r>
    <d v="2017-07-08T00:00:00"/>
    <s v="Saturday"/>
    <x v="6"/>
    <x v="2"/>
    <n v="27"/>
    <s v="N"/>
    <s v="N"/>
    <n v="5.3"/>
    <n v="13.5"/>
    <n v="5.0999999999999996"/>
    <n v="0"/>
    <n v="123687.97"/>
    <n v="129.135411"/>
    <n v="15972496.841705671"/>
  </r>
  <r>
    <d v="2017-07-09T00:00:00"/>
    <s v="Sunday"/>
    <x v="6"/>
    <x v="2"/>
    <n v="28"/>
    <s v="N"/>
    <s v="N"/>
    <n v="7.3"/>
    <n v="14.6"/>
    <n v="7.3"/>
    <n v="0.8"/>
    <n v="116064.03"/>
    <n v="115.1296024"/>
    <n v="13362405.626841672"/>
  </r>
  <r>
    <d v="2017-07-10T00:00:00"/>
    <s v="Monday"/>
    <x v="6"/>
    <x v="2"/>
    <n v="28"/>
    <s v="N"/>
    <s v="N"/>
    <n v="7"/>
    <n v="16"/>
    <n v="5.7"/>
    <n v="0"/>
    <n v="133132.32500000001"/>
    <n v="123.9739271"/>
    <n v="16504937.154203508"/>
  </r>
  <r>
    <d v="2017-07-11T00:00:00"/>
    <s v="Tuesday"/>
    <x v="6"/>
    <x v="2"/>
    <n v="28"/>
    <s v="N"/>
    <s v="N"/>
    <n v="6.9"/>
    <n v="14.3"/>
    <n v="9.6999999999999993"/>
    <n v="0.4"/>
    <n v="137352.78"/>
    <n v="148.67949519999999"/>
    <n v="20421541.994716655"/>
  </r>
  <r>
    <d v="2017-07-12T00:00:00"/>
    <s v="Wednesday"/>
    <x v="6"/>
    <x v="2"/>
    <n v="28"/>
    <s v="N"/>
    <s v="N"/>
    <n v="3.2"/>
    <n v="15.1"/>
    <n v="9.8000000000000007"/>
    <n v="0"/>
    <n v="138152.10500000001"/>
    <n v="117.9532423"/>
    <n v="16295488.715320043"/>
  </r>
  <r>
    <d v="2017-07-13T00:00:00"/>
    <s v="Thursday"/>
    <x v="6"/>
    <x v="2"/>
    <n v="28"/>
    <s v="N"/>
    <s v="N"/>
    <n v="4.8"/>
    <n v="13.3"/>
    <n v="5.5"/>
    <n v="0"/>
    <n v="134622.39000000001"/>
    <n v="106.14876340000001"/>
    <n v="14290000.224452529"/>
  </r>
  <r>
    <d v="2017-07-14T00:00:00"/>
    <s v="Friday"/>
    <x v="6"/>
    <x v="2"/>
    <n v="28"/>
    <s v="N"/>
    <s v="N"/>
    <n v="9.9"/>
    <n v="15.9"/>
    <n v="8.6"/>
    <n v="2"/>
    <n v="131387.745"/>
    <n v="111.39498260000001"/>
    <n v="14635935.568128238"/>
  </r>
  <r>
    <d v="2017-07-15T00:00:00"/>
    <s v="Saturday"/>
    <x v="6"/>
    <x v="2"/>
    <n v="28"/>
    <s v="N"/>
    <s v="N"/>
    <n v="4.5"/>
    <n v="12"/>
    <n v="9.4"/>
    <n v="0"/>
    <n v="124486.69500000001"/>
    <n v="136.10655170000001"/>
    <n v="16943454.788979635"/>
  </r>
  <r>
    <d v="2017-07-16T00:00:00"/>
    <s v="Sunday"/>
    <x v="6"/>
    <x v="2"/>
    <n v="29"/>
    <s v="N"/>
    <s v="N"/>
    <n v="3"/>
    <n v="12.5"/>
    <n v="7.8"/>
    <n v="0"/>
    <n v="119927.64"/>
    <n v="102.14913730000001"/>
    <n v="12250504.964424973"/>
  </r>
  <r>
    <d v="2017-07-17T00:00:00"/>
    <s v="Monday"/>
    <x v="6"/>
    <x v="2"/>
    <n v="29"/>
    <s v="N"/>
    <s v="N"/>
    <n v="5.7"/>
    <n v="15.3"/>
    <n v="6.3"/>
    <n v="0"/>
    <n v="131868.24"/>
    <n v="99.851637530000005"/>
    <n v="13167259.702199047"/>
  </r>
  <r>
    <d v="2017-07-18T00:00:00"/>
    <s v="Tuesday"/>
    <x v="6"/>
    <x v="2"/>
    <n v="29"/>
    <s v="Y"/>
    <s v="N"/>
    <n v="9.6999999999999993"/>
    <n v="14.5"/>
    <n v="5.8"/>
    <n v="0.2"/>
    <n v="136121.83499999999"/>
    <n v="109.9969729"/>
    <n v="14972989.795593271"/>
  </r>
  <r>
    <d v="2017-07-19T00:00:00"/>
    <s v="Wednesday"/>
    <x v="6"/>
    <x v="2"/>
    <n v="29"/>
    <s v="Y"/>
    <s v="N"/>
    <n v="8.9"/>
    <n v="13.2"/>
    <n v="7.7"/>
    <n v="5"/>
    <n v="133906.26"/>
    <n v="109.5605504"/>
    <n v="14670843.547605505"/>
  </r>
  <r>
    <d v="2017-07-20T00:00:00"/>
    <s v="Thursday"/>
    <x v="6"/>
    <x v="2"/>
    <n v="29"/>
    <s v="Y"/>
    <s v="N"/>
    <n v="7.9"/>
    <n v="10.7"/>
    <n v="5.9"/>
    <n v="0.6"/>
    <n v="139316.29"/>
    <n v="133.736501"/>
    <n v="18631673.156901293"/>
  </r>
  <r>
    <d v="2017-07-21T00:00:00"/>
    <s v="Friday"/>
    <x v="6"/>
    <x v="2"/>
    <n v="29"/>
    <s v="Y"/>
    <s v="N"/>
    <n v="3.3"/>
    <n v="13.8"/>
    <n v="10.3"/>
    <n v="4.2"/>
    <n v="140073.89499999999"/>
    <n v="130.19271090000001"/>
    <n v="18236600.116371956"/>
  </r>
  <r>
    <d v="2017-07-22T00:00:00"/>
    <s v="Saturday"/>
    <x v="6"/>
    <x v="2"/>
    <n v="29"/>
    <s v="Y"/>
    <s v="N"/>
    <n v="5.4"/>
    <n v="12.4"/>
    <n v="7"/>
    <n v="0"/>
    <n v="122397.13"/>
    <n v="91.656080619999997"/>
    <n v="11218441.214936621"/>
  </r>
  <r>
    <d v="2017-07-23T00:00:00"/>
    <s v="Sunday"/>
    <x v="6"/>
    <x v="2"/>
    <n v="30"/>
    <s v="Y"/>
    <s v="N"/>
    <n v="8.4"/>
    <n v="14.1"/>
    <n v="5.4"/>
    <n v="0"/>
    <n v="118007.66499999999"/>
    <n v="107.89233230000001"/>
    <n v="12732122.206127079"/>
  </r>
  <r>
    <d v="2017-07-24T00:00:00"/>
    <s v="Monday"/>
    <x v="6"/>
    <x v="2"/>
    <n v="30"/>
    <s v="Y"/>
    <s v="N"/>
    <n v="8.1"/>
    <n v="16.100000000000001"/>
    <n v="8.3000000000000007"/>
    <n v="7"/>
    <n v="136330.59"/>
    <n v="122.6544774"/>
    <n v="16721557.270083666"/>
  </r>
  <r>
    <d v="2017-07-25T00:00:00"/>
    <s v="Tuesday"/>
    <x v="6"/>
    <x v="2"/>
    <n v="30"/>
    <s v="Y"/>
    <s v="N"/>
    <n v="9.8000000000000007"/>
    <n v="17.2"/>
    <n v="9"/>
    <n v="0"/>
    <n v="129699.265"/>
    <n v="113.0336114"/>
    <n v="14660376.31887562"/>
  </r>
  <r>
    <d v="2017-07-26T00:00:00"/>
    <s v="Wednesday"/>
    <x v="6"/>
    <x v="2"/>
    <n v="30"/>
    <s v="Y"/>
    <s v="N"/>
    <n v="10.9"/>
    <n v="15"/>
    <n v="8.6999999999999993"/>
    <n v="2.4"/>
    <n v="133198.34"/>
    <n v="117.2808433"/>
    <n v="15621613.641360121"/>
  </r>
  <r>
    <d v="2017-07-27T00:00:00"/>
    <s v="Thursday"/>
    <x v="6"/>
    <x v="2"/>
    <n v="30"/>
    <s v="Y"/>
    <s v="N"/>
    <n v="4.4000000000000004"/>
    <n v="14.2"/>
    <n v="8.6999999999999993"/>
    <n v="2"/>
    <n v="136003.91500000001"/>
    <n v="117.31547380000001"/>
    <n v="15955363.726879928"/>
  </r>
  <r>
    <d v="2017-07-28T00:00:00"/>
    <s v="Friday"/>
    <x v="6"/>
    <x v="2"/>
    <n v="30"/>
    <s v="Y"/>
    <s v="N"/>
    <n v="6.2"/>
    <n v="14.3"/>
    <n v="9.8000000000000007"/>
    <n v="2.8"/>
    <n v="130432.05"/>
    <n v="111.3069682"/>
    <n v="14517996.041610811"/>
  </r>
  <r>
    <d v="2017-07-29T00:00:00"/>
    <s v="Saturday"/>
    <x v="6"/>
    <x v="2"/>
    <n v="30"/>
    <s v="Y"/>
    <s v="N"/>
    <n v="9.6999999999999993"/>
    <n v="17.899999999999999"/>
    <n v="10.1"/>
    <n v="0"/>
    <n v="111331.235"/>
    <n v="93.453100860000006"/>
    <n v="10404249.133323362"/>
  </r>
  <r>
    <d v="2017-07-30T00:00:00"/>
    <s v="Sunday"/>
    <x v="6"/>
    <x v="2"/>
    <n v="31"/>
    <s v="Y"/>
    <s v="N"/>
    <n v="11.3"/>
    <n v="18.100000000000001"/>
    <n v="8.3000000000000007"/>
    <n v="0"/>
    <n v="107580.495"/>
    <n v="91.416166270000005"/>
    <n v="9834596.4183289036"/>
  </r>
  <r>
    <d v="2017-07-31T00:00:00"/>
    <s v="Monday"/>
    <x v="6"/>
    <x v="2"/>
    <n v="31"/>
    <s v="Y"/>
    <s v="N"/>
    <n v="6.7"/>
    <n v="14.8"/>
    <n v="11.5"/>
    <n v="0"/>
    <n v="132276.88"/>
    <n v="137.47669010000001"/>
    <n v="18184987.639154889"/>
  </r>
  <r>
    <d v="2017-08-01T00:00:00"/>
    <s v="Tuesday"/>
    <x v="7"/>
    <x v="2"/>
    <n v="31"/>
    <s v="Y"/>
    <s v="N"/>
    <n v="3.5"/>
    <n v="15.5"/>
    <n v="11.5"/>
    <n v="0"/>
    <n v="137617.88"/>
    <n v="137.9754246"/>
    <n v="18987885.425551847"/>
  </r>
  <r>
    <d v="2017-08-02T00:00:00"/>
    <s v="Wednesday"/>
    <x v="7"/>
    <x v="2"/>
    <n v="31"/>
    <s v="Y"/>
    <s v="N"/>
    <n v="3.4"/>
    <n v="12.9"/>
    <n v="7.5"/>
    <n v="0"/>
    <n v="140729.185"/>
    <n v="113.4923335"/>
    <n v="15971683.597203197"/>
  </r>
  <r>
    <d v="2017-08-03T00:00:00"/>
    <s v="Thursday"/>
    <x v="7"/>
    <x v="2"/>
    <n v="31"/>
    <s v="Y"/>
    <s v="N"/>
    <n v="3.1"/>
    <n v="9"/>
    <n v="4.4000000000000004"/>
    <n v="0"/>
    <n v="151355.43"/>
    <n v="169.23382710000001"/>
    <n v="25614458.671266153"/>
  </r>
  <r>
    <d v="2017-08-04T00:00:00"/>
    <s v="Friday"/>
    <x v="7"/>
    <x v="2"/>
    <n v="31"/>
    <s v="Y"/>
    <s v="N"/>
    <n v="4.3"/>
    <n v="12.1"/>
    <n v="7.2"/>
    <n v="6.6"/>
    <n v="141647.89499999999"/>
    <n v="110.3517269"/>
    <n v="15631089.824999874"/>
  </r>
  <r>
    <d v="2017-08-05T00:00:00"/>
    <s v="Saturday"/>
    <x v="7"/>
    <x v="2"/>
    <n v="31"/>
    <s v="Y"/>
    <s v="N"/>
    <n v="8.8000000000000007"/>
    <n v="14.2"/>
    <n v="11.7"/>
    <n v="0"/>
    <n v="116696.455"/>
    <n v="82.766673249999997"/>
    <n v="9658577.360418329"/>
  </r>
  <r>
    <d v="2017-08-06T00:00:00"/>
    <s v="Sunday"/>
    <x v="7"/>
    <x v="2"/>
    <n v="32"/>
    <s v="Y"/>
    <s v="N"/>
    <n v="9"/>
    <n v="13"/>
    <n v="8.1999999999999993"/>
    <n v="0"/>
    <n v="117351.14"/>
    <n v="86.202202409999998"/>
    <n v="10115926.723324247"/>
  </r>
  <r>
    <d v="2017-08-07T00:00:00"/>
    <s v="Monday"/>
    <x v="7"/>
    <x v="2"/>
    <n v="32"/>
    <s v="Y"/>
    <s v="N"/>
    <n v="7.7"/>
    <n v="12.3"/>
    <n v="7.3"/>
    <n v="4.2"/>
    <n v="138963.17499999999"/>
    <n v="111.4890145"/>
    <n v="15492867.432541035"/>
  </r>
  <r>
    <d v="2017-08-08T00:00:00"/>
    <s v="Tuesday"/>
    <x v="7"/>
    <x v="2"/>
    <n v="32"/>
    <s v="Y"/>
    <s v="N"/>
    <n v="7.9"/>
    <n v="15"/>
    <n v="7.5"/>
    <n v="2.2000000000000002"/>
    <n v="139108.435"/>
    <n v="111.5513751"/>
    <n v="15517737.212258969"/>
  </r>
  <r>
    <d v="2017-08-09T00:00:00"/>
    <s v="Wednesday"/>
    <x v="7"/>
    <x v="2"/>
    <n v="32"/>
    <s v="Y"/>
    <s v="N"/>
    <n v="8.9"/>
    <n v="16.8"/>
    <n v="11.5"/>
    <n v="0"/>
    <n v="130044.375"/>
    <n v="105.283102"/>
    <n v="13691475.19765125"/>
  </r>
  <r>
    <d v="2017-08-10T00:00:00"/>
    <s v="Thursday"/>
    <x v="7"/>
    <x v="2"/>
    <n v="32"/>
    <s v="Y"/>
    <s v="N"/>
    <n v="11.4"/>
    <n v="18.8"/>
    <n v="8.4"/>
    <n v="0"/>
    <n v="122361.925"/>
    <n v="86.916548329999998"/>
    <n v="10635276.168014335"/>
  </r>
  <r>
    <d v="2017-08-11T00:00:00"/>
    <s v="Friday"/>
    <x v="7"/>
    <x v="2"/>
    <n v="32"/>
    <s v="Y"/>
    <s v="N"/>
    <n v="10.3"/>
    <n v="16.399999999999999"/>
    <n v="9.3000000000000007"/>
    <n v="0"/>
    <n v="122862.345"/>
    <n v="78.92563543"/>
    <n v="9696988.6495448835"/>
  </r>
  <r>
    <d v="2017-08-12T00:00:00"/>
    <s v="Saturday"/>
    <x v="7"/>
    <x v="2"/>
    <n v="32"/>
    <s v="Y"/>
    <s v="N"/>
    <n v="10.3"/>
    <n v="17.899999999999999"/>
    <n v="9.9"/>
    <n v="2.8"/>
    <n v="113669.45"/>
    <n v="77.123590930000006"/>
    <n v="8766596.1630380899"/>
  </r>
  <r>
    <d v="2017-08-13T00:00:00"/>
    <s v="Sunday"/>
    <x v="7"/>
    <x v="2"/>
    <n v="33"/>
    <s v="Y"/>
    <s v="N"/>
    <n v="9.4"/>
    <n v="18.7"/>
    <n v="11.1"/>
    <n v="2"/>
    <n v="106274.56"/>
    <n v="68.294171739999996"/>
    <n v="7257933.0522329342"/>
  </r>
  <r>
    <d v="2017-08-14T00:00:00"/>
    <s v="Monday"/>
    <x v="7"/>
    <x v="2"/>
    <n v="33"/>
    <s v="Y"/>
    <s v="N"/>
    <n v="12.3"/>
    <n v="20.100000000000001"/>
    <n v="12.6"/>
    <n v="0"/>
    <n v="121533.955"/>
    <n v="101.399598"/>
    <n v="12323494.180350089"/>
  </r>
  <r>
    <d v="2017-08-15T00:00:00"/>
    <s v="Tuesday"/>
    <x v="7"/>
    <x v="2"/>
    <n v="33"/>
    <s v="Y"/>
    <s v="N"/>
    <n v="10.4"/>
    <n v="17.5"/>
    <n v="3.2"/>
    <n v="0.2"/>
    <n v="127193.3"/>
    <n v="99.086174200000002"/>
    <n v="12603097.48087286"/>
  </r>
  <r>
    <d v="2017-08-16T00:00:00"/>
    <s v="Wednesday"/>
    <x v="7"/>
    <x v="2"/>
    <n v="33"/>
    <s v="Y"/>
    <s v="N"/>
    <n v="12.1"/>
    <n v="18.100000000000001"/>
    <n v="10.9"/>
    <n v="0.8"/>
    <n v="121445.38"/>
    <n v="72.164817319999997"/>
    <n v="8764083.6620579809"/>
  </r>
  <r>
    <d v="2017-08-17T00:00:00"/>
    <s v="Thursday"/>
    <x v="7"/>
    <x v="2"/>
    <n v="33"/>
    <s v="Y"/>
    <s v="N"/>
    <n v="9.3000000000000007"/>
    <n v="15.6"/>
    <n v="9.1"/>
    <n v="1.8"/>
    <n v="129223.80499999999"/>
    <n v="73.714560050000003"/>
    <n v="9525675.93356199"/>
  </r>
  <r>
    <d v="2017-08-18T00:00:00"/>
    <s v="Friday"/>
    <x v="7"/>
    <x v="2"/>
    <n v="33"/>
    <s v="Y"/>
    <s v="N"/>
    <n v="8"/>
    <n v="12.2"/>
    <n v="9.4"/>
    <n v="2.8"/>
    <n v="133562.98499999999"/>
    <n v="92.107544930000003"/>
    <n v="12302158.641872415"/>
  </r>
  <r>
    <d v="2017-08-19T00:00:00"/>
    <s v="Saturday"/>
    <x v="7"/>
    <x v="2"/>
    <n v="33"/>
    <s v="Y"/>
    <s v="N"/>
    <n v="5.9"/>
    <n v="11.8"/>
    <n v="11.6"/>
    <n v="7.2"/>
    <n v="124852.67"/>
    <n v="97.968935160000001"/>
    <n v="12231683.131782876"/>
  </r>
  <r>
    <d v="2017-08-20T00:00:00"/>
    <s v="Sunday"/>
    <x v="7"/>
    <x v="2"/>
    <n v="34"/>
    <s v="Y"/>
    <s v="N"/>
    <n v="5.0999999999999996"/>
    <n v="13.3"/>
    <n v="13.9"/>
    <n v="2"/>
    <n v="119798.995"/>
    <n v="92.815878290000001"/>
    <n v="11119248.939184317"/>
  </r>
  <r>
    <d v="2017-08-21T00:00:00"/>
    <s v="Monday"/>
    <x v="7"/>
    <x v="2"/>
    <n v="34"/>
    <s v="Y"/>
    <s v="N"/>
    <n v="6.8"/>
    <n v="12.7"/>
    <n v="7.9"/>
    <n v="0.6"/>
    <n v="140410.29500000001"/>
    <n v="108.906684"/>
    <n v="15291619.627911782"/>
  </r>
  <r>
    <d v="2017-08-22T00:00:00"/>
    <s v="Tuesday"/>
    <x v="7"/>
    <x v="2"/>
    <n v="34"/>
    <s v="Y"/>
    <s v="N"/>
    <n v="5.7"/>
    <n v="16.8"/>
    <n v="11.1"/>
    <n v="1.6"/>
    <n v="133809.45499999999"/>
    <n v="107.9380963"/>
    <n v="14443137.839640515"/>
  </r>
  <r>
    <d v="2017-08-23T00:00:00"/>
    <s v="Wednesday"/>
    <x v="7"/>
    <x v="2"/>
    <n v="34"/>
    <s v="Y"/>
    <s v="N"/>
    <n v="8.3000000000000007"/>
    <n v="18.100000000000001"/>
    <n v="9.6999999999999993"/>
    <n v="0"/>
    <n v="133056.82"/>
    <n v="106.6475104"/>
    <n v="14190178.594740929"/>
  </r>
  <r>
    <d v="2017-08-24T00:00:00"/>
    <s v="Thursday"/>
    <x v="7"/>
    <x v="2"/>
    <n v="34"/>
    <s v="Y"/>
    <s v="N"/>
    <n v="5.2"/>
    <n v="13.3"/>
    <n v="13"/>
    <n v="9.1999999999999993"/>
    <n v="135619.94"/>
    <n v="118.9186938"/>
    <n v="16127746.118034372"/>
  </r>
  <r>
    <d v="2017-08-25T00:00:00"/>
    <s v="Friday"/>
    <x v="7"/>
    <x v="2"/>
    <n v="34"/>
    <s v="Y"/>
    <s v="N"/>
    <n v="4.9000000000000004"/>
    <n v="15"/>
    <n v="13.3"/>
    <n v="0.6"/>
    <n v="133666.57500000001"/>
    <n v="120.1723289"/>
    <n v="16063023.613836518"/>
  </r>
  <r>
    <d v="2017-08-26T00:00:00"/>
    <s v="Saturday"/>
    <x v="7"/>
    <x v="2"/>
    <n v="34"/>
    <s v="Y"/>
    <s v="N"/>
    <n v="9.9"/>
    <n v="15.3"/>
    <n v="8.5"/>
    <n v="0"/>
    <n v="117444.1"/>
    <n v="93.657541890000005"/>
    <n v="10999525.715483351"/>
  </r>
  <r>
    <d v="2017-08-27T00:00:00"/>
    <s v="Sunday"/>
    <x v="7"/>
    <x v="2"/>
    <n v="35"/>
    <s v="Y"/>
    <s v="N"/>
    <n v="5.8"/>
    <n v="10.7"/>
    <n v="11.8"/>
    <n v="7.8"/>
    <n v="115177.935"/>
    <n v="93.117477789999995"/>
    <n v="10725078.804260563"/>
  </r>
  <r>
    <d v="2017-08-28T00:00:00"/>
    <s v="Monday"/>
    <x v="7"/>
    <x v="2"/>
    <n v="35"/>
    <s v="Y"/>
    <s v="N"/>
    <n v="5.8"/>
    <n v="11.8"/>
    <n v="14.6"/>
    <n v="0.6"/>
    <n v="139414.495"/>
    <n v="163.40926049999999"/>
    <n v="22781619.530930944"/>
  </r>
  <r>
    <d v="2017-08-29T00:00:00"/>
    <s v="Tuesday"/>
    <x v="7"/>
    <x v="2"/>
    <n v="35"/>
    <s v="Y"/>
    <s v="N"/>
    <n v="5.4"/>
    <n v="12.9"/>
    <n v="9.1"/>
    <n v="0"/>
    <n v="139814.04"/>
    <n v="143.84804"/>
    <n v="20111975.618481603"/>
  </r>
  <r>
    <d v="2017-08-30T00:00:00"/>
    <s v="Wednesday"/>
    <x v="7"/>
    <x v="2"/>
    <n v="35"/>
    <s v="Y"/>
    <s v="N"/>
    <n v="7.7"/>
    <n v="13.8"/>
    <n v="12.3"/>
    <n v="0.6"/>
    <n v="137513.465"/>
    <n v="118.29507649999999"/>
    <n v="16267165.861955071"/>
  </r>
  <r>
    <d v="2017-08-31T00:00:00"/>
    <s v="Thursday"/>
    <x v="7"/>
    <x v="2"/>
    <n v="35"/>
    <s v="Y"/>
    <s v="N"/>
    <n v="4"/>
    <n v="16.7"/>
    <n v="15.9"/>
    <n v="0.2"/>
    <n v="133982.255"/>
    <n v="115.4257008"/>
    <n v="15464995.678139305"/>
  </r>
  <r>
    <d v="2017-09-01T00:00:00"/>
    <s v="Friday"/>
    <x v="8"/>
    <x v="2"/>
    <n v="35"/>
    <s v="Y"/>
    <s v="N"/>
    <n v="3.7"/>
    <n v="17"/>
    <n v="14.4"/>
    <n v="0"/>
    <n v="128707.425"/>
    <n v="102.27816319999999"/>
    <n v="13163959.019201759"/>
  </r>
  <r>
    <d v="2017-09-02T00:00:00"/>
    <s v="Saturday"/>
    <x v="8"/>
    <x v="2"/>
    <n v="35"/>
    <s v="Y"/>
    <s v="N"/>
    <n v="7.3"/>
    <n v="18.399999999999999"/>
    <n v="6.3"/>
    <n v="0"/>
    <n v="114098.11500000001"/>
    <n v="89.329916780000005"/>
    <n v="10192375.11770487"/>
  </r>
  <r>
    <d v="2017-09-03T00:00:00"/>
    <s v="Sunday"/>
    <x v="8"/>
    <x v="2"/>
    <n v="36"/>
    <s v="Y"/>
    <s v="N"/>
    <n v="13.4"/>
    <n v="17.2"/>
    <n v="6.3"/>
    <n v="0"/>
    <n v="103964.33"/>
    <n v="67.073127529999994"/>
    <n v="6973212.7646610048"/>
  </r>
  <r>
    <d v="2017-09-04T00:00:00"/>
    <s v="Monday"/>
    <x v="8"/>
    <x v="2"/>
    <n v="36"/>
    <s v="Y"/>
    <s v="N"/>
    <n v="8.8000000000000007"/>
    <n v="13.7"/>
    <n v="13.4"/>
    <n v="0.4"/>
    <n v="128001.05499999999"/>
    <n v="93.826620980000001"/>
    <n v="12009906.472525133"/>
  </r>
  <r>
    <d v="2017-09-05T00:00:00"/>
    <s v="Tuesday"/>
    <x v="8"/>
    <x v="2"/>
    <n v="36"/>
    <s v="Y"/>
    <s v="N"/>
    <n v="6.5"/>
    <n v="13.3"/>
    <n v="11"/>
    <n v="0.2"/>
    <n v="137696.67000000001"/>
    <n v="95.602018139999998"/>
    <n v="13164079.543157594"/>
  </r>
  <r>
    <d v="2017-09-06T00:00:00"/>
    <s v="Wednesday"/>
    <x v="8"/>
    <x v="2"/>
    <n v="36"/>
    <s v="Y"/>
    <s v="N"/>
    <n v="6.7"/>
    <n v="15.1"/>
    <n v="11"/>
    <n v="4.8"/>
    <n v="134819.94500000001"/>
    <n v="101.0173763"/>
    <n v="13619157.116810303"/>
  </r>
  <r>
    <d v="2017-09-07T00:00:00"/>
    <s v="Thursday"/>
    <x v="8"/>
    <x v="2"/>
    <n v="36"/>
    <s v="Y"/>
    <s v="N"/>
    <n v="7.9"/>
    <n v="15.2"/>
    <n v="9.5"/>
    <n v="0.8"/>
    <n v="133405.72"/>
    <n v="93.025254910000001"/>
    <n v="12410101.109452086"/>
  </r>
  <r>
    <d v="2017-09-08T00:00:00"/>
    <s v="Friday"/>
    <x v="8"/>
    <x v="2"/>
    <n v="36"/>
    <s v="Y"/>
    <s v="N"/>
    <n v="8"/>
    <n v="13.5"/>
    <n v="13.1"/>
    <n v="3.2"/>
    <n v="132543.1"/>
    <n v="102.4160808"/>
    <n v="13574544.839082481"/>
  </r>
  <r>
    <d v="2017-09-09T00:00:00"/>
    <s v="Saturday"/>
    <x v="8"/>
    <x v="2"/>
    <n v="36"/>
    <s v="Y"/>
    <s v="N"/>
    <n v="7.1"/>
    <n v="14.9"/>
    <n v="15.9"/>
    <n v="1.2"/>
    <n v="120454.01"/>
    <n v="96.910244129999995"/>
    <n v="11673227.515537459"/>
  </r>
  <r>
    <d v="2017-09-10T00:00:00"/>
    <s v="Sunday"/>
    <x v="8"/>
    <x v="2"/>
    <n v="37"/>
    <s v="Y"/>
    <s v="N"/>
    <n v="5.3"/>
    <n v="16.100000000000001"/>
    <n v="12.3"/>
    <n v="0.2"/>
    <n v="114584.065"/>
    <n v="91.883909369999998"/>
    <n v="10528431.843706189"/>
  </r>
  <r>
    <d v="2017-09-11T00:00:00"/>
    <s v="Monday"/>
    <x v="8"/>
    <x v="2"/>
    <n v="37"/>
    <s v="Y"/>
    <s v="N"/>
    <n v="8.1"/>
    <n v="18.100000000000001"/>
    <n v="7"/>
    <n v="0"/>
    <n v="127169.03"/>
    <n v="86.68557783"/>
    <n v="11023720.847630605"/>
  </r>
  <r>
    <d v="2017-09-12T00:00:00"/>
    <s v="Tuesday"/>
    <x v="8"/>
    <x v="2"/>
    <n v="37"/>
    <s v="Y"/>
    <s v="N"/>
    <n v="12.2"/>
    <n v="19.899999999999999"/>
    <n v="3.5"/>
    <n v="0.2"/>
    <n v="130906.89"/>
    <n v="94.772968660000004"/>
    <n v="12406434.583348067"/>
  </r>
  <r>
    <d v="2017-09-13T00:00:00"/>
    <s v="Wednesday"/>
    <x v="8"/>
    <x v="2"/>
    <n v="37"/>
    <s v="Y"/>
    <s v="N"/>
    <n v="13.3"/>
    <n v="16.399999999999999"/>
    <n v="8.1999999999999993"/>
    <n v="2"/>
    <n v="127192.315"/>
    <n v="88.361935939999995"/>
    <n v="11238959.190090301"/>
  </r>
  <r>
    <d v="2017-09-14T00:00:00"/>
    <s v="Thursday"/>
    <x v="8"/>
    <x v="2"/>
    <n v="37"/>
    <s v="Y"/>
    <s v="N"/>
    <n v="5.8"/>
    <n v="15.3"/>
    <n v="10.8"/>
    <n v="1.4"/>
    <n v="131986.80499999999"/>
    <n v="89.57361118"/>
    <n v="11822534.751960479"/>
  </r>
  <r>
    <d v="2017-09-15T00:00:00"/>
    <s v="Friday"/>
    <x v="8"/>
    <x v="2"/>
    <n v="37"/>
    <s v="Y"/>
    <s v="N"/>
    <n v="9.6"/>
    <n v="16.7"/>
    <n v="7"/>
    <n v="0"/>
    <n v="128761.605"/>
    <n v="89.236201120000004"/>
    <n v="11490196.480313998"/>
  </r>
  <r>
    <d v="2017-09-16T00:00:00"/>
    <s v="Saturday"/>
    <x v="8"/>
    <x v="2"/>
    <n v="37"/>
    <s v="Y"/>
    <s v="N"/>
    <n v="7.4"/>
    <n v="13.3"/>
    <n v="16.7"/>
    <n v="21.4"/>
    <n v="111301.56"/>
    <n v="89.607587129999999"/>
    <n v="9973464.2354049217"/>
  </r>
  <r>
    <d v="2017-09-17T00:00:00"/>
    <s v="Sunday"/>
    <x v="8"/>
    <x v="2"/>
    <n v="38"/>
    <s v="Y"/>
    <s v="N"/>
    <n v="4"/>
    <n v="18.100000000000001"/>
    <n v="19"/>
    <n v="0.2"/>
    <n v="104766"/>
    <n v="75.509598890000007"/>
    <n v="7910838.6373097403"/>
  </r>
  <r>
    <d v="2017-09-18T00:00:00"/>
    <s v="Monday"/>
    <x v="8"/>
    <x v="2"/>
    <n v="38"/>
    <s v="Y"/>
    <s v="N"/>
    <n v="10.5"/>
    <n v="22"/>
    <n v="15.7"/>
    <n v="0"/>
    <n v="115123.54"/>
    <n v="79.783447899999999"/>
    <n v="9184952.955653565"/>
  </r>
  <r>
    <d v="2017-09-19T00:00:00"/>
    <s v="Tuesday"/>
    <x v="8"/>
    <x v="2"/>
    <n v="38"/>
    <s v="Y"/>
    <s v="N"/>
    <n v="9"/>
    <n v="13.9"/>
    <n v="16.600000000000001"/>
    <n v="0.2"/>
    <n v="124033.955"/>
    <n v="92.372768620000002"/>
    <n v="11457359.826238493"/>
  </r>
  <r>
    <d v="2017-09-20T00:00:00"/>
    <s v="Wednesday"/>
    <x v="8"/>
    <x v="2"/>
    <n v="38"/>
    <s v="Y"/>
    <s v="N"/>
    <n v="6"/>
    <n v="19.2"/>
    <n v="17.3"/>
    <n v="0"/>
    <n v="123461.38"/>
    <n v="82.595610879999995"/>
    <n v="10197368.101187814"/>
  </r>
  <r>
    <d v="2017-09-21T00:00:00"/>
    <s v="Thursday"/>
    <x v="8"/>
    <x v="2"/>
    <n v="38"/>
    <s v="Y"/>
    <s v="N"/>
    <n v="11.6"/>
    <n v="23.6"/>
    <n v="13"/>
    <n v="0"/>
    <n v="119309.93"/>
    <n v="74.957769020000001"/>
    <n v="8943206.1747323684"/>
  </r>
  <r>
    <d v="2017-09-22T00:00:00"/>
    <s v="Friday"/>
    <x v="8"/>
    <x v="2"/>
    <n v="38"/>
    <s v="N"/>
    <s v="N"/>
    <n v="12.8"/>
    <n v="25.6"/>
    <n v="15.6"/>
    <n v="0"/>
    <n v="116611.25"/>
    <n v="75.289119159999998"/>
    <n v="8779558.2966465503"/>
  </r>
  <r>
    <d v="2017-09-23T00:00:00"/>
    <s v="Saturday"/>
    <x v="8"/>
    <x v="2"/>
    <n v="38"/>
    <s v="N"/>
    <s v="N"/>
    <n v="14.8"/>
    <n v="30.6"/>
    <n v="17.3"/>
    <n v="0"/>
    <n v="101012.29"/>
    <n v="63.0173962"/>
    <n v="6365531.4999992978"/>
  </r>
  <r>
    <d v="2017-09-24T00:00:00"/>
    <s v="Sunday"/>
    <x v="8"/>
    <x v="2"/>
    <n v="39"/>
    <s v="N"/>
    <s v="N"/>
    <n v="12.9"/>
    <n v="19.899999999999999"/>
    <n v="12"/>
    <n v="0.4"/>
    <n v="92608.24"/>
    <n v="43.197347600000001"/>
    <n v="4000430.3339042244"/>
  </r>
  <r>
    <d v="2017-09-25T00:00:00"/>
    <s v="Monday"/>
    <x v="8"/>
    <x v="2"/>
    <n v="39"/>
    <s v="N"/>
    <s v="N"/>
    <n v="10.3"/>
    <n v="14.2"/>
    <n v="10.9"/>
    <n v="1.6"/>
    <n v="119126.485"/>
    <n v="71.241065710000001"/>
    <n v="8486697.7456863299"/>
  </r>
  <r>
    <d v="2017-09-26T00:00:00"/>
    <s v="Tuesday"/>
    <x v="8"/>
    <x v="2"/>
    <n v="39"/>
    <s v="N"/>
    <s v="N"/>
    <n v="5"/>
    <n v="15.1"/>
    <n v="20.399999999999999"/>
    <n v="0.4"/>
    <n v="124452.94"/>
    <n v="79.800225260000005"/>
    <n v="9931372.6462692656"/>
  </r>
  <r>
    <d v="2017-09-27T00:00:00"/>
    <s v="Wednesday"/>
    <x v="8"/>
    <x v="2"/>
    <n v="39"/>
    <s v="N"/>
    <s v="N"/>
    <n v="9.6"/>
    <n v="24.6"/>
    <n v="11.7"/>
    <n v="0"/>
    <n v="119028.07"/>
    <n v="72.545509100000004"/>
    <n v="8634951.935340438"/>
  </r>
  <r>
    <d v="2017-09-28T00:00:00"/>
    <s v="Thursday"/>
    <x v="8"/>
    <x v="2"/>
    <n v="39"/>
    <s v="N"/>
    <s v="N"/>
    <n v="10.4"/>
    <n v="18.5"/>
    <n v="12.8"/>
    <n v="0"/>
    <n v="116655.855"/>
    <n v="61.649556580000002"/>
    <n v="7191781.733210776"/>
  </r>
  <r>
    <d v="2017-09-29T00:00:00"/>
    <s v="Friday"/>
    <x v="8"/>
    <x v="2"/>
    <n v="39"/>
    <s v="N"/>
    <s v="Y"/>
    <n v="10.6"/>
    <n v="18.399999999999999"/>
    <n v="14.5"/>
    <n v="0"/>
    <n v="102847.255"/>
    <n v="42.634675649999998"/>
    <n v="4384859.3584178407"/>
  </r>
  <r>
    <d v="2017-09-30T00:00:00"/>
    <s v="Saturday"/>
    <x v="8"/>
    <x v="2"/>
    <n v="39"/>
    <s v="N"/>
    <s v="N"/>
    <n v="11"/>
    <n v="15.4"/>
    <n v="16.100000000000001"/>
    <n v="1"/>
    <n v="100701.82"/>
    <n v="47.309943529999998"/>
    <n v="4764197.4175682245"/>
  </r>
  <r>
    <d v="2017-10-01T00:00:00"/>
    <s v="Sunday"/>
    <x v="9"/>
    <x v="2"/>
    <n v="40"/>
    <s v="N"/>
    <s v="N"/>
    <n v="9.6999999999999993"/>
    <n v="17.2"/>
    <n v="9.1999999999999993"/>
    <n v="0"/>
    <n v="103556.74"/>
    <n v="58.989627579999997"/>
    <n v="6108773.5259988895"/>
  </r>
  <r>
    <d v="2017-10-02T00:00:00"/>
    <s v="Monday"/>
    <x v="9"/>
    <x v="2"/>
    <n v="40"/>
    <s v="N"/>
    <s v="N"/>
    <n v="9.5"/>
    <n v="16.399999999999999"/>
    <n v="16.399999999999999"/>
    <n v="0"/>
    <n v="119226.42"/>
    <n v="74.497158290000002"/>
    <n v="8882029.4830900226"/>
  </r>
  <r>
    <d v="2017-10-03T00:00:00"/>
    <s v="Tuesday"/>
    <x v="9"/>
    <x v="2"/>
    <n v="40"/>
    <s v="N"/>
    <s v="N"/>
    <n v="6.8"/>
    <n v="22.3"/>
    <n v="21.8"/>
    <n v="0"/>
    <n v="118856.41499999999"/>
    <n v="79.059146049999995"/>
    <n v="9396686.6724644098"/>
  </r>
  <r>
    <d v="2017-10-04T00:00:00"/>
    <s v="Wednesday"/>
    <x v="9"/>
    <x v="2"/>
    <n v="40"/>
    <s v="N"/>
    <s v="N"/>
    <n v="8.5"/>
    <n v="20.8"/>
    <n v="21.6"/>
    <n v="0"/>
    <n v="114604.62"/>
    <n v="71.108733229999999"/>
    <n v="8149389.3505055225"/>
  </r>
  <r>
    <d v="2017-10-05T00:00:00"/>
    <s v="Thursday"/>
    <x v="9"/>
    <x v="2"/>
    <n v="40"/>
    <s v="N"/>
    <s v="N"/>
    <n v="11.7"/>
    <n v="19.399999999999999"/>
    <n v="10.4"/>
    <n v="0"/>
    <n v="113134.58"/>
    <n v="65.315736259999994"/>
    <n v="7389468.3891658699"/>
  </r>
  <r>
    <d v="2017-10-06T00:00:00"/>
    <s v="Friday"/>
    <x v="9"/>
    <x v="2"/>
    <n v="40"/>
    <s v="N"/>
    <s v="N"/>
    <n v="10.1"/>
    <n v="15"/>
    <n v="16.8"/>
    <n v="2.4"/>
    <n v="118359.28"/>
    <n v="53.429039449999998"/>
    <n v="6323822.6403935952"/>
  </r>
  <r>
    <d v="2017-10-07T00:00:00"/>
    <s v="Saturday"/>
    <x v="9"/>
    <x v="2"/>
    <n v="40"/>
    <s v="N"/>
    <s v="N"/>
    <n v="7.2"/>
    <n v="23.7"/>
    <n v="17.3"/>
    <n v="0.2"/>
    <n v="101974.595"/>
    <n v="38.89411226"/>
    <n v="3966211.3455980346"/>
  </r>
  <r>
    <d v="2017-10-08T00:00:00"/>
    <s v="Sunday"/>
    <x v="9"/>
    <x v="2"/>
    <n v="41"/>
    <s v="N"/>
    <s v="N"/>
    <n v="11.1"/>
    <n v="25.3"/>
    <n v="19.5"/>
    <n v="0"/>
    <n v="97053.544999999998"/>
    <n v="56.16035213"/>
    <n v="5450561.2626648005"/>
  </r>
  <r>
    <d v="2017-10-09T00:00:00"/>
    <s v="Monday"/>
    <x v="9"/>
    <x v="2"/>
    <n v="41"/>
    <s v="N"/>
    <s v="N"/>
    <n v="14"/>
    <n v="18.7"/>
    <n v="16.7"/>
    <n v="2.4"/>
    <n v="111432.36500000001"/>
    <n v="68.87949682"/>
    <n v="7675405.2306625796"/>
  </r>
  <r>
    <d v="2017-10-10T00:00:00"/>
    <s v="Tuesday"/>
    <x v="9"/>
    <x v="2"/>
    <n v="41"/>
    <s v="Y"/>
    <s v="N"/>
    <n v="8"/>
    <n v="18.8"/>
    <n v="23.6"/>
    <n v="0.2"/>
    <n v="116556.425"/>
    <n v="77.452308540000004"/>
    <n v="9027564.1914193705"/>
  </r>
  <r>
    <d v="2017-10-11T00:00:00"/>
    <s v="Wednesday"/>
    <x v="9"/>
    <x v="2"/>
    <n v="41"/>
    <s v="Y"/>
    <s v="N"/>
    <n v="9.8000000000000007"/>
    <n v="25.6"/>
    <n v="7.5"/>
    <n v="0"/>
    <n v="114133.54"/>
    <n v="55.553221790000002"/>
    <n v="6340485.8612978365"/>
  </r>
  <r>
    <d v="2017-10-12T00:00:00"/>
    <s v="Thursday"/>
    <x v="9"/>
    <x v="2"/>
    <n v="41"/>
    <s v="Y"/>
    <s v="N"/>
    <n v="10.5"/>
    <n v="19.2"/>
    <n v="15.6"/>
    <n v="10"/>
    <n v="113957.735"/>
    <n v="56.959277329999999"/>
    <n v="6490950.2317636479"/>
  </r>
  <r>
    <d v="2017-10-13T00:00:00"/>
    <s v="Friday"/>
    <x v="9"/>
    <x v="2"/>
    <n v="41"/>
    <s v="Y"/>
    <s v="N"/>
    <n v="13.1"/>
    <n v="16.7"/>
    <n v="12.5"/>
    <n v="0"/>
    <n v="117048.72500000001"/>
    <n v="83.756746089999993"/>
    <n v="9803620.3399832342"/>
  </r>
  <r>
    <d v="2017-10-14T00:00:00"/>
    <s v="Saturday"/>
    <x v="9"/>
    <x v="2"/>
    <n v="41"/>
    <s v="Y"/>
    <s v="N"/>
    <n v="8.1999999999999993"/>
    <n v="16.100000000000001"/>
    <n v="23.6"/>
    <n v="0"/>
    <n v="102037.16499999999"/>
    <n v="85.403883269999994"/>
    <n v="8714370.1288617291"/>
  </r>
  <r>
    <d v="2017-10-15T00:00:00"/>
    <s v="Sunday"/>
    <x v="9"/>
    <x v="2"/>
    <n v="42"/>
    <s v="Y"/>
    <s v="N"/>
    <n v="6.8"/>
    <n v="17.600000000000001"/>
    <n v="24.5"/>
    <n v="0"/>
    <n v="98108.815000000002"/>
    <n v="71.602890579999993"/>
    <n v="7024874.7453784626"/>
  </r>
  <r>
    <d v="2017-10-16T00:00:00"/>
    <s v="Monday"/>
    <x v="9"/>
    <x v="2"/>
    <n v="42"/>
    <s v="Y"/>
    <s v="N"/>
    <n v="11.3"/>
    <n v="28.6"/>
    <n v="23.8"/>
    <n v="0"/>
    <n v="115907.395"/>
    <n v="84.013226709999998"/>
    <n v="9737754.2535005212"/>
  </r>
  <r>
    <d v="2017-10-17T00:00:00"/>
    <s v="Tuesday"/>
    <x v="9"/>
    <x v="2"/>
    <n v="42"/>
    <s v="Y"/>
    <s v="N"/>
    <n v="12.8"/>
    <n v="30.2"/>
    <n v="24.9"/>
    <n v="0"/>
    <n v="117470.22"/>
    <n v="76.51584579"/>
    <n v="8988333.2384373732"/>
  </r>
  <r>
    <d v="2017-10-18T00:00:00"/>
    <s v="Wednesday"/>
    <x v="9"/>
    <x v="2"/>
    <n v="42"/>
    <s v="Y"/>
    <s v="N"/>
    <n v="14.5"/>
    <n v="30.9"/>
    <n v="25.1"/>
    <n v="0"/>
    <n v="121087.1"/>
    <n v="92.334121359999997"/>
    <n v="11180470.986530457"/>
  </r>
  <r>
    <d v="2017-10-19T00:00:00"/>
    <s v="Thursday"/>
    <x v="9"/>
    <x v="2"/>
    <n v="42"/>
    <s v="Y"/>
    <s v="N"/>
    <n v="21.7"/>
    <n v="25.6"/>
    <n v="9.8000000000000007"/>
    <n v="0"/>
    <n v="118201.175"/>
    <n v="80.376717099999993"/>
    <n v="9500622.4038625918"/>
  </r>
  <r>
    <d v="2017-10-20T00:00:00"/>
    <s v="Friday"/>
    <x v="9"/>
    <x v="2"/>
    <n v="42"/>
    <s v="Y"/>
    <s v="N"/>
    <n v="11.3"/>
    <n v="16.2"/>
    <n v="24"/>
    <n v="2.6"/>
    <n v="108412.66499999999"/>
    <n v="72.715846839999998"/>
    <n v="7883318.7436562283"/>
  </r>
  <r>
    <d v="2017-10-21T00:00:00"/>
    <s v="Saturday"/>
    <x v="9"/>
    <x v="2"/>
    <n v="42"/>
    <s v="Y"/>
    <s v="N"/>
    <n v="11"/>
    <n v="15.4"/>
    <n v="12.8"/>
    <n v="0"/>
    <n v="102195.97500000001"/>
    <n v="73.108339409999999"/>
    <n v="7471378.026635875"/>
  </r>
  <r>
    <d v="2017-10-22T00:00:00"/>
    <s v="Sunday"/>
    <x v="9"/>
    <x v="2"/>
    <n v="43"/>
    <s v="Y"/>
    <s v="N"/>
    <n v="11.1"/>
    <n v="16"/>
    <n v="13"/>
    <n v="0"/>
    <n v="100571.04"/>
    <n v="76.328222569999994"/>
    <n v="7676408.7252163719"/>
  </r>
  <r>
    <d v="2017-10-23T00:00:00"/>
    <s v="Monday"/>
    <x v="9"/>
    <x v="2"/>
    <n v="43"/>
    <s v="Y"/>
    <s v="N"/>
    <n v="11.9"/>
    <n v="19"/>
    <n v="21.8"/>
    <n v="0"/>
    <n v="115549.435"/>
    <n v="90.675665039999998"/>
    <n v="10477521.863621252"/>
  </r>
  <r>
    <d v="2017-10-24T00:00:00"/>
    <s v="Tuesday"/>
    <x v="9"/>
    <x v="2"/>
    <n v="43"/>
    <s v="Y"/>
    <s v="N"/>
    <n v="12.1"/>
    <n v="20.5"/>
    <n v="18.7"/>
    <n v="0.2"/>
    <n v="118010.31"/>
    <n v="91.93047541"/>
    <n v="10848743.901581477"/>
  </r>
  <r>
    <d v="2017-10-25T00:00:00"/>
    <s v="Wednesday"/>
    <x v="9"/>
    <x v="2"/>
    <n v="43"/>
    <s v="Y"/>
    <s v="N"/>
    <n v="13.3"/>
    <n v="18.5"/>
    <n v="12.5"/>
    <n v="11.4"/>
    <n v="115813.03"/>
    <n v="98.042415309999996"/>
    <n v="11354589.185569489"/>
  </r>
  <r>
    <d v="2017-10-26T00:00:00"/>
    <s v="Thursday"/>
    <x v="9"/>
    <x v="2"/>
    <n v="43"/>
    <s v="Y"/>
    <s v="N"/>
    <n v="12.9"/>
    <n v="16.8"/>
    <n v="12.2"/>
    <n v="0.2"/>
    <n v="117333.44500000001"/>
    <n v="89.911230680000003"/>
    <n v="10549594.439874094"/>
  </r>
  <r>
    <d v="2017-10-27T00:00:00"/>
    <s v="Friday"/>
    <x v="9"/>
    <x v="2"/>
    <n v="43"/>
    <s v="Y"/>
    <s v="N"/>
    <n v="10.3"/>
    <n v="27.4"/>
    <n v="26.1"/>
    <n v="0"/>
    <n v="112633.265"/>
    <n v="78.660882360000002"/>
    <n v="8859832.007987706"/>
  </r>
  <r>
    <d v="2017-10-28T00:00:00"/>
    <s v="Saturday"/>
    <x v="9"/>
    <x v="2"/>
    <n v="43"/>
    <s v="Y"/>
    <s v="N"/>
    <n v="15"/>
    <n v="21.4"/>
    <n v="16.8"/>
    <n v="0.4"/>
    <n v="100746.42"/>
    <n v="81.094467010000002"/>
    <n v="8169977.2330656042"/>
  </r>
  <r>
    <d v="2017-10-29T00:00:00"/>
    <s v="Sunday"/>
    <x v="9"/>
    <x v="2"/>
    <n v="44"/>
    <s v="Y"/>
    <s v="N"/>
    <n v="11.5"/>
    <n v="28.6"/>
    <n v="27.1"/>
    <n v="0"/>
    <n v="92182.955000000002"/>
    <n v="61.462527489999999"/>
    <n v="5665797.405796933"/>
  </r>
  <r>
    <d v="2017-10-30T00:00:00"/>
    <s v="Monday"/>
    <x v="9"/>
    <x v="2"/>
    <n v="44"/>
    <s v="Y"/>
    <s v="N"/>
    <n v="8.8000000000000007"/>
    <n v="17"/>
    <n v="17"/>
    <n v="4.4000000000000004"/>
    <n v="112227.65"/>
    <n v="77.42179007"/>
    <n v="8688865.5583494343"/>
  </r>
  <r>
    <d v="2017-10-31T00:00:00"/>
    <s v="Tuesday"/>
    <x v="9"/>
    <x v="2"/>
    <n v="44"/>
    <s v="Y"/>
    <s v="N"/>
    <n v="8.1"/>
    <n v="16.399999999999999"/>
    <n v="24.8"/>
    <n v="6"/>
    <n v="116179.47"/>
    <n v="86.957257670000004"/>
    <n v="10102648.108754035"/>
  </r>
  <r>
    <d v="2017-11-01T00:00:00"/>
    <s v="Wednesday"/>
    <x v="10"/>
    <x v="2"/>
    <n v="44"/>
    <s v="Y"/>
    <s v="N"/>
    <n v="11.9"/>
    <n v="18"/>
    <n v="14.2"/>
    <n v="0.4"/>
    <n v="116632.09"/>
    <n v="87.027542560000001"/>
    <n v="10150204.17633675"/>
  </r>
  <r>
    <d v="2017-11-02T00:00:00"/>
    <s v="Thursday"/>
    <x v="10"/>
    <x v="2"/>
    <n v="44"/>
    <s v="Y"/>
    <s v="N"/>
    <n v="11.3"/>
    <n v="17.399999999999999"/>
    <n v="17"/>
    <n v="1.4"/>
    <n v="120470.785"/>
    <n v="87.510162679999993"/>
    <n v="10542417.993537303"/>
  </r>
  <r>
    <d v="2017-11-03T00:00:00"/>
    <s v="Friday"/>
    <x v="10"/>
    <x v="2"/>
    <n v="44"/>
    <s v="Y"/>
    <s v="N"/>
    <n v="9.4"/>
    <n v="16.600000000000001"/>
    <n v="20.5"/>
    <n v="1.4"/>
    <n v="113451.995"/>
    <n v="76.925848950000002"/>
    <n v="8727391.030446155"/>
  </r>
  <r>
    <d v="2017-11-04T00:00:00"/>
    <s v="Saturday"/>
    <x v="10"/>
    <x v="2"/>
    <n v="44"/>
    <s v="Y"/>
    <s v="N"/>
    <n v="8.3000000000000007"/>
    <n v="15.8"/>
    <n v="24.6"/>
    <n v="0.4"/>
    <n v="101610.815"/>
    <n v="78.734581890000001"/>
    <n v="8000285.0345271407"/>
  </r>
  <r>
    <d v="2017-11-05T00:00:00"/>
    <s v="Sunday"/>
    <x v="10"/>
    <x v="2"/>
    <n v="45"/>
    <s v="Y"/>
    <s v="N"/>
    <n v="6.4"/>
    <n v="17.600000000000001"/>
    <n v="24.1"/>
    <n v="0"/>
    <n v="95368.164999999994"/>
    <n v="77.636602679999996"/>
    <n v="7404060.3344256813"/>
  </r>
  <r>
    <d v="2017-11-06T00:00:00"/>
    <s v="Monday"/>
    <x v="10"/>
    <x v="2"/>
    <n v="45"/>
    <s v="Y"/>
    <s v="N"/>
    <n v="10.9"/>
    <n v="16.100000000000001"/>
    <n v="18.899999999999999"/>
    <n v="0"/>
    <n v="104632.79"/>
    <n v="80.934221030000003"/>
    <n v="8468373.3528455738"/>
  </r>
  <r>
    <d v="2017-11-07T00:00:00"/>
    <s v="Tuesday"/>
    <x v="10"/>
    <x v="2"/>
    <n v="45"/>
    <s v="Y"/>
    <s v="Y"/>
    <n v="10"/>
    <n v="15.8"/>
    <n v="18.8"/>
    <n v="3.4"/>
    <n v="100592.295"/>
    <n v="78.317766300000002"/>
    <n v="7878163.8513906589"/>
  </r>
  <r>
    <d v="2017-11-08T00:00:00"/>
    <s v="Wednesday"/>
    <x v="10"/>
    <x v="2"/>
    <n v="45"/>
    <s v="Y"/>
    <s v="N"/>
    <n v="12.1"/>
    <n v="16.899999999999999"/>
    <n v="25.4"/>
    <n v="0"/>
    <n v="111738.485"/>
    <n v="90.995755090000003"/>
    <n v="10167727.815187639"/>
  </r>
  <r>
    <d v="2017-11-09T00:00:00"/>
    <s v="Thursday"/>
    <x v="10"/>
    <x v="2"/>
    <n v="45"/>
    <s v="Y"/>
    <s v="N"/>
    <n v="8.6999999999999993"/>
    <n v="21.8"/>
    <n v="28.8"/>
    <n v="0"/>
    <n v="113539.935"/>
    <n v="85.582594670000006"/>
    <n v="9717042.2359631471"/>
  </r>
  <r>
    <d v="2017-11-10T00:00:00"/>
    <s v="Friday"/>
    <x v="10"/>
    <x v="2"/>
    <n v="45"/>
    <s v="Y"/>
    <s v="N"/>
    <n v="12.1"/>
    <n v="27.2"/>
    <n v="23.7"/>
    <n v="0"/>
    <n v="115156.44500000001"/>
    <n v="92.615536950000006"/>
    <n v="10665275.986928144"/>
  </r>
  <r>
    <d v="2017-11-11T00:00:00"/>
    <s v="Saturday"/>
    <x v="10"/>
    <x v="2"/>
    <n v="45"/>
    <s v="Y"/>
    <s v="N"/>
    <n v="14.8"/>
    <n v="24.7"/>
    <n v="28.8"/>
    <n v="0"/>
    <n v="104194.345"/>
    <n v="83.494939239999994"/>
    <n v="8699700.5049265977"/>
  </r>
  <r>
    <d v="2017-11-12T00:00:00"/>
    <s v="Sunday"/>
    <x v="10"/>
    <x v="2"/>
    <n v="46"/>
    <s v="Y"/>
    <s v="N"/>
    <n v="13.2"/>
    <n v="23.3"/>
    <n v="25"/>
    <n v="0"/>
    <n v="98774.235000000001"/>
    <n v="73.950064819999994"/>
    <n v="7304361.0807959121"/>
  </r>
  <r>
    <d v="2017-11-13T00:00:00"/>
    <s v="Monday"/>
    <x v="10"/>
    <x v="2"/>
    <n v="46"/>
    <s v="Y"/>
    <s v="N"/>
    <n v="13.7"/>
    <n v="33"/>
    <n v="29.5"/>
    <n v="0"/>
    <n v="125795.84"/>
    <n v="102.5536814"/>
    <n v="12900826.496805375"/>
  </r>
  <r>
    <d v="2017-11-14T00:00:00"/>
    <s v="Tuesday"/>
    <x v="10"/>
    <x v="2"/>
    <n v="46"/>
    <s v="Y"/>
    <s v="N"/>
    <n v="18.2"/>
    <n v="33.9"/>
    <n v="29.5"/>
    <n v="0"/>
    <n v="135420.82"/>
    <n v="94.731684869999995"/>
    <n v="12828642.445076993"/>
  </r>
  <r>
    <d v="2017-11-15T00:00:00"/>
    <s v="Wednesday"/>
    <x v="10"/>
    <x v="2"/>
    <n v="46"/>
    <s v="Y"/>
    <s v="N"/>
    <n v="21.5"/>
    <n v="31.4"/>
    <n v="16.899999999999999"/>
    <n v="0"/>
    <n v="130385.05"/>
    <n v="90.97415977"/>
    <n v="11861670.370319439"/>
  </r>
  <r>
    <d v="2017-11-16T00:00:00"/>
    <s v="Thursday"/>
    <x v="10"/>
    <x v="2"/>
    <n v="46"/>
    <s v="Y"/>
    <s v="N"/>
    <n v="18.100000000000001"/>
    <n v="21.3"/>
    <n v="4.8"/>
    <n v="3.6"/>
    <n v="116715.965"/>
    <n v="88.816107369999997"/>
    <n v="10366257.679233162"/>
  </r>
  <r>
    <d v="2017-11-17T00:00:00"/>
    <s v="Friday"/>
    <x v="10"/>
    <x v="2"/>
    <n v="46"/>
    <s v="Y"/>
    <s v="N"/>
    <n v="16.399999999999999"/>
    <n v="26.8"/>
    <n v="22.9"/>
    <n v="4.2"/>
    <n v="117797.62"/>
    <n v="99.446276760000003"/>
    <n v="11714534.720189311"/>
  </r>
  <r>
    <d v="2017-11-18T00:00:00"/>
    <s v="Saturday"/>
    <x v="10"/>
    <x v="2"/>
    <n v="46"/>
    <s v="Y"/>
    <s v="N"/>
    <n v="16.100000000000001"/>
    <n v="28.1"/>
    <n v="20.100000000000001"/>
    <n v="0"/>
    <n v="106730.21"/>
    <n v="89.770277660000005"/>
    <n v="9581200.586410109"/>
  </r>
  <r>
    <d v="2017-11-19T00:00:00"/>
    <s v="Sunday"/>
    <x v="10"/>
    <x v="2"/>
    <n v="47"/>
    <s v="Y"/>
    <s v="N"/>
    <n v="15.1"/>
    <n v="29.3"/>
    <n v="27.5"/>
    <n v="24.8"/>
    <n v="101256.78"/>
    <n v="81.881314270000004"/>
    <n v="8291038.2251482513"/>
  </r>
  <r>
    <d v="2017-11-20T00:00:00"/>
    <s v="Monday"/>
    <x v="10"/>
    <x v="2"/>
    <n v="47"/>
    <s v="Y"/>
    <s v="N"/>
    <n v="16.600000000000001"/>
    <n v="30.8"/>
    <n v="28.6"/>
    <n v="0"/>
    <n v="128658.27"/>
    <n v="131.30094130000001"/>
    <n v="16892951.957029551"/>
  </r>
  <r>
    <d v="2017-11-21T00:00:00"/>
    <s v="Tuesday"/>
    <x v="10"/>
    <x v="2"/>
    <n v="47"/>
    <s v="Y"/>
    <s v="N"/>
    <n v="17.8"/>
    <n v="32.9"/>
    <n v="29.5"/>
    <n v="0"/>
    <n v="137151.495"/>
    <n v="152.7547663"/>
    <n v="20950544.566420618"/>
  </r>
  <r>
    <d v="2017-11-22T00:00:00"/>
    <s v="Wednesday"/>
    <x v="10"/>
    <x v="2"/>
    <n v="47"/>
    <s v="Y"/>
    <s v="N"/>
    <n v="18.7"/>
    <n v="32.6"/>
    <n v="30.6"/>
    <n v="0"/>
    <n v="138882.25"/>
    <n v="116.8798367"/>
    <n v="16232534.700528575"/>
  </r>
  <r>
    <d v="2017-11-23T00:00:00"/>
    <s v="Thursday"/>
    <x v="10"/>
    <x v="2"/>
    <n v="47"/>
    <s v="Y"/>
    <s v="N"/>
    <n v="16.2"/>
    <n v="31.9"/>
    <n v="18.899999999999999"/>
    <n v="0"/>
    <n v="135162.11499999999"/>
    <n v="105.2716657"/>
    <n v="14228740.985584954"/>
  </r>
  <r>
    <d v="2017-11-24T00:00:00"/>
    <s v="Friday"/>
    <x v="10"/>
    <x v="2"/>
    <n v="47"/>
    <s v="Y"/>
    <s v="N"/>
    <n v="18.600000000000001"/>
    <n v="30.7"/>
    <n v="13.8"/>
    <n v="1"/>
    <n v="133951.29"/>
    <n v="116.56179090000001"/>
    <n v="15613602.255765263"/>
  </r>
  <r>
    <d v="2017-11-25T00:00:00"/>
    <s v="Saturday"/>
    <x v="10"/>
    <x v="2"/>
    <n v="47"/>
    <s v="Y"/>
    <s v="N"/>
    <n v="19.3"/>
    <n v="32.5"/>
    <n v="17"/>
    <n v="0.4"/>
    <n v="121219.595"/>
    <n v="99.010420740000001"/>
    <n v="12002003.1028824"/>
  </r>
  <r>
    <d v="2017-11-26T00:00:00"/>
    <s v="Sunday"/>
    <x v="10"/>
    <x v="2"/>
    <n v="48"/>
    <s v="Y"/>
    <s v="N"/>
    <n v="19.399999999999999"/>
    <n v="28.3"/>
    <m/>
    <n v="3.4"/>
    <n v="108717.875"/>
    <n v="83.114514119999996"/>
    <n v="9036033.3567838948"/>
  </r>
  <r>
    <d v="2017-11-27T00:00:00"/>
    <s v="Monday"/>
    <x v="10"/>
    <x v="2"/>
    <n v="48"/>
    <s v="Y"/>
    <s v="N"/>
    <n v="16.5"/>
    <n v="21.2"/>
    <n v="20.5"/>
    <n v="1.4"/>
    <n v="115429.005"/>
    <n v="84.608923149999995"/>
    <n v="9766323.8133259658"/>
  </r>
  <r>
    <d v="2017-11-28T00:00:00"/>
    <s v="Tuesday"/>
    <x v="10"/>
    <x v="2"/>
    <n v="48"/>
    <s v="Y"/>
    <s v="N"/>
    <n v="13.7"/>
    <n v="31"/>
    <n v="31.1"/>
    <n v="0.2"/>
    <n v="129798.47"/>
    <n v="130.50196869999999"/>
    <n v="16938955.869247887"/>
  </r>
  <r>
    <d v="2017-11-29T00:00:00"/>
    <s v="Wednesday"/>
    <x v="10"/>
    <x v="2"/>
    <n v="48"/>
    <s v="Y"/>
    <s v="N"/>
    <n v="18.5"/>
    <n v="35.799999999999997"/>
    <n v="28.3"/>
    <n v="0"/>
    <n v="151730.95000000001"/>
    <n v="166.55264679999999"/>
    <n v="25271191.323978461"/>
  </r>
  <r>
    <d v="2017-11-30T00:00:00"/>
    <s v="Thursday"/>
    <x v="10"/>
    <x v="2"/>
    <n v="48"/>
    <s v="Y"/>
    <s v="N"/>
    <n v="22.5"/>
    <n v="34.9"/>
    <n v="23.1"/>
    <n v="0"/>
    <n v="154632.33499999999"/>
    <n v="131.4914339"/>
    <n v="20332827.456455156"/>
  </r>
  <r>
    <d v="2017-12-01T00:00:00"/>
    <s v="Friday"/>
    <x v="11"/>
    <x v="2"/>
    <n v="48"/>
    <s v="Y"/>
    <s v="N"/>
    <n v="21.5"/>
    <n v="23.5"/>
    <n v="1.6"/>
    <n v="1.8"/>
    <n v="125141.9"/>
    <n v="87.152295949999996"/>
    <n v="10906403.904545303"/>
  </r>
  <r>
    <d v="2017-12-02T00:00:00"/>
    <s v="Saturday"/>
    <x v="11"/>
    <x v="2"/>
    <n v="48"/>
    <s v="Y"/>
    <s v="N"/>
    <n v="14.7"/>
    <n v="16.399999999999999"/>
    <n v="0.7"/>
    <n v="20.6"/>
    <n v="99234.22"/>
    <n v="66.255858649999993"/>
    <n v="6574848.4535630029"/>
  </r>
  <r>
    <d v="2017-12-03T00:00:00"/>
    <s v="Sunday"/>
    <x v="11"/>
    <x v="2"/>
    <n v="49"/>
    <s v="Y"/>
    <s v="N"/>
    <n v="11.5"/>
    <n v="17.100000000000001"/>
    <n v="14.4"/>
    <n v="43.8"/>
    <n v="92487.705000000002"/>
    <n v="67.758066369999995"/>
    <n v="6266788.0537989801"/>
  </r>
  <r>
    <d v="2017-12-04T00:00:00"/>
    <s v="Monday"/>
    <x v="11"/>
    <x v="2"/>
    <n v="49"/>
    <s v="Y"/>
    <s v="N"/>
    <n v="12.4"/>
    <n v="17.5"/>
    <n v="7.9"/>
    <n v="5.4"/>
    <n v="111625.98"/>
    <n v="84.041757820000001"/>
    <n v="9381243.5775801633"/>
  </r>
  <r>
    <d v="2017-12-05T00:00:00"/>
    <s v="Tuesday"/>
    <x v="11"/>
    <x v="2"/>
    <n v="49"/>
    <s v="Y"/>
    <s v="N"/>
    <n v="10.8"/>
    <n v="22.8"/>
    <n v="22.9"/>
    <n v="1.8"/>
    <n v="113063.675"/>
    <n v="82.842057909999994"/>
    <n v="9366427.5118674189"/>
  </r>
  <r>
    <d v="2017-12-06T00:00:00"/>
    <s v="Wednesday"/>
    <x v="11"/>
    <x v="2"/>
    <n v="49"/>
    <s v="Y"/>
    <s v="N"/>
    <n v="13.6"/>
    <n v="21.3"/>
    <n v="23.6"/>
    <n v="0"/>
    <n v="115383.13"/>
    <n v="89.564050550000005"/>
    <n v="10334180.487937223"/>
  </r>
  <r>
    <d v="2017-12-07T00:00:00"/>
    <s v="Thursday"/>
    <x v="11"/>
    <x v="2"/>
    <n v="49"/>
    <s v="Y"/>
    <s v="N"/>
    <n v="11.6"/>
    <n v="21.9"/>
    <n v="19.8"/>
    <n v="0"/>
    <n v="115736.97"/>
    <n v="102.5919318"/>
    <n v="11873679.332978645"/>
  </r>
  <r>
    <d v="2017-12-08T00:00:00"/>
    <s v="Friday"/>
    <x v="11"/>
    <x v="2"/>
    <n v="49"/>
    <s v="Y"/>
    <s v="N"/>
    <n v="11.4"/>
    <n v="18.7"/>
    <n v="28.5"/>
    <n v="25.2"/>
    <n v="109568.47"/>
    <n v="87.467721979999993"/>
    <n v="9583704.4717339706"/>
  </r>
  <r>
    <d v="2017-12-09T00:00:00"/>
    <s v="Saturday"/>
    <x v="11"/>
    <x v="2"/>
    <n v="49"/>
    <s v="Y"/>
    <s v="N"/>
    <n v="12.7"/>
    <n v="23"/>
    <n v="19.2"/>
    <n v="0"/>
    <n v="99334.8"/>
    <n v="82.980837530000002"/>
    <n v="8242884.8998750448"/>
  </r>
  <r>
    <d v="2017-12-10T00:00:00"/>
    <s v="Sunday"/>
    <x v="11"/>
    <x v="2"/>
    <n v="50"/>
    <s v="Y"/>
    <s v="N"/>
    <n v="14.5"/>
    <n v="22.2"/>
    <n v="31.4"/>
    <n v="0"/>
    <n v="97715.01"/>
    <n v="81.089163600000006"/>
    <n v="7923628.4320656359"/>
  </r>
  <r>
    <d v="2017-12-11T00:00:00"/>
    <s v="Monday"/>
    <x v="11"/>
    <x v="2"/>
    <n v="50"/>
    <s v="Y"/>
    <s v="N"/>
    <n v="16.399999999999999"/>
    <n v="20.7"/>
    <n v="26.3"/>
    <n v="0"/>
    <n v="114680.185"/>
    <n v="97.605395759999993"/>
    <n v="11193404.842755014"/>
  </r>
  <r>
    <d v="2017-12-12T00:00:00"/>
    <s v="Tuesday"/>
    <x v="11"/>
    <x v="2"/>
    <n v="50"/>
    <s v="Y"/>
    <s v="N"/>
    <n v="15.8"/>
    <n v="26.4"/>
    <n v="31.3"/>
    <n v="0"/>
    <n v="121945.175"/>
    <n v="104.9958379"/>
    <n v="12803735.826987132"/>
  </r>
  <r>
    <d v="2017-12-13T00:00:00"/>
    <s v="Wednesday"/>
    <x v="11"/>
    <x v="2"/>
    <n v="50"/>
    <s v="Y"/>
    <s v="N"/>
    <n v="15.8"/>
    <n v="37.6"/>
    <n v="32"/>
    <n v="0"/>
    <n v="146933.095"/>
    <n v="94.498151980000003"/>
    <n v="13884905.942201778"/>
  </r>
  <r>
    <d v="2017-12-14T00:00:00"/>
    <s v="Thursday"/>
    <x v="11"/>
    <x v="2"/>
    <n v="50"/>
    <s v="Y"/>
    <s v="N"/>
    <n v="20.5"/>
    <n v="23.1"/>
    <n v="21.7"/>
    <n v="0"/>
    <n v="129280.81"/>
    <n v="101.8652498"/>
    <n v="13169222.004996337"/>
  </r>
  <r>
    <d v="2017-12-15T00:00:00"/>
    <s v="Friday"/>
    <x v="11"/>
    <x v="2"/>
    <n v="50"/>
    <s v="Y"/>
    <s v="N"/>
    <n v="14.1"/>
    <n v="26.4"/>
    <n v="32.1"/>
    <n v="0"/>
    <n v="120821.05499999999"/>
    <n v="105.4358596"/>
    <n v="12738871.791703878"/>
  </r>
  <r>
    <d v="2017-12-16T00:00:00"/>
    <s v="Saturday"/>
    <x v="11"/>
    <x v="2"/>
    <n v="50"/>
    <s v="Y"/>
    <s v="N"/>
    <n v="13.8"/>
    <n v="24.6"/>
    <n v="31"/>
    <n v="0"/>
    <n v="110154.36"/>
    <n v="99.475416330000002"/>
    <n v="10957650.821564699"/>
  </r>
  <r>
    <d v="2017-12-17T00:00:00"/>
    <s v="Sunday"/>
    <x v="11"/>
    <x v="2"/>
    <n v="51"/>
    <s v="Y"/>
    <s v="N"/>
    <n v="15.7"/>
    <n v="24.5"/>
    <n v="30.5"/>
    <n v="0"/>
    <n v="107212.84"/>
    <n v="82.049323279999996"/>
    <n v="8796740.968926914"/>
  </r>
  <r>
    <d v="2017-12-18T00:00:00"/>
    <s v="Monday"/>
    <x v="11"/>
    <x v="2"/>
    <n v="51"/>
    <s v="Y"/>
    <s v="N"/>
    <n v="17.100000000000001"/>
    <n v="33"/>
    <n v="22.1"/>
    <n v="0"/>
    <n v="138949.67499999999"/>
    <n v="117.26538429999999"/>
    <n v="16293987.0372351"/>
  </r>
  <r>
    <d v="2017-12-19T00:00:00"/>
    <s v="Tuesday"/>
    <x v="11"/>
    <x v="2"/>
    <n v="51"/>
    <s v="Y"/>
    <s v="N"/>
    <n v="19.7"/>
    <n v="37.4"/>
    <n v="12.1"/>
    <n v="0"/>
    <n v="142870.39499999999"/>
    <n v="106.4977263"/>
    <n v="15215372.223082887"/>
  </r>
  <r>
    <d v="2017-12-20T00:00:00"/>
    <s v="Wednesday"/>
    <x v="11"/>
    <x v="2"/>
    <n v="51"/>
    <s v="Y"/>
    <s v="N"/>
    <n v="15.8"/>
    <n v="24.5"/>
    <n v="19"/>
    <n v="20.6"/>
    <n v="114916.99"/>
    <n v="78.737600779999994"/>
    <n v="9048288.0814592522"/>
  </r>
  <r>
    <d v="2017-12-21T00:00:00"/>
    <s v="Thursday"/>
    <x v="11"/>
    <x v="2"/>
    <n v="51"/>
    <s v="Y"/>
    <s v="N"/>
    <n v="12.3"/>
    <n v="23.7"/>
    <n v="31.9"/>
    <n v="0"/>
    <n v="114462.53"/>
    <n v="85.775431650000002"/>
    <n v="9818072.9185010754"/>
  </r>
  <r>
    <d v="2017-12-22T00:00:00"/>
    <s v="Friday"/>
    <x v="11"/>
    <x v="2"/>
    <n v="51"/>
    <s v="N"/>
    <s v="N"/>
    <n v="13.6"/>
    <n v="27.7"/>
    <n v="26.6"/>
    <n v="0"/>
    <n v="116428.79"/>
    <n v="81.598862999999994"/>
    <n v="9500456.8844657689"/>
  </r>
  <r>
    <d v="2017-12-23T00:00:00"/>
    <s v="Saturday"/>
    <x v="11"/>
    <x v="2"/>
    <n v="51"/>
    <s v="N"/>
    <s v="N"/>
    <n v="14.7"/>
    <n v="30.2"/>
    <n v="21.2"/>
    <n v="0"/>
    <n v="109364.01"/>
    <n v="79.898848340000001"/>
    <n v="8738058.4488442428"/>
  </r>
  <r>
    <d v="2017-12-24T00:00:00"/>
    <s v="Sunday"/>
    <x v="11"/>
    <x v="2"/>
    <n v="52"/>
    <s v="N"/>
    <s v="N"/>
    <n v="15.8"/>
    <n v="19.399999999999999"/>
    <n v="25.7"/>
    <n v="0.4"/>
    <n v="92856.23"/>
    <n v="58.939113859999999"/>
    <n v="5472863.9125803476"/>
  </r>
  <r>
    <d v="2017-12-25T00:00:00"/>
    <s v="Monday"/>
    <x v="11"/>
    <x v="2"/>
    <n v="52"/>
    <s v="N"/>
    <s v="Y"/>
    <n v="15.1"/>
    <n v="21.4"/>
    <n v="29"/>
    <n v="0"/>
    <n v="85094.375"/>
    <n v="44.900300629999997"/>
    <n v="3820763.019421956"/>
  </r>
  <r>
    <d v="2017-12-26T00:00:00"/>
    <s v="Tuesday"/>
    <x v="11"/>
    <x v="2"/>
    <n v="52"/>
    <s v="N"/>
    <s v="Y"/>
    <n v="12.5"/>
    <n v="30.5"/>
    <n v="31.9"/>
    <n v="0"/>
    <n v="98638.854999999996"/>
    <n v="72.845242119999995"/>
    <n v="7185371.274914572"/>
  </r>
  <r>
    <d v="2017-12-27T00:00:00"/>
    <s v="Wednesday"/>
    <x v="11"/>
    <x v="2"/>
    <n v="52"/>
    <s v="N"/>
    <s v="N"/>
    <n v="17.3"/>
    <n v="34.5"/>
    <n v="30.6"/>
    <n v="0"/>
    <n v="128753.755"/>
    <n v="113.6548037"/>
    <n v="14633482.750162894"/>
  </r>
  <r>
    <d v="2017-12-28T00:00:00"/>
    <s v="Thursday"/>
    <x v="11"/>
    <x v="2"/>
    <n v="52"/>
    <s v="N"/>
    <s v="N"/>
    <n v="24"/>
    <n v="32.799999999999997"/>
    <n v="13.5"/>
    <n v="0"/>
    <n v="130699.155"/>
    <n v="109.4926892"/>
    <n v="14310601.957117626"/>
  </r>
  <r>
    <d v="2017-12-29T00:00:00"/>
    <s v="Friday"/>
    <x v="11"/>
    <x v="2"/>
    <n v="52"/>
    <s v="N"/>
    <s v="N"/>
    <n v="18.600000000000001"/>
    <n v="24.4"/>
    <n v="9.3000000000000007"/>
    <n v="0.2"/>
    <n v="115572.045"/>
    <n v="93.834088929999993"/>
    <n v="10844597.54835196"/>
  </r>
  <r>
    <d v="2017-12-30T00:00:00"/>
    <s v="Saturday"/>
    <x v="11"/>
    <x v="2"/>
    <n v="52"/>
    <s v="N"/>
    <s v="N"/>
    <n v="15.6"/>
    <n v="21.3"/>
    <n v="13.6"/>
    <n v="8.4"/>
    <n v="96358.975000000006"/>
    <n v="59.475169020000003"/>
    <n v="5730966.324718955"/>
  </r>
  <r>
    <d v="2017-12-31T00:00:00"/>
    <s v="Sunday"/>
    <x v="11"/>
    <x v="2"/>
    <n v="53"/>
    <s v="N"/>
    <s v="N"/>
    <n v="12"/>
    <n v="25.7"/>
    <n v="31.7"/>
    <n v="0.2"/>
    <n v="95700.479999999996"/>
    <n v="61.49347092"/>
    <n v="5884954.6839100411"/>
  </r>
  <r>
    <d v="2018-01-01T00:00:00"/>
    <s v="Monday"/>
    <x v="0"/>
    <x v="3"/>
    <n v="1"/>
    <s v="N"/>
    <s v="Y"/>
    <n v="16.600000000000001"/>
    <n v="25.3"/>
    <n v="31.4"/>
    <n v="0"/>
    <n v="95959.684999999998"/>
    <n v="71.817747299999994"/>
    <n v="6891608.4083175994"/>
  </r>
  <r>
    <d v="2018-01-02T00:00:00"/>
    <s v="Tuesday"/>
    <x v="0"/>
    <x v="3"/>
    <n v="1"/>
    <s v="N"/>
    <s v="N"/>
    <n v="16.399999999999999"/>
    <n v="21.8"/>
    <n v="29.7"/>
    <n v="0"/>
    <n v="105277.85"/>
    <n v="69.387729629999995"/>
    <n v="7304990.9918276956"/>
  </r>
  <r>
    <d v="2018-01-03T00:00:00"/>
    <s v="Wednesday"/>
    <x v="0"/>
    <x v="3"/>
    <n v="1"/>
    <s v="N"/>
    <s v="N"/>
    <n v="14.6"/>
    <n v="21"/>
    <n v="27.2"/>
    <n v="0"/>
    <n v="106373.825"/>
    <n v="67.238116770000005"/>
    <n v="7152375.6666215453"/>
  </r>
  <r>
    <d v="2018-01-04T00:00:00"/>
    <s v="Thursday"/>
    <x v="0"/>
    <x v="3"/>
    <n v="1"/>
    <s v="N"/>
    <s v="N"/>
    <n v="14.1"/>
    <n v="23.6"/>
    <n v="31.8"/>
    <n v="0.2"/>
    <n v="113337.685"/>
    <n v="78.738187400000001"/>
    <n v="8924003.8810121696"/>
  </r>
  <r>
    <d v="2018-01-05T00:00:00"/>
    <s v="Friday"/>
    <x v="0"/>
    <x v="3"/>
    <n v="1"/>
    <s v="N"/>
    <s v="N"/>
    <n v="14.7"/>
    <n v="30.7"/>
    <n v="31.7"/>
    <n v="0"/>
    <n v="123247.735"/>
    <n v="90.82817034"/>
    <n v="11194366.268599181"/>
  </r>
  <r>
    <d v="2018-01-06T00:00:00"/>
    <s v="Saturday"/>
    <x v="0"/>
    <x v="3"/>
    <n v="1"/>
    <s v="N"/>
    <s v="N"/>
    <n v="18.8"/>
    <n v="41.7"/>
    <n v="31.5"/>
    <n v="0"/>
    <n v="133705.845"/>
    <n v="75.591386209999996"/>
    <n v="10107010.167929398"/>
  </r>
  <r>
    <d v="2018-01-07T00:00:00"/>
    <s v="Sunday"/>
    <x v="0"/>
    <x v="3"/>
    <n v="2"/>
    <s v="N"/>
    <s v="N"/>
    <n v="18.7"/>
    <n v="21.8"/>
    <n v="11"/>
    <n v="0"/>
    <n v="107142.815"/>
    <n v="80.976046170000004"/>
    <n v="8676001.5342237689"/>
  </r>
  <r>
    <d v="2018-01-08T00:00:00"/>
    <s v="Monday"/>
    <x v="0"/>
    <x v="3"/>
    <n v="2"/>
    <s v="N"/>
    <s v="N"/>
    <n v="17.3"/>
    <n v="21.9"/>
    <n v="17.5"/>
    <n v="0"/>
    <n v="118832.07"/>
    <n v="87.931578639999998"/>
    <n v="10449091.508158986"/>
  </r>
  <r>
    <d v="2018-01-09T00:00:00"/>
    <s v="Tuesday"/>
    <x v="0"/>
    <x v="3"/>
    <n v="2"/>
    <s v="N"/>
    <s v="N"/>
    <n v="15.7"/>
    <n v="22.5"/>
    <n v="30"/>
    <n v="0"/>
    <n v="111361.05"/>
    <n v="76.717394519999999"/>
    <n v="8543329.6070114467"/>
  </r>
  <r>
    <d v="2018-01-10T00:00:00"/>
    <s v="Wednesday"/>
    <x v="0"/>
    <x v="3"/>
    <n v="2"/>
    <s v="N"/>
    <s v="N"/>
    <n v="13.6"/>
    <n v="25.6"/>
    <n v="23.5"/>
    <n v="0"/>
    <n v="116530.04"/>
    <n v="80.212274440000002"/>
    <n v="9347139.5489841774"/>
  </r>
  <r>
    <d v="2018-01-11T00:00:00"/>
    <s v="Thursday"/>
    <x v="0"/>
    <x v="3"/>
    <n v="2"/>
    <s v="N"/>
    <s v="N"/>
    <n v="15.5"/>
    <n v="34.5"/>
    <n v="28.6"/>
    <n v="0"/>
    <n v="139607.905"/>
    <n v="87.802658050000005"/>
    <n v="12257945.143791886"/>
  </r>
  <r>
    <d v="2018-01-12T00:00:00"/>
    <s v="Friday"/>
    <x v="0"/>
    <x v="3"/>
    <n v="2"/>
    <s v="N"/>
    <s v="N"/>
    <n v="20.399999999999999"/>
    <n v="30"/>
    <n v="1.7"/>
    <n v="1"/>
    <n v="132022.87"/>
    <n v="94.000719250000003"/>
    <n v="12410244.737449247"/>
  </r>
  <r>
    <d v="2018-01-13T00:00:00"/>
    <s v="Saturday"/>
    <x v="0"/>
    <x v="3"/>
    <n v="2"/>
    <s v="N"/>
    <s v="N"/>
    <n v="16"/>
    <n v="20.9"/>
    <n v="10.7"/>
    <n v="7"/>
    <n v="98977.05"/>
    <n v="73.276545920000004"/>
    <n v="7252696.3493511369"/>
  </r>
  <r>
    <d v="2018-01-14T00:00:00"/>
    <s v="Sunday"/>
    <x v="0"/>
    <x v="3"/>
    <n v="3"/>
    <s v="N"/>
    <s v="N"/>
    <n v="12.7"/>
    <n v="19.5"/>
    <n v="27.5"/>
    <n v="15"/>
    <n v="92021.68"/>
    <n v="66.65958191"/>
    <n v="6134126.7154558087"/>
  </r>
  <r>
    <d v="2018-01-15T00:00:00"/>
    <s v="Monday"/>
    <x v="0"/>
    <x v="3"/>
    <n v="3"/>
    <s v="N"/>
    <s v="N"/>
    <n v="14.6"/>
    <n v="20.9"/>
    <n v="21.1"/>
    <n v="0"/>
    <n v="109389.095"/>
    <n v="86.378514550000006"/>
    <n v="9448867.5340688322"/>
  </r>
  <r>
    <d v="2018-01-16T00:00:00"/>
    <s v="Tuesday"/>
    <x v="0"/>
    <x v="3"/>
    <n v="3"/>
    <s v="N"/>
    <s v="N"/>
    <n v="12.9"/>
    <n v="26.9"/>
    <n v="31.1"/>
    <n v="0"/>
    <n v="116074.03"/>
    <n v="92.836877680000001"/>
    <n v="10775950.524934649"/>
  </r>
  <r>
    <d v="2018-01-17T00:00:00"/>
    <s v="Wednesday"/>
    <x v="0"/>
    <x v="3"/>
    <n v="3"/>
    <s v="N"/>
    <s v="N"/>
    <n v="12.4"/>
    <n v="30.3"/>
    <n v="30.9"/>
    <n v="0"/>
    <n v="129286.36500000001"/>
    <n v="100.2774263"/>
    <n v="12964503.937882401"/>
  </r>
  <r>
    <d v="2018-01-18T00:00:00"/>
    <s v="Thursday"/>
    <x v="0"/>
    <x v="3"/>
    <n v="3"/>
    <s v="N"/>
    <s v="N"/>
    <n v="16.600000000000001"/>
    <n v="40"/>
    <n v="30.8"/>
    <n v="0"/>
    <n v="154648.065"/>
    <n v="1210.1379199999999"/>
    <n v="187145487.71112478"/>
  </r>
  <r>
    <d v="2018-01-19T00:00:00"/>
    <s v="Friday"/>
    <x v="0"/>
    <x v="3"/>
    <n v="3"/>
    <s v="N"/>
    <s v="N"/>
    <n v="22.5"/>
    <n v="40.299999999999997"/>
    <n v="30.6"/>
    <n v="0"/>
    <n v="165070.595"/>
    <n v="647.57416339999997"/>
    <n v="106895452.45906521"/>
  </r>
  <r>
    <d v="2018-01-20T00:00:00"/>
    <s v="Saturday"/>
    <x v="0"/>
    <x v="3"/>
    <n v="3"/>
    <s v="N"/>
    <s v="N"/>
    <n v="20.3"/>
    <n v="24.6"/>
    <n v="20.2"/>
    <n v="0"/>
    <n v="124825.02499999999"/>
    <n v="94.104814860000005"/>
    <n v="11746635.867519872"/>
  </r>
  <r>
    <d v="2018-01-21T00:00:00"/>
    <s v="Sunday"/>
    <x v="0"/>
    <x v="3"/>
    <n v="4"/>
    <s v="N"/>
    <s v="N"/>
    <n v="21"/>
    <n v="28.2"/>
    <n v="14.9"/>
    <n v="0"/>
    <n v="127305.2"/>
    <n v="121.7119723"/>
    <n v="15494566.976045959"/>
  </r>
  <r>
    <d v="2018-01-22T00:00:00"/>
    <s v="Monday"/>
    <x v="0"/>
    <x v="3"/>
    <n v="4"/>
    <s v="N"/>
    <s v="N"/>
    <n v="20.5"/>
    <n v="23.9"/>
    <n v="27.3"/>
    <n v="0"/>
    <n v="137955.42499999999"/>
    <n v="115.1294838"/>
    <n v="15882736.867659613"/>
  </r>
  <r>
    <d v="2018-01-23T00:00:00"/>
    <s v="Tuesday"/>
    <x v="0"/>
    <x v="3"/>
    <n v="4"/>
    <s v="N"/>
    <s v="N"/>
    <n v="18"/>
    <n v="23.6"/>
    <n v="28.3"/>
    <n v="0"/>
    <n v="128314.47"/>
    <n v="102.3741093"/>
    <n v="13136079.576551571"/>
  </r>
  <r>
    <d v="2018-01-24T00:00:00"/>
    <s v="Wednesday"/>
    <x v="0"/>
    <x v="3"/>
    <n v="4"/>
    <s v="N"/>
    <s v="N"/>
    <n v="14.8"/>
    <n v="23.3"/>
    <n v="27.5"/>
    <n v="0"/>
    <n v="128899.765"/>
    <n v="103.427874"/>
    <n v="13331828.653049611"/>
  </r>
  <r>
    <d v="2018-01-25T00:00:00"/>
    <s v="Thursday"/>
    <x v="0"/>
    <x v="3"/>
    <n v="4"/>
    <s v="N"/>
    <s v="N"/>
    <n v="17.100000000000001"/>
    <n v="26.6"/>
    <n v="28.1"/>
    <n v="0"/>
    <n v="139245.21"/>
    <n v="155.5028059"/>
    <n v="21653020.863134738"/>
  </r>
  <r>
    <d v="2018-01-26T00:00:00"/>
    <s v="Friday"/>
    <x v="0"/>
    <x v="3"/>
    <n v="4"/>
    <s v="N"/>
    <s v="Y"/>
    <n v="19.399999999999999"/>
    <n v="28.4"/>
    <n v="19.899999999999999"/>
    <n v="0"/>
    <n v="128599.46"/>
    <n v="91.434892809999994"/>
    <n v="11758477.840523882"/>
  </r>
  <r>
    <d v="2018-01-27T00:00:00"/>
    <s v="Saturday"/>
    <x v="0"/>
    <x v="3"/>
    <n v="4"/>
    <s v="N"/>
    <s v="N"/>
    <n v="21.2"/>
    <n v="33.200000000000003"/>
    <n v="27.5"/>
    <n v="3.4"/>
    <n v="139114.58499999999"/>
    <n v="104.878878"/>
    <n v="14590181.58823563"/>
  </r>
  <r>
    <d v="2018-01-28T00:00:00"/>
    <s v="Sunday"/>
    <x v="0"/>
    <x v="3"/>
    <n v="5"/>
    <s v="N"/>
    <s v="N"/>
    <n v="22.7"/>
    <n v="38.1"/>
    <n v="28.5"/>
    <n v="0"/>
    <n v="159436.69"/>
    <n v="290.41964400000001"/>
    <n v="46303546.750338361"/>
  </r>
  <r>
    <d v="2018-01-29T00:00:00"/>
    <s v="Monday"/>
    <x v="0"/>
    <x v="3"/>
    <n v="5"/>
    <s v="N"/>
    <s v="N"/>
    <n v="27.8"/>
    <n v="33.5"/>
    <n v="7.3"/>
    <n v="0"/>
    <n v="160437.565"/>
    <n v="107.6574249"/>
    <n v="17272295.10512637"/>
  </r>
  <r>
    <d v="2018-01-30T00:00:00"/>
    <s v="Tuesday"/>
    <x v="0"/>
    <x v="3"/>
    <n v="5"/>
    <s v="N"/>
    <s v="N"/>
    <n v="15.6"/>
    <n v="21"/>
    <n v="14.1"/>
    <n v="38.799999999999997"/>
    <n v="115239.57"/>
    <n v="78.574438810000004"/>
    <n v="9054884.5414557122"/>
  </r>
  <r>
    <d v="2018-01-31T00:00:00"/>
    <s v="Wednesday"/>
    <x v="0"/>
    <x v="3"/>
    <n v="5"/>
    <s v="Y"/>
    <s v="N"/>
    <n v="14.6"/>
    <n v="19.100000000000001"/>
    <n v="19.600000000000001"/>
    <n v="0"/>
    <n v="108524.18"/>
    <n v="65.217558049999994"/>
    <n v="7077682.0089786481"/>
  </r>
  <r>
    <d v="2018-02-01T00:00:00"/>
    <s v="Thursday"/>
    <x v="1"/>
    <x v="3"/>
    <n v="5"/>
    <s v="Y"/>
    <s v="N"/>
    <n v="12.1"/>
    <n v="22.5"/>
    <n v="28.9"/>
    <n v="0.2"/>
    <n v="109949.21"/>
    <n v="72.412229809999999"/>
    <n v="7961667.4619479505"/>
  </r>
  <r>
    <d v="2018-02-02T00:00:00"/>
    <s v="Friday"/>
    <x v="1"/>
    <x v="3"/>
    <n v="5"/>
    <s v="Y"/>
    <s v="N"/>
    <n v="13.4"/>
    <n v="22.1"/>
    <n v="28.4"/>
    <n v="0"/>
    <n v="112946.34"/>
    <n v="80.454353729999994"/>
    <n v="9087024.7908688467"/>
  </r>
  <r>
    <d v="2018-02-03T00:00:00"/>
    <s v="Saturday"/>
    <x v="1"/>
    <x v="3"/>
    <n v="5"/>
    <s v="Y"/>
    <s v="N"/>
    <n v="15.8"/>
    <n v="28.1"/>
    <n v="26.7"/>
    <n v="0"/>
    <n v="104947.325"/>
    <n v="86.517007910000004"/>
    <n v="9079728.54715834"/>
  </r>
  <r>
    <d v="2018-02-04T00:00:00"/>
    <s v="Sunday"/>
    <x v="1"/>
    <x v="3"/>
    <n v="6"/>
    <s v="Y"/>
    <s v="N"/>
    <n v="14.7"/>
    <n v="25.7"/>
    <n v="28.5"/>
    <n v="0"/>
    <n v="106065.935"/>
    <n v="98.921846560000006"/>
    <n v="10492238.147312934"/>
  </r>
  <r>
    <d v="2018-02-05T00:00:00"/>
    <s v="Monday"/>
    <x v="1"/>
    <x v="3"/>
    <n v="6"/>
    <s v="Y"/>
    <s v="N"/>
    <n v="17"/>
    <n v="25.7"/>
    <n v="24"/>
    <n v="0"/>
    <n v="126465.96"/>
    <n v="103.83019280000001"/>
    <n v="13130985.00943709"/>
  </r>
  <r>
    <d v="2018-02-06T00:00:00"/>
    <s v="Tuesday"/>
    <x v="1"/>
    <x v="3"/>
    <n v="6"/>
    <s v="Y"/>
    <s v="N"/>
    <n v="17.7"/>
    <n v="29.9"/>
    <n v="27.6"/>
    <n v="0"/>
    <n v="137539.72500000001"/>
    <n v="104.2296312"/>
    <n v="14335714.812099421"/>
  </r>
  <r>
    <d v="2018-02-07T00:00:00"/>
    <s v="Wednesday"/>
    <x v="1"/>
    <x v="3"/>
    <n v="6"/>
    <s v="Y"/>
    <s v="N"/>
    <n v="18.7"/>
    <n v="37.4"/>
    <n v="27.1"/>
    <n v="0"/>
    <n v="159307.315"/>
    <n v="624.26093430000003"/>
    <n v="99449333.302724406"/>
  </r>
  <r>
    <d v="2018-02-08T00:00:00"/>
    <s v="Thursday"/>
    <x v="1"/>
    <x v="3"/>
    <n v="6"/>
    <s v="Y"/>
    <s v="N"/>
    <n v="20.6"/>
    <n v="27.5"/>
    <n v="15.8"/>
    <n v="0"/>
    <n v="149473.01"/>
    <n v="106.6526349"/>
    <n v="15941690.362934049"/>
  </r>
  <r>
    <d v="2018-02-09T00:00:00"/>
    <s v="Friday"/>
    <x v="1"/>
    <x v="3"/>
    <n v="6"/>
    <s v="Y"/>
    <s v="N"/>
    <n v="20.399999999999999"/>
    <n v="24.9"/>
    <n v="17.2"/>
    <n v="0"/>
    <n v="137101.87"/>
    <n v="113.7060807"/>
    <n v="15589316.294340909"/>
  </r>
  <r>
    <d v="2018-02-10T00:00:00"/>
    <s v="Saturday"/>
    <x v="1"/>
    <x v="3"/>
    <n v="6"/>
    <s v="Y"/>
    <s v="N"/>
    <n v="18.7"/>
    <n v="30.3"/>
    <n v="6.6"/>
    <n v="0"/>
    <n v="118113.8"/>
    <n v="83.521526919999999"/>
    <n v="9865044.9263234958"/>
  </r>
  <r>
    <d v="2018-02-11T00:00:00"/>
    <s v="Sunday"/>
    <x v="1"/>
    <x v="3"/>
    <n v="7"/>
    <s v="Y"/>
    <s v="N"/>
    <n v="15.5"/>
    <n v="21.2"/>
    <n v="18.5"/>
    <n v="0"/>
    <n v="100440.29"/>
    <n v="66.272357439999993"/>
    <n v="6656414.8002572563"/>
  </r>
  <r>
    <d v="2018-02-12T00:00:00"/>
    <s v="Monday"/>
    <x v="1"/>
    <x v="3"/>
    <n v="7"/>
    <s v="Y"/>
    <s v="N"/>
    <n v="16.3"/>
    <n v="23.6"/>
    <n v="22.2"/>
    <n v="0"/>
    <n v="116209.13"/>
    <n v="93.173935740000005"/>
    <n v="10827662.011021307"/>
  </r>
  <r>
    <d v="2018-02-13T00:00:00"/>
    <s v="Tuesday"/>
    <x v="1"/>
    <x v="3"/>
    <n v="7"/>
    <s v="Y"/>
    <s v="N"/>
    <n v="13.6"/>
    <n v="29"/>
    <n v="26"/>
    <n v="0"/>
    <n v="124882.715"/>
    <n v="99.609433350000003"/>
    <n v="12439496.476359546"/>
  </r>
  <r>
    <d v="2018-02-14T00:00:00"/>
    <s v="Wednesday"/>
    <x v="1"/>
    <x v="3"/>
    <n v="7"/>
    <s v="Y"/>
    <s v="N"/>
    <n v="17.5"/>
    <n v="23.3"/>
    <n v="22.8"/>
    <n v="0"/>
    <n v="115269.5"/>
    <n v="72.046428359999993"/>
    <n v="8304755.7738430193"/>
  </r>
  <r>
    <d v="2018-02-15T00:00:00"/>
    <s v="Thursday"/>
    <x v="1"/>
    <x v="3"/>
    <n v="7"/>
    <s v="Y"/>
    <s v="N"/>
    <n v="13.5"/>
    <n v="24.2"/>
    <n v="18.399999999999999"/>
    <n v="0"/>
    <n v="117260.245"/>
    <n v="83.187740950000006"/>
    <n v="9754614.884793533"/>
  </r>
  <r>
    <d v="2018-02-16T00:00:00"/>
    <s v="Friday"/>
    <x v="1"/>
    <x v="3"/>
    <n v="7"/>
    <s v="Y"/>
    <s v="N"/>
    <n v="15.7"/>
    <n v="22.2"/>
    <n v="24.8"/>
    <n v="0"/>
    <n v="114736.355"/>
    <n v="86.835346319999999"/>
    <n v="9963171.1219194625"/>
  </r>
  <r>
    <d v="2018-02-17T00:00:00"/>
    <s v="Saturday"/>
    <x v="1"/>
    <x v="3"/>
    <n v="7"/>
    <s v="Y"/>
    <s v="N"/>
    <n v="12.4"/>
    <n v="25.3"/>
    <n v="24.1"/>
    <n v="0"/>
    <n v="105799.935"/>
    <n v="82.758307090000002"/>
    <n v="8755823.5108320396"/>
  </r>
  <r>
    <d v="2018-02-18T00:00:00"/>
    <s v="Sunday"/>
    <x v="1"/>
    <x v="3"/>
    <n v="8"/>
    <s v="Y"/>
    <s v="N"/>
    <n v="13.6"/>
    <n v="24"/>
    <n v="20.5"/>
    <n v="0"/>
    <n v="105085.515"/>
    <n v="77.337616229999995"/>
    <n v="8127063.230401908"/>
  </r>
  <r>
    <d v="2018-02-19T00:00:00"/>
    <s v="Monday"/>
    <x v="1"/>
    <x v="3"/>
    <n v="8"/>
    <s v="Y"/>
    <s v="N"/>
    <n v="17.600000000000001"/>
    <n v="25.4"/>
    <n v="20.9"/>
    <n v="0.8"/>
    <n v="113116.425"/>
    <n v="74.677828180000006"/>
    <n v="8447288.9504858572"/>
  </r>
  <r>
    <d v="2018-02-20T00:00:00"/>
    <s v="Tuesday"/>
    <x v="1"/>
    <x v="3"/>
    <n v="8"/>
    <s v="Y"/>
    <s v="N"/>
    <n v="14.1"/>
    <n v="29.5"/>
    <n v="25.5"/>
    <n v="0"/>
    <n v="120035.38499999999"/>
    <n v="78.800517830000004"/>
    <n v="9458850.4959234148"/>
  </r>
  <r>
    <d v="2018-02-21T00:00:00"/>
    <s v="Wednesday"/>
    <x v="1"/>
    <x v="3"/>
    <n v="8"/>
    <s v="Y"/>
    <s v="N"/>
    <n v="16"/>
    <n v="29.3"/>
    <n v="16"/>
    <n v="0"/>
    <n v="124481.41499999999"/>
    <n v="84.555739439999996"/>
    <n v="10525618.091862507"/>
  </r>
  <r>
    <d v="2018-02-22T00:00:00"/>
    <s v="Thursday"/>
    <x v="1"/>
    <x v="3"/>
    <n v="8"/>
    <s v="Y"/>
    <s v="N"/>
    <n v="20.3"/>
    <n v="31"/>
    <n v="16.8"/>
    <n v="0"/>
    <n v="133607.065"/>
    <n v="88.847838789999997"/>
    <n v="11870698.972325051"/>
  </r>
  <r>
    <d v="2018-02-23T00:00:00"/>
    <s v="Friday"/>
    <x v="1"/>
    <x v="3"/>
    <n v="8"/>
    <s v="Y"/>
    <s v="N"/>
    <n v="21.2"/>
    <n v="33.5"/>
    <n v="13.4"/>
    <n v="0.2"/>
    <n v="136328.345"/>
    <n v="85.713196379999999"/>
    <n v="11685138.207145391"/>
  </r>
  <r>
    <d v="2018-02-24T00:00:00"/>
    <s v="Saturday"/>
    <x v="1"/>
    <x v="3"/>
    <n v="8"/>
    <s v="Y"/>
    <s v="N"/>
    <n v="22.7"/>
    <n v="31.6"/>
    <n v="4.8"/>
    <n v="0.4"/>
    <n v="119226.435"/>
    <n v="75.07065351"/>
    <n v="8950406.3911175374"/>
  </r>
  <r>
    <d v="2018-02-25T00:00:00"/>
    <s v="Sunday"/>
    <x v="1"/>
    <x v="3"/>
    <n v="9"/>
    <s v="Y"/>
    <s v="N"/>
    <n v="16.2"/>
    <n v="19.8"/>
    <n v="10"/>
    <n v="0"/>
    <n v="96305.07"/>
    <n v="55.999394809999998"/>
    <n v="5393025.637134687"/>
  </r>
  <r>
    <d v="2018-02-26T00:00:00"/>
    <s v="Monday"/>
    <x v="1"/>
    <x v="3"/>
    <n v="9"/>
    <s v="Y"/>
    <s v="N"/>
    <n v="14.3"/>
    <n v="26.5"/>
    <n v="24.3"/>
    <n v="0"/>
    <n v="117952.36500000001"/>
    <n v="76.805514340000002"/>
    <n v="9059392.0614444148"/>
  </r>
  <r>
    <d v="2018-02-27T00:00:00"/>
    <s v="Tuesday"/>
    <x v="1"/>
    <x v="3"/>
    <n v="9"/>
    <s v="Y"/>
    <s v="N"/>
    <n v="14.9"/>
    <n v="31.3"/>
    <n v="24"/>
    <n v="0"/>
    <n v="127894.285"/>
    <n v="73.635400590000003"/>
    <n v="9417546.9091466293"/>
  </r>
  <r>
    <d v="2018-02-28T00:00:00"/>
    <s v="Wednesday"/>
    <x v="1"/>
    <x v="3"/>
    <n v="9"/>
    <s v="Y"/>
    <s v="N"/>
    <n v="20"/>
    <n v="30.9"/>
    <n v="19.600000000000001"/>
    <n v="0"/>
    <n v="123400.17"/>
    <n v="69.092841730000004"/>
    <n v="8526068.4152650945"/>
  </r>
  <r>
    <d v="2018-03-01T00:00:00"/>
    <s v="Thursday"/>
    <x v="2"/>
    <x v="3"/>
    <n v="9"/>
    <s v="Y"/>
    <s v="N"/>
    <n v="16.2"/>
    <n v="20.5"/>
    <n v="17.7"/>
    <n v="0.8"/>
    <n v="117346.26"/>
    <n v="78.60161635"/>
    <n v="9223605.7086273506"/>
  </r>
  <r>
    <d v="2018-03-02T00:00:00"/>
    <s v="Friday"/>
    <x v="2"/>
    <x v="3"/>
    <n v="9"/>
    <s v="Y"/>
    <s v="N"/>
    <n v="14.5"/>
    <n v="22.8"/>
    <n v="19.600000000000001"/>
    <n v="0.4"/>
    <n v="119960.33"/>
    <n v="91.866531140000006"/>
    <n v="11020339.391509676"/>
  </r>
  <r>
    <d v="2018-03-03T00:00:00"/>
    <s v="Saturday"/>
    <x v="2"/>
    <x v="3"/>
    <n v="9"/>
    <s v="Y"/>
    <s v="N"/>
    <n v="13.9"/>
    <n v="32.700000000000003"/>
    <n v="21.8"/>
    <n v="0"/>
    <n v="111096.30499999999"/>
    <n v="80.624052259999999"/>
    <n v="8957034.3002128992"/>
  </r>
  <r>
    <d v="2018-03-04T00:00:00"/>
    <s v="Sunday"/>
    <x v="2"/>
    <x v="3"/>
    <n v="10"/>
    <s v="Y"/>
    <s v="N"/>
    <n v="15.8"/>
    <n v="21"/>
    <n v="22.2"/>
    <n v="0"/>
    <n v="101334.2"/>
    <n v="72.599066879999995"/>
    <n v="7356768.3630312951"/>
  </r>
  <r>
    <d v="2018-03-05T00:00:00"/>
    <s v="Monday"/>
    <x v="2"/>
    <x v="3"/>
    <n v="10"/>
    <s v="Y"/>
    <s v="N"/>
    <n v="14.9"/>
    <n v="21.1"/>
    <n v="16.600000000000001"/>
    <n v="0"/>
    <n v="112527.285"/>
    <n v="70.615557719999998"/>
    <n v="7946176.9889923902"/>
  </r>
  <r>
    <d v="2018-03-06T00:00:00"/>
    <s v="Tuesday"/>
    <x v="2"/>
    <x v="3"/>
    <n v="10"/>
    <s v="Y"/>
    <s v="N"/>
    <n v="12.5"/>
    <n v="27.6"/>
    <n v="22.6"/>
    <n v="0"/>
    <n v="113850.81"/>
    <n v="61.354685359999998"/>
    <n v="6985280.6255311416"/>
  </r>
  <r>
    <d v="2018-03-07T00:00:00"/>
    <s v="Wednesday"/>
    <x v="2"/>
    <x v="3"/>
    <n v="10"/>
    <s v="Y"/>
    <s v="N"/>
    <n v="14.4"/>
    <n v="28.5"/>
    <n v="22.4"/>
    <n v="0"/>
    <n v="122717.5"/>
    <n v="73.26754588"/>
    <n v="8991210.0615289006"/>
  </r>
  <r>
    <d v="2018-03-08T00:00:00"/>
    <s v="Thursday"/>
    <x v="2"/>
    <x v="3"/>
    <n v="10"/>
    <s v="Y"/>
    <s v="N"/>
    <n v="14.9"/>
    <n v="30.5"/>
    <n v="22.1"/>
    <n v="0"/>
    <n v="128732.59"/>
    <n v="94.574270459999994"/>
    <n v="12174790.783676291"/>
  </r>
  <r>
    <d v="2018-03-09T00:00:00"/>
    <s v="Friday"/>
    <x v="2"/>
    <x v="3"/>
    <n v="10"/>
    <s v="Y"/>
    <s v="N"/>
    <n v="14.6"/>
    <n v="28.8"/>
    <n v="21.9"/>
    <n v="0"/>
    <n v="127805.485"/>
    <n v="99.170499149999998"/>
    <n v="12674533.741557838"/>
  </r>
  <r>
    <d v="2018-03-10T00:00:00"/>
    <s v="Saturday"/>
    <x v="2"/>
    <x v="3"/>
    <n v="10"/>
    <s v="Y"/>
    <s v="N"/>
    <n v="14.3"/>
    <n v="35.1"/>
    <n v="21.6"/>
    <n v="0"/>
    <n v="120398.88499999999"/>
    <n v="91.988443200000006"/>
    <n v="11075305.994165832"/>
  </r>
  <r>
    <d v="2018-03-11T00:00:00"/>
    <s v="Sunday"/>
    <x v="2"/>
    <x v="3"/>
    <n v="11"/>
    <s v="Y"/>
    <s v="N"/>
    <n v="17"/>
    <n v="22.8"/>
    <n v="14.3"/>
    <n v="0"/>
    <n v="104486.18"/>
    <n v="74.152652579999994"/>
    <n v="7747927.4049513433"/>
  </r>
  <r>
    <d v="2018-03-12T00:00:00"/>
    <s v="Monday"/>
    <x v="2"/>
    <x v="3"/>
    <n v="11"/>
    <s v="Y"/>
    <s v="Y"/>
    <n v="16.7"/>
    <n v="20.9"/>
    <n v="10.199999999999999"/>
    <n v="0"/>
    <n v="97542.31"/>
    <n v="63.452204719999997"/>
    <n v="6189274.6229817029"/>
  </r>
  <r>
    <d v="2018-03-13T00:00:00"/>
    <s v="Tuesday"/>
    <x v="2"/>
    <x v="3"/>
    <n v="11"/>
    <s v="Y"/>
    <s v="N"/>
    <n v="14.6"/>
    <n v="20.5"/>
    <n v="18.8"/>
    <n v="2.2000000000000002"/>
    <n v="112663.625"/>
    <n v="77.094966779999993"/>
    <n v="8685798.4266893771"/>
  </r>
  <r>
    <d v="2018-03-14T00:00:00"/>
    <s v="Wednesday"/>
    <x v="2"/>
    <x v="3"/>
    <n v="11"/>
    <s v="Y"/>
    <s v="N"/>
    <n v="12.8"/>
    <n v="21.3"/>
    <n v="17.7"/>
    <n v="0"/>
    <n v="114195.35"/>
    <n v="97.281748919999998"/>
    <n v="11109123.366531523"/>
  </r>
  <r>
    <d v="2018-03-15T00:00:00"/>
    <s v="Thursday"/>
    <x v="2"/>
    <x v="3"/>
    <n v="11"/>
    <s v="Y"/>
    <s v="N"/>
    <n v="15.3"/>
    <n v="20.8"/>
    <n v="13.9"/>
    <n v="0"/>
    <n v="116045.27"/>
    <n v="101.6909409"/>
    <n v="11800752.693294544"/>
  </r>
  <r>
    <d v="2018-03-16T00:00:00"/>
    <s v="Friday"/>
    <x v="2"/>
    <x v="3"/>
    <n v="11"/>
    <s v="Y"/>
    <s v="N"/>
    <n v="12.5"/>
    <n v="24.4"/>
    <n v="15"/>
    <n v="0"/>
    <n v="116284.345"/>
    <n v="92.594232239999997"/>
    <n v="10767259.646806283"/>
  </r>
  <r>
    <d v="2018-03-17T00:00:00"/>
    <s v="Saturday"/>
    <x v="2"/>
    <x v="3"/>
    <n v="11"/>
    <s v="Y"/>
    <s v="N"/>
    <n v="15.4"/>
    <n v="32"/>
    <n v="15.1"/>
    <n v="0"/>
    <n v="110715.12"/>
    <n v="75.229994289999993"/>
    <n v="8329097.8454166641"/>
  </r>
  <r>
    <d v="2018-03-18T00:00:00"/>
    <s v="Sunday"/>
    <x v="2"/>
    <x v="3"/>
    <n v="12"/>
    <s v="Y"/>
    <s v="N"/>
    <n v="22.6"/>
    <n v="23.1"/>
    <n v="13.4"/>
    <n v="0"/>
    <n v="97262.705000000002"/>
    <n v="62.872760649999996"/>
    <n v="6115174.7716365578"/>
  </r>
  <r>
    <d v="2018-03-19T00:00:00"/>
    <s v="Monday"/>
    <x v="2"/>
    <x v="3"/>
    <n v="12"/>
    <s v="Y"/>
    <s v="N"/>
    <n v="13.2"/>
    <n v="28"/>
    <n v="17.8"/>
    <n v="0"/>
    <n v="111617.94500000001"/>
    <n v="77.170165359999999"/>
    <n v="8613575.2727933861"/>
  </r>
  <r>
    <d v="2018-03-20T00:00:00"/>
    <s v="Tuesday"/>
    <x v="2"/>
    <x v="3"/>
    <n v="12"/>
    <s v="Y"/>
    <s v="N"/>
    <n v="15.4"/>
    <n v="19.2"/>
    <n v="9.5"/>
    <n v="0.2"/>
    <n v="110794.26"/>
    <n v="72.75516331"/>
    <n v="8060854.4801106006"/>
  </r>
  <r>
    <d v="2018-03-21T00:00:00"/>
    <s v="Wednesday"/>
    <x v="2"/>
    <x v="3"/>
    <n v="12"/>
    <s v="Y"/>
    <s v="N"/>
    <n v="11.2"/>
    <n v="25.1"/>
    <n v="18.3"/>
    <n v="0"/>
    <n v="111254.315"/>
    <n v="71.198345349999997"/>
    <n v="7921123.1410476854"/>
  </r>
  <r>
    <d v="2018-03-22T00:00:00"/>
    <s v="Thursday"/>
    <x v="2"/>
    <x v="3"/>
    <n v="12"/>
    <s v="Y"/>
    <s v="N"/>
    <n v="12.3"/>
    <n v="28.1"/>
    <n v="19"/>
    <n v="0"/>
    <n v="115020.505"/>
    <n v="77.280427599999996"/>
    <n v="8888833.8091679383"/>
  </r>
  <r>
    <d v="2018-03-23T00:00:00"/>
    <s v="Friday"/>
    <x v="2"/>
    <x v="3"/>
    <n v="12"/>
    <s v="Y"/>
    <s v="N"/>
    <n v="15.2"/>
    <n v="29.4"/>
    <n v="18.8"/>
    <n v="0"/>
    <n v="119298.325"/>
    <n v="78.640442410000006"/>
    <n v="9381673.0567719638"/>
  </r>
  <r>
    <d v="2018-03-24T00:00:00"/>
    <s v="Saturday"/>
    <x v="2"/>
    <x v="3"/>
    <n v="12"/>
    <s v="Y"/>
    <s v="N"/>
    <n v="20.2"/>
    <n v="24.2"/>
    <n v="5.4"/>
    <n v="0"/>
    <n v="112312.69500000001"/>
    <n v="71.966619069999993"/>
    <n v="8082764.937790093"/>
  </r>
  <r>
    <d v="2018-03-25T00:00:00"/>
    <s v="Sunday"/>
    <x v="2"/>
    <x v="3"/>
    <n v="13"/>
    <s v="Y"/>
    <s v="N"/>
    <n v="17.8"/>
    <n v="25.4"/>
    <n v="11.6"/>
    <n v="13"/>
    <n v="98918.514999999999"/>
    <n v="40.2567047"/>
    <n v="3982133.4477175204"/>
  </r>
  <r>
    <d v="2018-03-26T00:00:00"/>
    <s v="Monday"/>
    <x v="2"/>
    <x v="3"/>
    <n v="13"/>
    <s v="Y"/>
    <s v="N"/>
    <n v="10.7"/>
    <n v="18.5"/>
    <n v="11.9"/>
    <n v="5.2"/>
    <n v="112488.215"/>
    <n v="70.830680319999999"/>
    <n v="7967616.7964324281"/>
  </r>
  <r>
    <d v="2018-03-27T00:00:00"/>
    <s v="Tuesday"/>
    <x v="2"/>
    <x v="3"/>
    <n v="13"/>
    <s v="Y"/>
    <s v="N"/>
    <n v="9.6"/>
    <n v="22.6"/>
    <n v="14"/>
    <n v="1.2"/>
    <n v="116809.36500000001"/>
    <n v="64.569195899999997"/>
    <n v="7542286.7716396032"/>
  </r>
  <r>
    <d v="2018-03-28T00:00:00"/>
    <s v="Wednesday"/>
    <x v="2"/>
    <x v="3"/>
    <n v="13"/>
    <s v="Y"/>
    <s v="N"/>
    <n v="11.3"/>
    <n v="30.3"/>
    <n v="17.8"/>
    <n v="0"/>
    <n v="117744.005"/>
    <n v="72.111955769999994"/>
    <n v="8490750.4807426594"/>
  </r>
  <r>
    <d v="2018-03-29T00:00:00"/>
    <s v="Thursday"/>
    <x v="2"/>
    <x v="3"/>
    <n v="13"/>
    <s v="N"/>
    <s v="N"/>
    <n v="16.5"/>
    <n v="21.8"/>
    <n v="14.2"/>
    <n v="0"/>
    <n v="116457.26"/>
    <n v="79.365081939999996"/>
    <n v="9242639.9824078828"/>
  </r>
  <r>
    <d v="2018-03-30T00:00:00"/>
    <s v="Friday"/>
    <x v="2"/>
    <x v="3"/>
    <n v="13"/>
    <s v="N"/>
    <s v="Y"/>
    <n v="12.2"/>
    <n v="23.3"/>
    <n v="14.3"/>
    <n v="0"/>
    <n v="97070.345000000001"/>
    <n v="69.452869660000005"/>
    <n v="6741814.0191362333"/>
  </r>
  <r>
    <d v="2018-03-31T00:00:00"/>
    <s v="Saturday"/>
    <x v="2"/>
    <x v="3"/>
    <n v="13"/>
    <s v="N"/>
    <s v="Y"/>
    <n v="13.2"/>
    <n v="22.4"/>
    <n v="16.7"/>
    <n v="0"/>
    <n v="99687.64"/>
    <n v="81.406771699999993"/>
    <n v="8115248.9507917874"/>
  </r>
  <r>
    <d v="2018-04-01T00:00:00"/>
    <s v="Sunday"/>
    <x v="3"/>
    <x v="3"/>
    <n v="14"/>
    <s v="N"/>
    <s v="Y"/>
    <n v="13"/>
    <n v="27.7"/>
    <n v="11"/>
    <n v="0"/>
    <n v="98817.03"/>
    <n v="73.967841899999996"/>
    <n v="7309282.4520675568"/>
  </r>
  <r>
    <d v="2018-04-02T00:00:00"/>
    <s v="Monday"/>
    <x v="3"/>
    <x v="3"/>
    <n v="14"/>
    <s v="N"/>
    <s v="Y"/>
    <n v="14.9"/>
    <n v="20.9"/>
    <n v="14.4"/>
    <n v="0"/>
    <n v="98258.25"/>
    <n v="62.410101240000003"/>
    <n v="6132307.3301652307"/>
  </r>
  <r>
    <d v="2018-04-03T00:00:00"/>
    <s v="Tuesday"/>
    <x v="3"/>
    <x v="3"/>
    <n v="14"/>
    <s v="N"/>
    <s v="N"/>
    <n v="13.4"/>
    <n v="19.8"/>
    <n v="13.9"/>
    <n v="0"/>
    <n v="113381.53"/>
    <n v="80.110737060000005"/>
    <n v="9083077.9372905027"/>
  </r>
  <r>
    <d v="2018-04-04T00:00:00"/>
    <s v="Wednesday"/>
    <x v="3"/>
    <x v="3"/>
    <n v="14"/>
    <s v="N"/>
    <s v="N"/>
    <n v="13.3"/>
    <n v="20.6"/>
    <n v="16.600000000000001"/>
    <n v="0"/>
    <n v="115974.61"/>
    <n v="90.073740799999996"/>
    <n v="10446266.960521087"/>
  </r>
  <r>
    <d v="2018-04-05T00:00:00"/>
    <s v="Thursday"/>
    <x v="3"/>
    <x v="3"/>
    <n v="14"/>
    <s v="N"/>
    <s v="N"/>
    <n v="13.3"/>
    <n v="18.7"/>
    <n v="9"/>
    <n v="0"/>
    <n v="117551.69500000001"/>
    <n v="86.891929590000004"/>
    <n v="10214293.605125155"/>
  </r>
  <r>
    <d v="2018-04-06T00:00:00"/>
    <s v="Friday"/>
    <x v="3"/>
    <x v="3"/>
    <n v="14"/>
    <s v="N"/>
    <s v="N"/>
    <n v="13.8"/>
    <n v="21.2"/>
    <n v="14.8"/>
    <n v="0"/>
    <n v="115979.07"/>
    <n v="85.687904610000004"/>
    <n v="9938003.4869165141"/>
  </r>
  <r>
    <d v="2018-04-07T00:00:00"/>
    <s v="Saturday"/>
    <x v="3"/>
    <x v="3"/>
    <n v="14"/>
    <s v="N"/>
    <s v="N"/>
    <n v="9.8000000000000007"/>
    <n v="21.6"/>
    <n v="16"/>
    <n v="0"/>
    <n v="105938.47500000001"/>
    <n v="84.8974312"/>
    <n v="8993904.3927454203"/>
  </r>
  <r>
    <d v="2018-04-08T00:00:00"/>
    <s v="Sunday"/>
    <x v="3"/>
    <x v="3"/>
    <n v="15"/>
    <s v="N"/>
    <s v="N"/>
    <n v="11.8"/>
    <n v="29.9"/>
    <n v="14.7"/>
    <n v="0"/>
    <n v="100571.16499999999"/>
    <n v="58.238721519999999"/>
    <n v="5857136.07137697"/>
  </r>
  <r>
    <d v="2018-04-09T00:00:00"/>
    <s v="Monday"/>
    <x v="3"/>
    <x v="3"/>
    <n v="15"/>
    <s v="N"/>
    <s v="N"/>
    <n v="15.9"/>
    <n v="25.7"/>
    <n v="13.6"/>
    <n v="0"/>
    <n v="118702.925"/>
    <n v="91.693644509999999"/>
    <n v="10884303.807247192"/>
  </r>
  <r>
    <d v="2018-04-10T00:00:00"/>
    <s v="Tuesday"/>
    <x v="3"/>
    <x v="3"/>
    <n v="15"/>
    <s v="N"/>
    <s v="N"/>
    <n v="14.8"/>
    <n v="28.8"/>
    <n v="5.9"/>
    <n v="0"/>
    <n v="122423.01"/>
    <n v="76.333648019999998"/>
    <n v="9344994.9548889399"/>
  </r>
  <r>
    <d v="2018-04-11T00:00:00"/>
    <s v="Wednesday"/>
    <x v="3"/>
    <x v="3"/>
    <n v="15"/>
    <s v="N"/>
    <s v="N"/>
    <n v="18.100000000000001"/>
    <n v="27.3"/>
    <n v="10.9"/>
    <n v="0"/>
    <n v="121944.995"/>
    <n v="75.040945059999999"/>
    <n v="9150867.6701369733"/>
  </r>
  <r>
    <d v="2018-04-12T00:00:00"/>
    <s v="Thursday"/>
    <x v="3"/>
    <x v="3"/>
    <n v="15"/>
    <s v="N"/>
    <s v="N"/>
    <n v="15.9"/>
    <n v="26.5"/>
    <n v="7.4"/>
    <n v="0"/>
    <n v="119876.63"/>
    <n v="77.714523709999995"/>
    <n v="9316155.2044098973"/>
  </r>
  <r>
    <d v="2018-04-13T00:00:00"/>
    <s v="Friday"/>
    <x v="3"/>
    <x v="3"/>
    <n v="15"/>
    <s v="N"/>
    <s v="N"/>
    <n v="11.9"/>
    <n v="25.9"/>
    <n v="14.4"/>
    <n v="0"/>
    <n v="113609.76"/>
    <n v="69.763201089999995"/>
    <n v="7925780.5326666376"/>
  </r>
  <r>
    <d v="2018-04-14T00:00:00"/>
    <s v="Saturday"/>
    <x v="3"/>
    <x v="3"/>
    <n v="15"/>
    <s v="N"/>
    <s v="N"/>
    <n v="13.5"/>
    <n v="16.100000000000001"/>
    <n v="3.1"/>
    <n v="0"/>
    <n v="105135.30499999999"/>
    <n v="37.741398410000002"/>
    <n v="3967953.4329618649"/>
  </r>
  <r>
    <d v="2018-04-15T00:00:00"/>
    <s v="Sunday"/>
    <x v="3"/>
    <x v="3"/>
    <n v="16"/>
    <s v="N"/>
    <s v="N"/>
    <n v="9.6999999999999993"/>
    <n v="19.100000000000001"/>
    <n v="4.9000000000000004"/>
    <n v="12.2"/>
    <n v="104123.39"/>
    <n v="31.682325389999999"/>
    <n v="3298871.122689872"/>
  </r>
  <r>
    <d v="2018-04-16T00:00:00"/>
    <s v="Monday"/>
    <x v="3"/>
    <x v="3"/>
    <n v="16"/>
    <s v="N"/>
    <s v="N"/>
    <n v="13.1"/>
    <n v="21"/>
    <n v="7.1"/>
    <n v="3"/>
    <n v="115694.64"/>
    <n v="69.360932570000003"/>
    <n v="8024688.1237504249"/>
  </r>
  <r>
    <d v="2018-04-17T00:00:00"/>
    <s v="Tuesday"/>
    <x v="3"/>
    <x v="3"/>
    <n v="16"/>
    <s v="Y"/>
    <s v="N"/>
    <n v="13.2"/>
    <n v="16.600000000000001"/>
    <n v="8.9"/>
    <n v="0.6"/>
    <n v="121092.855"/>
    <n v="86.534392859999997"/>
    <n v="10478696.687109014"/>
  </r>
  <r>
    <d v="2018-04-18T00:00:00"/>
    <s v="Wednesday"/>
    <x v="3"/>
    <x v="3"/>
    <n v="16"/>
    <s v="Y"/>
    <s v="N"/>
    <n v="6.2"/>
    <n v="19.399999999999999"/>
    <n v="14.2"/>
    <n v="0"/>
    <n v="120784.875"/>
    <n v="82.879097999999999"/>
    <n v="10010541.49204275"/>
  </r>
  <r>
    <d v="2018-04-19T00:00:00"/>
    <s v="Thursday"/>
    <x v="3"/>
    <x v="3"/>
    <n v="16"/>
    <s v="Y"/>
    <s v="N"/>
    <n v="11"/>
    <n v="22.3"/>
    <n v="13"/>
    <n v="0"/>
    <n v="120448.935"/>
    <n v="93.533142819999995"/>
    <n v="11265967.439871896"/>
  </r>
  <r>
    <d v="2018-04-20T00:00:00"/>
    <s v="Friday"/>
    <x v="3"/>
    <x v="3"/>
    <n v="16"/>
    <s v="Y"/>
    <s v="N"/>
    <n v="8.9"/>
    <n v="20.2"/>
    <n v="13.7"/>
    <n v="0"/>
    <n v="118324.09"/>
    <n v="95.73201718"/>
    <n v="11327403.816687865"/>
  </r>
  <r>
    <d v="2018-04-21T00:00:00"/>
    <s v="Saturday"/>
    <x v="3"/>
    <x v="3"/>
    <n v="16"/>
    <s v="Y"/>
    <s v="N"/>
    <n v="11.9"/>
    <n v="22.8"/>
    <n v="11.3"/>
    <n v="0"/>
    <n v="107479.26"/>
    <n v="74.439689259999994"/>
    <n v="8000722.7162947468"/>
  </r>
  <r>
    <d v="2018-04-22T00:00:00"/>
    <s v="Sunday"/>
    <x v="3"/>
    <x v="3"/>
    <n v="17"/>
    <s v="Y"/>
    <s v="N"/>
    <n v="11.2"/>
    <n v="20.399999999999999"/>
    <n v="12.6"/>
    <n v="0"/>
    <n v="103662.05"/>
    <n v="76.318245149999996"/>
    <n v="7911305.7446515569"/>
  </r>
  <r>
    <d v="2018-04-23T00:00:00"/>
    <s v="Monday"/>
    <x v="3"/>
    <x v="3"/>
    <n v="17"/>
    <s v="Y"/>
    <s v="N"/>
    <n v="11.9"/>
    <n v="26.9"/>
    <n v="13"/>
    <n v="0"/>
    <n v="117799.97"/>
    <n v="72.740947320000004"/>
    <n v="8568881.412067581"/>
  </r>
  <r>
    <d v="2018-04-24T00:00:00"/>
    <s v="Tuesday"/>
    <x v="3"/>
    <x v="3"/>
    <n v="17"/>
    <s v="Y"/>
    <s v="N"/>
    <n v="13.7"/>
    <n v="24.6"/>
    <n v="5.2"/>
    <n v="0"/>
    <n v="117642.645"/>
    <n v="88.090941540000003"/>
    <n v="10363251.363305975"/>
  </r>
  <r>
    <d v="2018-04-25T00:00:00"/>
    <s v="Wednesday"/>
    <x v="3"/>
    <x v="3"/>
    <n v="17"/>
    <s v="Y"/>
    <s v="Y"/>
    <n v="15.7"/>
    <n v="20.100000000000001"/>
    <n v="7.7"/>
    <n v="0.6"/>
    <n v="106654.955"/>
    <n v="77.461866439999994"/>
    <n v="8261691.8793742098"/>
  </r>
  <r>
    <d v="2018-04-26T00:00:00"/>
    <s v="Thursday"/>
    <x v="3"/>
    <x v="3"/>
    <n v="17"/>
    <s v="Y"/>
    <s v="N"/>
    <n v="11.9"/>
    <n v="17.5"/>
    <n v="7.9"/>
    <n v="0"/>
    <n v="117617.51"/>
    <n v="82.433491849999996"/>
    <n v="9695622.0520022921"/>
  </r>
  <r>
    <d v="2018-04-27T00:00:00"/>
    <s v="Friday"/>
    <x v="3"/>
    <x v="3"/>
    <n v="17"/>
    <s v="Y"/>
    <s v="N"/>
    <n v="11.6"/>
    <n v="17.8"/>
    <n v="8.8000000000000007"/>
    <n v="0"/>
    <n v="119079.465"/>
    <n v="78.214854180000003"/>
    <n v="9313782.9908074141"/>
  </r>
  <r>
    <d v="2018-04-28T00:00:00"/>
    <s v="Saturday"/>
    <x v="3"/>
    <x v="3"/>
    <n v="17"/>
    <s v="Y"/>
    <s v="N"/>
    <n v="7.7"/>
    <n v="18.3"/>
    <n v="11.7"/>
    <n v="0"/>
    <n v="108613.38"/>
    <n v="70.000391410000006"/>
    <n v="7602979.1123630665"/>
  </r>
  <r>
    <d v="2018-04-29T00:00:00"/>
    <s v="Sunday"/>
    <x v="3"/>
    <x v="3"/>
    <n v="18"/>
    <s v="Y"/>
    <s v="N"/>
    <n v="10.5"/>
    <n v="18"/>
    <n v="9.6"/>
    <n v="0"/>
    <n v="105277.715"/>
    <n v="64.158974720000003"/>
    <n v="6754510.2552643651"/>
  </r>
  <r>
    <d v="2018-04-30T00:00:00"/>
    <s v="Monday"/>
    <x v="3"/>
    <x v="3"/>
    <n v="18"/>
    <s v="Y"/>
    <s v="N"/>
    <n v="8.8000000000000007"/>
    <n v="19.600000000000001"/>
    <n v="12.3"/>
    <n v="0"/>
    <n v="121551.685"/>
    <n v="77.969150560000003"/>
    <n v="9477281.6285866946"/>
  </r>
  <r>
    <d v="2018-05-01T00:00:00"/>
    <s v="Tuesday"/>
    <x v="4"/>
    <x v="3"/>
    <n v="18"/>
    <s v="Y"/>
    <s v="N"/>
    <n v="7.2"/>
    <n v="23.4"/>
    <n v="12.3"/>
    <n v="0"/>
    <n v="122642.235"/>
    <n v="73.974820219999998"/>
    <n v="9072437.2855039909"/>
  </r>
  <r>
    <d v="2018-05-02T00:00:00"/>
    <s v="Wednesday"/>
    <x v="4"/>
    <x v="3"/>
    <n v="18"/>
    <s v="Y"/>
    <s v="N"/>
    <n v="10.199999999999999"/>
    <n v="23.2"/>
    <n v="7.2"/>
    <n v="0"/>
    <n v="118716.595"/>
    <n v="67.274902339999997"/>
    <n v="7986647.334762332"/>
  </r>
  <r>
    <d v="2018-05-03T00:00:00"/>
    <s v="Thursday"/>
    <x v="4"/>
    <x v="3"/>
    <n v="18"/>
    <s v="Y"/>
    <s v="N"/>
    <n v="14.5"/>
    <n v="24.4"/>
    <n v="4.4000000000000004"/>
    <n v="0"/>
    <n v="117357.83500000001"/>
    <n v="52.768311670000003"/>
    <n v="6192774.8141964348"/>
  </r>
  <r>
    <d v="2018-05-04T00:00:00"/>
    <s v="Friday"/>
    <x v="4"/>
    <x v="3"/>
    <n v="18"/>
    <s v="Y"/>
    <s v="N"/>
    <n v="11.5"/>
    <n v="17.2"/>
    <n v="7.8"/>
    <n v="6.2"/>
    <n v="116870.46"/>
    <n v="54.639355999999999"/>
    <n v="6385726.6698237602"/>
  </r>
  <r>
    <d v="2018-05-05T00:00:00"/>
    <s v="Saturday"/>
    <x v="4"/>
    <x v="3"/>
    <n v="18"/>
    <s v="Y"/>
    <s v="N"/>
    <n v="12.1"/>
    <n v="21.6"/>
    <n v="6.5"/>
    <n v="2.6"/>
    <n v="106892.995"/>
    <n v="58.574885250000001"/>
    <n v="6261244.916153824"/>
  </r>
  <r>
    <d v="2018-05-06T00:00:00"/>
    <s v="Sunday"/>
    <x v="4"/>
    <x v="3"/>
    <n v="19"/>
    <s v="Y"/>
    <s v="N"/>
    <n v="9.9"/>
    <n v="21.7"/>
    <n v="11"/>
    <n v="0"/>
    <n v="105840.39"/>
    <n v="61.89517764"/>
    <n v="6551009.7405368797"/>
  </r>
  <r>
    <d v="2018-05-07T00:00:00"/>
    <s v="Monday"/>
    <x v="4"/>
    <x v="3"/>
    <n v="19"/>
    <s v="Y"/>
    <s v="N"/>
    <n v="12"/>
    <n v="19.5"/>
    <n v="6.2"/>
    <n v="0"/>
    <n v="118254.55499999999"/>
    <n v="49.41762224"/>
    <n v="5843858.9271493033"/>
  </r>
  <r>
    <d v="2018-05-08T00:00:00"/>
    <s v="Tuesday"/>
    <x v="4"/>
    <x v="3"/>
    <n v="19"/>
    <s v="Y"/>
    <s v="N"/>
    <n v="13.4"/>
    <n v="17.899999999999999"/>
    <n v="10.6"/>
    <n v="0.2"/>
    <n v="122876.86500000001"/>
    <n v="101.2917412"/>
    <n v="12446411.609047338"/>
  </r>
  <r>
    <d v="2018-05-09T00:00:00"/>
    <s v="Wednesday"/>
    <x v="4"/>
    <x v="3"/>
    <n v="19"/>
    <s v="Y"/>
    <s v="N"/>
    <n v="8"/>
    <n v="18.399999999999999"/>
    <n v="7.5"/>
    <n v="0"/>
    <n v="122721.46"/>
    <n v="127.59078030000001"/>
    <n v="15658126.840955239"/>
  </r>
  <r>
    <d v="2018-05-10T00:00:00"/>
    <s v="Thursday"/>
    <x v="4"/>
    <x v="3"/>
    <n v="19"/>
    <s v="Y"/>
    <s v="N"/>
    <n v="9"/>
    <n v="12.8"/>
    <n v="8.5"/>
    <n v="8"/>
    <n v="128518.505"/>
    <n v="62.881023409999997"/>
    <n v="8081375.1215232024"/>
  </r>
  <r>
    <d v="2018-05-11T00:00:00"/>
    <s v="Friday"/>
    <x v="4"/>
    <x v="3"/>
    <n v="19"/>
    <s v="Y"/>
    <s v="N"/>
    <n v="7.4"/>
    <n v="15.1"/>
    <n v="3.7"/>
    <n v="18.600000000000001"/>
    <n v="133467.37"/>
    <n v="63.673069720000001"/>
    <n v="8498277.1553550363"/>
  </r>
  <r>
    <d v="2018-05-12T00:00:00"/>
    <s v="Saturday"/>
    <x v="4"/>
    <x v="3"/>
    <n v="19"/>
    <s v="Y"/>
    <s v="N"/>
    <n v="11"/>
    <n v="16.899999999999999"/>
    <n v="9"/>
    <n v="8.4"/>
    <n v="111273.755"/>
    <n v="62.662214910000003"/>
    <n v="6972659.9496526876"/>
  </r>
  <r>
    <d v="2018-05-13T00:00:00"/>
    <s v="Sunday"/>
    <x v="4"/>
    <x v="3"/>
    <n v="20"/>
    <s v="Y"/>
    <s v="N"/>
    <n v="13"/>
    <n v="16.2"/>
    <n v="10.8"/>
    <n v="4"/>
    <n v="108729.71"/>
    <n v="65.510003979999993"/>
    <n v="7122883.7348442459"/>
  </r>
  <r>
    <d v="2018-05-14T00:00:00"/>
    <s v="Monday"/>
    <x v="4"/>
    <x v="3"/>
    <n v="20"/>
    <s v="Y"/>
    <s v="N"/>
    <n v="6.8"/>
    <n v="15.9"/>
    <n v="8.1999999999999993"/>
    <n v="0"/>
    <n v="129885.955"/>
    <n v="111.6666324"/>
    <n v="14503927.190907942"/>
  </r>
  <r>
    <d v="2018-05-15T00:00:00"/>
    <s v="Tuesday"/>
    <x v="4"/>
    <x v="3"/>
    <n v="20"/>
    <s v="Y"/>
    <s v="N"/>
    <n v="8.9"/>
    <n v="14.6"/>
    <n v="4.5999999999999996"/>
    <n v="0"/>
    <n v="131900.51999999999"/>
    <n v="97.880329009999997"/>
    <n v="12910466.294190085"/>
  </r>
  <r>
    <d v="2018-05-16T00:00:00"/>
    <s v="Wednesday"/>
    <x v="4"/>
    <x v="3"/>
    <n v="20"/>
    <s v="Y"/>
    <s v="N"/>
    <n v="9.4"/>
    <n v="14.3"/>
    <n v="7.6"/>
    <n v="2"/>
    <n v="133399.23000000001"/>
    <n v="124.0856314"/>
    <n v="16552927.682823824"/>
  </r>
  <r>
    <d v="2018-05-17T00:00:00"/>
    <s v="Thursday"/>
    <x v="4"/>
    <x v="3"/>
    <n v="20"/>
    <s v="Y"/>
    <s v="N"/>
    <n v="11.7"/>
    <n v="15"/>
    <n v="6.9"/>
    <n v="0"/>
    <n v="131757.155"/>
    <n v="108.95155010000001"/>
    <n v="14355146.274015967"/>
  </r>
  <r>
    <d v="2018-05-18T00:00:00"/>
    <s v="Friday"/>
    <x v="4"/>
    <x v="3"/>
    <n v="20"/>
    <s v="Y"/>
    <s v="N"/>
    <n v="12.3"/>
    <n v="17.7"/>
    <n v="8"/>
    <n v="0.2"/>
    <n v="127353.575"/>
    <n v="96.161656390000005"/>
    <n v="12246530.719188094"/>
  </r>
  <r>
    <d v="2018-05-19T00:00:00"/>
    <s v="Saturday"/>
    <x v="4"/>
    <x v="3"/>
    <n v="20"/>
    <s v="Y"/>
    <s v="N"/>
    <n v="10.6"/>
    <n v="15.5"/>
    <n v="6.5"/>
    <n v="2.6"/>
    <n v="119262.145"/>
    <n v="93.623434770000003"/>
    <n v="11165731.652937783"/>
  </r>
  <r>
    <d v="2018-05-20T00:00:00"/>
    <s v="Sunday"/>
    <x v="4"/>
    <x v="3"/>
    <n v="21"/>
    <s v="Y"/>
    <s v="N"/>
    <n v="11.8"/>
    <n v="16.2"/>
    <n v="1.7"/>
    <n v="0"/>
    <n v="112349.26"/>
    <n v="78.280735460000002"/>
    <n v="8794782.7011867594"/>
  </r>
  <r>
    <d v="2018-05-21T00:00:00"/>
    <s v="Monday"/>
    <x v="4"/>
    <x v="3"/>
    <n v="21"/>
    <s v="Y"/>
    <s v="N"/>
    <n v="12.6"/>
    <n v="16.7"/>
    <n v="5"/>
    <n v="2.4"/>
    <n v="124046.80499999999"/>
    <n v="82.722971250000001"/>
    <n v="10261520.283669356"/>
  </r>
  <r>
    <d v="2018-05-22T00:00:00"/>
    <s v="Tuesday"/>
    <x v="4"/>
    <x v="3"/>
    <n v="21"/>
    <s v="Y"/>
    <s v="N"/>
    <n v="13"/>
    <n v="17"/>
    <n v="3.6"/>
    <n v="0"/>
    <n v="126922.995"/>
    <n v="91.621182129999994"/>
    <n v="11628834.841380078"/>
  </r>
  <r>
    <d v="2018-05-23T00:00:00"/>
    <s v="Wednesday"/>
    <x v="4"/>
    <x v="3"/>
    <n v="21"/>
    <s v="Y"/>
    <s v="N"/>
    <n v="11.8"/>
    <n v="15.3"/>
    <n v="6.5"/>
    <n v="4.5999999999999996"/>
    <n v="129352.83"/>
    <n v="118.6907459"/>
    <n v="15352983.876975896"/>
  </r>
  <r>
    <d v="2018-05-24T00:00:00"/>
    <s v="Thursday"/>
    <x v="4"/>
    <x v="3"/>
    <n v="21"/>
    <s v="Y"/>
    <s v="N"/>
    <n v="12.9"/>
    <n v="16.100000000000001"/>
    <n v="5.0999999999999996"/>
    <n v="0"/>
    <n v="129553.94"/>
    <n v="99.488060959999999"/>
    <n v="12889070.280328183"/>
  </r>
  <r>
    <d v="2018-05-25T00:00:00"/>
    <s v="Friday"/>
    <x v="4"/>
    <x v="3"/>
    <n v="21"/>
    <s v="Y"/>
    <s v="N"/>
    <n v="9.4"/>
    <n v="14.9"/>
    <n v="9.5"/>
    <n v="0"/>
    <n v="127957.57"/>
    <n v="92.989529200000007"/>
    <n v="11898714.191876046"/>
  </r>
  <r>
    <d v="2018-05-26T00:00:00"/>
    <s v="Saturday"/>
    <x v="4"/>
    <x v="3"/>
    <n v="21"/>
    <s v="Y"/>
    <s v="N"/>
    <n v="5.2"/>
    <n v="20.5"/>
    <n v="9.9"/>
    <n v="0"/>
    <n v="115384.08500000001"/>
    <n v="74.746741069999999"/>
    <n v="8624584.325093871"/>
  </r>
  <r>
    <d v="2018-05-27T00:00:00"/>
    <s v="Sunday"/>
    <x v="4"/>
    <x v="3"/>
    <n v="22"/>
    <s v="Y"/>
    <s v="N"/>
    <n v="7.3"/>
    <n v="20.7"/>
    <n v="8"/>
    <n v="0"/>
    <n v="106044.51"/>
    <n v="54.187031419999997"/>
    <n v="5746237.1952885035"/>
  </r>
  <r>
    <d v="2018-05-28T00:00:00"/>
    <s v="Monday"/>
    <x v="4"/>
    <x v="3"/>
    <n v="22"/>
    <s v="Y"/>
    <s v="N"/>
    <n v="12.9"/>
    <n v="20.5"/>
    <n v="6"/>
    <n v="0"/>
    <n v="119360.265"/>
    <n v="70.171557399999998"/>
    <n v="8375695.6867267108"/>
  </r>
  <r>
    <d v="2018-05-29T00:00:00"/>
    <s v="Tuesday"/>
    <x v="4"/>
    <x v="3"/>
    <n v="22"/>
    <s v="Y"/>
    <s v="N"/>
    <n v="13.7"/>
    <n v="17.899999999999999"/>
    <n v="8.1"/>
    <n v="0.8"/>
    <n v="123142.76"/>
    <n v="81.978399519999996"/>
    <n v="10095046.377275474"/>
  </r>
  <r>
    <d v="2018-05-30T00:00:00"/>
    <s v="Wednesday"/>
    <x v="4"/>
    <x v="3"/>
    <n v="22"/>
    <s v="Y"/>
    <s v="N"/>
    <n v="7.7"/>
    <n v="15.1"/>
    <n v="7.9"/>
    <n v="0"/>
    <n v="127830.62"/>
    <n v="82.535944020000002"/>
    <n v="10550620.896361893"/>
  </r>
  <r>
    <d v="2018-05-31T00:00:00"/>
    <s v="Thursday"/>
    <x v="4"/>
    <x v="3"/>
    <n v="22"/>
    <s v="Y"/>
    <s v="N"/>
    <n v="9.6"/>
    <n v="14.8"/>
    <n v="7.6"/>
    <n v="5"/>
    <n v="131159.94500000001"/>
    <n v="90.357837750000002"/>
    <n v="11851329.029608924"/>
  </r>
  <r>
    <d v="2018-06-01T00:00:00"/>
    <s v="Friday"/>
    <x v="5"/>
    <x v="3"/>
    <n v="22"/>
    <s v="Y"/>
    <s v="N"/>
    <n v="4.0999999999999996"/>
    <n v="13.3"/>
    <n v="9.6"/>
    <n v="0"/>
    <n v="135864.065"/>
    <n v="101.4128802"/>
    <n v="13778366.147330014"/>
  </r>
  <r>
    <d v="2018-06-02T00:00:00"/>
    <s v="Saturday"/>
    <x v="5"/>
    <x v="3"/>
    <n v="22"/>
    <s v="Y"/>
    <s v="N"/>
    <n v="3.5"/>
    <n v="13.6"/>
    <n v="9.6"/>
    <n v="0.2"/>
    <n v="123226.075"/>
    <n v="99.853479250000007"/>
    <n v="12304552.323071444"/>
  </r>
  <r>
    <d v="2018-06-03T00:00:00"/>
    <s v="Sunday"/>
    <x v="5"/>
    <x v="3"/>
    <n v="23"/>
    <s v="Y"/>
    <s v="N"/>
    <n v="4.3"/>
    <n v="13.8"/>
    <n v="8.5"/>
    <n v="0"/>
    <n v="121177.58500000001"/>
    <n v="91.043729630000001"/>
    <n v="11032459.285956344"/>
  </r>
  <r>
    <d v="2018-06-04T00:00:00"/>
    <s v="Monday"/>
    <x v="5"/>
    <x v="3"/>
    <n v="23"/>
    <s v="Y"/>
    <s v="N"/>
    <n v="4.5"/>
    <n v="14.4"/>
    <n v="9.3000000000000007"/>
    <n v="0"/>
    <n v="135385.41"/>
    <n v="120.25203740000001"/>
    <n v="16280371.386734335"/>
  </r>
  <r>
    <d v="2018-06-05T00:00:00"/>
    <s v="Tuesday"/>
    <x v="5"/>
    <x v="3"/>
    <n v="23"/>
    <s v="Y"/>
    <s v="N"/>
    <n v="7.5"/>
    <n v="15"/>
    <n v="8.8000000000000007"/>
    <n v="1.6"/>
    <n v="132975.13"/>
    <n v="105.8039052"/>
    <n v="14069288.048477678"/>
  </r>
  <r>
    <d v="2018-06-06T00:00:00"/>
    <s v="Wednesday"/>
    <x v="5"/>
    <x v="3"/>
    <n v="23"/>
    <s v="Y"/>
    <s v="N"/>
    <n v="5.6"/>
    <n v="19.100000000000001"/>
    <n v="9.4"/>
    <n v="0.4"/>
    <n v="132038.42499999999"/>
    <n v="106.2306746"/>
    <n v="14026530.960871505"/>
  </r>
  <r>
    <d v="2018-06-07T00:00:00"/>
    <s v="Thursday"/>
    <x v="5"/>
    <x v="3"/>
    <n v="23"/>
    <s v="Y"/>
    <s v="N"/>
    <n v="7.7"/>
    <n v="17.8"/>
    <n v="5.7"/>
    <n v="0.2"/>
    <n v="128577.63"/>
    <n v="87.710791130000004"/>
    <n v="11277645.648920422"/>
  </r>
  <r>
    <d v="2018-06-08T00:00:00"/>
    <s v="Friday"/>
    <x v="5"/>
    <x v="3"/>
    <n v="23"/>
    <s v="Y"/>
    <s v="N"/>
    <n v="12.4"/>
    <n v="13.6"/>
    <n v="3.3"/>
    <n v="0.6"/>
    <n v="129910.015"/>
    <n v="130.0827333"/>
    <n v="16899049.834243998"/>
  </r>
  <r>
    <d v="2018-06-09T00:00:00"/>
    <s v="Saturday"/>
    <x v="5"/>
    <x v="3"/>
    <n v="23"/>
    <s v="Y"/>
    <s v="N"/>
    <n v="11.3"/>
    <n v="15.6"/>
    <n v="8"/>
    <n v="3"/>
    <n v="120232.19500000001"/>
    <n v="110.6732404"/>
    <n v="13306486.621054679"/>
  </r>
  <r>
    <d v="2018-06-10T00:00:00"/>
    <s v="Sunday"/>
    <x v="5"/>
    <x v="3"/>
    <n v="24"/>
    <s v="Y"/>
    <s v="N"/>
    <n v="4.0999999999999996"/>
    <n v="15.3"/>
    <n v="9.3000000000000007"/>
    <n v="0"/>
    <n v="117037.86500000001"/>
    <n v="75.51946753"/>
    <n v="8838637.2456480246"/>
  </r>
  <r>
    <d v="2018-06-11T00:00:00"/>
    <s v="Monday"/>
    <x v="5"/>
    <x v="3"/>
    <n v="24"/>
    <s v="Y"/>
    <s v="Y"/>
    <n v="5.3"/>
    <n v="17.600000000000001"/>
    <n v="8.9"/>
    <n v="0.2"/>
    <n v="113420.985"/>
    <n v="56.39994652"/>
    <n v="6396937.4882457219"/>
  </r>
  <r>
    <d v="2018-06-12T00:00:00"/>
    <s v="Tuesday"/>
    <x v="5"/>
    <x v="3"/>
    <n v="24"/>
    <s v="Y"/>
    <s v="N"/>
    <n v="7.9"/>
    <n v="16.600000000000001"/>
    <n v="6.7"/>
    <n v="0.4"/>
    <n v="127261.295"/>
    <n v="78.294416310000003"/>
    <n v="9963848.8108797222"/>
  </r>
  <r>
    <d v="2018-06-13T00:00:00"/>
    <s v="Wednesday"/>
    <x v="5"/>
    <x v="3"/>
    <n v="24"/>
    <s v="Y"/>
    <s v="N"/>
    <n v="9.5"/>
    <n v="14.1"/>
    <n v="7.1"/>
    <n v="0"/>
    <n v="131574.60500000001"/>
    <n v="84.579532720000003"/>
    <n v="11128518.608718578"/>
  </r>
  <r>
    <d v="2018-06-14T00:00:00"/>
    <s v="Thursday"/>
    <x v="5"/>
    <x v="3"/>
    <n v="24"/>
    <s v="Y"/>
    <s v="N"/>
    <n v="8.6"/>
    <n v="14.5"/>
    <n v="7.8"/>
    <n v="5.6"/>
    <n v="130544.485"/>
    <n v="72.49179642"/>
    <n v="9463404.2303737439"/>
  </r>
  <r>
    <d v="2018-06-15T00:00:00"/>
    <s v="Friday"/>
    <x v="5"/>
    <x v="3"/>
    <n v="24"/>
    <s v="Y"/>
    <s v="N"/>
    <n v="9.6"/>
    <n v="14"/>
    <n v="4.4000000000000004"/>
    <n v="4.5999999999999996"/>
    <n v="133009.01"/>
    <n v="74.905585810000005"/>
    <n v="9963117.8120581489"/>
  </r>
  <r>
    <d v="2018-06-16T00:00:00"/>
    <s v="Saturday"/>
    <x v="5"/>
    <x v="3"/>
    <n v="24"/>
    <s v="Y"/>
    <s v="N"/>
    <n v="6.9"/>
    <n v="13.1"/>
    <n v="7.1"/>
    <n v="2.2000000000000002"/>
    <n v="124351.235"/>
    <n v="81.800766879999998"/>
    <n v="10172026.385475097"/>
  </r>
  <r>
    <d v="2018-06-17T00:00:00"/>
    <s v="Sunday"/>
    <x v="5"/>
    <x v="3"/>
    <n v="25"/>
    <s v="Y"/>
    <s v="N"/>
    <n v="8"/>
    <n v="13.1"/>
    <n v="5.0999999999999996"/>
    <n v="15.6"/>
    <n v="120785.595"/>
    <n v="62.272671549999998"/>
    <n v="7521641.6854063217"/>
  </r>
  <r>
    <d v="2018-06-18T00:00:00"/>
    <s v="Monday"/>
    <x v="5"/>
    <x v="3"/>
    <n v="25"/>
    <s v="Y"/>
    <s v="N"/>
    <n v="9.5"/>
    <n v="12"/>
    <n v="5.9"/>
    <n v="7.2"/>
    <n v="138518.73499999999"/>
    <n v="112.5014975"/>
    <n v="15583565.119305661"/>
  </r>
  <r>
    <d v="2018-06-19T00:00:00"/>
    <s v="Tuesday"/>
    <x v="5"/>
    <x v="3"/>
    <n v="25"/>
    <s v="Y"/>
    <s v="N"/>
    <n v="3"/>
    <n v="14.5"/>
    <n v="9"/>
    <n v="0.4"/>
    <n v="143830.12"/>
    <n v="110.05619040000001"/>
    <n v="15829395.071974847"/>
  </r>
  <r>
    <d v="2018-06-20T00:00:00"/>
    <s v="Wednesday"/>
    <x v="5"/>
    <x v="3"/>
    <n v="25"/>
    <s v="Y"/>
    <s v="N"/>
    <n v="4.3"/>
    <n v="15.3"/>
    <n v="8"/>
    <n v="0.2"/>
    <n v="141305.88"/>
    <n v="91.289341919999998"/>
    <n v="12899720.794626489"/>
  </r>
  <r>
    <d v="2018-06-21T00:00:00"/>
    <s v="Thursday"/>
    <x v="5"/>
    <x v="3"/>
    <n v="25"/>
    <s v="Y"/>
    <s v="N"/>
    <n v="4"/>
    <n v="15.1"/>
    <n v="9.1"/>
    <n v="0"/>
    <n v="143542.01999999999"/>
    <n v="141.55697810000001"/>
    <n v="20319374.581569761"/>
  </r>
  <r>
    <d v="2018-06-22T00:00:00"/>
    <s v="Friday"/>
    <x v="5"/>
    <x v="3"/>
    <n v="25"/>
    <s v="Y"/>
    <s v="N"/>
    <n v="4.3"/>
    <n v="15"/>
    <n v="8.5"/>
    <n v="0"/>
    <n v="140296.4"/>
    <n v="131.5621328"/>
    <n v="18457693.608161919"/>
  </r>
  <r>
    <d v="2018-06-23T00:00:00"/>
    <s v="Saturday"/>
    <x v="5"/>
    <x v="3"/>
    <n v="25"/>
    <s v="Y"/>
    <s v="N"/>
    <n v="6"/>
    <n v="12.8"/>
    <n v="3.9"/>
    <n v="0"/>
    <n v="132165.42499999999"/>
    <n v="98.836365509999993"/>
    <n v="13062750.25308449"/>
  </r>
  <r>
    <d v="2018-06-24T00:00:00"/>
    <s v="Sunday"/>
    <x v="5"/>
    <x v="3"/>
    <n v="26"/>
    <s v="Y"/>
    <s v="N"/>
    <n v="9"/>
    <n v="13.1"/>
    <n v="5.7"/>
    <n v="0"/>
    <n v="125850.58"/>
    <n v="95.155970719999999"/>
    <n v="11975434.105575018"/>
  </r>
  <r>
    <d v="2018-06-25T00:00:00"/>
    <s v="Monday"/>
    <x v="5"/>
    <x v="3"/>
    <n v="26"/>
    <s v="Y"/>
    <s v="N"/>
    <n v="8.4"/>
    <n v="12.6"/>
    <n v="7.8"/>
    <n v="0"/>
    <n v="141972.715"/>
    <n v="120.2781698"/>
    <n v="17076218.321737006"/>
  </r>
  <r>
    <d v="2018-06-26T00:00:00"/>
    <s v="Tuesday"/>
    <x v="5"/>
    <x v="3"/>
    <n v="26"/>
    <s v="Y"/>
    <s v="N"/>
    <n v="8.4"/>
    <n v="14.1"/>
    <n v="6.6"/>
    <n v="0"/>
    <n v="142842.4"/>
    <n v="102.3492036"/>
    <n v="14619805.880312638"/>
  </r>
  <r>
    <d v="2018-06-27T00:00:00"/>
    <s v="Wednesday"/>
    <x v="5"/>
    <x v="3"/>
    <n v="26"/>
    <s v="Y"/>
    <s v="N"/>
    <n v="4.8"/>
    <n v="11.2"/>
    <n v="6"/>
    <n v="0.2"/>
    <n v="148100.13"/>
    <n v="102.4178146"/>
    <n v="15168091.656575898"/>
  </r>
  <r>
    <d v="2018-06-28T00:00:00"/>
    <s v="Thursday"/>
    <x v="5"/>
    <x v="3"/>
    <n v="26"/>
    <s v="Y"/>
    <s v="N"/>
    <n v="5.3"/>
    <n v="10.6"/>
    <n v="5.2"/>
    <n v="0"/>
    <n v="150445.47"/>
    <n v="112.8005434"/>
    <n v="16970330.768068396"/>
  </r>
  <r>
    <d v="2018-06-29T00:00:00"/>
    <s v="Friday"/>
    <x v="5"/>
    <x v="3"/>
    <n v="26"/>
    <s v="N"/>
    <s v="N"/>
    <n v="6.1"/>
    <n v="12.5"/>
    <n v="6.1"/>
    <n v="0.2"/>
    <n v="139188.48000000001"/>
    <n v="78.806642740000001"/>
    <n v="10968976.816883637"/>
  </r>
  <r>
    <d v="2018-06-30T00:00:00"/>
    <s v="Saturday"/>
    <x v="5"/>
    <x v="3"/>
    <n v="26"/>
    <s v="N"/>
    <s v="N"/>
    <n v="9.4"/>
    <n v="14.2"/>
    <n v="4.9000000000000004"/>
    <n v="0.4"/>
    <n v="125394.425"/>
    <n v="72.963672560000006"/>
    <n v="9149237.7665494792"/>
  </r>
  <r>
    <d v="2018-07-01T00:00:00"/>
    <s v="Sunday"/>
    <x v="6"/>
    <x v="3"/>
    <n v="27"/>
    <s v="N"/>
    <s v="N"/>
    <n v="3.5"/>
    <n v="14.7"/>
    <n v="8.8000000000000007"/>
    <n v="0.4"/>
    <n v="124313.07"/>
    <n v="83.374992370000001"/>
    <n v="10364601.262741277"/>
  </r>
  <r>
    <d v="2018-07-02T00:00:00"/>
    <s v="Monday"/>
    <x v="6"/>
    <x v="3"/>
    <n v="27"/>
    <s v="N"/>
    <s v="N"/>
    <n v="2.4"/>
    <n v="14.6"/>
    <n v="9.4"/>
    <n v="0"/>
    <n v="140713.255"/>
    <n v="87.324295090000007"/>
    <n v="12287685.802694419"/>
  </r>
  <r>
    <d v="2018-07-03T00:00:00"/>
    <s v="Tuesday"/>
    <x v="6"/>
    <x v="3"/>
    <n v="27"/>
    <s v="N"/>
    <s v="N"/>
    <n v="4.0999999999999996"/>
    <n v="14.3"/>
    <n v="6.7"/>
    <n v="0"/>
    <n v="135759.27499999999"/>
    <n v="64.592088889999999"/>
    <n v="8768975.1584419552"/>
  </r>
  <r>
    <d v="2018-07-04T00:00:00"/>
    <s v="Wednesday"/>
    <x v="6"/>
    <x v="3"/>
    <n v="27"/>
    <s v="N"/>
    <s v="N"/>
    <n v="10.4"/>
    <n v="17.100000000000001"/>
    <n v="6"/>
    <n v="0"/>
    <n v="128580.97500000001"/>
    <n v="57.008099029999997"/>
    <n v="7330156.9561739545"/>
  </r>
  <r>
    <d v="2018-07-05T00:00:00"/>
    <s v="Thursday"/>
    <x v="6"/>
    <x v="3"/>
    <n v="27"/>
    <s v="N"/>
    <s v="N"/>
    <n v="12.7"/>
    <n v="18.7"/>
    <n v="2.8"/>
    <n v="0.4"/>
    <n v="125861.6"/>
    <n v="52.743567519999999"/>
    <n v="6638389.7977752322"/>
  </r>
  <r>
    <d v="2018-07-06T00:00:00"/>
    <s v="Friday"/>
    <x v="6"/>
    <x v="3"/>
    <n v="27"/>
    <s v="N"/>
    <s v="N"/>
    <n v="12.5"/>
    <n v="15.2"/>
    <n v="8.3000000000000007"/>
    <n v="0"/>
    <n v="124242.52"/>
    <n v="52.97184575"/>
    <n v="6581355.6050312901"/>
  </r>
  <r>
    <d v="2018-07-07T00:00:00"/>
    <s v="Saturday"/>
    <x v="6"/>
    <x v="3"/>
    <n v="27"/>
    <s v="N"/>
    <s v="N"/>
    <n v="9.6"/>
    <n v="12.9"/>
    <n v="6.5"/>
    <n v="1.2"/>
    <n v="119717.435"/>
    <n v="45.21171494"/>
    <n v="5412630.5445679789"/>
  </r>
  <r>
    <d v="2018-07-08T00:00:00"/>
    <s v="Sunday"/>
    <x v="6"/>
    <x v="3"/>
    <n v="28"/>
    <s v="N"/>
    <s v="N"/>
    <n v="9.3000000000000007"/>
    <n v="13.9"/>
    <n v="6.2"/>
    <n v="0.8"/>
    <n v="114562.215"/>
    <n v="47.891623060000001"/>
    <n v="5486570.4176986776"/>
  </r>
  <r>
    <d v="2018-07-09T00:00:00"/>
    <s v="Monday"/>
    <x v="6"/>
    <x v="3"/>
    <n v="28"/>
    <s v="N"/>
    <s v="N"/>
    <n v="10.1"/>
    <n v="13.8"/>
    <n v="8.1"/>
    <n v="1.2"/>
    <n v="133874.47500000001"/>
    <n v="80.825556750000004"/>
    <n v="10820478.976488957"/>
  </r>
  <r>
    <d v="2018-07-10T00:00:00"/>
    <s v="Tuesday"/>
    <x v="6"/>
    <x v="3"/>
    <n v="28"/>
    <s v="N"/>
    <s v="N"/>
    <n v="9.3000000000000007"/>
    <n v="11.5"/>
    <n v="5.4"/>
    <n v="0"/>
    <n v="140342.995"/>
    <n v="94.623885849999994"/>
    <n v="13279799.53872712"/>
  </r>
  <r>
    <d v="2018-07-11T00:00:00"/>
    <s v="Wednesday"/>
    <x v="6"/>
    <x v="3"/>
    <n v="28"/>
    <s v="N"/>
    <s v="N"/>
    <n v="6.6"/>
    <n v="11.6"/>
    <n v="6"/>
    <n v="0"/>
    <n v="143461.125"/>
    <n v="81.952519140000007"/>
    <n v="11757000.592408434"/>
  </r>
  <r>
    <d v="2018-07-12T00:00:00"/>
    <s v="Thursday"/>
    <x v="6"/>
    <x v="3"/>
    <n v="28"/>
    <s v="N"/>
    <s v="N"/>
    <n v="4.3"/>
    <n v="11.3"/>
    <n v="7.5"/>
    <n v="0"/>
    <n v="145767.1"/>
    <n v="111.82051679999999"/>
    <n v="16299752.45443728"/>
  </r>
  <r>
    <d v="2018-07-13T00:00:00"/>
    <s v="Friday"/>
    <x v="6"/>
    <x v="3"/>
    <n v="28"/>
    <s v="N"/>
    <s v="N"/>
    <n v="5.8"/>
    <n v="13.9"/>
    <n v="9.3000000000000007"/>
    <n v="0.2"/>
    <n v="140542.95000000001"/>
    <n v="104.6546578"/>
    <n v="14708474.338452511"/>
  </r>
  <r>
    <d v="2018-07-14T00:00:00"/>
    <s v="Saturday"/>
    <x v="6"/>
    <x v="3"/>
    <n v="28"/>
    <s v="N"/>
    <s v="N"/>
    <n v="4.4000000000000004"/>
    <n v="15.5"/>
    <n v="10"/>
    <n v="0"/>
    <n v="124491.53"/>
    <n v="85.800950819999997"/>
    <n v="10681491.643036554"/>
  </r>
  <r>
    <d v="2018-07-15T00:00:00"/>
    <s v="Sunday"/>
    <x v="6"/>
    <x v="3"/>
    <n v="29"/>
    <s v="N"/>
    <s v="N"/>
    <n v="6"/>
    <n v="13.8"/>
    <n v="9.8000000000000007"/>
    <n v="0"/>
    <n v="119464.315"/>
    <n v="67.790909940000006"/>
    <n v="8098594.6192087922"/>
  </r>
  <r>
    <d v="2018-07-16T00:00:00"/>
    <s v="Monday"/>
    <x v="6"/>
    <x v="3"/>
    <n v="29"/>
    <s v="N"/>
    <s v="N"/>
    <n v="7.9"/>
    <n v="12.6"/>
    <n v="4.5"/>
    <n v="0"/>
    <n v="137446.75"/>
    <n v="87.634657079999997"/>
    <n v="12045098.80301049"/>
  </r>
  <r>
    <d v="2018-07-17T00:00:00"/>
    <s v="Tuesday"/>
    <x v="6"/>
    <x v="3"/>
    <n v="29"/>
    <s v="Y"/>
    <s v="N"/>
    <n v="9.1"/>
    <n v="17.5"/>
    <n v="9.1999999999999993"/>
    <n v="0"/>
    <n v="131367.09"/>
    <n v="71.116373879999998"/>
    <n v="9342351.0879676081"/>
  </r>
  <r>
    <d v="2018-07-18T00:00:00"/>
    <s v="Wednesday"/>
    <x v="6"/>
    <x v="3"/>
    <n v="29"/>
    <s v="Y"/>
    <s v="N"/>
    <n v="6.2"/>
    <n v="15.2"/>
    <n v="10.3"/>
    <n v="1.2"/>
    <n v="132856.72"/>
    <n v="72.337153369999996"/>
    <n v="9610476.9308751468"/>
  </r>
  <r>
    <d v="2018-07-19T00:00:00"/>
    <s v="Thursday"/>
    <x v="6"/>
    <x v="3"/>
    <n v="29"/>
    <s v="Y"/>
    <s v="N"/>
    <n v="8.6999999999999993"/>
    <n v="17.600000000000001"/>
    <n v="8.5"/>
    <n v="0"/>
    <n v="133778.44500000001"/>
    <n v="83.930959619999996"/>
    <n v="11228153.265321391"/>
  </r>
  <r>
    <d v="2018-07-20T00:00:00"/>
    <s v="Friday"/>
    <x v="6"/>
    <x v="3"/>
    <n v="29"/>
    <s v="Y"/>
    <s v="N"/>
    <n v="7.2"/>
    <n v="12.1"/>
    <n v="7.2"/>
    <n v="4.4000000000000004"/>
    <n v="135728.405"/>
    <n v="88.908711729999993"/>
    <n v="12067437.63371769"/>
  </r>
  <r>
    <d v="2018-07-21T00:00:00"/>
    <s v="Saturday"/>
    <x v="6"/>
    <x v="3"/>
    <n v="29"/>
    <s v="Y"/>
    <s v="N"/>
    <n v="6.7"/>
    <n v="14"/>
    <n v="7.2"/>
    <n v="0.2"/>
    <n v="125928.62"/>
    <n v="91.699455979999996"/>
    <n v="11547585.946312146"/>
  </r>
  <r>
    <d v="2018-07-22T00:00:00"/>
    <s v="Sunday"/>
    <x v="6"/>
    <x v="3"/>
    <n v="30"/>
    <s v="Y"/>
    <s v="N"/>
    <n v="8"/>
    <n v="14.8"/>
    <n v="10.5"/>
    <n v="0"/>
    <n v="114186.8"/>
    <n v="73.13566324"/>
    <n v="8351127.351253232"/>
  </r>
  <r>
    <d v="2018-07-23T00:00:00"/>
    <s v="Monday"/>
    <x v="6"/>
    <x v="3"/>
    <n v="30"/>
    <s v="Y"/>
    <s v="N"/>
    <n v="8.4"/>
    <n v="15.4"/>
    <n v="6.9"/>
    <n v="0.2"/>
    <n v="134664.655"/>
    <n v="80.355436100000006"/>
    <n v="10821037.079781046"/>
  </r>
  <r>
    <d v="2018-07-24T00:00:00"/>
    <s v="Tuesday"/>
    <x v="6"/>
    <x v="3"/>
    <n v="30"/>
    <s v="Y"/>
    <s v="N"/>
    <n v="8.6"/>
    <n v="15.6"/>
    <n v="7.1"/>
    <n v="0.6"/>
    <n v="132967.19"/>
    <n v="71.115294320000004"/>
    <n v="9456000.8517533615"/>
  </r>
  <r>
    <d v="2018-07-25T00:00:00"/>
    <s v="Wednesday"/>
    <x v="6"/>
    <x v="3"/>
    <n v="30"/>
    <s v="Y"/>
    <s v="N"/>
    <n v="8.3000000000000007"/>
    <n v="15.7"/>
    <n v="9.3000000000000007"/>
    <n v="6.2"/>
    <n v="135308.29500000001"/>
    <n v="76.472503250000003"/>
    <n v="10347364.029139461"/>
  </r>
  <r>
    <d v="2018-07-26T00:00:00"/>
    <s v="Thursday"/>
    <x v="6"/>
    <x v="3"/>
    <n v="30"/>
    <s v="Y"/>
    <s v="N"/>
    <n v="7.7"/>
    <n v="15.1"/>
    <n v="8.9"/>
    <n v="0"/>
    <n v="137634.125"/>
    <n v="86.406594089999999"/>
    <n v="11892495.971807322"/>
  </r>
  <r>
    <d v="2018-07-27T00:00:00"/>
    <s v="Friday"/>
    <x v="6"/>
    <x v="3"/>
    <n v="30"/>
    <s v="Y"/>
    <s v="N"/>
    <n v="9.1999999999999993"/>
    <n v="19.5"/>
    <n v="10.3"/>
    <n v="0"/>
    <n v="130119.5"/>
    <n v="71.869816619999995"/>
    <n v="9351664.6036860887"/>
  </r>
  <r>
    <d v="2018-07-28T00:00:00"/>
    <s v="Saturday"/>
    <x v="6"/>
    <x v="3"/>
    <n v="30"/>
    <s v="Y"/>
    <s v="N"/>
    <n v="8.4"/>
    <n v="18.600000000000001"/>
    <n v="9.3000000000000007"/>
    <n v="0"/>
    <n v="116942.94"/>
    <n v="57.98204775"/>
    <n v="6780591.1311053848"/>
  </r>
  <r>
    <d v="2018-07-29T00:00:00"/>
    <s v="Sunday"/>
    <x v="6"/>
    <x v="3"/>
    <n v="31"/>
    <s v="Y"/>
    <s v="N"/>
    <n v="10.8"/>
    <n v="14.6"/>
    <n v="10"/>
    <n v="2"/>
    <n v="111555"/>
    <n v="29.414282669999999"/>
    <n v="3281310.30325185"/>
  </r>
  <r>
    <d v="2018-07-30T00:00:00"/>
    <s v="Monday"/>
    <x v="6"/>
    <x v="3"/>
    <n v="31"/>
    <s v="Y"/>
    <s v="N"/>
    <n v="8.1999999999999993"/>
    <n v="12.6"/>
    <n v="7.3"/>
    <n v="0.4"/>
    <n v="135422.13500000001"/>
    <n v="60.040308160000002"/>
    <n v="8130786.7170851221"/>
  </r>
  <r>
    <d v="2018-07-31T00:00:00"/>
    <s v="Tuesday"/>
    <x v="6"/>
    <x v="3"/>
    <n v="31"/>
    <s v="Y"/>
    <s v="N"/>
    <n v="8.3000000000000007"/>
    <n v="16.2"/>
    <n v="10.199999999999999"/>
    <n v="0"/>
    <n v="129519.995"/>
    <n v="60.905552239999999"/>
    <n v="7888486.8215970388"/>
  </r>
  <r>
    <d v="2018-08-01T00:00:00"/>
    <s v="Wednesday"/>
    <x v="7"/>
    <x v="3"/>
    <n v="31"/>
    <s v="Y"/>
    <s v="N"/>
    <n v="9.9"/>
    <n v="14.8"/>
    <n v="11.4"/>
    <n v="1.6"/>
    <n v="134004.96"/>
    <n v="78.761641850000004"/>
    <n v="10554450.665643577"/>
  </r>
  <r>
    <d v="2018-08-02T00:00:00"/>
    <s v="Thursday"/>
    <x v="7"/>
    <x v="3"/>
    <n v="31"/>
    <s v="Y"/>
    <s v="N"/>
    <n v="4.9000000000000004"/>
    <n v="16.100000000000001"/>
    <n v="11.7"/>
    <n v="0"/>
    <n v="129025"/>
    <n v="68.077372269999998"/>
    <n v="8783682.9571367502"/>
  </r>
  <r>
    <d v="2018-08-03T00:00:00"/>
    <s v="Friday"/>
    <x v="7"/>
    <x v="3"/>
    <n v="31"/>
    <s v="Y"/>
    <s v="N"/>
    <n v="7.8"/>
    <n v="18.399999999999999"/>
    <n v="6.3"/>
    <n v="0"/>
    <n v="129740.315"/>
    <n v="79.407081439999999"/>
    <n v="10302299.759256253"/>
  </r>
  <r>
    <d v="2018-08-04T00:00:00"/>
    <s v="Saturday"/>
    <x v="7"/>
    <x v="3"/>
    <n v="31"/>
    <s v="Y"/>
    <s v="N"/>
    <n v="8"/>
    <n v="15.3"/>
    <n v="8.6999999999999993"/>
    <n v="1.6"/>
    <n v="116238.175"/>
    <n v="44.889044869999999"/>
    <n v="5217820.6531819124"/>
  </r>
  <r>
    <d v="2018-08-05T00:00:00"/>
    <s v="Sunday"/>
    <x v="7"/>
    <x v="3"/>
    <n v="32"/>
    <s v="Y"/>
    <s v="N"/>
    <n v="10.6"/>
    <n v="17.600000000000001"/>
    <n v="11.2"/>
    <n v="0"/>
    <n v="104912.38"/>
    <n v="37.44398417"/>
    <n v="3928337.4959570249"/>
  </r>
  <r>
    <d v="2018-08-06T00:00:00"/>
    <s v="Monday"/>
    <x v="7"/>
    <x v="3"/>
    <n v="32"/>
    <s v="Y"/>
    <s v="N"/>
    <n v="9.4"/>
    <n v="13.8"/>
    <n v="8.5"/>
    <n v="0"/>
    <n v="127198.78"/>
    <n v="83.712090750000002"/>
    <n v="10648075.814649286"/>
  </r>
  <r>
    <d v="2018-08-07T00:00:00"/>
    <s v="Tuesday"/>
    <x v="7"/>
    <x v="3"/>
    <n v="32"/>
    <s v="Y"/>
    <s v="N"/>
    <n v="7.3"/>
    <n v="14.8"/>
    <n v="9.6"/>
    <n v="0"/>
    <n v="131851.01500000001"/>
    <n v="75.541241439999993"/>
    <n v="9960189.3582240622"/>
  </r>
  <r>
    <d v="2018-08-08T00:00:00"/>
    <s v="Wednesday"/>
    <x v="7"/>
    <x v="3"/>
    <n v="32"/>
    <s v="Y"/>
    <s v="N"/>
    <n v="9.6"/>
    <n v="16"/>
    <n v="7.2"/>
    <n v="1"/>
    <n v="131939.5"/>
    <n v="89.686836400000004"/>
    <n v="11833236.3511978"/>
  </r>
  <r>
    <d v="2018-08-09T00:00:00"/>
    <s v="Thursday"/>
    <x v="7"/>
    <x v="3"/>
    <n v="32"/>
    <s v="Y"/>
    <s v="N"/>
    <n v="5.6"/>
    <n v="15.4"/>
    <n v="8.6"/>
    <n v="2.2000000000000002"/>
    <n v="135670.99"/>
    <n v="82.760846979999997"/>
    <n v="11228246.043015109"/>
  </r>
  <r>
    <d v="2018-08-10T00:00:00"/>
    <s v="Friday"/>
    <x v="7"/>
    <x v="3"/>
    <n v="32"/>
    <s v="Y"/>
    <s v="N"/>
    <n v="9.4"/>
    <n v="20"/>
    <n v="11.8"/>
    <n v="0"/>
    <n v="121875.355"/>
    <n v="58.050358019999997"/>
    <n v="7074907.991564597"/>
  </r>
  <r>
    <d v="2018-08-11T00:00:00"/>
    <s v="Saturday"/>
    <x v="7"/>
    <x v="3"/>
    <n v="32"/>
    <s v="Y"/>
    <s v="N"/>
    <n v="8.1"/>
    <n v="14.7"/>
    <n v="7.4"/>
    <n v="10.4"/>
    <n v="119988.735"/>
    <n v="64.602342530000001"/>
    <n v="7751553.3582114"/>
  </r>
  <r>
    <d v="2018-08-12T00:00:00"/>
    <s v="Sunday"/>
    <x v="7"/>
    <x v="3"/>
    <n v="33"/>
    <s v="Y"/>
    <s v="N"/>
    <n v="5.4"/>
    <n v="14.8"/>
    <n v="10.4"/>
    <n v="4.5999999999999996"/>
    <n v="115231.85"/>
    <n v="48.788940629999999"/>
    <n v="5622039.8883350659"/>
  </r>
  <r>
    <d v="2018-08-13T00:00:00"/>
    <s v="Monday"/>
    <x v="7"/>
    <x v="3"/>
    <n v="33"/>
    <s v="Y"/>
    <s v="N"/>
    <n v="7.9"/>
    <n v="14.9"/>
    <n v="8.6"/>
    <n v="0"/>
    <n v="127541.57"/>
    <n v="79.759066959999998"/>
    <n v="10172596.621813528"/>
  </r>
  <r>
    <d v="2018-08-14T00:00:00"/>
    <s v="Tuesday"/>
    <x v="7"/>
    <x v="3"/>
    <n v="33"/>
    <s v="Y"/>
    <s v="N"/>
    <n v="9.4"/>
    <n v="16.7"/>
    <n v="13.2"/>
    <n v="0.2"/>
    <n v="121073.45"/>
    <n v="69.127751180000004"/>
    <n v="8369535.3261041716"/>
  </r>
  <r>
    <d v="2018-08-15T00:00:00"/>
    <s v="Wednesday"/>
    <x v="7"/>
    <x v="3"/>
    <n v="33"/>
    <s v="Y"/>
    <s v="N"/>
    <n v="11.5"/>
    <n v="18.399999999999999"/>
    <n v="10.1"/>
    <n v="0"/>
    <n v="122602.11500000001"/>
    <n v="67.796604759999994"/>
    <n v="8312007.1333950674"/>
  </r>
  <r>
    <d v="2018-08-16T00:00:00"/>
    <s v="Thursday"/>
    <x v="7"/>
    <x v="3"/>
    <n v="33"/>
    <s v="Y"/>
    <s v="N"/>
    <n v="8.6999999999999993"/>
    <n v="14.7"/>
    <n v="9.1999999999999993"/>
    <n v="0.2"/>
    <n v="131137.065"/>
    <n v="95.267104889999999"/>
    <n v="12493048.526321748"/>
  </r>
  <r>
    <d v="2018-08-17T00:00:00"/>
    <s v="Friday"/>
    <x v="7"/>
    <x v="3"/>
    <n v="33"/>
    <s v="Y"/>
    <s v="N"/>
    <n v="7.7"/>
    <n v="15.9"/>
    <n v="12.2"/>
    <n v="0"/>
    <n v="125189.54"/>
    <n v="77.617767220000005"/>
    <n v="9716932.5740988795"/>
  </r>
  <r>
    <d v="2018-08-18T00:00:00"/>
    <s v="Saturday"/>
    <x v="7"/>
    <x v="3"/>
    <n v="33"/>
    <s v="Y"/>
    <s v="N"/>
    <n v="8.9"/>
    <n v="13.8"/>
    <n v="10.4"/>
    <n v="2.2000000000000002"/>
    <n v="116571.26"/>
    <n v="38.301147139999998"/>
    <n v="4464812.9815551955"/>
  </r>
  <r>
    <d v="2018-08-19T00:00:00"/>
    <s v="Sunday"/>
    <x v="7"/>
    <x v="3"/>
    <n v="34"/>
    <s v="Y"/>
    <s v="N"/>
    <n v="6.7"/>
    <n v="11.9"/>
    <n v="9.3000000000000007"/>
    <n v="9.1999999999999993"/>
    <n v="119707.93"/>
    <n v="50.446948470000002"/>
    <n v="6038899.7761603668"/>
  </r>
  <r>
    <d v="2018-08-20T00:00:00"/>
    <s v="Monday"/>
    <x v="7"/>
    <x v="3"/>
    <n v="34"/>
    <s v="Y"/>
    <s v="N"/>
    <n v="5.5"/>
    <n v="12.4"/>
    <n v="6.5"/>
    <n v="2"/>
    <n v="138918.38500000001"/>
    <n v="102.3388107"/>
    <n v="14216742.305264721"/>
  </r>
  <r>
    <d v="2018-08-21T00:00:00"/>
    <s v="Tuesday"/>
    <x v="7"/>
    <x v="3"/>
    <n v="34"/>
    <s v="Y"/>
    <s v="N"/>
    <n v="8.6"/>
    <n v="12.4"/>
    <n v="7.7"/>
    <n v="1.2"/>
    <n v="138424.25"/>
    <n v="119.2284324"/>
    <n v="16504106.3336457"/>
  </r>
  <r>
    <d v="2018-08-22T00:00:00"/>
    <s v="Wednesday"/>
    <x v="7"/>
    <x v="3"/>
    <n v="34"/>
    <s v="Y"/>
    <s v="N"/>
    <n v="8.6999999999999993"/>
    <n v="14"/>
    <n v="8.5"/>
    <n v="1"/>
    <n v="136240.845"/>
    <n v="104.8161592"/>
    <n v="14280242.099062525"/>
  </r>
  <r>
    <d v="2018-08-23T00:00:00"/>
    <s v="Thursday"/>
    <x v="7"/>
    <x v="3"/>
    <n v="34"/>
    <s v="Y"/>
    <s v="N"/>
    <n v="5.6"/>
    <n v="16"/>
    <n v="11.1"/>
    <n v="0"/>
    <n v="131956.72500000001"/>
    <n v="89.579370560000001"/>
    <n v="11820600.366659017"/>
  </r>
  <r>
    <d v="2018-08-24T00:00:00"/>
    <s v="Friday"/>
    <x v="7"/>
    <x v="3"/>
    <n v="34"/>
    <s v="Y"/>
    <s v="N"/>
    <n v="4.8"/>
    <n v="15.4"/>
    <n v="14.7"/>
    <n v="0"/>
    <n v="130210.94"/>
    <n v="97.467844349999993"/>
    <n v="12691379.632587189"/>
  </r>
  <r>
    <d v="2018-08-25T00:00:00"/>
    <s v="Saturday"/>
    <x v="7"/>
    <x v="3"/>
    <n v="34"/>
    <s v="Y"/>
    <s v="N"/>
    <n v="3.9"/>
    <n v="15.2"/>
    <n v="14.9"/>
    <n v="0"/>
    <n v="116471.77499999999"/>
    <n v="118.4878363"/>
    <n v="13800488.609770432"/>
  </r>
  <r>
    <d v="2018-08-26T00:00:00"/>
    <s v="Sunday"/>
    <x v="7"/>
    <x v="3"/>
    <n v="35"/>
    <s v="Y"/>
    <s v="N"/>
    <n v="4.9000000000000004"/>
    <n v="14.7"/>
    <n v="12.3"/>
    <n v="0"/>
    <n v="111436.265"/>
    <n v="105.4622088"/>
    <n v="11752314.647322131"/>
  </r>
  <r>
    <d v="2018-08-27T00:00:00"/>
    <s v="Monday"/>
    <x v="7"/>
    <x v="3"/>
    <n v="35"/>
    <s v="Y"/>
    <s v="N"/>
    <n v="6.8"/>
    <n v="12.9"/>
    <n v="12.4"/>
    <n v="3.6"/>
    <n v="131280.85"/>
    <n v="105.01180309999999"/>
    <n v="13786038.771000635"/>
  </r>
  <r>
    <d v="2018-08-28T00:00:00"/>
    <s v="Tuesday"/>
    <x v="7"/>
    <x v="3"/>
    <n v="35"/>
    <s v="Y"/>
    <s v="N"/>
    <n v="1.9"/>
    <n v="11.2"/>
    <n v="11.7"/>
    <n v="0.2"/>
    <n v="139563.095"/>
    <n v="119.82307369999999"/>
    <n v="16722879.017985102"/>
  </r>
  <r>
    <d v="2018-08-29T00:00:00"/>
    <s v="Wednesday"/>
    <x v="7"/>
    <x v="3"/>
    <n v="35"/>
    <s v="Y"/>
    <s v="N"/>
    <n v="0.8"/>
    <n v="12.5"/>
    <n v="15.5"/>
    <n v="0"/>
    <n v="136032.16"/>
    <n v="118.3790102"/>
    <n v="16103352.456168031"/>
  </r>
  <r>
    <d v="2018-08-30T00:00:00"/>
    <s v="Thursday"/>
    <x v="7"/>
    <x v="3"/>
    <n v="35"/>
    <s v="Y"/>
    <s v="N"/>
    <n v="4.8"/>
    <n v="16.7"/>
    <n v="5.0999999999999996"/>
    <n v="0"/>
    <n v="139752.54500000001"/>
    <n v="97.166418829999998"/>
    <n v="13579254.320028422"/>
  </r>
  <r>
    <d v="2018-08-31T00:00:00"/>
    <s v="Friday"/>
    <x v="7"/>
    <x v="3"/>
    <n v="35"/>
    <s v="Y"/>
    <s v="N"/>
    <n v="8.9"/>
    <n v="16"/>
    <n v="6.8"/>
    <n v="1.6"/>
    <n v="130466.91499999999"/>
    <n v="122.4259917"/>
    <n v="15972541.452914605"/>
  </r>
  <r>
    <d v="2018-09-01T00:00:00"/>
    <s v="Saturday"/>
    <x v="8"/>
    <x v="3"/>
    <n v="35"/>
    <s v="Y"/>
    <s v="N"/>
    <n v="10.5"/>
    <n v="13.4"/>
    <n v="7.4"/>
    <n v="2.2000000000000002"/>
    <n v="116344.565"/>
    <n v="104.0260614"/>
    <n v="12102866.862246292"/>
  </r>
  <r>
    <d v="2018-09-02T00:00:00"/>
    <s v="Sunday"/>
    <x v="8"/>
    <x v="3"/>
    <n v="36"/>
    <s v="Y"/>
    <s v="N"/>
    <n v="5"/>
    <n v="12.3"/>
    <n v="11.2"/>
    <n v="3"/>
    <n v="118402.905"/>
    <n v="137.1315117"/>
    <n v="16236769.352321489"/>
  </r>
  <r>
    <d v="2018-09-03T00:00:00"/>
    <s v="Monday"/>
    <x v="8"/>
    <x v="3"/>
    <n v="36"/>
    <s v="Y"/>
    <s v="N"/>
    <n v="5"/>
    <n v="13.1"/>
    <n v="14.7"/>
    <n v="0"/>
    <n v="131448.995"/>
    <n v="139.51638489999999"/>
    <n v="18339288.581138175"/>
  </r>
  <r>
    <d v="2018-09-04T00:00:00"/>
    <s v="Tuesday"/>
    <x v="8"/>
    <x v="3"/>
    <n v="36"/>
    <s v="Y"/>
    <s v="N"/>
    <n v="3.4"/>
    <n v="19.5"/>
    <n v="14.7"/>
    <n v="0"/>
    <n v="128192.08500000001"/>
    <n v="119.57434360000001"/>
    <n v="15328484.418590408"/>
  </r>
  <r>
    <d v="2018-09-05T00:00:00"/>
    <s v="Wednesday"/>
    <x v="8"/>
    <x v="3"/>
    <n v="36"/>
    <s v="Y"/>
    <s v="N"/>
    <n v="8.1"/>
    <n v="20.2"/>
    <n v="14.5"/>
    <n v="0"/>
    <n v="118307.155"/>
    <n v="111.54075349999999"/>
    <n v="13196069.213141292"/>
  </r>
  <r>
    <d v="2018-09-06T00:00:00"/>
    <s v="Thursday"/>
    <x v="8"/>
    <x v="3"/>
    <n v="36"/>
    <s v="Y"/>
    <s v="N"/>
    <n v="13.8"/>
    <n v="20.6"/>
    <n v="9.5"/>
    <n v="0"/>
    <n v="116467.37"/>
    <n v="138.90753839999999"/>
    <n v="16178195.670622006"/>
  </r>
  <r>
    <d v="2018-09-07T00:00:00"/>
    <s v="Friday"/>
    <x v="8"/>
    <x v="3"/>
    <n v="36"/>
    <s v="Y"/>
    <s v="N"/>
    <n v="8.6999999999999993"/>
    <n v="15.1"/>
    <n v="14.7"/>
    <n v="3.4"/>
    <n v="123583.52"/>
    <n v="161.5068282"/>
    <n v="19959582.332991265"/>
  </r>
  <r>
    <d v="2018-09-08T00:00:00"/>
    <s v="Saturday"/>
    <x v="8"/>
    <x v="3"/>
    <n v="36"/>
    <s v="Y"/>
    <s v="N"/>
    <n v="4.2"/>
    <n v="17.5"/>
    <n v="16.2"/>
    <n v="0.2"/>
    <n v="109948.61500000001"/>
    <n v="109.29377119999999"/>
    <n v="12016698.771566888"/>
  </r>
  <r>
    <d v="2018-09-09T00:00:00"/>
    <s v="Sunday"/>
    <x v="8"/>
    <x v="3"/>
    <n v="37"/>
    <s v="Y"/>
    <s v="N"/>
    <n v="8.6"/>
    <n v="18.100000000000001"/>
    <n v="7.3"/>
    <n v="0"/>
    <n v="107838.95"/>
    <n v="67.615591249999994"/>
    <n v="7291594.3640291868"/>
  </r>
  <r>
    <d v="2018-09-10T00:00:00"/>
    <s v="Monday"/>
    <x v="8"/>
    <x v="3"/>
    <n v="37"/>
    <s v="Y"/>
    <s v="N"/>
    <n v="13.4"/>
    <n v="18"/>
    <n v="10.199999999999999"/>
    <n v="0"/>
    <n v="123132.625"/>
    <n v="92.615982560000006"/>
    <n v="11404049.049567021"/>
  </r>
  <r>
    <d v="2018-09-11T00:00:00"/>
    <s v="Tuesday"/>
    <x v="8"/>
    <x v="3"/>
    <n v="37"/>
    <s v="Y"/>
    <s v="N"/>
    <n v="9.1"/>
    <n v="24.2"/>
    <n v="17.7"/>
    <n v="0"/>
    <n v="111096.53"/>
    <n v="67.333252150000007"/>
    <n v="7480490.6674800403"/>
  </r>
  <r>
    <d v="2018-09-12T00:00:00"/>
    <s v="Wednesday"/>
    <x v="8"/>
    <x v="3"/>
    <n v="37"/>
    <s v="Y"/>
    <s v="N"/>
    <n v="11.7"/>
    <n v="18.5"/>
    <n v="15.8"/>
    <n v="0"/>
    <n v="112935.03999999999"/>
    <n v="83.694892069999995"/>
    <n v="9452085.9837211315"/>
  </r>
  <r>
    <d v="2018-09-13T00:00:00"/>
    <s v="Thursday"/>
    <x v="8"/>
    <x v="3"/>
    <n v="37"/>
    <s v="Y"/>
    <s v="N"/>
    <n v="7.1"/>
    <n v="19.7"/>
    <n v="18.2"/>
    <n v="0"/>
    <n v="117880.565"/>
    <n v="84.978278599999996"/>
    <n v="10017287.494095409"/>
  </r>
  <r>
    <d v="2018-09-14T00:00:00"/>
    <s v="Friday"/>
    <x v="8"/>
    <x v="3"/>
    <n v="37"/>
    <s v="Y"/>
    <s v="N"/>
    <n v="10.9"/>
    <n v="22.7"/>
    <n v="18.2"/>
    <n v="0"/>
    <n v="111213.15"/>
    <n v="35.224262940000003"/>
    <n v="3917401.2379856613"/>
  </r>
  <r>
    <d v="2018-09-15T00:00:00"/>
    <s v="Saturday"/>
    <x v="8"/>
    <x v="3"/>
    <n v="37"/>
    <s v="Y"/>
    <s v="N"/>
    <n v="10.199999999999999"/>
    <n v="13.7"/>
    <n v="6.3"/>
    <n v="0.2"/>
    <n v="108632.355"/>
    <n v="14.67358758"/>
    <n v="1594026.3751141508"/>
  </r>
  <r>
    <d v="2018-09-16T00:00:00"/>
    <s v="Sunday"/>
    <x v="8"/>
    <x v="3"/>
    <n v="38"/>
    <s v="Y"/>
    <s v="N"/>
    <n v="5.5"/>
    <n v="14"/>
    <n v="15.3"/>
    <n v="2"/>
    <n v="113030.005"/>
    <n v="81.637617719999994"/>
    <n v="9227500.3390796892"/>
  </r>
  <r>
    <d v="2018-09-17T00:00:00"/>
    <s v="Monday"/>
    <x v="8"/>
    <x v="3"/>
    <n v="38"/>
    <s v="Y"/>
    <s v="N"/>
    <n v="6.7"/>
    <n v="18.100000000000001"/>
    <n v="18.7"/>
    <n v="0"/>
    <n v="118208.24"/>
    <n v="70.685303939999997"/>
    <n v="8355585.3726124652"/>
  </r>
  <r>
    <d v="2018-09-18T00:00:00"/>
    <s v="Tuesday"/>
    <x v="8"/>
    <x v="3"/>
    <n v="38"/>
    <s v="Y"/>
    <s v="N"/>
    <n v="11"/>
    <n v="20.3"/>
    <n v="8"/>
    <n v="0"/>
    <n v="119622.285"/>
    <n v="85.452468640000006"/>
    <n v="10222019.557607643"/>
  </r>
  <r>
    <d v="2018-09-19T00:00:00"/>
    <s v="Wednesday"/>
    <x v="8"/>
    <x v="3"/>
    <n v="38"/>
    <s v="Y"/>
    <s v="N"/>
    <n v="8.5"/>
    <n v="14.7"/>
    <n v="16.100000000000001"/>
    <n v="3"/>
    <n v="123787.77"/>
    <n v="101.0040489"/>
    <n v="12503065.974301953"/>
  </r>
  <r>
    <d v="2018-09-20T00:00:00"/>
    <s v="Thursday"/>
    <x v="8"/>
    <x v="3"/>
    <n v="38"/>
    <s v="Y"/>
    <s v="N"/>
    <n v="3.8"/>
    <n v="17.399999999999999"/>
    <n v="18.5"/>
    <n v="0.8"/>
    <n v="125335.57"/>
    <n v="115.429534"/>
    <n v="14467426.438724382"/>
  </r>
  <r>
    <d v="2018-09-21T00:00:00"/>
    <s v="Friday"/>
    <x v="8"/>
    <x v="3"/>
    <n v="38"/>
    <s v="N"/>
    <s v="N"/>
    <n v="8.3000000000000007"/>
    <n v="18.899999999999999"/>
    <n v="16.600000000000001"/>
    <n v="0"/>
    <n v="120372.48"/>
    <n v="110.8134668"/>
    <n v="13338891.816113664"/>
  </r>
  <r>
    <d v="2018-09-22T00:00:00"/>
    <s v="Saturday"/>
    <x v="8"/>
    <x v="3"/>
    <n v="38"/>
    <s v="N"/>
    <s v="N"/>
    <n v="6.8"/>
    <n v="17.3"/>
    <n v="19.7"/>
    <n v="0"/>
    <n v="107731.72"/>
    <n v="83.493593180000005"/>
    <n v="8994908.4022616707"/>
  </r>
  <r>
    <d v="2018-09-23T00:00:00"/>
    <s v="Sunday"/>
    <x v="8"/>
    <x v="3"/>
    <n v="39"/>
    <s v="N"/>
    <s v="N"/>
    <n v="10.4"/>
    <n v="13.7"/>
    <n v="11.6"/>
    <n v="0.2"/>
    <n v="107332.1"/>
    <n v="79.780017569999998"/>
    <n v="8562956.823824998"/>
  </r>
  <r>
    <d v="2018-09-24T00:00:00"/>
    <s v="Monday"/>
    <x v="8"/>
    <x v="3"/>
    <n v="39"/>
    <s v="N"/>
    <s v="N"/>
    <n v="4.5999999999999996"/>
    <n v="14.9"/>
    <n v="17.2"/>
    <n v="0"/>
    <n v="119535.715"/>
    <n v="93.755130829999999"/>
    <n v="11207086.598682594"/>
  </r>
  <r>
    <d v="2018-09-25T00:00:00"/>
    <s v="Tuesday"/>
    <x v="8"/>
    <x v="3"/>
    <n v="39"/>
    <s v="N"/>
    <s v="N"/>
    <n v="8.6"/>
    <n v="13.6"/>
    <n v="12.2"/>
    <n v="0"/>
    <n v="124797.08500000001"/>
    <n v="118.656356"/>
    <n v="14807967.34552226"/>
  </r>
  <r>
    <d v="2018-09-26T00:00:00"/>
    <s v="Wednesday"/>
    <x v="8"/>
    <x v="3"/>
    <n v="39"/>
    <s v="N"/>
    <s v="N"/>
    <n v="6.4"/>
    <n v="17.600000000000001"/>
    <n v="20.8"/>
    <n v="0"/>
    <n v="119238.345"/>
    <n v="120.8612104"/>
    <n v="14411290.702792788"/>
  </r>
  <r>
    <d v="2018-09-27T00:00:00"/>
    <s v="Thursday"/>
    <x v="8"/>
    <x v="3"/>
    <n v="39"/>
    <s v="N"/>
    <s v="N"/>
    <n v="9.1999999999999993"/>
    <n v="24.2"/>
    <n v="20.8"/>
    <n v="0"/>
    <n v="110878.67"/>
    <n v="99.286997249999999"/>
    <n v="11008810.203373658"/>
  </r>
  <r>
    <d v="2018-09-28T00:00:00"/>
    <s v="Friday"/>
    <x v="8"/>
    <x v="3"/>
    <n v="39"/>
    <s v="N"/>
    <s v="Y"/>
    <n v="10.7"/>
    <n v="15.2"/>
    <n v="10.199999999999999"/>
    <n v="0"/>
    <n v="108622.42"/>
    <n v="90.212995460000002"/>
    <n v="9799153.8823142126"/>
  </r>
  <r>
    <d v="2018-09-29T00:00:00"/>
    <s v="Saturday"/>
    <x v="8"/>
    <x v="3"/>
    <n v="39"/>
    <s v="N"/>
    <s v="N"/>
    <n v="5.5"/>
    <n v="14"/>
    <n v="17"/>
    <n v="1.2"/>
    <n v="109315.065"/>
    <n v="86.164086429999998"/>
    <n v="9419032.7087610681"/>
  </r>
  <r>
    <d v="2018-09-30T00:00:00"/>
    <s v="Sunday"/>
    <x v="8"/>
    <x v="3"/>
    <n v="40"/>
    <s v="N"/>
    <s v="N"/>
    <n v="6.8"/>
    <n v="16.5"/>
    <n v="19.8"/>
    <n v="0.2"/>
    <n v="106236.23"/>
    <n v="86.884516410000003"/>
    <n v="9230283.468771534"/>
  </r>
  <r>
    <d v="2018-10-01T00:00:00"/>
    <s v="Monday"/>
    <x v="9"/>
    <x v="3"/>
    <n v="40"/>
    <s v="N"/>
    <s v="N"/>
    <n v="4.7"/>
    <n v="23.3"/>
    <n v="21.4"/>
    <n v="0"/>
    <n v="114466.64"/>
    <n v="111.1212712"/>
    <n v="12719678.546792768"/>
  </r>
  <r>
    <d v="2018-10-02T00:00:00"/>
    <s v="Tuesday"/>
    <x v="9"/>
    <x v="3"/>
    <n v="40"/>
    <s v="N"/>
    <s v="N"/>
    <n v="11.4"/>
    <n v="25.8"/>
    <n v="13.4"/>
    <n v="0"/>
    <n v="114458.205"/>
    <n v="104.9424003"/>
    <n v="12011518.766729463"/>
  </r>
  <r>
    <d v="2018-10-03T00:00:00"/>
    <s v="Wednesday"/>
    <x v="9"/>
    <x v="3"/>
    <n v="40"/>
    <s v="N"/>
    <s v="N"/>
    <n v="14.7"/>
    <n v="18.100000000000001"/>
    <n v="10.9"/>
    <n v="0"/>
    <n v="115490.83500000001"/>
    <n v="122.0868375"/>
    <n v="14099910.805384314"/>
  </r>
  <r>
    <d v="2018-10-04T00:00:00"/>
    <s v="Thursday"/>
    <x v="9"/>
    <x v="3"/>
    <n v="40"/>
    <s v="N"/>
    <s v="N"/>
    <n v="10.9"/>
    <n v="14.6"/>
    <n v="12.5"/>
    <n v="0"/>
    <n v="115294.12"/>
    <n v="97.499455749999996"/>
    <n v="11241113.951175189"/>
  </r>
  <r>
    <d v="2018-10-05T00:00:00"/>
    <s v="Friday"/>
    <x v="9"/>
    <x v="3"/>
    <n v="40"/>
    <s v="N"/>
    <s v="N"/>
    <n v="9.1"/>
    <n v="20.5"/>
    <n v="22.5"/>
    <n v="0"/>
    <n v="112576.545"/>
    <n v="105.2909812"/>
    <n v="11853294.883155955"/>
  </r>
  <r>
    <d v="2018-10-06T00:00:00"/>
    <s v="Saturday"/>
    <x v="9"/>
    <x v="3"/>
    <n v="40"/>
    <s v="N"/>
    <s v="N"/>
    <n v="8.3000000000000007"/>
    <n v="23.8"/>
    <n v="22.7"/>
    <n v="0"/>
    <n v="102988.145"/>
    <n v="100.10292629999999"/>
    <n v="10309414.688708713"/>
  </r>
  <r>
    <d v="2018-10-07T00:00:00"/>
    <s v="Sunday"/>
    <x v="9"/>
    <x v="3"/>
    <n v="41"/>
    <s v="N"/>
    <s v="N"/>
    <n v="10.3"/>
    <n v="24.7"/>
    <n v="21.2"/>
    <n v="0"/>
    <n v="100476.705"/>
    <n v="87.871654219999996"/>
    <n v="8829054.2789249457"/>
  </r>
  <r>
    <d v="2018-10-08T00:00:00"/>
    <s v="Monday"/>
    <x v="9"/>
    <x v="3"/>
    <n v="41"/>
    <s v="N"/>
    <s v="N"/>
    <n v="13.5"/>
    <n v="28.2"/>
    <n v="22.7"/>
    <n v="0"/>
    <n v="113945.5"/>
    <n v="87.101261609999995"/>
    <n v="9924796.8047822546"/>
  </r>
  <r>
    <d v="2018-10-09T00:00:00"/>
    <s v="Tuesday"/>
    <x v="9"/>
    <x v="3"/>
    <n v="41"/>
    <s v="Y"/>
    <s v="N"/>
    <n v="16.100000000000001"/>
    <n v="17.899999999999999"/>
    <n v="7.2"/>
    <m/>
    <n v="116449.31"/>
    <n v="99.00074936"/>
    <n v="11528568.952454941"/>
  </r>
  <r>
    <d v="2018-10-10T00:00:00"/>
    <s v="Wednesday"/>
    <x v="9"/>
    <x v="3"/>
    <n v="41"/>
    <s v="Y"/>
    <s v="N"/>
    <n v="10.1"/>
    <n v="16.5"/>
    <n v="20"/>
    <m/>
    <n v="109551.08"/>
    <n v="73.539697610000005"/>
    <n v="8056353.2960489197"/>
  </r>
  <r>
    <d v="2018-10-11T00:00:00"/>
    <s v="Thursday"/>
    <x v="9"/>
    <x v="3"/>
    <n v="41"/>
    <s v="Y"/>
    <s v="N"/>
    <n v="6.4"/>
    <n v="20.7"/>
    <n v="23.7"/>
    <n v="0"/>
    <n v="110432.33"/>
    <n v="85.630408540000005"/>
    <n v="9456365.5339240991"/>
  </r>
  <r>
    <d v="2018-10-12T00:00:00"/>
    <s v="Friday"/>
    <x v="9"/>
    <x v="3"/>
    <n v="41"/>
    <s v="Y"/>
    <s v="N"/>
    <n v="8.6999999999999993"/>
    <n v="22.7"/>
    <n v="23.9"/>
    <n v="0"/>
    <n v="110457.33500000001"/>
    <n v="88.472364569999996"/>
    <n v="9772421.6115506217"/>
  </r>
  <r>
    <d v="2018-10-13T00:00:00"/>
    <s v="Saturday"/>
    <x v="9"/>
    <x v="3"/>
    <n v="41"/>
    <s v="Y"/>
    <s v="N"/>
    <n v="10.5"/>
    <n v="24.9"/>
    <n v="23.2"/>
    <n v="0"/>
    <n v="96584.744999999995"/>
    <n v="74.616600149999996"/>
    <n v="7206825.2982547106"/>
  </r>
  <r>
    <d v="2018-10-14T00:00:00"/>
    <s v="Sunday"/>
    <x v="9"/>
    <x v="3"/>
    <n v="42"/>
    <s v="Y"/>
    <s v="N"/>
    <n v="12.4"/>
    <n v="27.3"/>
    <n v="22.1"/>
    <n v="0"/>
    <n v="90918.615000000005"/>
    <n v="56.864164340000002"/>
    <n v="5170011.0649251891"/>
  </r>
  <r>
    <d v="2018-10-15T00:00:00"/>
    <s v="Monday"/>
    <x v="9"/>
    <x v="3"/>
    <n v="42"/>
    <s v="Y"/>
    <s v="N"/>
    <n v="19.5"/>
    <n v="27.5"/>
    <n v="19.399999999999999"/>
    <n v="0"/>
    <n v="108070.27499999999"/>
    <n v="79.182454410000005"/>
    <n v="8557269.6232636627"/>
  </r>
  <r>
    <d v="2018-10-16T00:00:00"/>
    <s v="Tuesday"/>
    <x v="9"/>
    <x v="3"/>
    <n v="42"/>
    <s v="Y"/>
    <s v="N"/>
    <n v="20"/>
    <n v="23.1"/>
    <n v="6.1"/>
    <n v="0.2"/>
    <n v="113889.41"/>
    <n v="89.02524597"/>
    <n v="10139032.738628179"/>
  </r>
  <r>
    <d v="2018-10-17T00:00:00"/>
    <s v="Wednesday"/>
    <x v="9"/>
    <x v="3"/>
    <n v="42"/>
    <s v="Y"/>
    <s v="N"/>
    <n v="16.100000000000001"/>
    <n v="22.6"/>
    <n v="15.1"/>
    <n v="5.2"/>
    <n v="112592.26"/>
    <n v="122.20067"/>
    <n v="13758849.6088142"/>
  </r>
  <r>
    <d v="2018-10-18T00:00:00"/>
    <s v="Thursday"/>
    <x v="9"/>
    <x v="3"/>
    <n v="42"/>
    <s v="Y"/>
    <s v="N"/>
    <n v="14.7"/>
    <n v="20.7"/>
    <n v="10.5"/>
    <n v="2"/>
    <n v="112806.58500000001"/>
    <n v="165.77970980000001"/>
    <n v="18701042.924829036"/>
  </r>
  <r>
    <d v="2018-10-19T00:00:00"/>
    <s v="Friday"/>
    <x v="9"/>
    <x v="3"/>
    <n v="42"/>
    <s v="Y"/>
    <s v="N"/>
    <n v="12.8"/>
    <n v="27.4"/>
    <n v="23"/>
    <n v="0"/>
    <n v="107940.16"/>
    <n v="101.6603803"/>
    <n v="10973237.715242848"/>
  </r>
  <r>
    <d v="2018-10-20T00:00:00"/>
    <s v="Saturday"/>
    <x v="9"/>
    <x v="3"/>
    <n v="42"/>
    <s v="Y"/>
    <s v="N"/>
    <n v="11.7"/>
    <n v="16.100000000000001"/>
    <n v="9.8000000000000007"/>
    <n v="5"/>
    <n v="99368.854999999996"/>
    <n v="96.292242040000005"/>
    <n v="9568449.8368976638"/>
  </r>
  <r>
    <d v="2018-10-21T00:00:00"/>
    <s v="Sunday"/>
    <x v="9"/>
    <x v="3"/>
    <n v="43"/>
    <s v="Y"/>
    <s v="N"/>
    <n v="7.6"/>
    <n v="19.2"/>
    <n v="22.7"/>
    <n v="5.6"/>
    <n v="98427.53"/>
    <n v="81.920924420000006"/>
    <n v="8063274.2459772835"/>
  </r>
  <r>
    <d v="2018-10-22T00:00:00"/>
    <s v="Monday"/>
    <x v="9"/>
    <x v="3"/>
    <n v="43"/>
    <s v="Y"/>
    <s v="N"/>
    <n v="8.9"/>
    <n v="27"/>
    <n v="25.7"/>
    <n v="0"/>
    <n v="105893.61500000001"/>
    <n v="84.175390419999999"/>
    <n v="8913636.3856101688"/>
  </r>
  <r>
    <d v="2018-10-23T00:00:00"/>
    <s v="Tuesday"/>
    <x v="9"/>
    <x v="3"/>
    <n v="43"/>
    <s v="Y"/>
    <s v="N"/>
    <n v="13"/>
    <n v="18.8"/>
    <n v="16.7"/>
    <n v="0"/>
    <n v="109241.565"/>
    <n v="90.935335870000003"/>
    <n v="9933918.4042394366"/>
  </r>
  <r>
    <d v="2018-10-24T00:00:00"/>
    <s v="Wednesday"/>
    <x v="9"/>
    <x v="3"/>
    <n v="43"/>
    <s v="Y"/>
    <s v="N"/>
    <n v="9.1999999999999993"/>
    <n v="15.5"/>
    <n v="19.7"/>
    <n v="0"/>
    <n v="111423.36500000001"/>
    <n v="93.344752569999997"/>
    <n v="10400786.436441798"/>
  </r>
  <r>
    <d v="2018-10-25T00:00:00"/>
    <s v="Thursday"/>
    <x v="9"/>
    <x v="3"/>
    <n v="43"/>
    <s v="Y"/>
    <s v="N"/>
    <n v="6.4"/>
    <n v="19.5"/>
    <n v="25"/>
    <n v="0"/>
    <n v="112414.39"/>
    <n v="115.427252"/>
    <n v="12975684.12295628"/>
  </r>
  <r>
    <d v="2018-10-26T00:00:00"/>
    <s v="Friday"/>
    <x v="9"/>
    <x v="3"/>
    <n v="43"/>
    <s v="Y"/>
    <s v="N"/>
    <n v="9.6"/>
    <n v="18.3"/>
    <n v="23.7"/>
    <n v="0"/>
    <n v="111145.12"/>
    <n v="111.2042443"/>
    <n v="12359809.077232815"/>
  </r>
  <r>
    <d v="2018-10-27T00:00:00"/>
    <s v="Saturday"/>
    <x v="9"/>
    <x v="3"/>
    <n v="43"/>
    <s v="Y"/>
    <s v="N"/>
    <n v="11.3"/>
    <n v="19.600000000000001"/>
    <n v="20.5"/>
    <n v="0"/>
    <n v="97973.985000000001"/>
    <n v="98.832267079999994"/>
    <n v="9682991.0524119139"/>
  </r>
  <r>
    <d v="2018-10-28T00:00:00"/>
    <s v="Sunday"/>
    <x v="9"/>
    <x v="3"/>
    <n v="44"/>
    <s v="Y"/>
    <s v="N"/>
    <n v="9.3000000000000007"/>
    <n v="15.9"/>
    <n v="22.8"/>
    <n v="0"/>
    <n v="95624.014999999999"/>
    <n v="110.2151781"/>
    <n v="10539217.843862072"/>
  </r>
  <r>
    <d v="2018-10-29T00:00:00"/>
    <s v="Monday"/>
    <x v="9"/>
    <x v="3"/>
    <n v="44"/>
    <s v="Y"/>
    <s v="N"/>
    <n v="9.1"/>
    <n v="17"/>
    <n v="25.6"/>
    <n v="0"/>
    <n v="110196.61500000001"/>
    <n v="142.33806010000001"/>
    <n v="15685172.408686563"/>
  </r>
  <r>
    <d v="2018-10-30T00:00:00"/>
    <s v="Tuesday"/>
    <x v="9"/>
    <x v="3"/>
    <n v="44"/>
    <s v="Y"/>
    <s v="N"/>
    <n v="8.3000000000000007"/>
    <n v="25.2"/>
    <n v="25.8"/>
    <n v="0"/>
    <n v="113459.02499999999"/>
    <n v="149.08062029999999"/>
    <n v="16914541.825633205"/>
  </r>
  <r>
    <d v="2018-10-31T00:00:00"/>
    <s v="Wednesday"/>
    <x v="9"/>
    <x v="3"/>
    <n v="44"/>
    <s v="Y"/>
    <s v="N"/>
    <n v="13"/>
    <n v="19.5"/>
    <n v="16.7"/>
    <n v="0"/>
    <n v="114402.745"/>
    <n v="121.6154276"/>
    <n v="13913138.751788761"/>
  </r>
  <r>
    <d v="2018-11-01T00:00:00"/>
    <s v="Thursday"/>
    <x v="10"/>
    <x v="3"/>
    <n v="44"/>
    <s v="Y"/>
    <s v="N"/>
    <n v="12.8"/>
    <n v="34.299999999999997"/>
    <n v="14.2"/>
    <n v="0"/>
    <n v="119350.66499999999"/>
    <n v="101.7889277"/>
    <n v="12148576.21063192"/>
  </r>
  <r>
    <d v="2018-11-02T00:00:00"/>
    <s v="Friday"/>
    <x v="10"/>
    <x v="3"/>
    <n v="44"/>
    <s v="Y"/>
    <s v="N"/>
    <n v="16.3"/>
    <n v="31.6"/>
    <n v="13.4"/>
    <n v="0"/>
    <n v="116793.855"/>
    <n v="79.019020170000005"/>
    <n v="9228935.9839770552"/>
  </r>
  <r>
    <d v="2018-11-03T00:00:00"/>
    <s v="Saturday"/>
    <x v="10"/>
    <x v="3"/>
    <n v="44"/>
    <s v="Y"/>
    <s v="N"/>
    <n v="12.6"/>
    <n v="20.9"/>
    <n v="19.899999999999999"/>
    <n v="0.2"/>
    <n v="93859.285000000003"/>
    <n v="74.729665089999997"/>
    <n v="7014072.9336368609"/>
  </r>
  <r>
    <d v="2018-11-04T00:00:00"/>
    <s v="Sunday"/>
    <x v="10"/>
    <x v="3"/>
    <n v="45"/>
    <s v="Y"/>
    <s v="N"/>
    <n v="9.1999999999999993"/>
    <n v="20.9"/>
    <n v="19.7"/>
    <n v="0"/>
    <n v="96432.625"/>
    <n v="90.901472760000004"/>
    <n v="8765867.634612795"/>
  </r>
  <r>
    <d v="2018-11-05T00:00:00"/>
    <s v="Monday"/>
    <x v="10"/>
    <x v="3"/>
    <n v="45"/>
    <s v="Y"/>
    <s v="N"/>
    <n v="14.5"/>
    <n v="28.6"/>
    <n v="15.8"/>
    <n v="2.8"/>
    <n v="107014.075"/>
    <n v="104.6322227"/>
    <n v="11197120.527434502"/>
  </r>
  <r>
    <d v="2018-11-06T00:00:00"/>
    <s v="Tuesday"/>
    <x v="10"/>
    <x v="3"/>
    <n v="45"/>
    <s v="Y"/>
    <s v="Y"/>
    <n v="16.3"/>
    <n v="21.4"/>
    <n v="7.8"/>
    <n v="4.4000000000000004"/>
    <n v="100696.565"/>
    <n v="115.778035"/>
    <n v="11658450.426949775"/>
  </r>
  <r>
    <d v="2018-11-07T00:00:00"/>
    <s v="Wednesday"/>
    <x v="10"/>
    <x v="3"/>
    <n v="45"/>
    <s v="Y"/>
    <s v="N"/>
    <n v="11.1"/>
    <n v="17.2"/>
    <n v="18.2"/>
    <n v="35.799999999999997"/>
    <n v="106387.19500000001"/>
    <n v="95.569564769999999"/>
    <n v="10167377.92325112"/>
  </r>
  <r>
    <d v="2018-11-08T00:00:00"/>
    <s v="Thursday"/>
    <x v="10"/>
    <x v="3"/>
    <n v="45"/>
    <s v="Y"/>
    <s v="N"/>
    <n v="7.7"/>
    <n v="17"/>
    <n v="22.7"/>
    <n v="3"/>
    <n v="109430.37"/>
    <n v="91.884517419999995"/>
    <n v="10054956.738542045"/>
  </r>
  <r>
    <d v="2018-11-09T00:00:00"/>
    <s v="Friday"/>
    <x v="10"/>
    <x v="3"/>
    <n v="45"/>
    <s v="Y"/>
    <s v="N"/>
    <n v="8"/>
    <n v="20"/>
    <n v="14.8"/>
    <n v="0"/>
    <n v="112506.95"/>
    <n v="101.7347422"/>
    <n v="11445865.553958289"/>
  </r>
  <r>
    <d v="2018-11-10T00:00:00"/>
    <s v="Saturday"/>
    <x v="10"/>
    <x v="3"/>
    <n v="45"/>
    <s v="Y"/>
    <s v="N"/>
    <n v="9"/>
    <n v="20.3"/>
    <n v="27.3"/>
    <n v="0"/>
    <n v="100203.55"/>
    <n v="86.725271390000003"/>
    <n v="8690180.0679914355"/>
  </r>
  <r>
    <d v="2018-11-11T00:00:00"/>
    <s v="Sunday"/>
    <x v="10"/>
    <x v="3"/>
    <n v="46"/>
    <s v="Y"/>
    <s v="N"/>
    <n v="9.3000000000000007"/>
    <n v="19.600000000000001"/>
    <n v="29.1"/>
    <n v="0.2"/>
    <n v="94602.89"/>
    <n v="76.672204399999998"/>
    <n v="7253412.1189107159"/>
  </r>
  <r>
    <d v="2018-11-12T00:00:00"/>
    <s v="Monday"/>
    <x v="10"/>
    <x v="3"/>
    <n v="46"/>
    <s v="Y"/>
    <s v="N"/>
    <n v="10.9"/>
    <n v="30.2"/>
    <n v="17.5"/>
    <n v="0"/>
    <n v="114159.595"/>
    <n v="105.4518321"/>
    <n v="12038338.444544001"/>
  </r>
  <r>
    <d v="2018-11-13T00:00:00"/>
    <s v="Tuesday"/>
    <x v="10"/>
    <x v="3"/>
    <n v="46"/>
    <s v="Y"/>
    <s v="N"/>
    <n v="16.899999999999999"/>
    <n v="30.5"/>
    <n v="18.399999999999999"/>
    <n v="0"/>
    <n v="120185.265"/>
    <n v="111.5733647"/>
    <n v="13409474.403411146"/>
  </r>
  <r>
    <d v="2018-11-14T00:00:00"/>
    <s v="Wednesday"/>
    <x v="10"/>
    <x v="3"/>
    <n v="46"/>
    <s v="Y"/>
    <s v="N"/>
    <n v="14.8"/>
    <n v="17.3"/>
    <n v="7.2"/>
    <n v="6.2"/>
    <n v="116487.58"/>
    <n v="119.62472270000001"/>
    <n v="13934794.455494067"/>
  </r>
  <r>
    <d v="2018-11-15T00:00:00"/>
    <s v="Thursday"/>
    <x v="10"/>
    <x v="3"/>
    <n v="46"/>
    <s v="Y"/>
    <s v="N"/>
    <n v="13.7"/>
    <n v="18.100000000000001"/>
    <n v="23.8"/>
    <n v="0.2"/>
    <n v="108628.34"/>
    <n v="96.501965749999997"/>
    <n v="10482848.346159354"/>
  </r>
  <r>
    <d v="2018-11-16T00:00:00"/>
    <s v="Friday"/>
    <x v="10"/>
    <x v="3"/>
    <n v="46"/>
    <s v="Y"/>
    <s v="N"/>
    <n v="8.3000000000000007"/>
    <n v="19"/>
    <n v="29.8"/>
    <n v="0"/>
    <n v="107405.925"/>
    <n v="97.767081950000005"/>
    <n v="10500763.871390555"/>
  </r>
  <r>
    <d v="2018-11-17T00:00:00"/>
    <s v="Saturday"/>
    <x v="10"/>
    <x v="3"/>
    <n v="46"/>
    <s v="Y"/>
    <s v="N"/>
    <n v="9.6"/>
    <n v="18.100000000000001"/>
    <n v="29.9"/>
    <n v="0"/>
    <n v="90498.92"/>
    <n v="83.267081379999993"/>
    <n v="7535580.9364421088"/>
  </r>
  <r>
    <d v="2018-11-18T00:00:00"/>
    <s v="Sunday"/>
    <x v="10"/>
    <x v="3"/>
    <n v="47"/>
    <s v="Y"/>
    <s v="N"/>
    <n v="9.8000000000000007"/>
    <n v="26.6"/>
    <n v="30.1"/>
    <n v="0"/>
    <n v="92043.13"/>
    <n v="89.24819359"/>
    <n v="8214683.0848695375"/>
  </r>
  <r>
    <d v="2018-11-19T00:00:00"/>
    <s v="Monday"/>
    <x v="10"/>
    <x v="3"/>
    <n v="47"/>
    <s v="Y"/>
    <s v="N"/>
    <n v="15.4"/>
    <n v="30.9"/>
    <n v="27.5"/>
    <n v="0"/>
    <n v="113978.535"/>
    <n v="104.47126299999999"/>
    <n v="11907481.506339705"/>
  </r>
  <r>
    <d v="2018-11-20T00:00:00"/>
    <s v="Tuesday"/>
    <x v="10"/>
    <x v="3"/>
    <n v="47"/>
    <s v="Y"/>
    <s v="N"/>
    <n v="22.5"/>
    <n v="27.6"/>
    <n v="5.5"/>
    <n v="0"/>
    <n v="118330.625"/>
    <n v="110.715976"/>
    <n v="13101090.637565"/>
  </r>
  <r>
    <d v="2018-11-21T00:00:00"/>
    <s v="Wednesday"/>
    <x v="10"/>
    <x v="3"/>
    <n v="47"/>
    <s v="Y"/>
    <s v="N"/>
    <n v="12.3"/>
    <n v="23.2"/>
    <n v="24.2"/>
    <n v="24.2"/>
    <n v="106618.19500000001"/>
    <n v="100.42825310000001"/>
    <n v="10707479.072525157"/>
  </r>
  <r>
    <d v="2018-11-22T00:00:00"/>
    <s v="Thursday"/>
    <x v="10"/>
    <x v="3"/>
    <n v="47"/>
    <s v="Y"/>
    <s v="N"/>
    <n v="9.6999999999999993"/>
    <n v="16.399999999999999"/>
    <n v="20.3"/>
    <n v="6.2"/>
    <n v="107278.83"/>
    <n v="77.208902539999997"/>
    <n v="8282880.730075228"/>
  </r>
  <r>
    <d v="2018-11-23T00:00:00"/>
    <s v="Friday"/>
    <x v="10"/>
    <x v="3"/>
    <n v="47"/>
    <s v="Y"/>
    <s v="N"/>
    <n v="11"/>
    <n v="14.5"/>
    <n v="3.5"/>
    <n v="6"/>
    <n v="113582.6"/>
    <n v="93.528906469999995"/>
    <n v="10623256.372019421"/>
  </r>
  <r>
    <d v="2018-11-24T00:00:00"/>
    <s v="Saturday"/>
    <x v="10"/>
    <x v="3"/>
    <n v="47"/>
    <s v="Y"/>
    <s v="N"/>
    <n v="11.1"/>
    <n v="16.899999999999999"/>
    <n v="15.8"/>
    <n v="7"/>
    <n v="101352.12"/>
    <n v="110.5056773"/>
    <n v="11199984.666390875"/>
  </r>
  <r>
    <d v="2018-11-25T00:00:00"/>
    <s v="Sunday"/>
    <x v="10"/>
    <x v="3"/>
    <n v="48"/>
    <s v="Y"/>
    <s v="N"/>
    <n v="12.7"/>
    <n v="18.8"/>
    <n v="20.5"/>
    <n v="0.8"/>
    <n v="96240.41"/>
    <n v="116.4628124"/>
    <n v="11208428.815129085"/>
  </r>
  <r>
    <d v="2018-11-26T00:00:00"/>
    <s v="Monday"/>
    <x v="10"/>
    <x v="3"/>
    <n v="48"/>
    <s v="Y"/>
    <s v="N"/>
    <n v="11.9"/>
    <n v="18.600000000000001"/>
    <n v="25.5"/>
    <n v="0"/>
    <n v="110547.605"/>
    <n v="112.20926300000001"/>
    <n v="12404465.283465115"/>
  </r>
  <r>
    <d v="2018-11-27T00:00:00"/>
    <s v="Tuesday"/>
    <x v="10"/>
    <x v="3"/>
    <n v="48"/>
    <s v="Y"/>
    <s v="N"/>
    <n v="14.4"/>
    <n v="20"/>
    <n v="23.3"/>
    <n v="0.2"/>
    <n v="109706.42"/>
    <n v="109.76169760000001"/>
    <n v="12041562.896818593"/>
  </r>
  <r>
    <d v="2018-11-28T00:00:00"/>
    <s v="Wednesday"/>
    <x v="10"/>
    <x v="3"/>
    <n v="48"/>
    <s v="Y"/>
    <s v="N"/>
    <n v="14.4"/>
    <n v="20.8"/>
    <n v="18"/>
    <n v="0"/>
    <n v="106684.825"/>
    <n v="98.178259999999995"/>
    <n v="10474130.4869045"/>
  </r>
  <r>
    <d v="2018-11-29T00:00:00"/>
    <s v="Thursday"/>
    <x v="10"/>
    <x v="3"/>
    <n v="48"/>
    <s v="Y"/>
    <s v="N"/>
    <n v="13.9"/>
    <n v="18.7"/>
    <n v="21.1"/>
    <n v="0.6"/>
    <n v="112586.74"/>
    <n v="116.3293321"/>
    <n v="13097140.267516354"/>
  </r>
  <r>
    <d v="2018-11-30T00:00:00"/>
    <s v="Friday"/>
    <x v="10"/>
    <x v="3"/>
    <n v="48"/>
    <s v="Y"/>
    <s v="N"/>
    <n v="14.7"/>
    <n v="20.8"/>
    <n v="28"/>
    <n v="0"/>
    <n v="110031.82"/>
    <n v="106.2941526"/>
    <n v="11695739.065935733"/>
  </r>
  <r>
    <d v="2018-12-01T00:00:00"/>
    <s v="Saturday"/>
    <x v="11"/>
    <x v="3"/>
    <n v="48"/>
    <s v="Y"/>
    <s v="N"/>
    <n v="10.3"/>
    <n v="31.7"/>
    <n v="30.8"/>
    <n v="0"/>
    <n v="100725.24"/>
    <n v="71.104740500000005"/>
    <n v="7162042.0520002209"/>
  </r>
  <r>
    <d v="2018-12-02T00:00:00"/>
    <s v="Sunday"/>
    <x v="11"/>
    <x v="3"/>
    <n v="49"/>
    <s v="Y"/>
    <s v="N"/>
    <n v="12.2"/>
    <n v="19.5"/>
    <n v="18.899999999999999"/>
    <n v="10.4"/>
    <n v="88903.065000000002"/>
    <n v="24.455382029999999"/>
    <n v="2174158.4182129218"/>
  </r>
  <r>
    <d v="2018-12-03T00:00:00"/>
    <s v="Monday"/>
    <x v="11"/>
    <x v="3"/>
    <n v="49"/>
    <s v="Y"/>
    <s v="N"/>
    <n v="13.3"/>
    <n v="23.6"/>
    <n v="13.4"/>
    <n v="0"/>
    <n v="107666.30499999999"/>
    <n v="71.126198709999997"/>
    <n v="7657895.003801466"/>
  </r>
  <r>
    <d v="2018-12-04T00:00:00"/>
    <s v="Tuesday"/>
    <x v="11"/>
    <x v="3"/>
    <n v="49"/>
    <s v="Y"/>
    <s v="N"/>
    <n v="13.4"/>
    <n v="20.5"/>
    <n v="28.2"/>
    <n v="0"/>
    <n v="111718.075"/>
    <n v="92.945548959999996"/>
    <n v="10383697.809629451"/>
  </r>
  <r>
    <d v="2018-12-05T00:00:00"/>
    <s v="Wednesday"/>
    <x v="11"/>
    <x v="3"/>
    <n v="49"/>
    <s v="Y"/>
    <s v="N"/>
    <n v="13.4"/>
    <n v="25.2"/>
    <n v="31.1"/>
    <n v="0"/>
    <n v="114225.12"/>
    <n v="86.814999110000002"/>
    <n v="9916453.6911396421"/>
  </r>
  <r>
    <d v="2018-12-06T00:00:00"/>
    <s v="Thursday"/>
    <x v="11"/>
    <x v="3"/>
    <n v="49"/>
    <s v="Y"/>
    <s v="N"/>
    <n v="14.5"/>
    <n v="35.5"/>
    <n v="31.3"/>
    <n v="0"/>
    <n v="135452.26"/>
    <n v="125.30810839999999"/>
    <n v="16973266.479104985"/>
  </r>
  <r>
    <d v="2018-12-07T00:00:00"/>
    <s v="Friday"/>
    <x v="11"/>
    <x v="3"/>
    <n v="49"/>
    <s v="Y"/>
    <s v="N"/>
    <n v="25.1"/>
    <n v="38"/>
    <n v="27.1"/>
    <n v="0"/>
    <n v="156648.405"/>
    <n v="177.86181680000001"/>
    <n v="27861769.912122205"/>
  </r>
  <r>
    <d v="2018-12-08T00:00:00"/>
    <s v="Saturday"/>
    <x v="11"/>
    <x v="3"/>
    <n v="49"/>
    <s v="Y"/>
    <s v="N"/>
    <n v="22.7"/>
    <n v="30.3"/>
    <n v="11"/>
    <n v="0"/>
    <n v="121237.47"/>
    <n v="113.36703300000001"/>
    <n v="13744332.262326511"/>
  </r>
  <r>
    <d v="2018-12-09T00:00:00"/>
    <s v="Sunday"/>
    <x v="11"/>
    <x v="3"/>
    <n v="50"/>
    <s v="Y"/>
    <s v="N"/>
    <n v="16"/>
    <n v="20.100000000000001"/>
    <n v="11.8"/>
    <n v="1.2"/>
    <n v="102161.11500000001"/>
    <n v="80.188787649999995"/>
    <n v="8192175.9568222295"/>
  </r>
  <r>
    <d v="2018-12-10T00:00:00"/>
    <s v="Monday"/>
    <x v="11"/>
    <x v="3"/>
    <n v="50"/>
    <s v="Y"/>
    <s v="N"/>
    <n v="15.8"/>
    <n v="20.6"/>
    <n v="28.5"/>
    <n v="0"/>
    <n v="110803.765"/>
    <n v="95.225723139999999"/>
    <n v="10551368.648759622"/>
  </r>
  <r>
    <d v="2018-12-11T00:00:00"/>
    <s v="Tuesday"/>
    <x v="11"/>
    <x v="3"/>
    <n v="50"/>
    <s v="Y"/>
    <s v="N"/>
    <n v="13"/>
    <n v="23.6"/>
    <n v="31.6"/>
    <n v="0"/>
    <n v="114413.785"/>
    <n v="118.6444142"/>
    <n v="13574556.497729747"/>
  </r>
  <r>
    <d v="2018-12-12T00:00:00"/>
    <s v="Wednesday"/>
    <x v="11"/>
    <x v="3"/>
    <n v="50"/>
    <s v="Y"/>
    <s v="N"/>
    <n v="16"/>
    <n v="33.6"/>
    <n v="29.4"/>
    <n v="0"/>
    <n v="129715.465"/>
    <n v="199.184327"/>
    <n v="25837287.597517055"/>
  </r>
  <r>
    <d v="2018-12-13T00:00:00"/>
    <s v="Thursday"/>
    <x v="11"/>
    <x v="3"/>
    <n v="50"/>
    <s v="Y"/>
    <s v="N"/>
    <n v="16.899999999999999"/>
    <n v="21.1"/>
    <n v="6"/>
    <n v="16.2"/>
    <n v="114986.33"/>
    <n v="101.8597212"/>
    <n v="11712475.515611196"/>
  </r>
  <r>
    <d v="2018-12-14T00:00:00"/>
    <s v="Friday"/>
    <x v="11"/>
    <x v="3"/>
    <n v="50"/>
    <s v="Y"/>
    <s v="N"/>
    <n v="16.399999999999999"/>
    <n v="22.7"/>
    <n v="13.7"/>
    <n v="16.600000000000001"/>
    <n v="110025.465"/>
    <n v="92.958029269999997"/>
    <n v="10227750.395915359"/>
  </r>
  <r>
    <d v="2018-12-15T00:00:00"/>
    <s v="Saturday"/>
    <x v="11"/>
    <x v="3"/>
    <n v="50"/>
    <s v="Y"/>
    <s v="N"/>
    <n v="17.2"/>
    <n v="24.8"/>
    <n v="17.5"/>
    <n v="41.2"/>
    <n v="102577.145"/>
    <n v="101.632949"/>
    <n v="10425217.746350605"/>
  </r>
  <r>
    <d v="2018-12-16T00:00:00"/>
    <s v="Sunday"/>
    <x v="11"/>
    <x v="3"/>
    <n v="51"/>
    <s v="Y"/>
    <s v="N"/>
    <n v="15.8"/>
    <n v="23.5"/>
    <n v="16.3"/>
    <n v="3.8"/>
    <n v="99110.774999999994"/>
    <n v="101.4492327"/>
    <n v="10054712.076052342"/>
  </r>
  <r>
    <d v="2018-12-17T00:00:00"/>
    <s v="Monday"/>
    <x v="11"/>
    <x v="3"/>
    <n v="51"/>
    <s v="Y"/>
    <s v="N"/>
    <n v="15.6"/>
    <n v="21.8"/>
    <n v="23.2"/>
    <n v="2"/>
    <n v="112804.4"/>
    <n v="101.40388849999999"/>
    <n v="11438804.799909398"/>
  </r>
  <r>
    <d v="2018-12-18T00:00:00"/>
    <s v="Tuesday"/>
    <x v="11"/>
    <x v="3"/>
    <n v="51"/>
    <s v="Y"/>
    <s v="N"/>
    <n v="16.7"/>
    <n v="20.8"/>
    <n v="21.1"/>
    <n v="0"/>
    <n v="113485.105"/>
    <n v="104.7225562"/>
    <n v="11884450.286225401"/>
  </r>
  <r>
    <d v="2018-12-19T00:00:00"/>
    <s v="Wednesday"/>
    <x v="11"/>
    <x v="3"/>
    <n v="51"/>
    <s v="Y"/>
    <s v="N"/>
    <n v="16.8"/>
    <n v="26.9"/>
    <n v="16.600000000000001"/>
    <n v="0"/>
    <n v="119907.245"/>
    <n v="117.70772239999999"/>
    <n v="14114008.708208786"/>
  </r>
  <r>
    <d v="2018-12-20T00:00:00"/>
    <s v="Thursday"/>
    <x v="11"/>
    <x v="3"/>
    <n v="51"/>
    <s v="Y"/>
    <s v="N"/>
    <n v="16.899999999999999"/>
    <n v="21.2"/>
    <n v="14.8"/>
    <n v="0"/>
    <n v="111880.52499999999"/>
    <n v="75.555462689999999"/>
    <n v="8453184.8323751111"/>
  </r>
  <r>
    <d v="2018-12-21T00:00:00"/>
    <s v="Friday"/>
    <x v="11"/>
    <x v="3"/>
    <n v="51"/>
    <s v="N"/>
    <s v="N"/>
    <n v="15.4"/>
    <n v="20.9"/>
    <n v="9.6"/>
    <n v="1"/>
    <n v="102075.925"/>
    <n v="65.932437969999995"/>
    <n v="6730114.5932928715"/>
  </r>
  <r>
    <d v="2018-12-22T00:00:00"/>
    <s v="Saturday"/>
    <x v="11"/>
    <x v="3"/>
    <n v="51"/>
    <s v="N"/>
    <s v="N"/>
    <n v="14.1"/>
    <n v="19.100000000000001"/>
    <n v="27.8"/>
    <n v="9.8000000000000007"/>
    <n v="92725.74"/>
    <n v="69.250457960000006"/>
    <n v="6421299.9596798914"/>
  </r>
  <r>
    <d v="2018-12-23T00:00:00"/>
    <s v="Sunday"/>
    <x v="11"/>
    <x v="3"/>
    <n v="52"/>
    <s v="N"/>
    <s v="N"/>
    <n v="11.5"/>
    <n v="26.9"/>
    <n v="32.299999999999997"/>
    <n v="0"/>
    <n v="94938.395000000004"/>
    <n v="65.612248190000003"/>
    <n v="6229121.5355002554"/>
  </r>
  <r>
    <d v="2018-12-24T00:00:00"/>
    <s v="Monday"/>
    <x v="11"/>
    <x v="3"/>
    <n v="52"/>
    <s v="N"/>
    <s v="N"/>
    <n v="14.3"/>
    <n v="34.200000000000003"/>
    <n v="32.299999999999997"/>
    <n v="0"/>
    <n v="112358.815"/>
    <n v="96.817179359999997"/>
    <n v="10878263.544532059"/>
  </r>
  <r>
    <d v="2018-12-25T00:00:00"/>
    <s v="Tuesday"/>
    <x v="11"/>
    <x v="3"/>
    <n v="52"/>
    <s v="N"/>
    <s v="Y"/>
    <n v="15.8"/>
    <n v="23.9"/>
    <n v="32.200000000000003"/>
    <n v="0"/>
    <n v="98191.654999999999"/>
    <n v="55.238545299999998"/>
    <n v="5423964.1827994715"/>
  </r>
  <r>
    <d v="2018-12-26T00:00:00"/>
    <s v="Wednesday"/>
    <x v="11"/>
    <x v="3"/>
    <n v="52"/>
    <s v="N"/>
    <s v="Y"/>
    <n v="13.3"/>
    <n v="23.8"/>
    <n v="32.299999999999997"/>
    <n v="0"/>
    <n v="100017.19500000001"/>
    <n v="77.578354779999998"/>
    <n v="7759169.4378104424"/>
  </r>
  <r>
    <d v="2018-12-27T00:00:00"/>
    <s v="Thursday"/>
    <x v="11"/>
    <x v="3"/>
    <n v="52"/>
    <s v="N"/>
    <s v="N"/>
    <n v="16.2"/>
    <n v="37.4"/>
    <n v="29.3"/>
    <n v="0"/>
    <n v="129749.14"/>
    <n v="102.3108963"/>
    <n v="13274750.807554182"/>
  </r>
  <r>
    <d v="2018-12-28T00:00:00"/>
    <s v="Friday"/>
    <x v="11"/>
    <x v="3"/>
    <n v="52"/>
    <s v="N"/>
    <s v="N"/>
    <n v="21.9"/>
    <n v="36.4"/>
    <n v="19.100000000000001"/>
    <n v="0"/>
    <n v="133831.375"/>
    <n v="121.46071910000001"/>
    <n v="16255255.045641763"/>
  </r>
  <r>
    <d v="2018-12-29T00:00:00"/>
    <s v="Saturday"/>
    <x v="11"/>
    <x v="3"/>
    <n v="52"/>
    <s v="N"/>
    <s v="N"/>
    <n v="21"/>
    <n v="23.9"/>
    <n v="5.7"/>
    <n v="1.2"/>
    <n v="108290.11"/>
    <n v="91.7235266"/>
    <n v="9932750.785101926"/>
  </r>
  <r>
    <d v="2018-12-30T00:00:00"/>
    <s v="Sunday"/>
    <x v="11"/>
    <x v="3"/>
    <n v="53"/>
    <s v="N"/>
    <s v="N"/>
    <n v="18.2"/>
    <n v="22.7"/>
    <n v="9.9"/>
    <n v="0.6"/>
    <n v="99613.865000000005"/>
    <n v="84.166495269999999"/>
    <n v="8384149.897348919"/>
  </r>
  <r>
    <d v="2018-12-31T00:00:00"/>
    <s v="Monday"/>
    <x v="11"/>
    <x v="3"/>
    <n v="53"/>
    <s v="N"/>
    <s v="N"/>
    <n v="17.3"/>
    <n v="23.5"/>
    <n v="31.3"/>
    <n v="0.8"/>
    <n v="103381.91499999999"/>
    <n v="84.897997059999994"/>
    <n v="8776917.5157271679"/>
  </r>
  <r>
    <d v="2019-01-01T00:00:00"/>
    <s v="Tuesday"/>
    <x v="0"/>
    <x v="4"/>
    <n v="1"/>
    <s v="N"/>
    <s v="Y"/>
    <n v="15.5"/>
    <n v="26.2"/>
    <n v="31.7"/>
    <n v="0"/>
    <n v="98933.06"/>
    <n v="78.560978969999994"/>
    <n v="7772278.0460977471"/>
  </r>
  <r>
    <d v="2019-01-02T00:00:00"/>
    <s v="Wednesday"/>
    <x v="0"/>
    <x v="4"/>
    <n v="1"/>
    <s v="N"/>
    <s v="N"/>
    <n v="18.399999999999999"/>
    <n v="22.2"/>
    <n v="26.3"/>
    <n v="0"/>
    <n v="106470.675"/>
    <n v="92.202011200000001"/>
    <n v="9816810.3688215595"/>
  </r>
  <r>
    <d v="2019-01-03T00:00:00"/>
    <s v="Thursday"/>
    <x v="0"/>
    <x v="4"/>
    <n v="1"/>
    <s v="N"/>
    <s v="N"/>
    <n v="15.9"/>
    <n v="29.5"/>
    <n v="27.6"/>
    <n v="0"/>
    <n v="118789.605"/>
    <n v="127.38030259999999"/>
    <n v="15131455.830634471"/>
  </r>
  <r>
    <d v="2019-01-04T00:00:00"/>
    <s v="Friday"/>
    <x v="0"/>
    <x v="4"/>
    <n v="1"/>
    <s v="N"/>
    <s v="N"/>
    <n v="18"/>
    <n v="42.6"/>
    <n v="27.4"/>
    <n v="0"/>
    <n v="133288.46"/>
    <n v="121.0209967"/>
    <n v="16130702.277808081"/>
  </r>
  <r>
    <d v="2019-01-05T00:00:00"/>
    <s v="Saturday"/>
    <x v="0"/>
    <x v="4"/>
    <n v="1"/>
    <s v="N"/>
    <s v="N"/>
    <n v="17.399999999999999"/>
    <n v="21.2"/>
    <n v="12.9"/>
    <n v="0.4"/>
    <n v="97262.79"/>
    <n v="83.493520489999995"/>
    <n v="8120812.7497795662"/>
  </r>
  <r>
    <d v="2019-01-06T00:00:00"/>
    <s v="Sunday"/>
    <x v="0"/>
    <x v="4"/>
    <n v="2"/>
    <s v="N"/>
    <s v="N"/>
    <n v="14.6"/>
    <n v="22.1"/>
    <n v="30.9"/>
    <n v="1.4"/>
    <n v="93606.214999999997"/>
    <n v="65.766406979999999"/>
    <n v="6156144.4315473801"/>
  </r>
  <r>
    <d v="2019-01-07T00:00:00"/>
    <s v="Monday"/>
    <x v="0"/>
    <x v="4"/>
    <n v="2"/>
    <s v="N"/>
    <s v="N"/>
    <n v="17.100000000000001"/>
    <n v="23.1"/>
    <n v="30.2"/>
    <n v="0"/>
    <n v="109874.9"/>
    <n v="85.07795745"/>
    <n v="9347932.0670230053"/>
  </r>
  <r>
    <d v="2019-01-08T00:00:00"/>
    <s v="Tuesday"/>
    <x v="0"/>
    <x v="4"/>
    <n v="2"/>
    <s v="N"/>
    <s v="N"/>
    <n v="16.7"/>
    <n v="24.1"/>
    <n v="28.9"/>
    <n v="0"/>
    <n v="113446.1"/>
    <n v="104.9077815"/>
    <n v="11901378.67082715"/>
  </r>
  <r>
    <d v="2019-01-09T00:00:00"/>
    <s v="Wednesday"/>
    <x v="0"/>
    <x v="4"/>
    <n v="2"/>
    <s v="N"/>
    <s v="N"/>
    <n v="16.100000000000001"/>
    <n v="20.5"/>
    <n v="28.4"/>
    <n v="0.6"/>
    <n v="105483.435"/>
    <n v="91.851546720000002"/>
    <n v="9688816.6580885835"/>
  </r>
  <r>
    <d v="2019-01-10T00:00:00"/>
    <s v="Thursday"/>
    <x v="0"/>
    <x v="4"/>
    <n v="2"/>
    <s v="N"/>
    <s v="N"/>
    <n v="13.5"/>
    <n v="21.4"/>
    <n v="25.8"/>
    <n v="0"/>
    <n v="108078.69500000001"/>
    <n v="96.413742569999997"/>
    <n v="10420271.477031546"/>
  </r>
  <r>
    <d v="2019-01-11T00:00:00"/>
    <s v="Friday"/>
    <x v="0"/>
    <x v="4"/>
    <n v="2"/>
    <s v="N"/>
    <s v="N"/>
    <n v="12.9"/>
    <n v="30.4"/>
    <n v="31.5"/>
    <n v="0"/>
    <n v="119728.63499999999"/>
    <n v="116.3056708"/>
    <n v="13925119.207643358"/>
  </r>
  <r>
    <d v="2019-01-12T00:00:00"/>
    <s v="Saturday"/>
    <x v="0"/>
    <x v="4"/>
    <n v="2"/>
    <s v="N"/>
    <s v="N"/>
    <n v="17.7"/>
    <n v="24.7"/>
    <n v="28.6"/>
    <n v="0"/>
    <n v="108628.96"/>
    <n v="88.996642809999997"/>
    <n v="9667612.7519417778"/>
  </r>
  <r>
    <d v="2019-01-13T00:00:00"/>
    <s v="Sunday"/>
    <x v="0"/>
    <x v="4"/>
    <n v="3"/>
    <s v="N"/>
    <s v="N"/>
    <n v="14.4"/>
    <n v="30.5"/>
    <n v="31.3"/>
    <n v="0"/>
    <n v="101853.24"/>
    <n v="75.273023879999997"/>
    <n v="7666801.3667753711"/>
  </r>
  <r>
    <d v="2019-01-14T00:00:00"/>
    <s v="Monday"/>
    <x v="0"/>
    <x v="4"/>
    <n v="3"/>
    <s v="N"/>
    <s v="N"/>
    <n v="18.7"/>
    <n v="32.299999999999997"/>
    <n v="31.1"/>
    <n v="0"/>
    <n v="147070.535"/>
    <n v="188.19764950000001"/>
    <n v="27678328.997707486"/>
  </r>
  <r>
    <d v="2019-01-15T00:00:00"/>
    <s v="Tuesday"/>
    <x v="0"/>
    <x v="4"/>
    <n v="3"/>
    <s v="N"/>
    <s v="N"/>
    <n v="19.399999999999999"/>
    <n v="30.4"/>
    <n v="22.3"/>
    <n v="0"/>
    <n v="152496.245"/>
    <n v="222.43841900000001"/>
    <n v="33921023.641236655"/>
  </r>
  <r>
    <d v="2019-01-16T00:00:00"/>
    <s v="Wednesday"/>
    <x v="0"/>
    <x v="4"/>
    <n v="3"/>
    <s v="N"/>
    <s v="N"/>
    <n v="19.8"/>
    <n v="26.7"/>
    <n v="17.5"/>
    <n v="0"/>
    <n v="136971.755"/>
    <n v="178.07967540000001"/>
    <n v="24391885.66936833"/>
  </r>
  <r>
    <d v="2019-01-17T00:00:00"/>
    <s v="Thursday"/>
    <x v="0"/>
    <x v="4"/>
    <n v="3"/>
    <s v="N"/>
    <s v="N"/>
    <n v="20.7"/>
    <n v="32.5"/>
    <n v="6"/>
    <n v="0"/>
    <n v="145211.49"/>
    <n v="175.35289299999999"/>
    <n v="25463254.868340567"/>
  </r>
  <r>
    <d v="2019-01-18T00:00:00"/>
    <s v="Friday"/>
    <x v="0"/>
    <x v="4"/>
    <n v="3"/>
    <s v="N"/>
    <s v="N"/>
    <n v="22.3"/>
    <n v="28.7"/>
    <n v="2.6"/>
    <n v="0.2"/>
    <n v="134898.21"/>
    <n v="137.8500262"/>
    <n v="18595721.782833099"/>
  </r>
  <r>
    <d v="2019-01-19T00:00:00"/>
    <s v="Saturday"/>
    <x v="0"/>
    <x v="4"/>
    <n v="3"/>
    <s v="N"/>
    <s v="N"/>
    <n v="16.5"/>
    <n v="23.5"/>
    <n v="30.2"/>
    <n v="2"/>
    <n v="101692.45"/>
    <n v="80.786252489999995"/>
    <n v="8215351.9420266999"/>
  </r>
  <r>
    <d v="2019-01-20T00:00:00"/>
    <s v="Sunday"/>
    <x v="0"/>
    <x v="4"/>
    <n v="4"/>
    <s v="N"/>
    <s v="N"/>
    <n v="15.2"/>
    <n v="22.9"/>
    <n v="29.2"/>
    <n v="0"/>
    <n v="102283.13"/>
    <n v="86.607900729999997"/>
    <n v="8858527.1693936847"/>
  </r>
  <r>
    <d v="2019-01-21T00:00:00"/>
    <s v="Monday"/>
    <x v="0"/>
    <x v="4"/>
    <n v="4"/>
    <s v="N"/>
    <s v="N"/>
    <n v="18.399999999999999"/>
    <n v="25.1"/>
    <n v="28.2"/>
    <n v="0"/>
    <n v="130517.97"/>
    <n v="176.68995000000001"/>
    <n v="23061213.593401503"/>
  </r>
  <r>
    <d v="2019-01-22T00:00:00"/>
    <s v="Tuesday"/>
    <x v="0"/>
    <x v="4"/>
    <n v="4"/>
    <s v="N"/>
    <s v="N"/>
    <n v="19"/>
    <n v="26.8"/>
    <n v="29.3"/>
    <n v="0"/>
    <n v="141444.78"/>
    <n v="278.77774349999999"/>
    <n v="39431656.598253928"/>
  </r>
  <r>
    <d v="2019-01-23T00:00:00"/>
    <s v="Wednesday"/>
    <x v="0"/>
    <x v="4"/>
    <n v="4"/>
    <s v="N"/>
    <s v="N"/>
    <n v="18.7"/>
    <n v="23.9"/>
    <n v="27.4"/>
    <n v="0"/>
    <n v="125501.15"/>
    <n v="154.47314489999999"/>
    <n v="19386557.329066634"/>
  </r>
  <r>
    <d v="2019-01-24T00:00:00"/>
    <s v="Thursday"/>
    <x v="0"/>
    <x v="4"/>
    <n v="4"/>
    <s v="N"/>
    <s v="N"/>
    <n v="17.3"/>
    <n v="40.799999999999997"/>
    <n v="30"/>
    <n v="0"/>
    <n v="155891.345"/>
    <n v="4549.6451049999996"/>
    <n v="709250294.69111621"/>
  </r>
  <r>
    <d v="2019-01-25T00:00:00"/>
    <s v="Friday"/>
    <x v="0"/>
    <x v="4"/>
    <n v="4"/>
    <s v="N"/>
    <s v="N"/>
    <n v="21.1"/>
    <n v="42.8"/>
    <n v="25.3"/>
    <n v="0"/>
    <n v="168894.845"/>
    <n v="906.43723230000001"/>
    <n v="153092575.8515375"/>
  </r>
  <r>
    <d v="2019-01-26T00:00:00"/>
    <s v="Saturday"/>
    <x v="0"/>
    <x v="4"/>
    <n v="4"/>
    <s v="N"/>
    <s v="Y"/>
    <n v="19.899999999999999"/>
    <n v="26.1"/>
    <n v="27.7"/>
    <n v="0"/>
    <n v="114818.66499999999"/>
    <n v="163.73362520000001"/>
    <n v="18799676.261074357"/>
  </r>
  <r>
    <d v="2019-01-27T00:00:00"/>
    <s v="Sunday"/>
    <x v="0"/>
    <x v="4"/>
    <n v="5"/>
    <s v="N"/>
    <s v="N"/>
    <n v="18.399999999999999"/>
    <n v="27.8"/>
    <n v="21.1"/>
    <n v="0"/>
    <n v="99801.574999999997"/>
    <n v="86.396224309999994"/>
    <n v="8622479.2601912878"/>
  </r>
  <r>
    <d v="2019-01-28T00:00:00"/>
    <s v="Monday"/>
    <x v="0"/>
    <x v="4"/>
    <n v="5"/>
    <s v="N"/>
    <s v="Y"/>
    <n v="15.5"/>
    <n v="34.5"/>
    <n v="29.4"/>
    <n v="0"/>
    <n v="112374.63"/>
    <n v="150.94848010000001"/>
    <n v="16962779.600299865"/>
  </r>
  <r>
    <d v="2019-01-29T00:00:00"/>
    <s v="Tuesday"/>
    <x v="0"/>
    <x v="4"/>
    <n v="5"/>
    <s v="N"/>
    <s v="N"/>
    <n v="17.5"/>
    <n v="36.799999999999997"/>
    <n v="27.7"/>
    <n v="0"/>
    <n v="138455.45499999999"/>
    <n v="183.4002093"/>
    <n v="25392759.42572673"/>
  </r>
  <r>
    <d v="2019-01-30T00:00:00"/>
    <s v="Wednesday"/>
    <x v="0"/>
    <x v="4"/>
    <n v="5"/>
    <s v="N"/>
    <s v="N"/>
    <n v="18"/>
    <n v="38.1"/>
    <n v="19.899999999999999"/>
    <n v="0"/>
    <n v="142113.375"/>
    <n v="188.74241950000001"/>
    <n v="26822822.240810815"/>
  </r>
  <r>
    <d v="2019-01-31T00:00:00"/>
    <s v="Thursday"/>
    <x v="0"/>
    <x v="4"/>
    <n v="5"/>
    <s v="Y"/>
    <s v="N"/>
    <n v="17.2"/>
    <n v="21.5"/>
    <n v="27.8"/>
    <n v="6.6"/>
    <n v="110277.21"/>
    <n v="107.5212334"/>
    <n v="11857141.635110814"/>
  </r>
  <r>
    <d v="2019-02-01T00:00:00"/>
    <s v="Friday"/>
    <x v="1"/>
    <x v="4"/>
    <n v="5"/>
    <s v="Y"/>
    <s v="N"/>
    <n v="12.6"/>
    <n v="24.2"/>
    <n v="28.8"/>
    <n v="0"/>
    <n v="104422.79"/>
    <n v="117.68273910000001"/>
    <n v="12288759.951664088"/>
  </r>
  <r>
    <d v="2019-02-02T00:00:00"/>
    <s v="Saturday"/>
    <x v="1"/>
    <x v="4"/>
    <n v="5"/>
    <s v="Y"/>
    <s v="N"/>
    <n v="15"/>
    <n v="34.4"/>
    <n v="27.5"/>
    <n v="0"/>
    <n v="124749.065"/>
    <n v="240.9545239"/>
    <n v="30058851.564045154"/>
  </r>
  <r>
    <d v="2019-02-03T00:00:00"/>
    <s v="Sunday"/>
    <x v="1"/>
    <x v="4"/>
    <n v="6"/>
    <s v="Y"/>
    <s v="N"/>
    <n v="19.100000000000001"/>
    <n v="38.200000000000003"/>
    <n v="26.1"/>
    <n v="0"/>
    <n v="133287.58499999999"/>
    <n v="186.91763220000001"/>
    <n v="24913799.789856236"/>
  </r>
  <r>
    <d v="2019-02-04T00:00:00"/>
    <s v="Monday"/>
    <x v="1"/>
    <x v="4"/>
    <n v="6"/>
    <s v="Y"/>
    <s v="N"/>
    <n v="20"/>
    <n v="22.7"/>
    <n v="9.3000000000000007"/>
    <n v="0"/>
    <n v="119168.96000000001"/>
    <n v="110.1512267"/>
    <n v="13126607.128563233"/>
  </r>
  <r>
    <d v="2019-02-05T00:00:00"/>
    <s v="Tuesday"/>
    <x v="1"/>
    <x v="4"/>
    <n v="6"/>
    <s v="Y"/>
    <s v="N"/>
    <n v="17.7"/>
    <n v="26.9"/>
    <n v="14.6"/>
    <n v="0"/>
    <n v="119702.045"/>
    <n v="92.701339529999998"/>
    <n v="11096539.915980339"/>
  </r>
  <r>
    <d v="2019-02-06T00:00:00"/>
    <s v="Wednesday"/>
    <x v="1"/>
    <x v="4"/>
    <n v="6"/>
    <s v="Y"/>
    <s v="N"/>
    <n v="18.5"/>
    <n v="34.700000000000003"/>
    <n v="22.8"/>
    <n v="0"/>
    <n v="140497.815"/>
    <n v="143.45505610000001"/>
    <n v="20155121.932752423"/>
  </r>
  <r>
    <d v="2019-02-07T00:00:00"/>
    <s v="Thursday"/>
    <x v="1"/>
    <x v="4"/>
    <n v="6"/>
    <s v="Y"/>
    <s v="N"/>
    <n v="20.7"/>
    <n v="28.3"/>
    <n v="25.1"/>
    <n v="11"/>
    <n v="141593.54500000001"/>
    <n v="147.68790949999999"/>
    <n v="20911654.659744177"/>
  </r>
  <r>
    <d v="2019-02-08T00:00:00"/>
    <s v="Friday"/>
    <x v="1"/>
    <x v="4"/>
    <n v="6"/>
    <s v="Y"/>
    <s v="N"/>
    <n v="18.100000000000001"/>
    <n v="23.1"/>
    <n v="21.1"/>
    <n v="0"/>
    <n v="117327.495"/>
    <n v="107.8491587"/>
    <n v="12653671.628128456"/>
  </r>
  <r>
    <d v="2019-02-09T00:00:00"/>
    <s v="Saturday"/>
    <x v="1"/>
    <x v="4"/>
    <n v="6"/>
    <s v="Y"/>
    <s v="N"/>
    <n v="14.6"/>
    <n v="19.7"/>
    <n v="13.6"/>
    <n v="0"/>
    <n v="95668.77"/>
    <n v="44.176311859999998"/>
    <n v="4226293.4187826123"/>
  </r>
  <r>
    <d v="2019-02-10T00:00:00"/>
    <s v="Sunday"/>
    <x v="1"/>
    <x v="4"/>
    <n v="7"/>
    <s v="Y"/>
    <s v="N"/>
    <n v="13"/>
    <n v="23.3"/>
    <n v="23.5"/>
    <n v="4.8"/>
    <n v="94786.72"/>
    <n v="86.435775870000001"/>
    <n v="8192963.6853724467"/>
  </r>
  <r>
    <d v="2019-02-11T00:00:00"/>
    <s v="Monday"/>
    <x v="1"/>
    <x v="4"/>
    <n v="7"/>
    <s v="Y"/>
    <s v="N"/>
    <n v="14.4"/>
    <n v="27.5"/>
    <n v="18.600000000000001"/>
    <n v="0"/>
    <n v="114085.645"/>
    <n v="97.715089509999999"/>
    <n v="11147889.012981085"/>
  </r>
  <r>
    <d v="2019-02-12T00:00:00"/>
    <s v="Tuesday"/>
    <x v="1"/>
    <x v="4"/>
    <n v="7"/>
    <s v="Y"/>
    <s v="N"/>
    <n v="18.399999999999999"/>
    <n v="21.5"/>
    <n v="12.4"/>
    <n v="0"/>
    <n v="107697.205"/>
    <n v="57.338211940000001"/>
    <n v="6175165.1656356277"/>
  </r>
  <r>
    <d v="2019-02-13T00:00:00"/>
    <s v="Wednesday"/>
    <x v="1"/>
    <x v="4"/>
    <n v="7"/>
    <s v="Y"/>
    <s v="N"/>
    <n v="11.8"/>
    <n v="19.2"/>
    <n v="23.7"/>
    <n v="2.8"/>
    <n v="106692.845"/>
    <n v="85.981483069999996"/>
    <n v="9173609.0460576341"/>
  </r>
  <r>
    <d v="2019-02-14T00:00:00"/>
    <s v="Thursday"/>
    <x v="1"/>
    <x v="4"/>
    <n v="7"/>
    <s v="Y"/>
    <s v="N"/>
    <n v="12.3"/>
    <n v="23.2"/>
    <n v="24.2"/>
    <n v="0"/>
    <n v="107655.08"/>
    <n v="108.29071519999999"/>
    <n v="11658045.608113216"/>
  </r>
  <r>
    <d v="2019-02-15T00:00:00"/>
    <s v="Friday"/>
    <x v="1"/>
    <x v="4"/>
    <n v="7"/>
    <s v="Y"/>
    <s v="N"/>
    <n v="14.8"/>
    <n v="22.8"/>
    <n v="23.1"/>
    <n v="0"/>
    <n v="113910.46"/>
    <n v="114.7685038"/>
    <n v="13073333.061369749"/>
  </r>
  <r>
    <d v="2019-02-16T00:00:00"/>
    <s v="Saturday"/>
    <x v="1"/>
    <x v="4"/>
    <n v="7"/>
    <s v="Y"/>
    <s v="N"/>
    <n v="16.100000000000001"/>
    <n v="23.2"/>
    <n v="24.2"/>
    <n v="0"/>
    <n v="106467.235"/>
    <n v="127.4802754"/>
    <n v="13572472.438876519"/>
  </r>
  <r>
    <d v="2019-02-17T00:00:00"/>
    <s v="Sunday"/>
    <x v="1"/>
    <x v="4"/>
    <n v="8"/>
    <s v="Y"/>
    <s v="N"/>
    <n v="15"/>
    <n v="29"/>
    <n v="20"/>
    <n v="0"/>
    <n v="108470.925"/>
    <n v="110.4895928"/>
    <n v="11984908.333889339"/>
  </r>
  <r>
    <d v="2019-02-18T00:00:00"/>
    <s v="Monday"/>
    <x v="1"/>
    <x v="4"/>
    <n v="8"/>
    <s v="Y"/>
    <s v="N"/>
    <n v="18"/>
    <n v="23.6"/>
    <n v="16.899999999999999"/>
    <n v="0"/>
    <n v="116995.065"/>
    <n v="104.4634554"/>
    <n v="12221708.754647601"/>
  </r>
  <r>
    <d v="2019-02-19T00:00:00"/>
    <s v="Tuesday"/>
    <x v="1"/>
    <x v="4"/>
    <n v="8"/>
    <s v="Y"/>
    <s v="N"/>
    <n v="13.7"/>
    <n v="20.2"/>
    <n v="21.4"/>
    <n v="0"/>
    <n v="110531.6"/>
    <n v="105.09817820000001"/>
    <n v="11616669.793531122"/>
  </r>
  <r>
    <d v="2019-02-20T00:00:00"/>
    <s v="Wednesday"/>
    <x v="1"/>
    <x v="4"/>
    <n v="8"/>
    <s v="Y"/>
    <s v="N"/>
    <n v="13.5"/>
    <n v="23.2"/>
    <n v="20.8"/>
    <n v="0"/>
    <n v="108972.30499999999"/>
    <n v="111.0460243"/>
    <n v="12100941.22905701"/>
  </r>
  <r>
    <d v="2019-02-21T00:00:00"/>
    <s v="Thursday"/>
    <x v="1"/>
    <x v="4"/>
    <n v="8"/>
    <s v="Y"/>
    <s v="N"/>
    <n v="14"/>
    <n v="20.399999999999999"/>
    <n v="16.2"/>
    <n v="0"/>
    <n v="110235.33500000001"/>
    <n v="114.360572"/>
    <n v="12606575.965211621"/>
  </r>
  <r>
    <d v="2019-02-22T00:00:00"/>
    <s v="Friday"/>
    <x v="1"/>
    <x v="4"/>
    <n v="8"/>
    <s v="Y"/>
    <s v="N"/>
    <n v="15.5"/>
    <n v="21.2"/>
    <n v="23.9"/>
    <n v="0"/>
    <n v="109901.75999999999"/>
    <n v="103.0440629"/>
    <n v="11324723.870260704"/>
  </r>
  <r>
    <d v="2019-02-23T00:00:00"/>
    <s v="Saturday"/>
    <x v="1"/>
    <x v="4"/>
    <n v="8"/>
    <s v="Y"/>
    <s v="N"/>
    <n v="16.399999999999999"/>
    <n v="25.8"/>
    <n v="24"/>
    <n v="0"/>
    <n v="99890.25"/>
    <n v="77.031403220000001"/>
    <n v="7694686.1254966054"/>
  </r>
  <r>
    <d v="2019-02-24T00:00:00"/>
    <s v="Sunday"/>
    <x v="1"/>
    <x v="4"/>
    <n v="9"/>
    <s v="Y"/>
    <s v="N"/>
    <n v="13.8"/>
    <n v="32.9"/>
    <n v="24.6"/>
    <n v="0"/>
    <n v="106877.86500000001"/>
    <n v="87.180913380000007"/>
    <n v="9317709.8908043355"/>
  </r>
  <r>
    <d v="2019-02-25T00:00:00"/>
    <s v="Monday"/>
    <x v="1"/>
    <x v="4"/>
    <n v="9"/>
    <s v="Y"/>
    <s v="N"/>
    <n v="18"/>
    <n v="34.200000000000003"/>
    <n v="24.4"/>
    <n v="0"/>
    <n v="133476.60500000001"/>
    <n v="139.95597699999999"/>
    <n v="18680848.659418084"/>
  </r>
  <r>
    <d v="2019-02-26T00:00:00"/>
    <s v="Tuesday"/>
    <x v="1"/>
    <x v="4"/>
    <n v="9"/>
    <s v="Y"/>
    <s v="N"/>
    <n v="17.899999999999999"/>
    <n v="22.3"/>
    <n v="21"/>
    <n v="0"/>
    <n v="123114.11500000001"/>
    <n v="115.9396033"/>
    <n v="14273801.653730581"/>
  </r>
  <r>
    <d v="2019-02-27T00:00:00"/>
    <s v="Wednesday"/>
    <x v="1"/>
    <x v="4"/>
    <n v="9"/>
    <s v="Y"/>
    <s v="N"/>
    <n v="12.9"/>
    <n v="25.7"/>
    <n v="24"/>
    <n v="0"/>
    <n v="125272.27"/>
    <n v="123.7875391"/>
    <n v="15507146.020770758"/>
  </r>
  <r>
    <d v="2019-02-28T00:00:00"/>
    <s v="Thursday"/>
    <x v="1"/>
    <x v="4"/>
    <n v="9"/>
    <s v="Y"/>
    <s v="N"/>
    <n v="16.3"/>
    <n v="36.799999999999997"/>
    <n v="23.4"/>
    <n v="0"/>
    <n v="150472.255"/>
    <n v="160.93844870000001"/>
    <n v="24216771.292090822"/>
  </r>
  <r>
    <d v="2019-03-01T00:00:00"/>
    <s v="Friday"/>
    <x v="2"/>
    <x v="4"/>
    <n v="9"/>
    <s v="Y"/>
    <s v="N"/>
    <n v="22.6"/>
    <n v="38.1"/>
    <n v="22.3"/>
    <n v="0"/>
    <n v="163682.04"/>
    <n v="1284.799876"/>
    <n v="210298664.69542706"/>
  </r>
  <r>
    <d v="2019-03-02T00:00:00"/>
    <s v="Saturday"/>
    <x v="2"/>
    <x v="4"/>
    <n v="9"/>
    <s v="Y"/>
    <s v="N"/>
    <n v="22.3"/>
    <n v="36.299999999999997"/>
    <n v="23.4"/>
    <n v="0"/>
    <n v="146265.11499999999"/>
    <n v="132.49259040000001"/>
    <n v="19379043.971503895"/>
  </r>
  <r>
    <d v="2019-03-03T00:00:00"/>
    <s v="Sunday"/>
    <x v="2"/>
    <x v="4"/>
    <n v="10"/>
    <s v="Y"/>
    <s v="N"/>
    <n v="25.1"/>
    <n v="36"/>
    <n v="14.4"/>
    <n v="0"/>
    <n v="138597.69"/>
    <n v="153.7842958"/>
    <n v="21314148.1561567"/>
  </r>
  <r>
    <d v="2019-03-04T00:00:00"/>
    <s v="Monday"/>
    <x v="2"/>
    <x v="4"/>
    <n v="10"/>
    <s v="Y"/>
    <s v="N"/>
    <n v="19"/>
    <n v="24.6"/>
    <n v="21.8"/>
    <n v="0"/>
    <n v="136528.81"/>
    <n v="135.2064474"/>
    <n v="18459575.367849592"/>
  </r>
  <r>
    <d v="2019-03-05T00:00:00"/>
    <s v="Tuesday"/>
    <x v="2"/>
    <x v="4"/>
    <n v="10"/>
    <s v="Y"/>
    <s v="N"/>
    <n v="18"/>
    <n v="24.3"/>
    <n v="15.5"/>
    <n v="0"/>
    <n v="126073.53"/>
    <n v="118.26194460000001"/>
    <n v="14909700.82038644"/>
  </r>
  <r>
    <d v="2019-03-06T00:00:00"/>
    <s v="Wednesday"/>
    <x v="2"/>
    <x v="4"/>
    <n v="10"/>
    <s v="Y"/>
    <s v="N"/>
    <n v="13.2"/>
    <n v="17.2"/>
    <n v="19.5"/>
    <n v="1.6"/>
    <n v="108723.61500000001"/>
    <n v="75.981191370000005"/>
    <n v="8260949.7977532037"/>
  </r>
  <r>
    <d v="2019-03-07T00:00:00"/>
    <s v="Thursday"/>
    <x v="2"/>
    <x v="4"/>
    <n v="10"/>
    <s v="Y"/>
    <s v="N"/>
    <n v="9.6999999999999993"/>
    <n v="22.1"/>
    <n v="21.2"/>
    <n v="2"/>
    <n v="114519.86500000001"/>
    <n v="103.1975585"/>
    <n v="11818170.467749603"/>
  </r>
  <r>
    <d v="2019-03-08T00:00:00"/>
    <s v="Friday"/>
    <x v="2"/>
    <x v="4"/>
    <n v="10"/>
    <s v="Y"/>
    <s v="N"/>
    <n v="11.3"/>
    <n v="26.8"/>
    <n v="10.199999999999999"/>
    <n v="0"/>
    <n v="117281.2"/>
    <n v="106.9388027"/>
    <n v="12541911.10721924"/>
  </r>
  <r>
    <d v="2019-03-09T00:00:00"/>
    <s v="Saturday"/>
    <x v="2"/>
    <x v="4"/>
    <n v="10"/>
    <s v="Y"/>
    <s v="N"/>
    <n v="13.9"/>
    <n v="24.7"/>
    <n v="20"/>
    <n v="0"/>
    <n v="106854.935"/>
    <n v="95.078424589999997"/>
    <n v="10159598.87946685"/>
  </r>
  <r>
    <d v="2019-03-10T00:00:00"/>
    <s v="Sunday"/>
    <x v="2"/>
    <x v="4"/>
    <n v="11"/>
    <s v="Y"/>
    <s v="N"/>
    <n v="14.3"/>
    <n v="23.7"/>
    <n v="10.1"/>
    <n v="0"/>
    <n v="101994.05499999999"/>
    <n v="74.374932029999997"/>
    <n v="7585800.9080890808"/>
  </r>
  <r>
    <d v="2019-03-11T00:00:00"/>
    <s v="Monday"/>
    <x v="2"/>
    <x v="4"/>
    <n v="11"/>
    <s v="Y"/>
    <s v="Y"/>
    <n v="15.9"/>
    <n v="21.8"/>
    <n v="18.600000000000001"/>
    <n v="0.2"/>
    <n v="103219.08"/>
    <n v="81.472040070000006"/>
    <n v="8409469.0217485372"/>
  </r>
  <r>
    <d v="2019-03-12T00:00:00"/>
    <s v="Tuesday"/>
    <x v="2"/>
    <x v="4"/>
    <n v="11"/>
    <s v="Y"/>
    <s v="N"/>
    <n v="15.8"/>
    <n v="19.2"/>
    <n v="10.8"/>
    <n v="0"/>
    <n v="110086.7"/>
    <n v="76.971547959999995"/>
    <n v="8473543.7088081315"/>
  </r>
  <r>
    <d v="2019-03-13T00:00:00"/>
    <s v="Wednesday"/>
    <x v="2"/>
    <x v="4"/>
    <n v="11"/>
    <s v="Y"/>
    <s v="N"/>
    <n v="11.9"/>
    <n v="18.600000000000001"/>
    <n v="15.1"/>
    <n v="0"/>
    <n v="114740.52"/>
    <n v="122.2385811"/>
    <n v="14025718.359476173"/>
  </r>
  <r>
    <d v="2019-03-14T00:00:00"/>
    <s v="Thursday"/>
    <x v="2"/>
    <x v="4"/>
    <n v="11"/>
    <s v="Y"/>
    <s v="N"/>
    <n v="12.1"/>
    <n v="20.8"/>
    <n v="20.6"/>
    <n v="0.2"/>
    <n v="112785.78"/>
    <n v="126.7859571"/>
    <n v="14299653.064570038"/>
  </r>
  <r>
    <d v="2019-03-15T00:00:00"/>
    <s v="Friday"/>
    <x v="2"/>
    <x v="4"/>
    <n v="11"/>
    <s v="Y"/>
    <s v="N"/>
    <n v="11.7"/>
    <n v="22.2"/>
    <n v="18.7"/>
    <n v="0"/>
    <n v="111179.125"/>
    <n v="102.60851510000001"/>
    <n v="11407924.926367288"/>
  </r>
  <r>
    <d v="2019-03-16T00:00:00"/>
    <s v="Saturday"/>
    <x v="2"/>
    <x v="4"/>
    <n v="11"/>
    <s v="Y"/>
    <s v="N"/>
    <n v="12.2"/>
    <n v="25.6"/>
    <n v="20.100000000000001"/>
    <n v="0"/>
    <n v="105119.48"/>
    <n v="95.251187810000005"/>
    <n v="10012755.331969539"/>
  </r>
  <r>
    <d v="2019-03-17T00:00:00"/>
    <s v="Sunday"/>
    <x v="2"/>
    <x v="4"/>
    <n v="12"/>
    <s v="Y"/>
    <s v="N"/>
    <n v="14.2"/>
    <n v="25.6"/>
    <n v="19.2"/>
    <n v="0"/>
    <n v="105669.045"/>
    <n v="103.9571924"/>
    <n v="10985057.241789257"/>
  </r>
  <r>
    <d v="2019-03-18T00:00:00"/>
    <s v="Monday"/>
    <x v="2"/>
    <x v="4"/>
    <n v="12"/>
    <s v="Y"/>
    <s v="N"/>
    <n v="16.5"/>
    <n v="28.2"/>
    <n v="18.899999999999999"/>
    <n v="0"/>
    <n v="121954.38499999999"/>
    <n v="111.14979460000001"/>
    <n v="13555204.843319321"/>
  </r>
  <r>
    <d v="2019-03-19T00:00:00"/>
    <s v="Tuesday"/>
    <x v="2"/>
    <x v="4"/>
    <n v="12"/>
    <s v="Y"/>
    <s v="N"/>
    <n v="16.899999999999999"/>
    <n v="23.4"/>
    <n v="12.7"/>
    <n v="0"/>
    <n v="123290.83500000001"/>
    <n v="113.64477429999999"/>
    <n v="14011359.11683354"/>
  </r>
  <r>
    <d v="2019-03-20T00:00:00"/>
    <s v="Wednesday"/>
    <x v="2"/>
    <x v="4"/>
    <n v="12"/>
    <s v="Y"/>
    <s v="N"/>
    <n v="19.3"/>
    <n v="23.4"/>
    <n v="11.1"/>
    <n v="0"/>
    <n v="123994.3"/>
    <n v="127.27659920000001"/>
    <n v="15781572.824184561"/>
  </r>
  <r>
    <d v="2019-03-21T00:00:00"/>
    <s v="Thursday"/>
    <x v="2"/>
    <x v="4"/>
    <n v="12"/>
    <s v="Y"/>
    <s v="N"/>
    <n v="18.2"/>
    <n v="24.3"/>
    <n v="12.5"/>
    <n v="0"/>
    <n v="124181.405"/>
    <n v="115.460165"/>
    <n v="14338005.511231825"/>
  </r>
  <r>
    <d v="2019-03-22T00:00:00"/>
    <s v="Friday"/>
    <x v="2"/>
    <x v="4"/>
    <n v="12"/>
    <s v="Y"/>
    <s v="N"/>
    <n v="18.7"/>
    <n v="28.6"/>
    <n v="15.3"/>
    <n v="0"/>
    <n v="128305.64"/>
    <n v="111.2407066"/>
    <n v="14272810.054365223"/>
  </r>
  <r>
    <d v="2019-03-23T00:00:00"/>
    <s v="Saturday"/>
    <x v="2"/>
    <x v="4"/>
    <n v="12"/>
    <s v="Y"/>
    <s v="N"/>
    <n v="19.899999999999999"/>
    <n v="31.3"/>
    <n v="13.6"/>
    <n v="1.8"/>
    <n v="109147.65"/>
    <n v="98.954731719999998"/>
    <n v="10800676.423618456"/>
  </r>
  <r>
    <d v="2019-03-24T00:00:00"/>
    <s v="Sunday"/>
    <x v="2"/>
    <x v="4"/>
    <n v="13"/>
    <s v="Y"/>
    <s v="N"/>
    <n v="16.5"/>
    <n v="29.3"/>
    <n v="16.899999999999999"/>
    <n v="2"/>
    <n v="104226.83"/>
    <n v="97.857599649999997"/>
    <n v="10199387.402928609"/>
  </r>
  <r>
    <d v="2019-03-25T00:00:00"/>
    <s v="Monday"/>
    <x v="2"/>
    <x v="4"/>
    <n v="13"/>
    <s v="Y"/>
    <s v="N"/>
    <n v="14.8"/>
    <n v="19"/>
    <n v="13.6"/>
    <n v="0.2"/>
    <n v="107583.935"/>
    <n v="80.292927370000001"/>
    <n v="8638229.0791338012"/>
  </r>
  <r>
    <d v="2019-03-26T00:00:00"/>
    <s v="Tuesday"/>
    <x v="2"/>
    <x v="4"/>
    <n v="13"/>
    <s v="Y"/>
    <s v="N"/>
    <n v="12.3"/>
    <n v="20.3"/>
    <n v="15.9"/>
    <n v="0"/>
    <n v="108840.18"/>
    <n v="95.567893560000002"/>
    <n v="10401626.737291241"/>
  </r>
  <r>
    <d v="2019-03-27T00:00:00"/>
    <s v="Wednesday"/>
    <x v="2"/>
    <x v="4"/>
    <n v="13"/>
    <s v="Y"/>
    <s v="N"/>
    <n v="11.1"/>
    <n v="21.7"/>
    <n v="17.8"/>
    <n v="0"/>
    <n v="113307.595"/>
    <n v="114.1613715"/>
    <n v="12935350.446566543"/>
  </r>
  <r>
    <d v="2019-03-28T00:00:00"/>
    <s v="Thursday"/>
    <x v="2"/>
    <x v="4"/>
    <n v="13"/>
    <s v="Y"/>
    <s v="N"/>
    <n v="11.6"/>
    <n v="27.9"/>
    <n v="17.8"/>
    <n v="0"/>
    <n v="113923.16"/>
    <n v="108.460275"/>
    <n v="12356137.262468999"/>
  </r>
  <r>
    <d v="2019-03-29T00:00:00"/>
    <s v="Friday"/>
    <x v="2"/>
    <x v="4"/>
    <n v="13"/>
    <s v="Y"/>
    <s v="N"/>
    <n v="14.6"/>
    <n v="28.5"/>
    <n v="4.9000000000000004"/>
    <n v="0"/>
    <n v="110768.285"/>
    <n v="83.989537740000003"/>
    <n v="9303377.0534025766"/>
  </r>
  <r>
    <d v="2019-03-30T00:00:00"/>
    <s v="Saturday"/>
    <x v="2"/>
    <x v="4"/>
    <n v="13"/>
    <s v="Y"/>
    <s v="N"/>
    <n v="9.1"/>
    <n v="15.6"/>
    <n v="11.4"/>
    <n v="1.8"/>
    <n v="101262.655"/>
    <n v="85.165934859999993"/>
    <n v="8624128.6794806533"/>
  </r>
  <r>
    <d v="2019-03-31T00:00:00"/>
    <s v="Sunday"/>
    <x v="2"/>
    <x v="4"/>
    <n v="14"/>
    <s v="Y"/>
    <s v="N"/>
    <n v="9.4"/>
    <n v="18.5"/>
    <n v="8"/>
    <n v="2.2000000000000002"/>
    <n v="101119.83500000001"/>
    <n v="94.389588230000001"/>
    <n v="9544659.5875355434"/>
  </r>
  <r>
    <d v="2019-04-01T00:00:00"/>
    <s v="Monday"/>
    <x v="3"/>
    <x v="4"/>
    <n v="14"/>
    <s v="Y"/>
    <s v="N"/>
    <n v="13"/>
    <n v="17.100000000000001"/>
    <n v="6.6"/>
    <n v="0.2"/>
    <n v="116817.43"/>
    <n v="131.3335309"/>
    <n v="15342045.552563585"/>
  </r>
  <r>
    <d v="2019-04-02T00:00:00"/>
    <s v="Tuesday"/>
    <x v="3"/>
    <x v="4"/>
    <n v="14"/>
    <s v="Y"/>
    <s v="N"/>
    <n v="7.4"/>
    <n v="25.9"/>
    <n v="16.600000000000001"/>
    <n v="0"/>
    <n v="114927.205"/>
    <n v="119.3975507"/>
    <n v="13722026.785796793"/>
  </r>
  <r>
    <d v="2019-04-03T00:00:00"/>
    <s v="Wednesday"/>
    <x v="3"/>
    <x v="4"/>
    <n v="14"/>
    <s v="Y"/>
    <s v="N"/>
    <n v="9.4"/>
    <n v="24.7"/>
    <n v="10.9"/>
    <n v="0"/>
    <n v="115188.76"/>
    <n v="112.9080676"/>
    <n v="13005740.300840175"/>
  </r>
  <r>
    <d v="2019-04-04T00:00:00"/>
    <s v="Thursday"/>
    <x v="3"/>
    <x v="4"/>
    <n v="14"/>
    <s v="Y"/>
    <s v="N"/>
    <n v="13.3"/>
    <n v="21.9"/>
    <n v="13.9"/>
    <n v="0"/>
    <n v="113763.83500000001"/>
    <n v="116.75648839999999"/>
    <n v="13282665.881517014"/>
  </r>
  <r>
    <d v="2019-04-05T00:00:00"/>
    <s v="Friday"/>
    <x v="3"/>
    <x v="4"/>
    <n v="14"/>
    <s v="N"/>
    <s v="N"/>
    <n v="14.4"/>
    <n v="28.5"/>
    <n v="15.3"/>
    <n v="0"/>
    <n v="111484.73"/>
    <n v="98.530301969999996"/>
    <n v="10984624.111943917"/>
  </r>
  <r>
    <d v="2019-04-06T00:00:00"/>
    <s v="Saturday"/>
    <x v="3"/>
    <x v="4"/>
    <n v="14"/>
    <s v="N"/>
    <s v="N"/>
    <n v="16.5"/>
    <n v="20.100000000000001"/>
    <n v="12.4"/>
    <n v="0"/>
    <n v="102229.645"/>
    <n v="103.2729949"/>
    <n v="10557561.606713811"/>
  </r>
  <r>
    <d v="2019-04-07T00:00:00"/>
    <s v="Sunday"/>
    <x v="3"/>
    <x v="4"/>
    <n v="15"/>
    <s v="N"/>
    <s v="N"/>
    <n v="9.5"/>
    <n v="26.5"/>
    <n v="15.9"/>
    <n v="0"/>
    <n v="93590.425000000003"/>
    <n v="86.802686010000002"/>
    <n v="8123900.2748174546"/>
  </r>
  <r>
    <d v="2019-04-08T00:00:00"/>
    <s v="Monday"/>
    <x v="3"/>
    <x v="4"/>
    <n v="15"/>
    <s v="N"/>
    <s v="N"/>
    <n v="12.5"/>
    <n v="23.1"/>
    <n v="9"/>
    <n v="0"/>
    <n v="108543.63499999999"/>
    <n v="113.1340539"/>
    <n v="12279981.452591926"/>
  </r>
  <r>
    <d v="2019-04-09T00:00:00"/>
    <s v="Tuesday"/>
    <x v="3"/>
    <x v="4"/>
    <n v="15"/>
    <s v="N"/>
    <s v="N"/>
    <n v="11.1"/>
    <n v="16.3"/>
    <n v="13.9"/>
    <n v="1.6"/>
    <n v="111999.03999999999"/>
    <n v="106.3359468"/>
    <n v="11909523.959091071"/>
  </r>
  <r>
    <d v="2019-04-10T00:00:00"/>
    <s v="Wednesday"/>
    <x v="3"/>
    <x v="4"/>
    <n v="15"/>
    <s v="N"/>
    <s v="N"/>
    <n v="10.7"/>
    <n v="15.8"/>
    <n v="4.8"/>
    <n v="1.4"/>
    <n v="120858.98"/>
    <n v="121.87513629999999"/>
    <n v="14729704.660578974"/>
  </r>
  <r>
    <d v="2019-04-11T00:00:00"/>
    <s v="Thursday"/>
    <x v="3"/>
    <x v="4"/>
    <n v="15"/>
    <s v="N"/>
    <s v="N"/>
    <n v="11.3"/>
    <n v="17.3"/>
    <n v="14.4"/>
    <n v="0"/>
    <n v="116890.61"/>
    <n v="126.8896051"/>
    <n v="14832203.34279811"/>
  </r>
  <r>
    <d v="2019-04-12T00:00:00"/>
    <s v="Friday"/>
    <x v="3"/>
    <x v="4"/>
    <n v="15"/>
    <s v="N"/>
    <s v="N"/>
    <n v="6.7"/>
    <n v="24.9"/>
    <n v="15.3"/>
    <n v="0.2"/>
    <n v="114848.77"/>
    <n v="128.7232047"/>
    <n v="14783701.73025322"/>
  </r>
  <r>
    <d v="2019-04-13T00:00:00"/>
    <s v="Saturday"/>
    <x v="3"/>
    <x v="4"/>
    <n v="15"/>
    <s v="N"/>
    <s v="N"/>
    <n v="10.5"/>
    <n v="20.7"/>
    <n v="10"/>
    <n v="0"/>
    <n v="105963.55499999999"/>
    <n v="122.44216059999999"/>
    <n v="12974406.619056931"/>
  </r>
  <r>
    <d v="2019-04-14T00:00:00"/>
    <s v="Sunday"/>
    <x v="3"/>
    <x v="4"/>
    <n v="16"/>
    <s v="N"/>
    <s v="N"/>
    <n v="11.8"/>
    <n v="22.5"/>
    <n v="14.4"/>
    <n v="0"/>
    <n v="98680"/>
    <n v="111.731646"/>
    <n v="11025678.82728"/>
  </r>
  <r>
    <d v="2019-04-15T00:00:00"/>
    <s v="Monday"/>
    <x v="3"/>
    <x v="4"/>
    <n v="16"/>
    <s v="N"/>
    <s v="N"/>
    <n v="12.9"/>
    <n v="27.4"/>
    <n v="10.9"/>
    <n v="0"/>
    <n v="114194.955"/>
    <n v="113.1121728"/>
    <n v="12916839.482848223"/>
  </r>
  <r>
    <d v="2019-04-16T00:00:00"/>
    <s v="Tuesday"/>
    <x v="3"/>
    <x v="4"/>
    <n v="16"/>
    <s v="N"/>
    <s v="N"/>
    <n v="17.100000000000001"/>
    <n v="30.3"/>
    <n v="14.4"/>
    <n v="0"/>
    <n v="115392.875"/>
    <n v="100.00561740000001"/>
    <n v="11539935.707936026"/>
  </r>
  <r>
    <d v="2019-04-17T00:00:00"/>
    <s v="Wednesday"/>
    <x v="3"/>
    <x v="4"/>
    <n v="16"/>
    <s v="N"/>
    <s v="N"/>
    <n v="22.1"/>
    <n v="30"/>
    <n v="12.8"/>
    <n v="0"/>
    <n v="117281.13"/>
    <n v="100.1096387"/>
    <n v="11740971.550627733"/>
  </r>
  <r>
    <d v="2019-04-18T00:00:00"/>
    <s v="Thursday"/>
    <x v="3"/>
    <x v="4"/>
    <n v="16"/>
    <s v="N"/>
    <s v="N"/>
    <n v="13.2"/>
    <n v="17.7"/>
    <n v="12.8"/>
    <n v="0"/>
    <n v="111360.065"/>
    <n v="84.833863710000003"/>
    <n v="9447104.576946741"/>
  </r>
  <r>
    <d v="2019-04-19T00:00:00"/>
    <s v="Friday"/>
    <x v="3"/>
    <x v="4"/>
    <n v="16"/>
    <s v="N"/>
    <s v="Y"/>
    <n v="8.6"/>
    <n v="22.1"/>
    <n v="14"/>
    <n v="0"/>
    <n v="95967.404999999999"/>
    <n v="78.14244558"/>
    <n v="7499127.7226663195"/>
  </r>
  <r>
    <d v="2019-04-20T00:00:00"/>
    <s v="Saturday"/>
    <x v="3"/>
    <x v="4"/>
    <n v="16"/>
    <s v="N"/>
    <s v="Y"/>
    <n v="10.199999999999999"/>
    <n v="30.2"/>
    <n v="13.9"/>
    <n v="0"/>
    <n v="95654.36"/>
    <n v="66.874813889999999"/>
    <n v="6396867.5227670604"/>
  </r>
  <r>
    <d v="2019-04-21T00:00:00"/>
    <s v="Sunday"/>
    <x v="3"/>
    <x v="4"/>
    <n v="17"/>
    <s v="N"/>
    <s v="Y"/>
    <n v="14.8"/>
    <n v="27"/>
    <n v="7.5"/>
    <n v="0"/>
    <n v="94810.664999999994"/>
    <n v="80.076258480000007"/>
    <n v="7592083.3172006896"/>
  </r>
  <r>
    <d v="2019-04-22T00:00:00"/>
    <s v="Monday"/>
    <x v="3"/>
    <x v="4"/>
    <n v="17"/>
    <s v="N"/>
    <s v="Y"/>
    <n v="13.7"/>
    <n v="17.600000000000001"/>
    <n v="6"/>
    <n v="0.8"/>
    <n v="100246.51"/>
    <n v="95.107386919999996"/>
    <n v="9534183.613949649"/>
  </r>
  <r>
    <d v="2019-04-23T00:00:00"/>
    <s v="Tuesday"/>
    <x v="3"/>
    <x v="4"/>
    <n v="17"/>
    <s v="N"/>
    <s v="N"/>
    <n v="11.1"/>
    <n v="18.5"/>
    <n v="8"/>
    <n v="0"/>
    <n v="114240.88499999999"/>
    <n v="89.628985839999999"/>
    <n v="10239294.664014068"/>
  </r>
  <r>
    <d v="2019-04-24T00:00:00"/>
    <s v="Wednesday"/>
    <x v="3"/>
    <x v="4"/>
    <n v="17"/>
    <s v="Y"/>
    <s v="N"/>
    <n v="14.6"/>
    <n v="23.2"/>
    <n v="8.1999999999999993"/>
    <n v="0"/>
    <n v="113264.23"/>
    <n v="86.749292839999995"/>
    <n v="9825591.8565671127"/>
  </r>
  <r>
    <d v="2019-04-25T00:00:00"/>
    <s v="Thursday"/>
    <x v="3"/>
    <x v="4"/>
    <n v="17"/>
    <s v="Y"/>
    <s v="Y"/>
    <n v="10.199999999999999"/>
    <n v="21.5"/>
    <n v="10.6"/>
    <n v="0"/>
    <n v="98112.464999999997"/>
    <n v="62.60573067"/>
    <n v="6142402.5591598013"/>
  </r>
  <r>
    <d v="2019-04-26T00:00:00"/>
    <s v="Friday"/>
    <x v="3"/>
    <x v="4"/>
    <n v="17"/>
    <s v="Y"/>
    <s v="N"/>
    <n v="11.9"/>
    <n v="15.8"/>
    <n v="6.9"/>
    <n v="3"/>
    <n v="107226.59"/>
    <n v="60.918382540000003"/>
    <n v="6532070.4280797383"/>
  </r>
  <r>
    <d v="2019-04-27T00:00:00"/>
    <s v="Saturday"/>
    <x v="3"/>
    <x v="4"/>
    <n v="17"/>
    <s v="Y"/>
    <s v="N"/>
    <n v="8.6999999999999993"/>
    <n v="16.2"/>
    <n v="8.5"/>
    <n v="0"/>
    <n v="105374.93"/>
    <n v="79.620085979999999"/>
    <n v="8389960.9867364801"/>
  </r>
  <r>
    <d v="2019-04-28T00:00:00"/>
    <s v="Sunday"/>
    <x v="3"/>
    <x v="4"/>
    <n v="18"/>
    <s v="Y"/>
    <s v="N"/>
    <n v="12.4"/>
    <n v="17.399999999999999"/>
    <n v="5.2"/>
    <n v="0"/>
    <n v="101057.43"/>
    <n v="86.022860620000003"/>
    <n v="8693249.2155054063"/>
  </r>
  <r>
    <d v="2019-04-29T00:00:00"/>
    <s v="Monday"/>
    <x v="3"/>
    <x v="4"/>
    <n v="18"/>
    <s v="Y"/>
    <s v="N"/>
    <n v="11.5"/>
    <n v="18.100000000000001"/>
    <n v="8.4"/>
    <n v="0"/>
    <n v="118307.52499999999"/>
    <n v="121.0296417"/>
    <n v="14318717.361163791"/>
  </r>
  <r>
    <d v="2019-04-30T00:00:00"/>
    <s v="Tuesday"/>
    <x v="3"/>
    <x v="4"/>
    <n v="18"/>
    <s v="Y"/>
    <s v="N"/>
    <n v="7.9"/>
    <n v="23.1"/>
    <n v="11.7"/>
    <n v="0"/>
    <n v="110515.6"/>
    <n v="96.951705770000004"/>
    <n v="10714675.934195014"/>
  </r>
  <r>
    <d v="2019-05-01T00:00:00"/>
    <s v="Wednesday"/>
    <x v="4"/>
    <x v="4"/>
    <n v="18"/>
    <s v="Y"/>
    <s v="N"/>
    <n v="15.6"/>
    <n v="22.8"/>
    <n v="7.8"/>
    <n v="0"/>
    <n v="111462.38499999999"/>
    <n v="90.563836899999998"/>
    <n v="10094461.255625006"/>
  </r>
  <r>
    <d v="2019-05-02T00:00:00"/>
    <s v="Thursday"/>
    <x v="4"/>
    <x v="4"/>
    <n v="18"/>
    <s v="Y"/>
    <s v="N"/>
    <n v="17.100000000000001"/>
    <n v="20.2"/>
    <n v="6.2"/>
    <n v="3.6"/>
    <n v="112948.4"/>
    <n v="103.58661480000001"/>
    <n v="11699942.403076321"/>
  </r>
  <r>
    <d v="2019-05-03T00:00:00"/>
    <s v="Friday"/>
    <x v="4"/>
    <x v="4"/>
    <n v="18"/>
    <s v="Y"/>
    <s v="N"/>
    <n v="11.8"/>
    <n v="20.7"/>
    <n v="9"/>
    <n v="0.2"/>
    <n v="110902.185"/>
    <n v="101.1629982"/>
    <n v="11219197.541531067"/>
  </r>
  <r>
    <d v="2019-05-04T00:00:00"/>
    <s v="Saturday"/>
    <x v="4"/>
    <x v="4"/>
    <n v="18"/>
    <s v="Y"/>
    <s v="N"/>
    <n v="13"/>
    <n v="16.399999999999999"/>
    <n v="8.1999999999999993"/>
    <n v="0.2"/>
    <n v="103616.145"/>
    <n v="103.38349669999999"/>
    <n v="10712199.384674221"/>
  </r>
  <r>
    <d v="2019-05-05T00:00:00"/>
    <s v="Sunday"/>
    <x v="4"/>
    <x v="4"/>
    <n v="19"/>
    <s v="Y"/>
    <s v="N"/>
    <n v="11.3"/>
    <n v="16.3"/>
    <n v="6.5"/>
    <n v="2"/>
    <n v="104770.705"/>
    <n v="108.09555589999999"/>
    <n v="11325247.599009909"/>
  </r>
  <r>
    <d v="2019-05-06T00:00:00"/>
    <s v="Monday"/>
    <x v="4"/>
    <x v="4"/>
    <n v="19"/>
    <s v="Y"/>
    <s v="N"/>
    <n v="11.7"/>
    <n v="16.7"/>
    <n v="8.5"/>
    <n v="0.2"/>
    <n v="121535.485"/>
    <n v="112.50558460000001"/>
    <n v="13673420.789569532"/>
  </r>
  <r>
    <d v="2019-05-07T00:00:00"/>
    <s v="Tuesday"/>
    <x v="4"/>
    <x v="4"/>
    <n v="19"/>
    <s v="Y"/>
    <s v="N"/>
    <n v="7.4"/>
    <n v="18.7"/>
    <n v="11.7"/>
    <n v="0"/>
    <n v="116318.435"/>
    <n v="94.753714479999999"/>
    <n v="11021603.778750438"/>
  </r>
  <r>
    <d v="2019-05-08T00:00:00"/>
    <s v="Wednesday"/>
    <x v="4"/>
    <x v="4"/>
    <n v="19"/>
    <s v="Y"/>
    <s v="N"/>
    <n v="10.3"/>
    <n v="17.399999999999999"/>
    <n v="7.3"/>
    <n v="5.2"/>
    <n v="118801.84"/>
    <n v="114.5284513"/>
    <n v="13606190.746790392"/>
  </r>
  <r>
    <d v="2019-05-09T00:00:00"/>
    <s v="Thursday"/>
    <x v="4"/>
    <x v="4"/>
    <n v="19"/>
    <s v="Y"/>
    <s v="N"/>
    <n v="9.6999999999999993"/>
    <n v="16.2"/>
    <n v="5.3"/>
    <n v="0.6"/>
    <n v="122003.33500000001"/>
    <n v="113.6303305"/>
    <n v="13863279.278152218"/>
  </r>
  <r>
    <d v="2019-05-10T00:00:00"/>
    <s v="Friday"/>
    <x v="4"/>
    <x v="4"/>
    <n v="19"/>
    <s v="Y"/>
    <s v="N"/>
    <n v="10.199999999999999"/>
    <n v="14.2"/>
    <n v="2.8"/>
    <n v="7.2"/>
    <n v="123850.86"/>
    <n v="93.135276869999998"/>
    <n v="11534884.136687608"/>
  </r>
  <r>
    <d v="2019-05-11T00:00:00"/>
    <s v="Saturday"/>
    <x v="4"/>
    <x v="4"/>
    <n v="19"/>
    <s v="Y"/>
    <s v="N"/>
    <n v="10.199999999999999"/>
    <n v="16.399999999999999"/>
    <n v="7.7"/>
    <n v="8.1999999999999993"/>
    <n v="113186.735"/>
    <n v="87.036533050000003"/>
    <n v="9851381.0016490929"/>
  </r>
  <r>
    <d v="2019-05-12T00:00:00"/>
    <s v="Sunday"/>
    <x v="4"/>
    <x v="4"/>
    <n v="20"/>
    <s v="Y"/>
    <s v="N"/>
    <n v="12.2"/>
    <n v="17.7"/>
    <n v="6.6"/>
    <n v="0"/>
    <n v="110416.88"/>
    <n v="87.377381740000004"/>
    <n v="9647937.8742997721"/>
  </r>
  <r>
    <d v="2019-05-13T00:00:00"/>
    <s v="Monday"/>
    <x v="4"/>
    <x v="4"/>
    <n v="20"/>
    <s v="Y"/>
    <s v="N"/>
    <n v="12.7"/>
    <n v="18.100000000000001"/>
    <n v="8.3000000000000007"/>
    <n v="0"/>
    <n v="119598.605"/>
    <n v="77.157376979999995"/>
    <n v="9227914.6522671115"/>
  </r>
  <r>
    <d v="2019-05-14T00:00:00"/>
    <s v="Tuesday"/>
    <x v="4"/>
    <x v="4"/>
    <n v="20"/>
    <s v="Y"/>
    <s v="N"/>
    <n v="11.3"/>
    <n v="20.2"/>
    <n v="9"/>
    <n v="0"/>
    <n v="123005.31"/>
    <n v="89.82269178"/>
    <n v="11048668.047433352"/>
  </r>
  <r>
    <d v="2019-05-15T00:00:00"/>
    <s v="Wednesday"/>
    <x v="4"/>
    <x v="4"/>
    <n v="20"/>
    <s v="Y"/>
    <s v="N"/>
    <n v="12"/>
    <n v="15.8"/>
    <n v="8"/>
    <n v="0"/>
    <n v="126264.77499999999"/>
    <n v="100.6447738"/>
    <n v="12707889.718782894"/>
  </r>
  <r>
    <d v="2019-05-16T00:00:00"/>
    <s v="Thursday"/>
    <x v="4"/>
    <x v="4"/>
    <n v="20"/>
    <s v="Y"/>
    <s v="N"/>
    <n v="10.5"/>
    <n v="16.100000000000001"/>
    <n v="9.8000000000000007"/>
    <n v="0"/>
    <n v="127389.485"/>
    <n v="98.942964329999995"/>
    <n v="12604293.27037207"/>
  </r>
  <r>
    <d v="2019-05-17T00:00:00"/>
    <s v="Friday"/>
    <x v="4"/>
    <x v="4"/>
    <n v="20"/>
    <s v="Y"/>
    <s v="N"/>
    <n v="6.5"/>
    <n v="18.600000000000001"/>
    <n v="10.7"/>
    <n v="0"/>
    <n v="126934.24"/>
    <n v="96.783858859999995"/>
    <n v="12285185.568661366"/>
  </r>
  <r>
    <d v="2019-05-18T00:00:00"/>
    <s v="Saturday"/>
    <x v="4"/>
    <x v="4"/>
    <n v="20"/>
    <s v="Y"/>
    <s v="N"/>
    <n v="6.2"/>
    <n v="21.5"/>
    <n v="10.6"/>
    <n v="0"/>
    <n v="112990.63499999999"/>
    <n v="86.441785100000004"/>
    <n v="9767112.1889825389"/>
  </r>
  <r>
    <d v="2019-05-19T00:00:00"/>
    <s v="Sunday"/>
    <x v="4"/>
    <x v="4"/>
    <n v="21"/>
    <s v="Y"/>
    <s v="N"/>
    <n v="8.9"/>
    <n v="21.8"/>
    <n v="10"/>
    <n v="0.2"/>
    <n v="104054.85"/>
    <n v="76.294168089999999"/>
    <n v="7938778.2164797373"/>
  </r>
  <r>
    <d v="2019-05-20T00:00:00"/>
    <s v="Monday"/>
    <x v="4"/>
    <x v="4"/>
    <n v="21"/>
    <s v="Y"/>
    <s v="N"/>
    <n v="12"/>
    <n v="19.600000000000001"/>
    <n v="3.1"/>
    <n v="0.4"/>
    <n v="118733.42"/>
    <n v="93.344364299999995"/>
    <n v="11083095.611064905"/>
  </r>
  <r>
    <d v="2019-05-21T00:00:00"/>
    <s v="Tuesday"/>
    <x v="4"/>
    <x v="4"/>
    <n v="21"/>
    <s v="Y"/>
    <s v="N"/>
    <n v="11.1"/>
    <n v="20.399999999999999"/>
    <n v="6.9"/>
    <n v="0.4"/>
    <n v="121766.77"/>
    <n v="104.5578083"/>
    <n v="12731666.594970193"/>
  </r>
  <r>
    <d v="2019-05-22T00:00:00"/>
    <s v="Wednesday"/>
    <x v="4"/>
    <x v="4"/>
    <n v="21"/>
    <s v="Y"/>
    <s v="N"/>
    <n v="10.7"/>
    <n v="22.3"/>
    <n v="10.3"/>
    <n v="0"/>
    <n v="122015.59"/>
    <n v="115.8944559"/>
    <n v="14140930.41436748"/>
  </r>
  <r>
    <d v="2019-05-23T00:00:00"/>
    <s v="Thursday"/>
    <x v="4"/>
    <x v="4"/>
    <n v="21"/>
    <s v="Y"/>
    <s v="N"/>
    <n v="9.9"/>
    <n v="21.3"/>
    <n v="10.199999999999999"/>
    <n v="0"/>
    <n v="119118.11"/>
    <n v="88.387136190000007"/>
    <n v="10528508.611265402"/>
  </r>
  <r>
    <d v="2019-05-24T00:00:00"/>
    <s v="Friday"/>
    <x v="4"/>
    <x v="4"/>
    <n v="21"/>
    <s v="Y"/>
    <s v="N"/>
    <n v="13.8"/>
    <n v="20.2"/>
    <n v="4.4000000000000004"/>
    <n v="0"/>
    <n v="118924.765"/>
    <n v="91.547124490000002"/>
    <n v="10887220.266398994"/>
  </r>
  <r>
    <d v="2019-05-25T00:00:00"/>
    <s v="Saturday"/>
    <x v="4"/>
    <x v="4"/>
    <n v="21"/>
    <s v="Y"/>
    <s v="N"/>
    <n v="13.7"/>
    <n v="19.8"/>
    <n v="9.1"/>
    <n v="1.6"/>
    <n v="104949.95"/>
    <n v="74.262935119999995"/>
    <n v="7793891.3276972435"/>
  </r>
  <r>
    <d v="2019-05-26T00:00:00"/>
    <s v="Sunday"/>
    <x v="4"/>
    <x v="4"/>
    <n v="22"/>
    <s v="Y"/>
    <s v="N"/>
    <n v="9.5"/>
    <n v="15.1"/>
    <n v="8.6"/>
    <n v="6.6"/>
    <n v="106153.43"/>
    <n v="63.903082140000002"/>
    <n v="6783531.3567327401"/>
  </r>
  <r>
    <d v="2019-05-27T00:00:00"/>
    <s v="Monday"/>
    <x v="4"/>
    <x v="4"/>
    <n v="22"/>
    <s v="Y"/>
    <s v="N"/>
    <n v="7.8"/>
    <n v="14"/>
    <n v="7.2"/>
    <n v="8.1999999999999993"/>
    <n v="130229.295"/>
    <n v="87.611014030000007"/>
    <n v="11409520.591362009"/>
  </r>
  <r>
    <d v="2019-05-28T00:00:00"/>
    <s v="Tuesday"/>
    <x v="4"/>
    <x v="4"/>
    <n v="22"/>
    <s v="Y"/>
    <s v="N"/>
    <n v="8.1999999999999993"/>
    <n v="15.7"/>
    <n v="3.3"/>
    <n v="0.2"/>
    <n v="133799.655"/>
    <n v="79.964774539999993"/>
    <n v="10699259.245604783"/>
  </r>
  <r>
    <d v="2019-05-29T00:00:00"/>
    <s v="Wednesday"/>
    <x v="4"/>
    <x v="4"/>
    <n v="22"/>
    <s v="Y"/>
    <s v="N"/>
    <n v="8.6999999999999993"/>
    <n v="10.6"/>
    <n v="7.9"/>
    <n v="1.2"/>
    <n v="136301.49"/>
    <n v="85.003942199999997"/>
    <n v="11586163.977733877"/>
  </r>
  <r>
    <d v="2019-05-30T00:00:00"/>
    <s v="Thursday"/>
    <x v="4"/>
    <x v="4"/>
    <n v="22"/>
    <s v="Y"/>
    <s v="N"/>
    <n v="6.7"/>
    <n v="13.3"/>
    <n v="5.8"/>
    <n v="5.8"/>
    <n v="138857.13500000001"/>
    <n v="100.0150103"/>
    <n v="13887797.787253492"/>
  </r>
  <r>
    <d v="2019-05-31T00:00:00"/>
    <s v="Friday"/>
    <x v="4"/>
    <x v="4"/>
    <n v="22"/>
    <s v="Y"/>
    <s v="N"/>
    <n v="8.5"/>
    <n v="14.3"/>
    <n v="5.7"/>
    <n v="1.4"/>
    <n v="133869.14000000001"/>
    <n v="100.7077503"/>
    <n v="13481659.923995743"/>
  </r>
  <r>
    <d v="2019-06-01T00:00:00"/>
    <s v="Saturday"/>
    <x v="5"/>
    <x v="4"/>
    <n v="22"/>
    <s v="Y"/>
    <s v="N"/>
    <n v="11.7"/>
    <n v="14.6"/>
    <n v="5.8"/>
    <n v="2.4"/>
    <n v="120653.435"/>
    <n v="113.2446372"/>
    <n v="13663354.473508781"/>
  </r>
  <r>
    <d v="2019-06-02T00:00:00"/>
    <s v="Sunday"/>
    <x v="5"/>
    <x v="4"/>
    <n v="23"/>
    <s v="Y"/>
    <s v="N"/>
    <n v="11"/>
    <n v="14.5"/>
    <n v="6.7"/>
    <n v="0"/>
    <n v="118086.93"/>
    <n v="108.9225857"/>
    <n v="12862333.752974899"/>
  </r>
  <r>
    <d v="2019-06-03T00:00:00"/>
    <s v="Monday"/>
    <x v="5"/>
    <x v="4"/>
    <n v="23"/>
    <s v="Y"/>
    <s v="N"/>
    <n v="8.1999999999999993"/>
    <n v="12"/>
    <n v="3.8"/>
    <n v="15.4"/>
    <n v="135437.85"/>
    <n v="115.7252699"/>
    <n v="15673581.745925715"/>
  </r>
  <r>
    <d v="2019-06-04T00:00:00"/>
    <s v="Tuesday"/>
    <x v="5"/>
    <x v="4"/>
    <n v="23"/>
    <s v="Y"/>
    <s v="N"/>
    <n v="8.4"/>
    <n v="12.9"/>
    <n v="7.9"/>
    <n v="3.2"/>
    <n v="136149.125"/>
    <n v="149.11844379999999"/>
    <n v="20302345.644731674"/>
  </r>
  <r>
    <d v="2019-06-05T00:00:00"/>
    <s v="Wednesday"/>
    <x v="5"/>
    <x v="4"/>
    <n v="23"/>
    <s v="Y"/>
    <s v="N"/>
    <n v="8.6"/>
    <n v="13"/>
    <n v="5.7"/>
    <n v="0"/>
    <n v="137844.815"/>
    <n v="155.98832920000001"/>
    <n v="21502182.380733099"/>
  </r>
  <r>
    <d v="2019-06-06T00:00:00"/>
    <s v="Thursday"/>
    <x v="5"/>
    <x v="4"/>
    <n v="23"/>
    <s v="Y"/>
    <s v="N"/>
    <n v="10.199999999999999"/>
    <n v="14.8"/>
    <n v="7.9"/>
    <n v="0"/>
    <n v="134971.77499999999"/>
    <n v="162.49199490000001"/>
    <n v="21931832.974943947"/>
  </r>
  <r>
    <d v="2019-06-07T00:00:00"/>
    <s v="Friday"/>
    <x v="5"/>
    <x v="4"/>
    <n v="23"/>
    <s v="Y"/>
    <s v="N"/>
    <n v="11.7"/>
    <n v="16.600000000000001"/>
    <n v="8"/>
    <n v="0"/>
    <n v="132003.44"/>
    <n v="139.20081619999999"/>
    <n v="18374986.589207727"/>
  </r>
  <r>
    <d v="2019-06-08T00:00:00"/>
    <s v="Saturday"/>
    <x v="5"/>
    <x v="4"/>
    <n v="23"/>
    <s v="Y"/>
    <s v="N"/>
    <n v="6.7"/>
    <n v="18.7"/>
    <n v="9.3000000000000007"/>
    <n v="0"/>
    <n v="117243.63"/>
    <n v="102.4160856"/>
    <n v="12007633.646134729"/>
  </r>
  <r>
    <d v="2019-06-09T00:00:00"/>
    <s v="Sunday"/>
    <x v="5"/>
    <x v="4"/>
    <n v="24"/>
    <s v="Y"/>
    <s v="N"/>
    <n v="7.8"/>
    <n v="18"/>
    <n v="8"/>
    <n v="0"/>
    <n v="110669.42"/>
    <n v="69.561305970000006"/>
    <n v="7698309.3861424383"/>
  </r>
  <r>
    <d v="2019-06-10T00:00:00"/>
    <s v="Monday"/>
    <x v="5"/>
    <x v="4"/>
    <n v="24"/>
    <s v="Y"/>
    <s v="Y"/>
    <n v="12"/>
    <n v="19.2"/>
    <n v="7.6"/>
    <n v="3"/>
    <n v="108133.03"/>
    <n v="47.487874040000001"/>
    <n v="5135007.7082035411"/>
  </r>
  <r>
    <d v="2019-06-11T00:00:00"/>
    <s v="Tuesday"/>
    <x v="5"/>
    <x v="4"/>
    <n v="24"/>
    <s v="Y"/>
    <s v="N"/>
    <n v="9.6"/>
    <n v="17.899999999999999"/>
    <n v="9.1999999999999993"/>
    <n v="0"/>
    <n v="122760.92"/>
    <n v="73.078081710000006"/>
    <n v="8971132.5425547734"/>
  </r>
  <r>
    <d v="2019-06-12T00:00:00"/>
    <s v="Wednesday"/>
    <x v="5"/>
    <x v="4"/>
    <n v="24"/>
    <s v="Y"/>
    <s v="N"/>
    <n v="11.9"/>
    <n v="16.5"/>
    <n v="1.3"/>
    <n v="0.6"/>
    <n v="128127.75"/>
    <n v="85.792690070000006"/>
    <n v="10992424.345116444"/>
  </r>
  <r>
    <d v="2019-06-13T00:00:00"/>
    <s v="Thursday"/>
    <x v="5"/>
    <x v="4"/>
    <n v="24"/>
    <s v="Y"/>
    <s v="N"/>
    <n v="8.8000000000000007"/>
    <n v="17.399999999999999"/>
    <n v="8.9"/>
    <n v="2.6"/>
    <n v="128535.19"/>
    <n v="79.516251400000002"/>
    <n v="10220636.481786767"/>
  </r>
  <r>
    <d v="2019-06-14T00:00:00"/>
    <s v="Friday"/>
    <x v="5"/>
    <x v="4"/>
    <n v="24"/>
    <s v="Y"/>
    <s v="N"/>
    <n v="10"/>
    <n v="17.3"/>
    <n v="7"/>
    <n v="2.2000000000000002"/>
    <n v="128153.19500000001"/>
    <n v="86.655464210000005"/>
    <n v="11105174.602719652"/>
  </r>
  <r>
    <d v="2019-06-15T00:00:00"/>
    <s v="Saturday"/>
    <x v="5"/>
    <x v="4"/>
    <n v="24"/>
    <s v="Y"/>
    <s v="N"/>
    <n v="9"/>
    <n v="15.2"/>
    <n v="6.4"/>
    <n v="2.6"/>
    <n v="121097.845"/>
    <n v="104.43185029999999"/>
    <n v="12646472.020692604"/>
  </r>
  <r>
    <d v="2019-06-16T00:00:00"/>
    <s v="Sunday"/>
    <x v="5"/>
    <x v="4"/>
    <n v="25"/>
    <s v="Y"/>
    <s v="N"/>
    <n v="8.6"/>
    <n v="16.7"/>
    <n v="7.5"/>
    <n v="0"/>
    <n v="116811.39"/>
    <n v="111.2767338"/>
    <n v="12998389.949837983"/>
  </r>
  <r>
    <d v="2019-06-17T00:00:00"/>
    <s v="Monday"/>
    <x v="5"/>
    <x v="4"/>
    <n v="25"/>
    <s v="Y"/>
    <s v="N"/>
    <n v="6.3"/>
    <n v="17.899999999999999"/>
    <n v="8.6"/>
    <n v="3.4"/>
    <n v="129972.91499999999"/>
    <n v="108.7466958"/>
    <n v="14134125.049744256"/>
  </r>
  <r>
    <d v="2019-06-18T00:00:00"/>
    <s v="Tuesday"/>
    <x v="5"/>
    <x v="4"/>
    <n v="25"/>
    <s v="Y"/>
    <s v="N"/>
    <n v="8"/>
    <n v="13.7"/>
    <n v="5.2"/>
    <n v="0"/>
    <n v="137922.22"/>
    <n v="101.3953781"/>
    <n v="13984675.645291382"/>
  </r>
  <r>
    <d v="2019-06-19T00:00:00"/>
    <s v="Wednesday"/>
    <x v="5"/>
    <x v="4"/>
    <n v="25"/>
    <s v="Y"/>
    <s v="N"/>
    <n v="6.6"/>
    <n v="11.9"/>
    <n v="7"/>
    <n v="0.8"/>
    <n v="144737.12"/>
    <n v="157.02604099999999"/>
    <n v="22727496.939341918"/>
  </r>
  <r>
    <d v="2019-06-20T00:00:00"/>
    <s v="Thursday"/>
    <x v="5"/>
    <x v="4"/>
    <n v="25"/>
    <s v="Y"/>
    <s v="N"/>
    <n v="6.4"/>
    <n v="11.3"/>
    <n v="6.4"/>
    <n v="1.6"/>
    <n v="148609.595"/>
    <n v="141.97958589999999"/>
    <n v="21099528.758866709"/>
  </r>
  <r>
    <d v="2019-06-21T00:00:00"/>
    <s v="Friday"/>
    <x v="5"/>
    <x v="4"/>
    <n v="25"/>
    <s v="Y"/>
    <s v="N"/>
    <n v="6.5"/>
    <n v="12.6"/>
    <n v="8.5"/>
    <n v="3"/>
    <n v="144504.32999999999"/>
    <n v="123.80971169999999"/>
    <n v="17891039.436701659"/>
  </r>
  <r>
    <d v="2019-06-22T00:00:00"/>
    <s v="Saturday"/>
    <x v="5"/>
    <x v="4"/>
    <n v="25"/>
    <s v="Y"/>
    <s v="N"/>
    <n v="6.8"/>
    <n v="11.8"/>
    <n v="7.3"/>
    <n v="0.4"/>
    <n v="132829.29"/>
    <n v="111.60986149999999"/>
    <n v="14825058.660043335"/>
  </r>
  <r>
    <d v="2019-06-23T00:00:00"/>
    <s v="Sunday"/>
    <x v="5"/>
    <x v="4"/>
    <n v="26"/>
    <s v="Y"/>
    <s v="N"/>
    <n v="3.6"/>
    <n v="9.6"/>
    <n v="5.9"/>
    <n v="1.2"/>
    <n v="133525.32"/>
    <n v="127.6019028"/>
    <n v="17038084.903978899"/>
  </r>
  <r>
    <d v="2019-06-24T00:00:00"/>
    <s v="Monday"/>
    <x v="5"/>
    <x v="4"/>
    <n v="26"/>
    <s v="Y"/>
    <s v="N"/>
    <n v="4.2"/>
    <n v="16"/>
    <n v="9"/>
    <n v="0"/>
    <n v="146856.79999999999"/>
    <n v="117.51896069999999"/>
    <n v="17258458.507727757"/>
  </r>
  <r>
    <d v="2019-06-25T00:00:00"/>
    <s v="Tuesday"/>
    <x v="5"/>
    <x v="4"/>
    <n v="26"/>
    <s v="Y"/>
    <s v="N"/>
    <n v="3.5"/>
    <n v="17"/>
    <n v="8.9"/>
    <n v="0"/>
    <n v="145807.25"/>
    <n v="124.05127779999999"/>
    <n v="18087575.67500405"/>
  </r>
  <r>
    <d v="2019-06-26T00:00:00"/>
    <s v="Wednesday"/>
    <x v="5"/>
    <x v="4"/>
    <n v="26"/>
    <s v="Y"/>
    <s v="N"/>
    <n v="4.5999999999999996"/>
    <n v="18"/>
    <n v="9.1999999999999993"/>
    <n v="0.2"/>
    <n v="139351.56"/>
    <n v="106.19914"/>
    <n v="14799015.8296584"/>
  </r>
  <r>
    <d v="2019-06-27T00:00:00"/>
    <s v="Thursday"/>
    <x v="5"/>
    <x v="4"/>
    <n v="26"/>
    <s v="Y"/>
    <s v="N"/>
    <n v="5.9"/>
    <n v="17.5"/>
    <n v="9.1999999999999993"/>
    <n v="0"/>
    <n v="131023.66"/>
    <n v="77.671129440000001"/>
    <n v="10176755.655562552"/>
  </r>
  <r>
    <d v="2019-06-28T00:00:00"/>
    <s v="Friday"/>
    <x v="5"/>
    <x v="4"/>
    <n v="26"/>
    <s v="N"/>
    <s v="N"/>
    <n v="10.7"/>
    <n v="19.5"/>
    <n v="9.1999999999999993"/>
    <n v="0"/>
    <n v="123546.62"/>
    <n v="61.815155930000003"/>
    <n v="7637053.5799244568"/>
  </r>
  <r>
    <d v="2019-06-29T00:00:00"/>
    <s v="Saturday"/>
    <x v="5"/>
    <x v="4"/>
    <n v="26"/>
    <s v="N"/>
    <s v="N"/>
    <n v="13"/>
    <n v="17.600000000000001"/>
    <n v="2.6"/>
    <n v="0.8"/>
    <n v="117924.13"/>
    <n v="52.91240414"/>
    <n v="6239649.2244178988"/>
  </r>
  <r>
    <d v="2019-06-30T00:00:00"/>
    <s v="Sunday"/>
    <x v="5"/>
    <x v="4"/>
    <n v="27"/>
    <s v="N"/>
    <s v="N"/>
    <n v="8.1"/>
    <n v="14.5"/>
    <n v="8.5"/>
    <n v="6.4"/>
    <n v="116150.91499999999"/>
    <n v="51.901149879999998"/>
    <n v="6028366.0481141396"/>
  </r>
  <r>
    <d v="2019-07-01T00:00:00"/>
    <s v="Monday"/>
    <x v="6"/>
    <x v="4"/>
    <n v="27"/>
    <s v="N"/>
    <s v="N"/>
    <n v="9.5"/>
    <n v="14.1"/>
    <n v="8.3000000000000007"/>
    <n v="0"/>
    <n v="130565.58"/>
    <n v="67.195464610000002"/>
    <n v="8773414.8101741243"/>
  </r>
  <r>
    <d v="2019-07-02T00:00:00"/>
    <s v="Tuesday"/>
    <x v="6"/>
    <x v="4"/>
    <n v="27"/>
    <s v="N"/>
    <s v="N"/>
    <n v="8.6"/>
    <n v="15.9"/>
    <n v="6.6"/>
    <n v="0"/>
    <n v="135866.75"/>
    <n v="93.110674299999999"/>
    <n v="12650644.707449526"/>
  </r>
  <r>
    <d v="2019-07-03T00:00:00"/>
    <s v="Wednesday"/>
    <x v="6"/>
    <x v="4"/>
    <n v="27"/>
    <s v="N"/>
    <s v="N"/>
    <n v="8.1999999999999993"/>
    <n v="13.7"/>
    <n v="7.5"/>
    <n v="0"/>
    <n v="137327.70000000001"/>
    <n v="97.287999810000002"/>
    <n v="13360337.251507739"/>
  </r>
  <r>
    <d v="2019-07-04T00:00:00"/>
    <s v="Thursday"/>
    <x v="6"/>
    <x v="4"/>
    <n v="27"/>
    <s v="N"/>
    <s v="N"/>
    <n v="5.3"/>
    <n v="13.5"/>
    <n v="6.9"/>
    <n v="0"/>
    <n v="135182.72500000001"/>
    <n v="85.901782639999993"/>
    <n v="11612437.059632894"/>
  </r>
  <r>
    <d v="2019-07-05T00:00:00"/>
    <s v="Friday"/>
    <x v="6"/>
    <x v="4"/>
    <n v="27"/>
    <s v="N"/>
    <s v="N"/>
    <n v="3.5"/>
    <n v="19.100000000000001"/>
    <n v="9"/>
    <n v="0"/>
    <n v="132774.29500000001"/>
    <n v="78.719066029999993"/>
    <n v="10451868.495191699"/>
  </r>
  <r>
    <d v="2019-07-06T00:00:00"/>
    <s v="Saturday"/>
    <x v="6"/>
    <x v="4"/>
    <n v="27"/>
    <s v="N"/>
    <s v="N"/>
    <n v="6"/>
    <n v="19.399999999999999"/>
    <n v="9.3000000000000007"/>
    <n v="0"/>
    <n v="114660.9"/>
    <n v="64.992904050000007"/>
    <n v="7452144.8719866453"/>
  </r>
  <r>
    <d v="2019-07-07T00:00:00"/>
    <s v="Sunday"/>
    <x v="6"/>
    <x v="4"/>
    <n v="28"/>
    <s v="N"/>
    <s v="N"/>
    <n v="9"/>
    <n v="18.2"/>
    <n v="6.1"/>
    <n v="0.2"/>
    <n v="114469.88"/>
    <n v="87.747186549999995"/>
    <n v="10044409.914716113"/>
  </r>
  <r>
    <d v="2019-07-08T00:00:00"/>
    <s v="Monday"/>
    <x v="6"/>
    <x v="4"/>
    <n v="28"/>
    <s v="N"/>
    <s v="N"/>
    <n v="11"/>
    <n v="16"/>
    <n v="8.1999999999999993"/>
    <n v="5.2"/>
    <n v="127307.26"/>
    <n v="101.94417129999999"/>
    <n v="12978233.121173637"/>
  </r>
  <r>
    <d v="2019-07-09T00:00:00"/>
    <s v="Tuesday"/>
    <x v="6"/>
    <x v="4"/>
    <n v="28"/>
    <s v="N"/>
    <s v="N"/>
    <n v="6.8"/>
    <n v="15"/>
    <n v="7.2"/>
    <n v="0.2"/>
    <n v="133803.98499999999"/>
    <n v="125.0990315"/>
    <n v="16738748.934340525"/>
  </r>
  <r>
    <d v="2019-07-10T00:00:00"/>
    <s v="Wednesday"/>
    <x v="6"/>
    <x v="4"/>
    <n v="28"/>
    <s v="N"/>
    <s v="N"/>
    <n v="9.5"/>
    <n v="15.4"/>
    <n v="6.7"/>
    <n v="0.2"/>
    <n v="127092.715"/>
    <n v="84.780694909999994"/>
    <n v="10775008.69569858"/>
  </r>
  <r>
    <d v="2019-07-11T00:00:00"/>
    <s v="Thursday"/>
    <x v="6"/>
    <x v="4"/>
    <n v="28"/>
    <s v="N"/>
    <s v="N"/>
    <n v="7.8"/>
    <n v="14.3"/>
    <n v="4.5999999999999996"/>
    <n v="6.4"/>
    <n v="133131.51999999999"/>
    <n v="89.217705280000004"/>
    <n v="11877688.714838425"/>
  </r>
  <r>
    <d v="2019-07-12T00:00:00"/>
    <s v="Friday"/>
    <x v="6"/>
    <x v="4"/>
    <n v="28"/>
    <s v="N"/>
    <s v="N"/>
    <n v="10.1"/>
    <n v="15.7"/>
    <n v="6.2"/>
    <n v="2.4"/>
    <n v="128384.14"/>
    <n v="90.969699500000004"/>
    <n v="11679066.63636593"/>
  </r>
  <r>
    <d v="2019-07-13T00:00:00"/>
    <s v="Saturday"/>
    <x v="6"/>
    <x v="4"/>
    <n v="28"/>
    <s v="N"/>
    <s v="N"/>
    <n v="7"/>
    <n v="12"/>
    <n v="8.3000000000000007"/>
    <n v="4.4000000000000004"/>
    <n v="123954.31"/>
    <n v="82.190068789999998"/>
    <n v="10187813.265716985"/>
  </r>
  <r>
    <d v="2019-07-14T00:00:00"/>
    <s v="Sunday"/>
    <x v="6"/>
    <x v="4"/>
    <n v="29"/>
    <s v="N"/>
    <s v="N"/>
    <n v="7.1"/>
    <n v="13.1"/>
    <n v="3.8"/>
    <n v="0.8"/>
    <n v="123740.265"/>
    <n v="81.784996430000007"/>
    <n v="10120097.131272255"/>
  </r>
  <r>
    <d v="2019-07-15T00:00:00"/>
    <s v="Monday"/>
    <x v="6"/>
    <x v="4"/>
    <n v="29"/>
    <s v="N"/>
    <s v="N"/>
    <n v="8.9"/>
    <n v="14.3"/>
    <n v="7.6"/>
    <n v="4.4000000000000004"/>
    <n v="131739.20000000001"/>
    <n v="92.269993139999997"/>
    <n v="12155575.080269089"/>
  </r>
  <r>
    <d v="2019-07-16T00:00:00"/>
    <s v="Tuesday"/>
    <x v="6"/>
    <x v="4"/>
    <n v="29"/>
    <s v="Y"/>
    <s v="N"/>
    <n v="9.9"/>
    <n v="13.9"/>
    <n v="6.4"/>
    <n v="1.8"/>
    <n v="132941.76999999999"/>
    <n v="114.6004499"/>
    <n v="15235186.652502323"/>
  </r>
  <r>
    <d v="2019-07-17T00:00:00"/>
    <s v="Wednesday"/>
    <x v="6"/>
    <x v="4"/>
    <n v="29"/>
    <s v="Y"/>
    <s v="N"/>
    <n v="9.6999999999999993"/>
    <n v="13.7"/>
    <n v="3.6"/>
    <n v="0"/>
    <n v="135339.82"/>
    <n v="91.545886449999998"/>
    <n v="12389803.793883439"/>
  </r>
  <r>
    <d v="2019-07-18T00:00:00"/>
    <s v="Thursday"/>
    <x v="6"/>
    <x v="4"/>
    <n v="29"/>
    <s v="Y"/>
    <s v="N"/>
    <n v="9"/>
    <n v="14.3"/>
    <n v="7.9"/>
    <n v="0.4"/>
    <n v="134119.14000000001"/>
    <n v="85.918878829999997"/>
    <n v="11523366.138443807"/>
  </r>
  <r>
    <d v="2019-07-19T00:00:00"/>
    <s v="Friday"/>
    <x v="6"/>
    <x v="4"/>
    <n v="29"/>
    <s v="Y"/>
    <s v="N"/>
    <n v="7.5"/>
    <n v="15.7"/>
    <n v="9.6"/>
    <n v="1.6"/>
    <n v="132101.85999999999"/>
    <n v="101.5731984"/>
    <n v="13418008.434789022"/>
  </r>
  <r>
    <d v="2019-07-20T00:00:00"/>
    <s v="Saturday"/>
    <x v="6"/>
    <x v="4"/>
    <n v="29"/>
    <s v="Y"/>
    <s v="N"/>
    <n v="8"/>
    <n v="17.100000000000001"/>
    <n v="10.3"/>
    <n v="0"/>
    <n v="111288.905"/>
    <n v="52.5253199"/>
    <n v="5845485.3364457097"/>
  </r>
  <r>
    <d v="2019-07-21T00:00:00"/>
    <s v="Sunday"/>
    <x v="6"/>
    <x v="4"/>
    <n v="30"/>
    <s v="Y"/>
    <s v="N"/>
    <n v="11.3"/>
    <n v="16.600000000000001"/>
    <n v="8.1"/>
    <n v="0"/>
    <n v="111293.15"/>
    <n v="60.156590430000001"/>
    <n v="6695016.4422145542"/>
  </r>
  <r>
    <d v="2019-07-22T00:00:00"/>
    <s v="Monday"/>
    <x v="6"/>
    <x v="4"/>
    <n v="30"/>
    <s v="Y"/>
    <s v="N"/>
    <n v="7.9"/>
    <n v="15.6"/>
    <n v="10.6"/>
    <n v="0"/>
    <n v="123618.42"/>
    <n v="64.585343089999995"/>
    <n v="7983938.0679437174"/>
  </r>
  <r>
    <d v="2019-07-23T00:00:00"/>
    <s v="Tuesday"/>
    <x v="6"/>
    <x v="4"/>
    <n v="30"/>
    <s v="Y"/>
    <s v="N"/>
    <n v="9.9"/>
    <n v="15.2"/>
    <n v="8.1999999999999993"/>
    <n v="1.6"/>
    <n v="129008.62"/>
    <n v="69.864795830000006"/>
    <n v="9013160.8966100551"/>
  </r>
  <r>
    <d v="2019-07-24T00:00:00"/>
    <s v="Wednesday"/>
    <x v="6"/>
    <x v="4"/>
    <n v="30"/>
    <s v="Y"/>
    <s v="N"/>
    <n v="7"/>
    <n v="14.4"/>
    <n v="7.8"/>
    <n v="8"/>
    <n v="135782.54500000001"/>
    <n v="87.256299299999995"/>
    <n v="11847882.38623572"/>
  </r>
  <r>
    <d v="2019-07-25T00:00:00"/>
    <s v="Thursday"/>
    <x v="6"/>
    <x v="4"/>
    <n v="30"/>
    <s v="Y"/>
    <s v="N"/>
    <n v="9.1999999999999993"/>
    <n v="14.8"/>
    <n v="5.2"/>
    <n v="0"/>
    <n v="132940.63"/>
    <n v="84.076210110000005"/>
    <n v="11177144.34003577"/>
  </r>
  <r>
    <d v="2019-07-26T00:00:00"/>
    <s v="Friday"/>
    <x v="6"/>
    <x v="4"/>
    <n v="30"/>
    <s v="Y"/>
    <s v="N"/>
    <n v="11"/>
    <n v="14"/>
    <n v="5.9"/>
    <n v="0"/>
    <n v="136493.13"/>
    <n v="95.233217850000003"/>
    <n v="12998679.984318372"/>
  </r>
  <r>
    <d v="2019-07-27T00:00:00"/>
    <s v="Saturday"/>
    <x v="6"/>
    <x v="4"/>
    <n v="30"/>
    <s v="Y"/>
    <s v="N"/>
    <n v="9.8000000000000007"/>
    <n v="15.3"/>
    <n v="8.6999999999999993"/>
    <n v="6.8"/>
    <n v="121958.69"/>
    <n v="94.375867150000005"/>
    <n v="11509957.125228034"/>
  </r>
  <r>
    <d v="2019-07-28T00:00:00"/>
    <s v="Sunday"/>
    <x v="6"/>
    <x v="4"/>
    <n v="31"/>
    <s v="Y"/>
    <s v="N"/>
    <n v="6.6"/>
    <n v="15.1"/>
    <n v="10.199999999999999"/>
    <n v="0"/>
    <n v="118413.13499999999"/>
    <n v="85.712073040000007"/>
    <n v="10149435.27601538"/>
  </r>
  <r>
    <d v="2019-07-29T00:00:00"/>
    <s v="Monday"/>
    <x v="6"/>
    <x v="4"/>
    <n v="31"/>
    <s v="Y"/>
    <s v="N"/>
    <n v="8.9"/>
    <n v="14.6"/>
    <n v="9.9"/>
    <n v="0"/>
    <n v="133205.18"/>
    <n v="95.873752800000005"/>
    <n v="12770880.498999504"/>
  </r>
  <r>
    <d v="2019-07-30T00:00:00"/>
    <s v="Tuesday"/>
    <x v="6"/>
    <x v="4"/>
    <n v="31"/>
    <s v="Y"/>
    <s v="N"/>
    <n v="7.9"/>
    <n v="12.5"/>
    <n v="8.6999999999999993"/>
    <n v="0.8"/>
    <n v="138858.04500000001"/>
    <n v="110.4700594"/>
    <n v="15339656.479317874"/>
  </r>
  <r>
    <d v="2019-07-31T00:00:00"/>
    <s v="Wednesday"/>
    <x v="6"/>
    <x v="4"/>
    <n v="31"/>
    <s v="Y"/>
    <s v="N"/>
    <n v="3"/>
    <n v="12.5"/>
    <n v="11.3"/>
    <n v="0"/>
    <n v="140275.82999999999"/>
    <n v="153.26684940000001"/>
    <n v="21499634.511070002"/>
  </r>
  <r>
    <d v="2019-08-01T00:00:00"/>
    <s v="Thursday"/>
    <x v="7"/>
    <x v="4"/>
    <n v="31"/>
    <s v="Y"/>
    <s v="N"/>
    <n v="5.8"/>
    <n v="13.8"/>
    <n v="8.6"/>
    <n v="0"/>
    <n v="137651.13500000001"/>
    <n v="98.967005540000002"/>
    <n v="13622920.640132289"/>
  </r>
  <r>
    <d v="2019-08-02T00:00:00"/>
    <s v="Friday"/>
    <x v="7"/>
    <x v="4"/>
    <n v="31"/>
    <s v="Y"/>
    <s v="N"/>
    <n v="9.6999999999999993"/>
    <n v="12.7"/>
    <n v="7.4"/>
    <n v="0.4"/>
    <n v="135633.89000000001"/>
    <n v="106.56821669999999"/>
    <n v="14454261.781383963"/>
  </r>
  <r>
    <d v="2019-08-03T00:00:00"/>
    <s v="Saturday"/>
    <x v="7"/>
    <x v="4"/>
    <n v="31"/>
    <s v="Y"/>
    <s v="N"/>
    <n v="10"/>
    <n v="13.9"/>
    <n v="6.2"/>
    <n v="0"/>
    <n v="119933.7"/>
    <n v="121.53235650000001"/>
    <n v="14575825.18476405"/>
  </r>
  <r>
    <d v="2019-08-04T00:00:00"/>
    <s v="Sunday"/>
    <x v="7"/>
    <x v="4"/>
    <n v="32"/>
    <s v="Y"/>
    <s v="N"/>
    <n v="9.1999999999999993"/>
    <n v="13.1"/>
    <n v="7.2"/>
    <n v="1"/>
    <n v="120350.215"/>
    <n v="127.8811699"/>
    <n v="15390526.291916529"/>
  </r>
  <r>
    <d v="2019-08-05T00:00:00"/>
    <s v="Monday"/>
    <x v="7"/>
    <x v="4"/>
    <n v="32"/>
    <s v="Y"/>
    <s v="N"/>
    <n v="10"/>
    <n v="15.8"/>
    <n v="10.7"/>
    <n v="0"/>
    <n v="125652.05499999999"/>
    <n v="108.4969239"/>
    <n v="13632861.449213613"/>
  </r>
  <r>
    <d v="2019-08-06T00:00:00"/>
    <s v="Tuesday"/>
    <x v="7"/>
    <x v="4"/>
    <n v="32"/>
    <s v="Y"/>
    <s v="N"/>
    <n v="9.1"/>
    <n v="13.5"/>
    <n v="4.5"/>
    <n v="0.4"/>
    <n v="132120.39000000001"/>
    <n v="89.427805109999994"/>
    <n v="11815236.487977194"/>
  </r>
  <r>
    <d v="2019-08-07T00:00:00"/>
    <s v="Wednesday"/>
    <x v="7"/>
    <x v="4"/>
    <n v="32"/>
    <s v="Y"/>
    <s v="N"/>
    <n v="9.3000000000000007"/>
    <n v="14.1"/>
    <n v="7.5"/>
    <n v="0"/>
    <n v="136315.38"/>
    <n v="129.26252919999999"/>
    <n v="17620470.787659094"/>
  </r>
  <r>
    <d v="2019-08-08T00:00:00"/>
    <s v="Thursday"/>
    <x v="7"/>
    <x v="4"/>
    <n v="32"/>
    <s v="Y"/>
    <s v="N"/>
    <n v="6.7"/>
    <n v="13.9"/>
    <n v="9.6"/>
    <n v="10.8"/>
    <n v="133004.73000000001"/>
    <n v="95.454195279999993"/>
    <n v="12695859.470583675"/>
  </r>
  <r>
    <d v="2019-08-09T00:00:00"/>
    <s v="Friday"/>
    <x v="7"/>
    <x v="4"/>
    <n v="32"/>
    <s v="Y"/>
    <s v="N"/>
    <n v="7.8"/>
    <n v="10.1"/>
    <n v="7.3"/>
    <n v="2"/>
    <n v="142555.10500000001"/>
    <n v="119.9574815"/>
    <n v="17100551.370768059"/>
  </r>
  <r>
    <d v="2019-08-10T00:00:00"/>
    <s v="Saturday"/>
    <x v="7"/>
    <x v="4"/>
    <n v="32"/>
    <s v="Y"/>
    <s v="N"/>
    <n v="5.2"/>
    <n v="12.5"/>
    <n v="6.6"/>
    <n v="4.2"/>
    <n v="128554.605"/>
    <n v="94.668808780000006"/>
    <n v="12170111.318533432"/>
  </r>
  <r>
    <d v="2019-08-11T00:00:00"/>
    <s v="Sunday"/>
    <x v="7"/>
    <x v="4"/>
    <n v="33"/>
    <s v="Y"/>
    <s v="N"/>
    <n v="4.8"/>
    <n v="12.9"/>
    <n v="11.4"/>
    <n v="6"/>
    <n v="121028.325"/>
    <n v="98.101093950000006"/>
    <n v="11873011.081436135"/>
  </r>
  <r>
    <d v="2019-08-12T00:00:00"/>
    <s v="Monday"/>
    <x v="7"/>
    <x v="4"/>
    <n v="33"/>
    <s v="Y"/>
    <s v="N"/>
    <n v="6.3"/>
    <n v="12"/>
    <n v="9.9"/>
    <n v="8.8000000000000007"/>
    <n v="136683.4"/>
    <n v="163.36163669999999"/>
    <n v="22328823.933720779"/>
  </r>
  <r>
    <d v="2019-08-13T00:00:00"/>
    <s v="Tuesday"/>
    <x v="7"/>
    <x v="4"/>
    <n v="33"/>
    <s v="Y"/>
    <s v="N"/>
    <n v="8.8000000000000007"/>
    <n v="13.1"/>
    <n v="7"/>
    <n v="0"/>
    <n v="141474.26500000001"/>
    <n v="267.34764990000002"/>
    <n v="37822812.269079827"/>
  </r>
  <r>
    <d v="2019-08-14T00:00:00"/>
    <s v="Wednesday"/>
    <x v="7"/>
    <x v="4"/>
    <n v="33"/>
    <s v="Y"/>
    <s v="N"/>
    <n v="9.1"/>
    <n v="13.8"/>
    <n v="6.7"/>
    <n v="0.2"/>
    <n v="134681.435"/>
    <n v="123.8521422"/>
    <n v="16680584.239320057"/>
  </r>
  <r>
    <d v="2019-08-15T00:00:00"/>
    <s v="Thursday"/>
    <x v="7"/>
    <x v="4"/>
    <n v="33"/>
    <s v="Y"/>
    <s v="N"/>
    <n v="7.3"/>
    <n v="16.2"/>
    <n v="10.5"/>
    <n v="0"/>
    <n v="128119.715"/>
    <n v="76.350980870000001"/>
    <n v="9782065.9090348519"/>
  </r>
  <r>
    <d v="2019-08-16T00:00:00"/>
    <s v="Friday"/>
    <x v="7"/>
    <x v="4"/>
    <n v="33"/>
    <s v="Y"/>
    <s v="N"/>
    <n v="10.6"/>
    <n v="16.899999999999999"/>
    <n v="6.3"/>
    <n v="0"/>
    <n v="129781.155"/>
    <n v="100.0115921"/>
    <n v="12979619.936126875"/>
  </r>
  <r>
    <d v="2019-08-17T00:00:00"/>
    <s v="Saturday"/>
    <x v="7"/>
    <x v="4"/>
    <n v="33"/>
    <s v="Y"/>
    <s v="N"/>
    <n v="7"/>
    <n v="16.5"/>
    <n v="13.4"/>
    <n v="3.8"/>
    <n v="115460.6"/>
    <n v="75.491413320000007"/>
    <n v="8716283.876775194"/>
  </r>
  <r>
    <d v="2019-08-18T00:00:00"/>
    <s v="Sunday"/>
    <x v="7"/>
    <x v="4"/>
    <n v="34"/>
    <s v="Y"/>
    <s v="N"/>
    <n v="8.8000000000000007"/>
    <n v="19.399999999999999"/>
    <n v="9.3000000000000007"/>
    <n v="0"/>
    <n v="110816.375"/>
    <n v="52.024492690000002"/>
    <n v="5765165.6911197994"/>
  </r>
  <r>
    <d v="2019-08-19T00:00:00"/>
    <s v="Monday"/>
    <x v="7"/>
    <x v="4"/>
    <n v="34"/>
    <s v="Y"/>
    <s v="N"/>
    <n v="5.8"/>
    <n v="12.3"/>
    <n v="12.8"/>
    <n v="4"/>
    <n v="131067.25"/>
    <n v="81.723625240000004"/>
    <n v="10711290.820237391"/>
  </r>
  <r>
    <d v="2019-08-20T00:00:00"/>
    <s v="Tuesday"/>
    <x v="7"/>
    <x v="4"/>
    <n v="34"/>
    <s v="Y"/>
    <s v="N"/>
    <n v="7.6"/>
    <n v="17"/>
    <n v="7.2"/>
    <n v="0.4"/>
    <n v="131438.54999999999"/>
    <n v="61.926547419999999"/>
    <n v="8139535.5993910404"/>
  </r>
  <r>
    <d v="2019-08-21T00:00:00"/>
    <s v="Wednesday"/>
    <x v="7"/>
    <x v="4"/>
    <n v="34"/>
    <s v="Y"/>
    <s v="N"/>
    <n v="11.5"/>
    <n v="16.600000000000001"/>
    <n v="11.5"/>
    <n v="0.2"/>
    <n v="120747.08"/>
    <n v="54.386880320000003"/>
    <n v="6567056.9889494665"/>
  </r>
  <r>
    <d v="2019-08-22T00:00:00"/>
    <s v="Thursday"/>
    <x v="7"/>
    <x v="4"/>
    <n v="34"/>
    <s v="Y"/>
    <s v="N"/>
    <n v="9.6"/>
    <n v="13"/>
    <n v="11.3"/>
    <n v="1.6"/>
    <n v="127697.99"/>
    <n v="89.139147589999993"/>
    <n v="11382889.977556344"/>
  </r>
  <r>
    <d v="2019-08-23T00:00:00"/>
    <s v="Friday"/>
    <x v="7"/>
    <x v="4"/>
    <n v="34"/>
    <s v="Y"/>
    <s v="N"/>
    <n v="3.8"/>
    <n v="15.1"/>
    <n v="14.5"/>
    <n v="0"/>
    <n v="126763.36500000001"/>
    <n v="91.098931109999995"/>
    <n v="11548007.055406785"/>
  </r>
  <r>
    <d v="2019-08-24T00:00:00"/>
    <s v="Saturday"/>
    <x v="7"/>
    <x v="4"/>
    <n v="34"/>
    <s v="Y"/>
    <s v="N"/>
    <n v="7.9"/>
    <n v="18"/>
    <n v="13"/>
    <n v="0"/>
    <n v="107303.47500000001"/>
    <n v="55.149898819999997"/>
    <n v="5917775.7892843997"/>
  </r>
  <r>
    <d v="2019-08-25T00:00:00"/>
    <s v="Sunday"/>
    <x v="7"/>
    <x v="4"/>
    <n v="35"/>
    <s v="Y"/>
    <s v="N"/>
    <n v="6.5"/>
    <n v="12.9"/>
    <n v="13.9"/>
    <n v="1.2"/>
    <n v="113980.3"/>
    <n v="119.3055933"/>
    <n v="13598487.316011989"/>
  </r>
  <r>
    <d v="2019-08-26T00:00:00"/>
    <s v="Monday"/>
    <x v="7"/>
    <x v="4"/>
    <n v="35"/>
    <s v="Y"/>
    <s v="N"/>
    <n v="5.3"/>
    <n v="14.4"/>
    <n v="14.7"/>
    <n v="0"/>
    <n v="132704.36499999999"/>
    <n v="142.18481030000001"/>
    <n v="18868544.963506959"/>
  </r>
  <r>
    <d v="2019-08-27T00:00:00"/>
    <s v="Tuesday"/>
    <x v="7"/>
    <x v="4"/>
    <n v="35"/>
    <s v="Y"/>
    <s v="N"/>
    <n v="4.2"/>
    <n v="15.3"/>
    <n v="12.9"/>
    <n v="0"/>
    <n v="130964.88499999999"/>
    <n v="131.1074194"/>
    <n v="17170468.104367767"/>
  </r>
  <r>
    <d v="2019-08-28T00:00:00"/>
    <s v="Wednesday"/>
    <x v="7"/>
    <x v="4"/>
    <n v="35"/>
    <s v="Y"/>
    <s v="N"/>
    <n v="8.3000000000000007"/>
    <n v="13.4"/>
    <n v="5"/>
    <n v="0"/>
    <n v="137660.94"/>
    <n v="140.94202110000001"/>
    <n v="19402211.110125836"/>
  </r>
  <r>
    <d v="2019-08-29T00:00:00"/>
    <s v="Thursday"/>
    <x v="7"/>
    <x v="4"/>
    <n v="35"/>
    <s v="Y"/>
    <s v="N"/>
    <n v="6.1"/>
    <n v="13"/>
    <n v="13.2"/>
    <n v="6.2"/>
    <n v="134233.345"/>
    <n v="135.2468604"/>
    <n v="18154638.472240038"/>
  </r>
  <r>
    <d v="2019-08-30T00:00:00"/>
    <s v="Friday"/>
    <x v="7"/>
    <x v="4"/>
    <n v="35"/>
    <s v="Y"/>
    <s v="N"/>
    <n v="2.2999999999999998"/>
    <n v="15.3"/>
    <n v="15.6"/>
    <n v="0.2"/>
    <n v="131871.07999999999"/>
    <n v="185.2052836"/>
    <n v="24423220.770038284"/>
  </r>
  <r>
    <d v="2019-08-31T00:00:00"/>
    <s v="Saturday"/>
    <x v="7"/>
    <x v="4"/>
    <n v="35"/>
    <s v="Y"/>
    <s v="N"/>
    <n v="5"/>
    <n v="18.2"/>
    <n v="15.8"/>
    <n v="0"/>
    <n v="107616.03"/>
    <n v="79.347198370000001"/>
    <n v="8539030.4802018702"/>
  </r>
  <r>
    <d v="2019-09-01T00:00:00"/>
    <s v="Sunday"/>
    <x v="8"/>
    <x v="4"/>
    <n v="36"/>
    <s v="Y"/>
    <s v="N"/>
    <n v="11.1"/>
    <n v="19.600000000000001"/>
    <n v="9.4"/>
    <n v="0"/>
    <n v="106779.47500000001"/>
    <n v="75.512741539999993"/>
    <n v="8063210.8974518916"/>
  </r>
  <r>
    <d v="2019-09-02T00:00:00"/>
    <s v="Monday"/>
    <x v="8"/>
    <x v="4"/>
    <n v="36"/>
    <s v="Y"/>
    <s v="N"/>
    <n v="10.199999999999999"/>
    <n v="17.600000000000001"/>
    <n v="13.8"/>
    <n v="2.4"/>
    <n v="121697.38"/>
    <n v="92.691088919999999"/>
    <n v="11280262.670911029"/>
  </r>
  <r>
    <d v="2019-09-03T00:00:00"/>
    <s v="Tuesday"/>
    <x v="8"/>
    <x v="4"/>
    <n v="36"/>
    <s v="Y"/>
    <s v="N"/>
    <n v="9.1999999999999993"/>
    <n v="19.600000000000001"/>
    <n v="16.399999999999999"/>
    <n v="0.6"/>
    <n v="118871.215"/>
    <n v="114.88625949999999"/>
    <n v="13656669.253570292"/>
  </r>
  <r>
    <d v="2019-09-04T00:00:00"/>
    <s v="Wednesday"/>
    <x v="8"/>
    <x v="4"/>
    <n v="36"/>
    <s v="Y"/>
    <s v="N"/>
    <n v="8.1999999999999993"/>
    <n v="18.7"/>
    <n v="15.1"/>
    <n v="0"/>
    <n v="122652.81"/>
    <n v="144.39343450000001"/>
    <n v="17710260.486975946"/>
  </r>
  <r>
    <d v="2019-09-05T00:00:00"/>
    <s v="Thursday"/>
    <x v="8"/>
    <x v="4"/>
    <n v="36"/>
    <s v="Y"/>
    <s v="N"/>
    <n v="8.6999999999999993"/>
    <n v="21.2"/>
    <n v="14.8"/>
    <n v="3.4"/>
    <n v="120223.175"/>
    <n v="99.345443470000006"/>
    <n v="11943624.635746418"/>
  </r>
  <r>
    <d v="2019-09-06T00:00:00"/>
    <s v="Friday"/>
    <x v="8"/>
    <x v="4"/>
    <n v="36"/>
    <s v="Y"/>
    <s v="N"/>
    <n v="11.3"/>
    <n v="16"/>
    <n v="10.4"/>
    <n v="2"/>
    <n v="122222.69"/>
    <n v="67.972754190000003"/>
    <n v="8307812.8638105718"/>
  </r>
  <r>
    <d v="2019-09-07T00:00:00"/>
    <s v="Saturday"/>
    <x v="8"/>
    <x v="4"/>
    <n v="36"/>
    <s v="Y"/>
    <s v="N"/>
    <n v="8.8000000000000007"/>
    <n v="12.9"/>
    <n v="11.3"/>
    <n v="1"/>
    <n v="115200.19"/>
    <n v="73.467962999999997"/>
    <n v="8463523.2965129707"/>
  </r>
  <r>
    <d v="2019-09-08T00:00:00"/>
    <s v="Sunday"/>
    <x v="8"/>
    <x v="4"/>
    <n v="37"/>
    <s v="Y"/>
    <s v="N"/>
    <n v="8.1999999999999993"/>
    <n v="15.1"/>
    <n v="9.5"/>
    <n v="0.6"/>
    <n v="116999.07"/>
    <n v="65.376438919999998"/>
    <n v="7648982.5535518043"/>
  </r>
  <r>
    <d v="2019-09-09T00:00:00"/>
    <s v="Monday"/>
    <x v="8"/>
    <x v="4"/>
    <n v="37"/>
    <s v="Y"/>
    <s v="N"/>
    <n v="6.8"/>
    <n v="12.8"/>
    <n v="14.4"/>
    <n v="5.6"/>
    <n v="130448.11500000001"/>
    <n v="92.613968850000006"/>
    <n v="12081317.659151219"/>
  </r>
  <r>
    <d v="2019-09-10T00:00:00"/>
    <s v="Tuesday"/>
    <x v="8"/>
    <x v="4"/>
    <n v="37"/>
    <s v="Y"/>
    <s v="N"/>
    <n v="7.7"/>
    <n v="14.8"/>
    <n v="16.100000000000001"/>
    <n v="2.6"/>
    <n v="131665.01500000001"/>
    <n v="150.02796119999999"/>
    <n v="19753433.761817418"/>
  </r>
  <r>
    <d v="2019-09-11T00:00:00"/>
    <s v="Wednesday"/>
    <x v="8"/>
    <x v="4"/>
    <n v="37"/>
    <s v="Y"/>
    <s v="N"/>
    <n v="5"/>
    <n v="20.8"/>
    <n v="17.8"/>
    <n v="0"/>
    <n v="121100.045"/>
    <n v="83.052148279999997"/>
    <n v="10057618.894054672"/>
  </r>
  <r>
    <d v="2019-09-12T00:00:00"/>
    <s v="Thursday"/>
    <x v="8"/>
    <x v="4"/>
    <n v="37"/>
    <s v="Y"/>
    <s v="N"/>
    <n v="11.1"/>
    <n v="20.8"/>
    <n v="11.8"/>
    <n v="0"/>
    <n v="118723.07"/>
    <n v="76.526618920000004"/>
    <n v="9085475.1349024847"/>
  </r>
  <r>
    <d v="2019-09-13T00:00:00"/>
    <s v="Friday"/>
    <x v="8"/>
    <x v="4"/>
    <n v="37"/>
    <s v="Y"/>
    <s v="N"/>
    <n v="7.7"/>
    <n v="18.600000000000001"/>
    <n v="14"/>
    <n v="0"/>
    <n v="120349.015"/>
    <n v="108.21402329999999"/>
    <n v="13023451.113342049"/>
  </r>
  <r>
    <d v="2019-09-14T00:00:00"/>
    <s v="Saturday"/>
    <x v="8"/>
    <x v="4"/>
    <n v="37"/>
    <s v="Y"/>
    <s v="N"/>
    <n v="9.3000000000000007"/>
    <n v="20"/>
    <n v="18.3"/>
    <n v="0"/>
    <n v="103500.955"/>
    <n v="106.46105230000001"/>
    <n v="11018820.583354948"/>
  </r>
  <r>
    <d v="2019-09-15T00:00:00"/>
    <s v="Sunday"/>
    <x v="8"/>
    <x v="4"/>
    <n v="38"/>
    <s v="Y"/>
    <s v="N"/>
    <n v="12.4"/>
    <n v="21.8"/>
    <n v="8.4"/>
    <n v="1.6"/>
    <n v="105149.02"/>
    <n v="87.630074989999997"/>
    <n v="9214216.5077250097"/>
  </r>
  <r>
    <d v="2019-09-16T00:00:00"/>
    <s v="Monday"/>
    <x v="8"/>
    <x v="4"/>
    <n v="38"/>
    <s v="Y"/>
    <s v="N"/>
    <n v="9.6999999999999993"/>
    <n v="12.8"/>
    <n v="17.7"/>
    <n v="13"/>
    <n v="119362.235"/>
    <n v="137.46735670000001"/>
    <n v="16408410.935254226"/>
  </r>
  <r>
    <d v="2019-09-17T00:00:00"/>
    <s v="Tuesday"/>
    <x v="8"/>
    <x v="4"/>
    <n v="38"/>
    <s v="Y"/>
    <s v="N"/>
    <n v="3.6"/>
    <n v="14.8"/>
    <n v="19"/>
    <n v="0"/>
    <n v="124129.44"/>
    <n v="149.599176"/>
    <n v="18569661.941341441"/>
  </r>
  <r>
    <d v="2019-09-18T00:00:00"/>
    <s v="Wednesday"/>
    <x v="8"/>
    <x v="4"/>
    <n v="38"/>
    <s v="Y"/>
    <s v="N"/>
    <n v="4.3"/>
    <n v="18.899999999999999"/>
    <n v="19.2"/>
    <n v="0"/>
    <n v="119715.705"/>
    <n v="151.2558046"/>
    <n v="18107695.283031244"/>
  </r>
  <r>
    <d v="2019-09-19T00:00:00"/>
    <s v="Thursday"/>
    <x v="8"/>
    <x v="4"/>
    <n v="38"/>
    <s v="Y"/>
    <s v="N"/>
    <n v="8.1999999999999993"/>
    <n v="24"/>
    <n v="19.399999999999999"/>
    <n v="0"/>
    <n v="108102.56"/>
    <n v="82.43824146"/>
    <n v="8911784.9437241368"/>
  </r>
  <r>
    <d v="2019-09-20T00:00:00"/>
    <s v="Friday"/>
    <x v="8"/>
    <x v="4"/>
    <n v="38"/>
    <s v="N"/>
    <s v="N"/>
    <n v="15.7"/>
    <n v="26.2"/>
    <n v="14.4"/>
    <n v="0"/>
    <n v="107222.345"/>
    <n v="106.2793137"/>
    <n v="11395517.239904627"/>
  </r>
  <r>
    <d v="2019-09-21T00:00:00"/>
    <s v="Saturday"/>
    <x v="8"/>
    <x v="4"/>
    <n v="38"/>
    <s v="N"/>
    <s v="N"/>
    <n v="14.5"/>
    <n v="19.399999999999999"/>
    <n v="10.5"/>
    <n v="0"/>
    <n v="101348.35"/>
    <n v="112.25774509999999"/>
    <n v="11377137.240605585"/>
  </r>
  <r>
    <d v="2019-09-22T00:00:00"/>
    <s v="Sunday"/>
    <x v="8"/>
    <x v="4"/>
    <n v="39"/>
    <s v="N"/>
    <s v="N"/>
    <n v="7.9"/>
    <n v="15.5"/>
    <n v="13.6"/>
    <n v="4.5999999999999996"/>
    <n v="102386.52499999999"/>
    <n v="103.2310155"/>
    <n v="10569464.949266138"/>
  </r>
  <r>
    <d v="2019-09-23T00:00:00"/>
    <s v="Monday"/>
    <x v="8"/>
    <x v="4"/>
    <n v="39"/>
    <s v="N"/>
    <s v="N"/>
    <n v="8.9"/>
    <n v="15.2"/>
    <n v="13.9"/>
    <n v="2"/>
    <n v="121862.88499999999"/>
    <n v="109.7326738"/>
    <n v="13372340.208031913"/>
  </r>
  <r>
    <d v="2019-09-24T00:00:00"/>
    <s v="Tuesday"/>
    <x v="8"/>
    <x v="4"/>
    <n v="39"/>
    <s v="N"/>
    <s v="N"/>
    <n v="8.3000000000000007"/>
    <n v="15.1"/>
    <n v="13.3"/>
    <n v="1.4"/>
    <n v="125787.33"/>
    <n v="148.22983249999999"/>
    <n v="18645434.856522225"/>
  </r>
  <r>
    <d v="2019-09-25T00:00:00"/>
    <s v="Wednesday"/>
    <x v="8"/>
    <x v="4"/>
    <n v="39"/>
    <s v="N"/>
    <s v="N"/>
    <n v="8.6999999999999993"/>
    <n v="16.600000000000001"/>
    <n v="13.1"/>
    <n v="0"/>
    <n v="124302.93"/>
    <n v="192.4850347"/>
    <n v="23926453.79436167"/>
  </r>
  <r>
    <d v="2019-09-26T00:00:00"/>
    <s v="Thursday"/>
    <x v="8"/>
    <x v="4"/>
    <n v="39"/>
    <s v="N"/>
    <s v="N"/>
    <n v="8.3000000000000007"/>
    <n v="20.3"/>
    <n v="19.600000000000001"/>
    <n v="0"/>
    <n v="117320.175"/>
    <n v="139.4994437"/>
    <n v="16366099.147286648"/>
  </r>
  <r>
    <d v="2019-09-27T00:00:00"/>
    <s v="Friday"/>
    <x v="8"/>
    <x v="4"/>
    <n v="39"/>
    <s v="N"/>
    <s v="Y"/>
    <n v="12.3"/>
    <n v="18.8"/>
    <n v="7.4"/>
    <n v="0"/>
    <n v="106043.02"/>
    <n v="69.640959690000003"/>
    <n v="7384937.6812258642"/>
  </r>
  <r>
    <d v="2019-09-28T00:00:00"/>
    <s v="Saturday"/>
    <x v="8"/>
    <x v="4"/>
    <n v="39"/>
    <s v="N"/>
    <s v="N"/>
    <n v="7.2"/>
    <n v="14.9"/>
    <n v="17.7"/>
    <n v="0.2"/>
    <n v="108762.31"/>
    <n v="132.2621226"/>
    <n v="14385133.979479205"/>
  </r>
  <r>
    <d v="2019-09-29T00:00:00"/>
    <s v="Sunday"/>
    <x v="8"/>
    <x v="4"/>
    <n v="40"/>
    <s v="N"/>
    <s v="N"/>
    <n v="9.1"/>
    <n v="15.8"/>
    <n v="19"/>
    <n v="0"/>
    <n v="104804.09"/>
    <n v="90.401320499999997"/>
    <n v="9474428.1298008449"/>
  </r>
  <r>
    <d v="2019-09-30T00:00:00"/>
    <s v="Monday"/>
    <x v="8"/>
    <x v="4"/>
    <n v="40"/>
    <s v="N"/>
    <s v="N"/>
    <n v="10.1"/>
    <n v="14.1"/>
    <n v="14.4"/>
    <n v="0"/>
    <n v="121770.82"/>
    <n v="107.8227368"/>
    <n v="13129663.074780177"/>
  </r>
  <r>
    <d v="2019-10-01T00:00:00"/>
    <s v="Tuesday"/>
    <x v="9"/>
    <x v="4"/>
    <n v="40"/>
    <s v="N"/>
    <s v="N"/>
    <n v="4.2"/>
    <n v="20.5"/>
    <n v="21.7"/>
    <n v="0"/>
    <n v="117265.27499999999"/>
    <n v="121.3908912"/>
    <n v="14234936.239063079"/>
  </r>
  <r>
    <d v="2019-10-02T00:00:00"/>
    <s v="Wednesday"/>
    <x v="9"/>
    <x v="4"/>
    <n v="40"/>
    <s v="N"/>
    <s v="N"/>
    <n v="9.3000000000000007"/>
    <n v="26.5"/>
    <n v="18.5"/>
    <n v="0"/>
    <n v="110760.825"/>
    <n v="108.66167660000001"/>
    <n v="12035456.946099196"/>
  </r>
  <r>
    <d v="2019-10-03T00:00:00"/>
    <s v="Thursday"/>
    <x v="9"/>
    <x v="4"/>
    <n v="40"/>
    <s v="N"/>
    <s v="N"/>
    <n v="15.1"/>
    <n v="29.7"/>
    <n v="22"/>
    <n v="0"/>
    <n v="109312.85"/>
    <n v="108.8439126"/>
    <n v="11898038.29145691"/>
  </r>
  <r>
    <d v="2019-10-04T00:00:00"/>
    <s v="Friday"/>
    <x v="9"/>
    <x v="4"/>
    <n v="40"/>
    <s v="N"/>
    <s v="N"/>
    <n v="12.5"/>
    <n v="15.2"/>
    <n v="11"/>
    <n v="0"/>
    <n v="117512.56"/>
    <n v="136.3619947"/>
    <n v="16024247.083903432"/>
  </r>
  <r>
    <d v="2019-10-05T00:00:00"/>
    <s v="Saturday"/>
    <x v="9"/>
    <x v="4"/>
    <n v="40"/>
    <s v="N"/>
    <s v="N"/>
    <n v="7.6"/>
    <n v="24.3"/>
    <n v="17.399999999999999"/>
    <n v="1.8"/>
    <n v="101386.01"/>
    <n v="88.049062890000002"/>
    <n v="8926943.1706561688"/>
  </r>
  <r>
    <d v="2019-10-06T00:00:00"/>
    <s v="Sunday"/>
    <x v="9"/>
    <x v="4"/>
    <n v="41"/>
    <s v="N"/>
    <s v="N"/>
    <n v="12.9"/>
    <n v="24.8"/>
    <n v="17.399999999999999"/>
    <n v="0"/>
    <n v="93011.345000000001"/>
    <n v="54.720114539999997"/>
    <n v="5089591.451919456"/>
  </r>
  <r>
    <d v="2019-10-07T00:00:00"/>
    <s v="Monday"/>
    <x v="9"/>
    <x v="4"/>
    <n v="41"/>
    <s v="N"/>
    <s v="N"/>
    <n v="11.6"/>
    <n v="16.399999999999999"/>
    <n v="15.1"/>
    <n v="0"/>
    <n v="113296.31"/>
    <n v="112.07559550000001"/>
    <n v="12697751.411202606"/>
  </r>
  <r>
    <d v="2019-10-08T00:00:00"/>
    <s v="Tuesday"/>
    <x v="9"/>
    <x v="4"/>
    <n v="41"/>
    <s v="Y"/>
    <s v="N"/>
    <n v="9.5"/>
    <n v="14.2"/>
    <n v="17"/>
    <n v="2.6"/>
    <n v="117504.77499999999"/>
    <n v="130.67182529999999"/>
    <n v="15354563.430715807"/>
  </r>
  <r>
    <d v="2019-10-09T00:00:00"/>
    <s v="Wednesday"/>
    <x v="9"/>
    <x v="4"/>
    <n v="41"/>
    <s v="Y"/>
    <s v="N"/>
    <n v="8.5"/>
    <n v="15"/>
    <n v="19.3"/>
    <n v="5.8"/>
    <n v="122771.82"/>
    <n v="131.5850422"/>
    <n v="16154935.115670806"/>
  </r>
  <r>
    <d v="2019-10-10T00:00:00"/>
    <s v="Thursday"/>
    <x v="9"/>
    <x v="4"/>
    <n v="41"/>
    <s v="Y"/>
    <s v="N"/>
    <n v="10.199999999999999"/>
    <n v="14.7"/>
    <n v="12.6"/>
    <n v="0.2"/>
    <n v="123692.08"/>
    <n v="167.9811358"/>
    <n v="20777936.087864466"/>
  </r>
  <r>
    <d v="2019-10-11T00:00:00"/>
    <s v="Friday"/>
    <x v="9"/>
    <x v="4"/>
    <n v="41"/>
    <s v="Y"/>
    <s v="N"/>
    <n v="9.5"/>
    <n v="18.899999999999999"/>
    <n v="17.5"/>
    <n v="0"/>
    <n v="115250.505"/>
    <n v="114.6969754"/>
    <n v="13218884.336822577"/>
  </r>
  <r>
    <d v="2019-10-12T00:00:00"/>
    <s v="Saturday"/>
    <x v="9"/>
    <x v="4"/>
    <n v="41"/>
    <s v="Y"/>
    <s v="N"/>
    <n v="8.1999999999999993"/>
    <n v="20.399999999999999"/>
    <n v="20.100000000000001"/>
    <n v="0"/>
    <n v="101053.36500000001"/>
    <n v="93.120223490000001"/>
    <n v="9410111.9332165439"/>
  </r>
  <r>
    <d v="2019-10-13T00:00:00"/>
    <s v="Sunday"/>
    <x v="9"/>
    <x v="4"/>
    <n v="42"/>
    <s v="Y"/>
    <s v="N"/>
    <n v="9.4"/>
    <n v="23.1"/>
    <n v="19.600000000000001"/>
    <n v="0"/>
    <n v="94744.7"/>
    <n v="90.164235849999997"/>
    <n v="8542583.4763374943"/>
  </r>
  <r>
    <d v="2019-10-14T00:00:00"/>
    <s v="Monday"/>
    <x v="9"/>
    <x v="4"/>
    <n v="42"/>
    <s v="Y"/>
    <s v="N"/>
    <n v="13.6"/>
    <n v="26.7"/>
    <n v="20.2"/>
    <n v="0.2"/>
    <n v="110290.12"/>
    <n v="119.0137926"/>
    <n v="13126045.467509111"/>
  </r>
  <r>
    <d v="2019-10-15T00:00:00"/>
    <s v="Tuesday"/>
    <x v="9"/>
    <x v="4"/>
    <n v="42"/>
    <s v="Y"/>
    <s v="N"/>
    <n v="13"/>
    <n v="18"/>
    <n v="20.6"/>
    <n v="0"/>
    <n v="112052.12"/>
    <n v="123.2613285"/>
    <n v="13811693.172441419"/>
  </r>
  <r>
    <d v="2019-10-16T00:00:00"/>
    <s v="Wednesday"/>
    <x v="9"/>
    <x v="4"/>
    <n v="42"/>
    <s v="Y"/>
    <s v="N"/>
    <n v="13.3"/>
    <n v="20.399999999999999"/>
    <n v="11.4"/>
    <n v="0"/>
    <n v="117533.72"/>
    <n v="116.34066919999999"/>
    <n v="13673951.638365423"/>
  </r>
  <r>
    <d v="2019-10-17T00:00:00"/>
    <s v="Thursday"/>
    <x v="9"/>
    <x v="4"/>
    <n v="42"/>
    <s v="Y"/>
    <s v="N"/>
    <n v="9.5"/>
    <n v="15.2"/>
    <n v="9.6"/>
    <n v="4.4000000000000004"/>
    <n v="116690.04"/>
    <n v="92.498043699999997"/>
    <n v="10793600.419274747"/>
  </r>
  <r>
    <d v="2019-10-18T00:00:00"/>
    <s v="Friday"/>
    <x v="9"/>
    <x v="4"/>
    <n v="42"/>
    <s v="Y"/>
    <s v="N"/>
    <n v="7.3"/>
    <n v="22.1"/>
    <n v="23.2"/>
    <n v="0.8"/>
    <n v="109857.485"/>
    <n v="76.318328559999998"/>
    <n v="8384139.6350052711"/>
  </r>
  <r>
    <d v="2019-10-19T00:00:00"/>
    <s v="Saturday"/>
    <x v="9"/>
    <x v="4"/>
    <n v="42"/>
    <s v="Y"/>
    <s v="N"/>
    <n v="9.4"/>
    <n v="15.3"/>
    <n v="15.8"/>
    <n v="0.8"/>
    <n v="102032.495"/>
    <n v="67.014422809999999"/>
    <n v="6837648.7602892108"/>
  </r>
  <r>
    <d v="2019-10-20T00:00:00"/>
    <s v="Sunday"/>
    <x v="9"/>
    <x v="4"/>
    <n v="43"/>
    <s v="Y"/>
    <s v="N"/>
    <n v="10"/>
    <n v="16.399999999999999"/>
    <n v="14.7"/>
    <n v="0.8"/>
    <n v="102684.515"/>
    <n v="87.533212419999998"/>
    <n v="8988305.4637396764"/>
  </r>
  <r>
    <d v="2019-10-21T00:00:00"/>
    <s v="Monday"/>
    <x v="9"/>
    <x v="4"/>
    <n v="43"/>
    <s v="Y"/>
    <s v="N"/>
    <n v="11.5"/>
    <n v="17"/>
    <n v="19.600000000000001"/>
    <n v="0"/>
    <n v="114502.07"/>
    <n v="111.6668677"/>
    <n v="12786087.502066139"/>
  </r>
  <r>
    <d v="2019-10-22T00:00:00"/>
    <s v="Tuesday"/>
    <x v="9"/>
    <x v="4"/>
    <n v="43"/>
    <s v="Y"/>
    <s v="N"/>
    <n v="11.9"/>
    <n v="19.600000000000001"/>
    <n v="23.7"/>
    <n v="0"/>
    <n v="114108.545"/>
    <n v="111.449844"/>
    <n v="12717379.53931698"/>
  </r>
  <r>
    <d v="2019-10-23T00:00:00"/>
    <s v="Wednesday"/>
    <x v="9"/>
    <x v="4"/>
    <n v="43"/>
    <s v="Y"/>
    <s v="N"/>
    <n v="8.1999999999999993"/>
    <n v="27.9"/>
    <n v="26"/>
    <n v="0"/>
    <n v="114281.61500000001"/>
    <n v="99.736133030000005"/>
    <n v="11398006.356523244"/>
  </r>
  <r>
    <d v="2019-10-24T00:00:00"/>
    <s v="Thursday"/>
    <x v="9"/>
    <x v="4"/>
    <n v="43"/>
    <s v="Y"/>
    <s v="N"/>
    <n v="13"/>
    <n v="33.799999999999997"/>
    <n v="26.1"/>
    <n v="0.2"/>
    <n v="115442.655"/>
    <n v="82.370096540000006"/>
    <n v="9509022.637183914"/>
  </r>
  <r>
    <d v="2019-10-25T00:00:00"/>
    <s v="Friday"/>
    <x v="9"/>
    <x v="4"/>
    <n v="43"/>
    <s v="Y"/>
    <s v="N"/>
    <n v="16.8"/>
    <n v="21.6"/>
    <n v="10"/>
    <n v="0"/>
    <n v="109130.77"/>
    <n v="70.884689609999995"/>
    <n v="7735700.7583502997"/>
  </r>
  <r>
    <d v="2019-10-26T00:00:00"/>
    <s v="Saturday"/>
    <x v="9"/>
    <x v="4"/>
    <n v="43"/>
    <s v="Y"/>
    <s v="N"/>
    <n v="9.6"/>
    <n v="15.5"/>
    <n v="17.2"/>
    <n v="3.8"/>
    <n v="96698.285000000003"/>
    <n v="44.849283749999998"/>
    <n v="4336848.822103369"/>
  </r>
  <r>
    <d v="2019-10-27T00:00:00"/>
    <s v="Sunday"/>
    <x v="9"/>
    <x v="4"/>
    <n v="44"/>
    <s v="Y"/>
    <s v="N"/>
    <n v="10.3"/>
    <n v="17"/>
    <n v="10.1"/>
    <n v="1.2"/>
    <n v="102830.55499999999"/>
    <n v="87.808242980000003"/>
    <n v="9029370.3592082541"/>
  </r>
  <r>
    <d v="2019-10-28T00:00:00"/>
    <s v="Monday"/>
    <x v="9"/>
    <x v="4"/>
    <n v="44"/>
    <s v="Y"/>
    <s v="N"/>
    <n v="8.6999999999999993"/>
    <n v="21.6"/>
    <n v="26.3"/>
    <n v="1.4"/>
    <n v="112634.63499999999"/>
    <n v="104.09160749999999"/>
    <n v="11724320.217325762"/>
  </r>
  <r>
    <d v="2019-10-29T00:00:00"/>
    <s v="Tuesday"/>
    <x v="9"/>
    <x v="4"/>
    <n v="44"/>
    <s v="Y"/>
    <s v="N"/>
    <n v="9.6999999999999993"/>
    <n v="30.5"/>
    <n v="27"/>
    <n v="0"/>
    <n v="111887.405"/>
    <n v="130.19868170000001"/>
    <n v="14567592.629833989"/>
  </r>
  <r>
    <d v="2019-10-30T00:00:00"/>
    <s v="Wednesday"/>
    <x v="9"/>
    <x v="4"/>
    <n v="44"/>
    <s v="Y"/>
    <s v="N"/>
    <n v="13.8"/>
    <n v="25.1"/>
    <n v="27.2"/>
    <n v="0"/>
    <n v="117375.73"/>
    <n v="130.31831199999999"/>
    <n v="15296207.003367759"/>
  </r>
  <r>
    <d v="2019-10-31T00:00:00"/>
    <s v="Thursday"/>
    <x v="9"/>
    <x v="4"/>
    <n v="44"/>
    <s v="Y"/>
    <s v="N"/>
    <n v="14.2"/>
    <n v="33.700000000000003"/>
    <n v="25.5"/>
    <n v="0"/>
    <n v="121752.875"/>
    <n v="89.659635179999995"/>
    <n v="10916318.354616143"/>
  </r>
  <r>
    <d v="2019-11-01T00:00:00"/>
    <s v="Friday"/>
    <x v="10"/>
    <x v="4"/>
    <n v="44"/>
    <s v="Y"/>
    <s v="N"/>
    <n v="20"/>
    <n v="34.299999999999997"/>
    <n v="22.8"/>
    <n v="0"/>
    <n v="130510.905"/>
    <n v="90.318841500000005"/>
    <n v="11787593.742716558"/>
  </r>
  <r>
    <d v="2019-11-02T00:00:00"/>
    <s v="Saturday"/>
    <x v="10"/>
    <x v="4"/>
    <n v="44"/>
    <s v="Y"/>
    <s v="N"/>
    <n v="15.8"/>
    <n v="18.899999999999999"/>
    <n v="2.2000000000000002"/>
    <n v="4.2"/>
    <n v="105806.825"/>
    <n v="90.798912520000002"/>
    <n v="9607144.6471939497"/>
  </r>
  <r>
    <d v="2019-11-03T00:00:00"/>
    <s v="Sunday"/>
    <x v="10"/>
    <x v="4"/>
    <n v="45"/>
    <s v="Y"/>
    <s v="N"/>
    <n v="12.8"/>
    <n v="20.7"/>
    <n v="7.8"/>
    <n v="12.4"/>
    <n v="96867.014999999999"/>
    <n v="72.398840800000002"/>
    <n v="7013059.5977562126"/>
  </r>
  <r>
    <d v="2019-11-04T00:00:00"/>
    <s v="Monday"/>
    <x v="10"/>
    <x v="4"/>
    <n v="45"/>
    <s v="Y"/>
    <s v="N"/>
    <n v="9.5"/>
    <n v="16.2"/>
    <n v="11.2"/>
    <n v="1.2"/>
    <n v="107279.84"/>
    <n v="79.09640417"/>
    <n v="8485449.5839329325"/>
  </r>
  <r>
    <d v="2019-11-05T00:00:00"/>
    <s v="Tuesday"/>
    <x v="10"/>
    <x v="4"/>
    <n v="45"/>
    <s v="Y"/>
    <s v="Y"/>
    <n v="7.7"/>
    <n v="19.600000000000001"/>
    <n v="27.4"/>
    <n v="10.199999999999999"/>
    <n v="96817"/>
    <n v="66.476814739999995"/>
    <n v="6436085.7726825792"/>
  </r>
  <r>
    <d v="2019-11-06T00:00:00"/>
    <s v="Wednesday"/>
    <x v="10"/>
    <x v="4"/>
    <n v="45"/>
    <s v="Y"/>
    <s v="N"/>
    <n v="10.5"/>
    <n v="24.1"/>
    <n v="19.899999999999999"/>
    <n v="0"/>
    <n v="104381.38"/>
    <n v="58.451951880000003"/>
    <n v="6101295.4009279953"/>
  </r>
  <r>
    <d v="2019-11-07T00:00:00"/>
    <s v="Thursday"/>
    <x v="10"/>
    <x v="4"/>
    <n v="45"/>
    <s v="Y"/>
    <s v="N"/>
    <n v="11.5"/>
    <n v="17.7"/>
    <n v="8.3000000000000007"/>
    <n v="0"/>
    <n v="115132.64"/>
    <n v="63.897686270000001"/>
    <n v="7356709.3101568529"/>
  </r>
  <r>
    <d v="2019-11-08T00:00:00"/>
    <s v="Friday"/>
    <x v="10"/>
    <x v="4"/>
    <n v="45"/>
    <s v="Y"/>
    <s v="N"/>
    <n v="10.3"/>
    <n v="15"/>
    <n v="16.100000000000001"/>
    <n v="6.8"/>
    <n v="113954.78"/>
    <n v="81.077541510000003"/>
    <n v="9239173.4057129174"/>
  </r>
  <r>
    <d v="2019-11-09T00:00:00"/>
    <s v="Saturday"/>
    <x v="10"/>
    <x v="4"/>
    <n v="45"/>
    <s v="Y"/>
    <s v="N"/>
    <n v="7.6"/>
    <n v="14.2"/>
    <n v="9.8000000000000007"/>
    <n v="6.4"/>
    <n v="108924.79"/>
    <n v="70.474884239999994"/>
    <n v="7676461.9661163082"/>
  </r>
  <r>
    <d v="2019-11-10T00:00:00"/>
    <s v="Sunday"/>
    <x v="10"/>
    <x v="4"/>
    <n v="46"/>
    <s v="Y"/>
    <s v="N"/>
    <n v="10.8"/>
    <n v="18.100000000000001"/>
    <n v="13.5"/>
    <n v="0.2"/>
    <n v="101550.045"/>
    <n v="86.639009709999996"/>
    <n v="8798195.3348059356"/>
  </r>
  <r>
    <d v="2019-11-11T00:00:00"/>
    <s v="Monday"/>
    <x v="10"/>
    <x v="4"/>
    <n v="46"/>
    <s v="Y"/>
    <s v="N"/>
    <n v="10"/>
    <n v="29.6"/>
    <n v="27.4"/>
    <n v="0"/>
    <n v="106758.95"/>
    <n v="66.491326110000003"/>
    <n v="7098544.1596111841"/>
  </r>
  <r>
    <d v="2019-11-12T00:00:00"/>
    <s v="Tuesday"/>
    <x v="10"/>
    <x v="4"/>
    <n v="46"/>
    <s v="Y"/>
    <s v="N"/>
    <n v="11.5"/>
    <n v="17.399999999999999"/>
    <n v="12.7"/>
    <n v="0.6"/>
    <n v="104303.46"/>
    <n v="57.069845890000003"/>
    <n v="5952582.38799378"/>
  </r>
  <r>
    <d v="2019-11-13T00:00:00"/>
    <s v="Wednesday"/>
    <x v="10"/>
    <x v="4"/>
    <n v="46"/>
    <s v="Y"/>
    <s v="N"/>
    <n v="9.1"/>
    <n v="17.3"/>
    <n v="12"/>
    <n v="1.6"/>
    <n v="112573.54"/>
    <n v="64.519389450000006"/>
    <n v="7263176.0690251533"/>
  </r>
  <r>
    <d v="2019-11-14T00:00:00"/>
    <s v="Thursday"/>
    <x v="10"/>
    <x v="4"/>
    <n v="46"/>
    <s v="Y"/>
    <s v="N"/>
    <n v="12.1"/>
    <n v="22.4"/>
    <n v="19.7"/>
    <n v="0.8"/>
    <n v="109828.93"/>
    <n v="74.43626304"/>
    <n v="8175255.1228817469"/>
  </r>
  <r>
    <d v="2019-11-15T00:00:00"/>
    <s v="Friday"/>
    <x v="10"/>
    <x v="4"/>
    <n v="46"/>
    <s v="Y"/>
    <s v="N"/>
    <n v="13"/>
    <n v="18.5"/>
    <n v="12.4"/>
    <n v="0"/>
    <n v="110954.755"/>
    <n v="72.065598769999994"/>
    <n v="7996020.8554536514"/>
  </r>
  <r>
    <d v="2019-11-16T00:00:00"/>
    <s v="Saturday"/>
    <x v="10"/>
    <x v="4"/>
    <n v="46"/>
    <s v="Y"/>
    <s v="N"/>
    <n v="9.1999999999999993"/>
    <n v="17.2"/>
    <n v="23.9"/>
    <n v="0"/>
    <n v="97646.12"/>
    <n v="67.187219450000001"/>
    <n v="6560571.2928810334"/>
  </r>
  <r>
    <d v="2019-11-17T00:00:00"/>
    <s v="Sunday"/>
    <x v="10"/>
    <x v="4"/>
    <n v="47"/>
    <s v="Y"/>
    <s v="N"/>
    <n v="10.8"/>
    <n v="16.2"/>
    <n v="24.1"/>
    <n v="0"/>
    <n v="96742.49"/>
    <n v="66.41186458"/>
    <n v="6424849.1450120043"/>
  </r>
  <r>
    <d v="2019-11-18T00:00:00"/>
    <s v="Monday"/>
    <x v="10"/>
    <x v="4"/>
    <n v="47"/>
    <s v="Y"/>
    <s v="N"/>
    <n v="8.5"/>
    <n v="26.9"/>
    <n v="29.9"/>
    <n v="0"/>
    <n v="109148.25"/>
    <n v="72.281071499999996"/>
    <n v="7889352.4623498749"/>
  </r>
  <r>
    <d v="2019-11-19T00:00:00"/>
    <s v="Tuesday"/>
    <x v="10"/>
    <x v="4"/>
    <n v="47"/>
    <s v="Y"/>
    <s v="N"/>
    <n v="11.4"/>
    <n v="18.600000000000001"/>
    <n v="27.9"/>
    <n v="0"/>
    <n v="112033.87"/>
    <n v="81.955895620000007"/>
    <n v="9181836.1556246504"/>
  </r>
  <r>
    <d v="2019-11-20T00:00:00"/>
    <s v="Wednesday"/>
    <x v="10"/>
    <x v="4"/>
    <n v="47"/>
    <s v="Y"/>
    <s v="N"/>
    <n v="9.4"/>
    <n v="34.700000000000003"/>
    <n v="30.1"/>
    <n v="0"/>
    <n v="119736.125"/>
    <n v="83.763251699999998"/>
    <n v="10029487.175957663"/>
  </r>
  <r>
    <d v="2019-11-21T00:00:00"/>
    <s v="Thursday"/>
    <x v="10"/>
    <x v="4"/>
    <n v="47"/>
    <s v="Y"/>
    <s v="N"/>
    <n v="14"/>
    <n v="40.9"/>
    <n v="18.8"/>
    <n v="0"/>
    <n v="131312"/>
    <n v="72.815311210000004"/>
    <n v="9561524.1456075199"/>
  </r>
  <r>
    <d v="2019-11-22T00:00:00"/>
    <s v="Friday"/>
    <x v="10"/>
    <x v="4"/>
    <n v="47"/>
    <s v="Y"/>
    <s v="N"/>
    <n v="13.6"/>
    <n v="20"/>
    <n v="28.3"/>
    <n v="0"/>
    <n v="109049.36500000001"/>
    <n v="65.412978010000003"/>
    <n v="7133243.7147494648"/>
  </r>
  <r>
    <d v="2019-11-23T00:00:00"/>
    <s v="Saturday"/>
    <x v="10"/>
    <x v="4"/>
    <n v="47"/>
    <s v="Y"/>
    <s v="N"/>
    <n v="10.1"/>
    <n v="23.8"/>
    <n v="24.6"/>
    <n v="0"/>
    <n v="97245.764999999999"/>
    <n v="49.794292779999999"/>
    <n v="4842284.0940250764"/>
  </r>
  <r>
    <d v="2019-11-24T00:00:00"/>
    <s v="Sunday"/>
    <x v="10"/>
    <x v="4"/>
    <n v="48"/>
    <s v="Y"/>
    <s v="N"/>
    <n v="11.9"/>
    <n v="23.7"/>
    <n v="30.6"/>
    <n v="0"/>
    <n v="96778.25"/>
    <n v="60.755443960000001"/>
    <n v="5879805.5444218703"/>
  </r>
  <r>
    <d v="2019-11-25T00:00:00"/>
    <s v="Monday"/>
    <x v="10"/>
    <x v="4"/>
    <n v="48"/>
    <s v="Y"/>
    <s v="N"/>
    <n v="11.4"/>
    <n v="27.4"/>
    <n v="18"/>
    <n v="0"/>
    <n v="113899.3"/>
    <n v="71.001116179999997"/>
    <n v="8086977.4321206743"/>
  </r>
  <r>
    <d v="2019-11-26T00:00:00"/>
    <s v="Tuesday"/>
    <x v="10"/>
    <x v="4"/>
    <n v="48"/>
    <s v="Y"/>
    <s v="N"/>
    <n v="11.4"/>
    <n v="16.399999999999999"/>
    <n v="22.2"/>
    <n v="2"/>
    <n v="107629.16"/>
    <n v="47.350592130000003"/>
    <n v="5096304.4564545108"/>
  </r>
  <r>
    <d v="2019-11-27T00:00:00"/>
    <s v="Wednesday"/>
    <x v="10"/>
    <x v="4"/>
    <n v="48"/>
    <s v="Y"/>
    <s v="N"/>
    <n v="8.6"/>
    <n v="24.8"/>
    <n v="31"/>
    <n v="0"/>
    <n v="108417.69500000001"/>
    <n v="59.044674999999998"/>
    <n v="6401487.5655241255"/>
  </r>
  <r>
    <d v="2019-11-28T00:00:00"/>
    <s v="Thursday"/>
    <x v="10"/>
    <x v="4"/>
    <n v="48"/>
    <s v="Y"/>
    <s v="N"/>
    <n v="11.4"/>
    <n v="21.1"/>
    <n v="30.7"/>
    <n v="0"/>
    <n v="112735.875"/>
    <n v="70.202551959999994"/>
    <n v="7914346.1224435642"/>
  </r>
  <r>
    <d v="2019-11-29T00:00:00"/>
    <s v="Friday"/>
    <x v="10"/>
    <x v="4"/>
    <n v="48"/>
    <s v="Y"/>
    <s v="N"/>
    <n v="11.9"/>
    <n v="19.7"/>
    <n v="21.9"/>
    <n v="0"/>
    <n v="114799.91"/>
    <n v="79.605729069999995"/>
    <n v="9138730.5327203833"/>
  </r>
  <r>
    <d v="2019-11-30T00:00:00"/>
    <s v="Saturday"/>
    <x v="10"/>
    <x v="4"/>
    <n v="48"/>
    <s v="Y"/>
    <s v="N"/>
    <n v="10.3"/>
    <n v="18.399999999999999"/>
    <n v="26.7"/>
    <n v="8"/>
    <n v="98959.56"/>
    <n v="51.05874163"/>
    <n v="5052750.6058584824"/>
  </r>
  <r>
    <d v="2019-12-01T00:00:00"/>
    <s v="Sunday"/>
    <x v="11"/>
    <x v="4"/>
    <n v="49"/>
    <s v="Y"/>
    <s v="N"/>
    <n v="12.2"/>
    <n v="16.8"/>
    <n v="9.8000000000000007"/>
    <n v="0"/>
    <n v="100233.98"/>
    <n v="33.154867019999998"/>
    <n v="3323244.2777853394"/>
  </r>
  <r>
    <d v="2019-12-02T00:00:00"/>
    <s v="Monday"/>
    <x v="11"/>
    <x v="4"/>
    <n v="49"/>
    <s v="Y"/>
    <s v="N"/>
    <n v="9.8000000000000007"/>
    <n v="15.5"/>
    <n v="18.2"/>
    <n v="3.4"/>
    <n v="110609.4"/>
    <n v="29.070382550000001"/>
    <n v="3215457.5716259698"/>
  </r>
  <r>
    <d v="2019-12-03T00:00:00"/>
    <s v="Tuesday"/>
    <x v="11"/>
    <x v="4"/>
    <n v="49"/>
    <s v="Y"/>
    <s v="N"/>
    <n v="11"/>
    <n v="22.2"/>
    <n v="19.2"/>
    <n v="0.4"/>
    <n v="109094.04"/>
    <n v="19.170950680000001"/>
    <n v="2091436.4603219472"/>
  </r>
  <r>
    <d v="2019-12-04T00:00:00"/>
    <s v="Wednesday"/>
    <x v="11"/>
    <x v="4"/>
    <n v="49"/>
    <s v="Y"/>
    <s v="N"/>
    <n v="12.1"/>
    <n v="23"/>
    <n v="20.3"/>
    <n v="0"/>
    <n v="107400.705"/>
    <n v="39.415048149999997"/>
    <n v="4233203.9589189459"/>
  </r>
  <r>
    <d v="2019-12-05T00:00:00"/>
    <s v="Thursday"/>
    <x v="11"/>
    <x v="4"/>
    <n v="49"/>
    <s v="Y"/>
    <s v="N"/>
    <n v="12.3"/>
    <n v="23.9"/>
    <n v="20.399999999999999"/>
    <n v="0"/>
    <n v="107891.69"/>
    <n v="45.830326149999998"/>
    <n v="4944711.3415746931"/>
  </r>
  <r>
    <d v="2019-12-06T00:00:00"/>
    <s v="Friday"/>
    <x v="11"/>
    <x v="4"/>
    <n v="49"/>
    <s v="Y"/>
    <s v="N"/>
    <n v="13.3"/>
    <n v="20.8"/>
    <n v="18.2"/>
    <n v="0"/>
    <n v="105028.985"/>
    <n v="41.38035927"/>
    <n v="4346137.1330634411"/>
  </r>
  <r>
    <d v="2019-12-07T00:00:00"/>
    <s v="Saturday"/>
    <x v="11"/>
    <x v="4"/>
    <n v="49"/>
    <s v="Y"/>
    <s v="N"/>
    <n v="11.2"/>
    <n v="21"/>
    <n v="30.3"/>
    <n v="0"/>
    <n v="95436.3"/>
    <n v="47.12307019"/>
    <n v="4497251.4635738973"/>
  </r>
  <r>
    <d v="2019-12-08T00:00:00"/>
    <s v="Sunday"/>
    <x v="11"/>
    <x v="4"/>
    <n v="50"/>
    <s v="Y"/>
    <s v="N"/>
    <n v="13.8"/>
    <n v="27.6"/>
    <n v="30.8"/>
    <n v="0"/>
    <n v="97577.414999999994"/>
    <n v="43.690411390000001"/>
    <n v="4263197.4037227565"/>
  </r>
  <r>
    <d v="2019-12-09T00:00:00"/>
    <s v="Monday"/>
    <x v="11"/>
    <x v="4"/>
    <n v="50"/>
    <s v="Y"/>
    <s v="N"/>
    <n v="16.3"/>
    <n v="38"/>
    <n v="28.6"/>
    <n v="0"/>
    <n v="127910.83500000001"/>
    <n v="62.718792569999998"/>
    <n v="8022413.1278204964"/>
  </r>
  <r>
    <d v="2019-12-10T00:00:00"/>
    <s v="Tuesday"/>
    <x v="11"/>
    <x v="4"/>
    <n v="50"/>
    <s v="Y"/>
    <s v="N"/>
    <n v="14.3"/>
    <n v="17.2"/>
    <n v="22.2"/>
    <n v="0"/>
    <n v="109548.62"/>
    <n v="48.336164680000003"/>
    <n v="5295160.1367867421"/>
  </r>
  <r>
    <d v="2019-12-11T00:00:00"/>
    <s v="Wednesday"/>
    <x v="11"/>
    <x v="4"/>
    <n v="50"/>
    <s v="Y"/>
    <s v="N"/>
    <n v="13.4"/>
    <n v="18.100000000000001"/>
    <n v="21.8"/>
    <n v="0"/>
    <n v="109060.375"/>
    <n v="57.730485369999997"/>
    <n v="6296108.3833842138"/>
  </r>
  <r>
    <d v="2019-12-12T00:00:00"/>
    <s v="Thursday"/>
    <x v="11"/>
    <x v="4"/>
    <n v="50"/>
    <s v="Y"/>
    <s v="N"/>
    <n v="13.4"/>
    <n v="18.399999999999999"/>
    <n v="22.7"/>
    <n v="0"/>
    <n v="108599.065"/>
    <n v="41.647543489999997"/>
    <n v="4522884.2825608365"/>
  </r>
  <r>
    <d v="2019-12-13T00:00:00"/>
    <s v="Friday"/>
    <x v="11"/>
    <x v="4"/>
    <n v="50"/>
    <s v="Y"/>
    <s v="N"/>
    <n v="11.4"/>
    <n v="20.9"/>
    <n v="24.8"/>
    <n v="0"/>
    <n v="107070.61"/>
    <n v="58.517373640000002"/>
    <n v="6265490.8912327206"/>
  </r>
  <r>
    <d v="2019-12-14T00:00:00"/>
    <s v="Saturday"/>
    <x v="11"/>
    <x v="4"/>
    <n v="50"/>
    <s v="Y"/>
    <s v="N"/>
    <n v="14.1"/>
    <n v="20.100000000000001"/>
    <n v="10.4"/>
    <n v="0"/>
    <n v="101239.235"/>
    <n v="65.765248349999993"/>
    <n v="6658023.4325390114"/>
  </r>
  <r>
    <d v="2019-12-15T00:00:00"/>
    <s v="Sunday"/>
    <x v="11"/>
    <x v="4"/>
    <n v="51"/>
    <s v="Y"/>
    <s v="N"/>
    <n v="15.1"/>
    <n v="21.7"/>
    <n v="16.399999999999999"/>
    <n v="0"/>
    <n v="98723.45"/>
    <n v="50.936743069999999"/>
    <n v="5028651.0076339915"/>
  </r>
  <r>
    <d v="2019-12-16T00:00:00"/>
    <s v="Monday"/>
    <x v="11"/>
    <x v="4"/>
    <n v="51"/>
    <s v="Y"/>
    <s v="N"/>
    <n v="13"/>
    <n v="22.6"/>
    <n v="21.7"/>
    <n v="0"/>
    <n v="114400.065"/>
    <n v="73.601749130000002"/>
    <n v="8420044.8845856935"/>
  </r>
  <r>
    <d v="2019-12-17T00:00:00"/>
    <s v="Tuesday"/>
    <x v="11"/>
    <x v="4"/>
    <n v="51"/>
    <s v="Y"/>
    <s v="N"/>
    <n v="12.6"/>
    <n v="26.3"/>
    <n v="29.5"/>
    <n v="0"/>
    <n v="123999.07"/>
    <n v="83.084082179999996"/>
    <n v="10302348.922123572"/>
  </r>
  <r>
    <d v="2019-12-18T00:00:00"/>
    <s v="Wednesday"/>
    <x v="11"/>
    <x v="4"/>
    <n v="51"/>
    <s v="Y"/>
    <s v="N"/>
    <n v="15.9"/>
    <n v="40.1"/>
    <n v="29.3"/>
    <n v="0"/>
    <n v="146990.89000000001"/>
    <n v="95.802971920000005"/>
    <n v="14082164.107165812"/>
  </r>
  <r>
    <d v="2019-12-19T00:00:00"/>
    <s v="Thursday"/>
    <x v="11"/>
    <x v="4"/>
    <n v="51"/>
    <s v="Y"/>
    <s v="N"/>
    <n v="17.2"/>
    <n v="23.3"/>
    <n v="29.3"/>
    <n v="0"/>
    <n v="125050.61"/>
    <n v="71.953511919999997"/>
    <n v="8997830.5572382715"/>
  </r>
  <r>
    <d v="2019-12-20T00:00:00"/>
    <s v="Friday"/>
    <x v="11"/>
    <x v="4"/>
    <n v="51"/>
    <s v="N"/>
    <s v="N"/>
    <n v="13.7"/>
    <n v="43.5"/>
    <n v="31.4"/>
    <n v="0"/>
    <n v="150553.4"/>
    <n v="243.81015959999999"/>
    <n v="36706448.482322641"/>
  </r>
  <r>
    <d v="2019-12-21T00:00:00"/>
    <s v="Saturday"/>
    <x v="11"/>
    <x v="4"/>
    <n v="51"/>
    <s v="N"/>
    <s v="N"/>
    <n v="16.899999999999999"/>
    <n v="20.2"/>
    <n v="28.3"/>
    <n v="0"/>
    <n v="100632.47500000001"/>
    <n v="44.94113626"/>
    <n v="4522537.7711560437"/>
  </r>
  <r>
    <d v="2019-12-22T00:00:00"/>
    <s v="Sunday"/>
    <x v="11"/>
    <x v="4"/>
    <n v="52"/>
    <s v="N"/>
    <s v="N"/>
    <n v="13.1"/>
    <n v="19.600000000000001"/>
    <n v="31.5"/>
    <n v="0"/>
    <n v="90145.615000000005"/>
    <n v="34.678705909999998"/>
    <n v="3126133.2716610846"/>
  </r>
  <r>
    <d v="2019-12-23T00:00:00"/>
    <s v="Monday"/>
    <x v="11"/>
    <x v="4"/>
    <n v="52"/>
    <s v="N"/>
    <s v="N"/>
    <n v="12.1"/>
    <n v="20"/>
    <n v="29.2"/>
    <n v="0"/>
    <n v="101818.02499999999"/>
    <n v="47.19823427"/>
    <n v="4805630.9968587169"/>
  </r>
  <r>
    <d v="2019-12-24T00:00:00"/>
    <s v="Tuesday"/>
    <x v="11"/>
    <x v="4"/>
    <n v="52"/>
    <s v="N"/>
    <s v="N"/>
    <n v="14.1"/>
    <n v="24.5"/>
    <n v="31.4"/>
    <n v="0"/>
    <n v="102168.93"/>
    <n v="57.331305110000002"/>
    <n v="5857478.098592232"/>
  </r>
  <r>
    <d v="2019-12-25T00:00:00"/>
    <s v="Wednesday"/>
    <x v="11"/>
    <x v="4"/>
    <n v="52"/>
    <s v="N"/>
    <s v="Y"/>
    <n v="14"/>
    <n v="27.9"/>
    <n v="32"/>
    <n v="0"/>
    <n v="98312.744999999995"/>
    <n v="42.257239390000002"/>
    <n v="4154425.2005530256"/>
  </r>
  <r>
    <d v="2019-12-26T00:00:00"/>
    <s v="Thursday"/>
    <x v="11"/>
    <x v="4"/>
    <n v="52"/>
    <s v="N"/>
    <s v="Y"/>
    <n v="16.5"/>
    <n v="20.5"/>
    <n v="26.2"/>
    <n v="0"/>
    <n v="96120.524999999994"/>
    <n v="41.255986679999999"/>
    <n v="3965547.0990746068"/>
  </r>
  <r>
    <d v="2019-12-27T00:00:00"/>
    <s v="Friday"/>
    <x v="11"/>
    <x v="4"/>
    <n v="52"/>
    <s v="N"/>
    <s v="N"/>
    <n v="13.6"/>
    <n v="23.9"/>
    <n v="31.6"/>
    <n v="0"/>
    <n v="107256.065"/>
    <n v="56.122451329999997"/>
    <n v="6019473.2878098162"/>
  </r>
  <r>
    <d v="2019-12-28T00:00:00"/>
    <s v="Saturday"/>
    <x v="11"/>
    <x v="4"/>
    <n v="52"/>
    <s v="N"/>
    <s v="N"/>
    <n v="16.7"/>
    <n v="28.4"/>
    <n v="20.6"/>
    <n v="0"/>
    <n v="113521.685"/>
    <n v="63.295449300000001"/>
    <n v="7185406.0573680708"/>
  </r>
  <r>
    <d v="2019-12-29T00:00:00"/>
    <s v="Sunday"/>
    <x v="11"/>
    <x v="4"/>
    <n v="53"/>
    <s v="N"/>
    <s v="N"/>
    <n v="16.8"/>
    <n v="33.200000000000003"/>
    <n v="31.9"/>
    <n v="0"/>
    <n v="118293.52499999999"/>
    <n v="87.686688779999997"/>
    <n v="10372767.511364149"/>
  </r>
  <r>
    <d v="2019-12-30T00:00:00"/>
    <s v="Monday"/>
    <x v="11"/>
    <x v="4"/>
    <n v="53"/>
    <s v="N"/>
    <s v="N"/>
    <n v="19.7"/>
    <n v="40.799999999999997"/>
    <n v="18.8"/>
    <n v="0"/>
    <n v="140410.125"/>
    <n v="295.82920189999999"/>
    <n v="41537415.217429236"/>
  </r>
  <r>
    <d v="2019-12-31T00:00:00"/>
    <s v="Tuesday"/>
    <x v="11"/>
    <x v="4"/>
    <n v="53"/>
    <s v="N"/>
    <s v="N"/>
    <n v="15.3"/>
    <n v="21.2"/>
    <n v="29.3"/>
    <n v="2.4"/>
    <n v="95410.39"/>
    <n v="46.251483919999998"/>
    <n v="4412872.1188859288"/>
  </r>
  <r>
    <d v="2020-01-01T00:00:00"/>
    <s v="Wednesday"/>
    <x v="0"/>
    <x v="5"/>
    <n v="1"/>
    <s v="N"/>
    <s v="Y"/>
    <n v="11.8"/>
    <n v="24.9"/>
    <n v="31.6"/>
    <n v="0"/>
    <n v="89077.854999999996"/>
    <n v="50.921802759999999"/>
    <n v="4536004.9625938796"/>
  </r>
  <r>
    <d v="2020-01-02T00:00:00"/>
    <s v="Thursday"/>
    <x v="0"/>
    <x v="5"/>
    <n v="1"/>
    <s v="N"/>
    <s v="N"/>
    <n v="12.8"/>
    <n v="25"/>
    <n v="31.6"/>
    <n v="0"/>
    <n v="102988.185"/>
    <n v="69.546225629999995"/>
    <n v="7162439.551234181"/>
  </r>
  <r>
    <d v="2020-01-03T00:00:00"/>
    <s v="Friday"/>
    <x v="0"/>
    <x v="5"/>
    <n v="1"/>
    <s v="N"/>
    <s v="N"/>
    <n v="13.7"/>
    <n v="36.6"/>
    <n v="30.7"/>
    <n v="0"/>
    <n v="118922.215"/>
    <n v="65.435921559999997"/>
    <n v="7781784.7324814545"/>
  </r>
  <r>
    <d v="2020-01-04T00:00:00"/>
    <s v="Saturday"/>
    <x v="0"/>
    <x v="5"/>
    <n v="1"/>
    <s v="N"/>
    <s v="N"/>
    <n v="18.600000000000001"/>
    <n v="26.8"/>
    <n v="22.8"/>
    <n v="0"/>
    <n v="102245.61"/>
    <n v="28.04223073"/>
    <n v="2867194.9867495955"/>
  </r>
  <r>
    <d v="2020-01-05T00:00:00"/>
    <s v="Sunday"/>
    <x v="0"/>
    <x v="5"/>
    <n v="2"/>
    <s v="N"/>
    <s v="N"/>
    <n v="12.7"/>
    <n v="16.7"/>
    <n v="5.0999999999999996"/>
    <n v="2.2000000000000002"/>
    <n v="95671.2"/>
    <n v="18.87543557"/>
    <n v="1805835.571504584"/>
  </r>
  <r>
    <d v="2020-01-06T00:00:00"/>
    <s v="Monday"/>
    <x v="0"/>
    <x v="5"/>
    <n v="2"/>
    <s v="N"/>
    <s v="N"/>
    <n v="11.9"/>
    <n v="18"/>
    <n v="2.7"/>
    <n v="8.1999999999999993"/>
    <n v="110253.59"/>
    <n v="56.104400259999998"/>
    <n v="6185711.5434619328"/>
  </r>
  <r>
    <d v="2020-01-07T00:00:00"/>
    <s v="Tuesday"/>
    <x v="0"/>
    <x v="5"/>
    <n v="2"/>
    <s v="N"/>
    <s v="N"/>
    <n v="12.6"/>
    <n v="20.100000000000001"/>
    <n v="7.7"/>
    <n v="1.2"/>
    <n v="109336.56"/>
    <n v="59.42379013"/>
    <n v="6497192.7949761525"/>
  </r>
  <r>
    <d v="2020-01-08T00:00:00"/>
    <s v="Wednesday"/>
    <x v="0"/>
    <x v="5"/>
    <n v="2"/>
    <s v="N"/>
    <s v="N"/>
    <n v="16.8"/>
    <n v="23.8"/>
    <n v="26.9"/>
    <n v="0"/>
    <n v="110038.625"/>
    <n v="53.313229810000003"/>
    <n v="5866514.5026014112"/>
  </r>
  <r>
    <d v="2020-01-09T00:00:00"/>
    <s v="Thursday"/>
    <x v="0"/>
    <x v="5"/>
    <n v="2"/>
    <s v="N"/>
    <s v="N"/>
    <n v="17.899999999999999"/>
    <n v="31.9"/>
    <n v="29.8"/>
    <n v="0"/>
    <n v="127365.59"/>
    <n v="86.980864980000007"/>
    <n v="11078369.186888039"/>
  </r>
  <r>
    <d v="2020-01-10T00:00:00"/>
    <s v="Friday"/>
    <x v="0"/>
    <x v="5"/>
    <n v="2"/>
    <s v="N"/>
    <s v="N"/>
    <n v="20.100000000000001"/>
    <n v="32.9"/>
    <n v="10.1"/>
    <n v="0"/>
    <n v="122533.88"/>
    <n v="65.485985589999999"/>
    <n v="8024251.8999667894"/>
  </r>
  <r>
    <d v="2020-01-11T00:00:00"/>
    <s v="Saturday"/>
    <x v="0"/>
    <x v="5"/>
    <n v="2"/>
    <s v="N"/>
    <s v="N"/>
    <n v="13.5"/>
    <n v="19.3"/>
    <n v="18.2"/>
    <n v="15.6"/>
    <n v="91886.604999999996"/>
    <n v="22.78453983"/>
    <n v="2093594.0114659769"/>
  </r>
  <r>
    <d v="2020-01-12T00:00:00"/>
    <s v="Sunday"/>
    <x v="0"/>
    <x v="5"/>
    <n v="3"/>
    <s v="N"/>
    <s v="N"/>
    <n v="14.2"/>
    <n v="19.899999999999999"/>
    <n v="21.9"/>
    <n v="0"/>
    <n v="91797.595000000001"/>
    <n v="45.627913079999999"/>
    <n v="4188532.6856130427"/>
  </r>
  <r>
    <d v="2020-01-13T00:00:00"/>
    <s v="Monday"/>
    <x v="0"/>
    <x v="5"/>
    <n v="3"/>
    <s v="N"/>
    <s v="N"/>
    <n v="12.7"/>
    <n v="32.200000000000003"/>
    <n v="28.1"/>
    <n v="0"/>
    <n v="119653.94500000001"/>
    <n v="76.952473240000003"/>
    <n v="9207667.0006729327"/>
  </r>
  <r>
    <d v="2020-01-14T00:00:00"/>
    <s v="Tuesday"/>
    <x v="0"/>
    <x v="5"/>
    <n v="3"/>
    <s v="N"/>
    <s v="N"/>
    <n v="16.7"/>
    <n v="33.799999999999997"/>
    <n v="27.4"/>
    <n v="0"/>
    <n v="137302.60500000001"/>
    <n v="88.847653539999996"/>
    <n v="12199014.279179472"/>
  </r>
  <r>
    <d v="2020-01-15T00:00:00"/>
    <s v="Wednesday"/>
    <x v="0"/>
    <x v="5"/>
    <n v="3"/>
    <s v="N"/>
    <s v="N"/>
    <n v="19.5"/>
    <n v="36.799999999999997"/>
    <n v="20.8"/>
    <n v="0"/>
    <n v="137408.22500000001"/>
    <n v="63.73047072"/>
    <n v="8757090.8600496724"/>
  </r>
  <r>
    <d v="2020-01-16T00:00:00"/>
    <s v="Thursday"/>
    <x v="0"/>
    <x v="5"/>
    <n v="3"/>
    <s v="N"/>
    <s v="N"/>
    <n v="15.7"/>
    <n v="19.600000000000001"/>
    <n v="18.600000000000001"/>
    <n v="19.600000000000001"/>
    <n v="109669.645"/>
    <n v="33.404425930000002"/>
    <n v="3663451.5331718954"/>
  </r>
  <r>
    <d v="2020-01-17T00:00:00"/>
    <s v="Friday"/>
    <x v="0"/>
    <x v="5"/>
    <n v="3"/>
    <s v="N"/>
    <s v="N"/>
    <n v="14.4"/>
    <n v="24.8"/>
    <n v="24.4"/>
    <n v="0"/>
    <n v="108108.175"/>
    <n v="39.500761930000003"/>
    <n v="4270355.2833617786"/>
  </r>
  <r>
    <d v="2020-01-18T00:00:00"/>
    <s v="Saturday"/>
    <x v="0"/>
    <x v="5"/>
    <n v="3"/>
    <s v="N"/>
    <s v="N"/>
    <n v="13.9"/>
    <n v="29.4"/>
    <n v="27.2"/>
    <n v="0"/>
    <n v="105946.34"/>
    <n v="52.05315547"/>
    <n v="5514841.30749748"/>
  </r>
  <r>
    <d v="2020-01-19T00:00:00"/>
    <s v="Sunday"/>
    <x v="0"/>
    <x v="5"/>
    <n v="4"/>
    <s v="N"/>
    <s v="N"/>
    <n v="17.5"/>
    <n v="25.5"/>
    <n v="23.9"/>
    <n v="0"/>
    <n v="106921.55499999999"/>
    <n v="60.347055949999998"/>
    <n v="6452401.061846002"/>
  </r>
  <r>
    <d v="2020-01-20T00:00:00"/>
    <s v="Monday"/>
    <x v="0"/>
    <x v="5"/>
    <n v="4"/>
    <s v="N"/>
    <s v="N"/>
    <n v="19.100000000000001"/>
    <n v="21.8"/>
    <n v="8.8000000000000007"/>
    <n v="0.4"/>
    <n v="116291.535"/>
    <n v="45.359335479999999"/>
    <n v="5274906.7495491616"/>
  </r>
  <r>
    <d v="2020-01-21T00:00:00"/>
    <s v="Tuesday"/>
    <x v="0"/>
    <x v="5"/>
    <n v="4"/>
    <s v="N"/>
    <s v="N"/>
    <n v="14.8"/>
    <n v="23.5"/>
    <n v="28.4"/>
    <n v="44"/>
    <n v="112128.19500000001"/>
    <n v="53.564869539999997"/>
    <n v="6006132.1369306799"/>
  </r>
  <r>
    <d v="2020-01-22T00:00:00"/>
    <s v="Wednesday"/>
    <x v="0"/>
    <x v="5"/>
    <n v="4"/>
    <s v="N"/>
    <s v="N"/>
    <n v="14.1"/>
    <n v="31.7"/>
    <n v="12.4"/>
    <n v="0"/>
    <n v="119287.15"/>
    <n v="45.155690849999999"/>
    <n v="5386493.6677775774"/>
  </r>
  <r>
    <d v="2020-01-23T00:00:00"/>
    <s v="Thursday"/>
    <x v="0"/>
    <x v="5"/>
    <n v="4"/>
    <s v="N"/>
    <s v="N"/>
    <n v="12.9"/>
    <n v="22.6"/>
    <n v="13.4"/>
    <n v="22.8"/>
    <n v="112254.83"/>
    <n v="-1.7614234529999999"/>
    <n v="-197728.29027452797"/>
  </r>
  <r>
    <d v="2020-01-24T00:00:00"/>
    <s v="Friday"/>
    <x v="0"/>
    <x v="5"/>
    <n v="4"/>
    <s v="N"/>
    <s v="N"/>
    <n v="11.7"/>
    <n v="24.1"/>
    <n v="20.6"/>
    <n v="1.2"/>
    <n v="109316.375"/>
    <n v="49.479433710000002"/>
    <n v="5408912.3302300014"/>
  </r>
  <r>
    <d v="2020-01-25T00:00:00"/>
    <s v="Saturday"/>
    <x v="0"/>
    <x v="5"/>
    <n v="4"/>
    <s v="N"/>
    <s v="N"/>
    <n v="13"/>
    <n v="27.4"/>
    <n v="30"/>
    <n v="0"/>
    <n v="102445.88"/>
    <n v="50.132823129999998"/>
    <n v="5135901.1824372048"/>
  </r>
  <r>
    <d v="2020-01-26T00:00:00"/>
    <s v="Sunday"/>
    <x v="0"/>
    <x v="5"/>
    <n v="5"/>
    <s v="N"/>
    <s v="Y"/>
    <n v="15.8"/>
    <n v="23.6"/>
    <n v="24"/>
    <n v="0"/>
    <n v="101233.205"/>
    <n v="51.415029230000002"/>
    <n v="5204908.1941215824"/>
  </r>
  <r>
    <d v="2020-01-27T00:00:00"/>
    <s v="Monday"/>
    <x v="0"/>
    <x v="5"/>
    <n v="5"/>
    <s v="N"/>
    <s v="Y"/>
    <n v="12.8"/>
    <n v="23.1"/>
    <n v="26.1"/>
    <n v="0"/>
    <n v="103134.46"/>
    <n v="54.453082340000002"/>
    <n v="5615989.242471437"/>
  </r>
  <r>
    <d v="2020-01-28T00:00:00"/>
    <s v="Tuesday"/>
    <x v="0"/>
    <x v="5"/>
    <n v="5"/>
    <s v="N"/>
    <s v="N"/>
    <n v="13.6"/>
    <n v="25.4"/>
    <n v="26.5"/>
    <n v="0"/>
    <n v="116190.55499999999"/>
    <n v="67.173829400000002"/>
    <n v="7804964.519461317"/>
  </r>
  <r>
    <d v="2020-01-29T00:00:00"/>
    <s v="Wednesday"/>
    <x v="0"/>
    <x v="5"/>
    <n v="5"/>
    <s v="N"/>
    <s v="N"/>
    <n v="15.2"/>
    <n v="31.5"/>
    <n v="29.5"/>
    <n v="0"/>
    <n v="129812.91499999999"/>
    <n v="78.27234224"/>
    <n v="10160760.910052029"/>
  </r>
  <r>
    <d v="2020-01-30T00:00:00"/>
    <s v="Thursday"/>
    <x v="0"/>
    <x v="5"/>
    <n v="5"/>
    <s v="Y"/>
    <s v="N"/>
    <n v="16.399999999999999"/>
    <n v="39.4"/>
    <n v="29.3"/>
    <n v="0"/>
    <n v="154816.49"/>
    <n v="1044.4473029999999"/>
    <n v="161697665.44042644"/>
  </r>
  <r>
    <d v="2020-01-31T00:00:00"/>
    <s v="Friday"/>
    <x v="0"/>
    <x v="5"/>
    <n v="5"/>
    <s v="Y"/>
    <s v="N"/>
    <n v="21.5"/>
    <n v="42.9"/>
    <n v="18.3"/>
    <n v="0"/>
    <n v="170653.84"/>
    <n v="2809.437516"/>
    <n v="479441300.34546143"/>
  </r>
  <r>
    <d v="2020-02-01T00:00:00"/>
    <s v="Saturday"/>
    <x v="1"/>
    <x v="5"/>
    <n v="5"/>
    <s v="Y"/>
    <s v="N"/>
    <n v="23.5"/>
    <n v="29.3"/>
    <n v="1.8"/>
    <n v="0.8"/>
    <n v="131856.315"/>
    <n v="86.908607950000004"/>
    <n v="11459448.786066705"/>
  </r>
  <r>
    <d v="2020-02-02T00:00:00"/>
    <s v="Sunday"/>
    <x v="1"/>
    <x v="5"/>
    <n v="6"/>
    <s v="Y"/>
    <s v="N"/>
    <n v="14.2"/>
    <n v="25.1"/>
    <n v="21"/>
    <n v="14.8"/>
    <n v="97609.06"/>
    <n v="14.2356353"/>
    <n v="1389526.980135818"/>
  </r>
  <r>
    <d v="2020-02-03T00:00:00"/>
    <s v="Monday"/>
    <x v="1"/>
    <x v="5"/>
    <n v="6"/>
    <s v="Y"/>
    <s v="N"/>
    <n v="13.2"/>
    <n v="17.7"/>
    <n v="22.7"/>
    <n v="0"/>
    <n v="105004.91"/>
    <n v="15.310771989999999"/>
    <n v="1607706.2348404708"/>
  </r>
  <r>
    <d v="2020-02-04T00:00:00"/>
    <s v="Tuesday"/>
    <x v="1"/>
    <x v="5"/>
    <n v="6"/>
    <s v="Y"/>
    <s v="N"/>
    <n v="11.3"/>
    <n v="19.7"/>
    <n v="28.6"/>
    <n v="0"/>
    <n v="107034.065"/>
    <n v="25.212092720000001"/>
    <n v="2698552.7709785071"/>
  </r>
  <r>
    <d v="2020-02-05T00:00:00"/>
    <s v="Wednesday"/>
    <x v="1"/>
    <x v="5"/>
    <n v="6"/>
    <s v="Y"/>
    <s v="N"/>
    <n v="10.8"/>
    <n v="20.100000000000001"/>
    <n v="27.1"/>
    <n v="0"/>
    <n v="108988.44"/>
    <n v="42.116875"/>
    <n v="4590252.5039250003"/>
  </r>
  <r>
    <d v="2020-02-06T00:00:00"/>
    <s v="Thursday"/>
    <x v="1"/>
    <x v="5"/>
    <n v="6"/>
    <s v="Y"/>
    <s v="N"/>
    <n v="13.7"/>
    <n v="25.5"/>
    <n v="25"/>
    <n v="0"/>
    <n v="120569.46"/>
    <n v="42.766032299999999"/>
    <n v="5156277.4207535582"/>
  </r>
  <r>
    <d v="2020-02-07T00:00:00"/>
    <s v="Friday"/>
    <x v="1"/>
    <x v="5"/>
    <n v="6"/>
    <s v="Y"/>
    <s v="N"/>
    <n v="16.5"/>
    <n v="23.2"/>
    <n v="18.399999999999999"/>
    <n v="0"/>
    <n v="120734.85"/>
    <n v="45.332425360000002"/>
    <n v="5473203.5759757962"/>
  </r>
  <r>
    <d v="2020-02-08T00:00:00"/>
    <s v="Saturday"/>
    <x v="1"/>
    <x v="5"/>
    <n v="6"/>
    <s v="Y"/>
    <s v="N"/>
    <n v="17.399999999999999"/>
    <n v="29.4"/>
    <n v="27.5"/>
    <n v="0"/>
    <n v="107864.44500000001"/>
    <n v="28.570907080000001"/>
    <n v="3081785.035330771"/>
  </r>
  <r>
    <d v="2020-02-09T00:00:00"/>
    <s v="Sunday"/>
    <x v="1"/>
    <x v="5"/>
    <n v="7"/>
    <s v="Y"/>
    <s v="N"/>
    <n v="19.600000000000001"/>
    <n v="28.2"/>
    <n v="19.899999999999999"/>
    <n v="0"/>
    <n v="103857.11"/>
    <n v="21.555491809999999"/>
    <n v="2238691.0840152688"/>
  </r>
  <r>
    <d v="2020-02-10T00:00:00"/>
    <s v="Monday"/>
    <x v="1"/>
    <x v="5"/>
    <n v="7"/>
    <s v="Y"/>
    <s v="N"/>
    <n v="18.5"/>
    <n v="27.7"/>
    <n v="15"/>
    <n v="0.6"/>
    <n v="122975.46"/>
    <n v="50.809242179999998"/>
    <n v="6248289.9293369027"/>
  </r>
  <r>
    <d v="2020-02-11T00:00:00"/>
    <s v="Tuesday"/>
    <x v="1"/>
    <x v="5"/>
    <n v="7"/>
    <s v="Y"/>
    <s v="N"/>
    <n v="19.5"/>
    <n v="25.9"/>
    <n v="19.100000000000001"/>
    <n v="0"/>
    <n v="127110.58"/>
    <n v="61.289840849999997"/>
    <n v="7790587.2185511924"/>
  </r>
  <r>
    <d v="2020-02-12T00:00:00"/>
    <s v="Wednesday"/>
    <x v="1"/>
    <x v="5"/>
    <n v="7"/>
    <s v="Y"/>
    <s v="N"/>
    <n v="19.100000000000001"/>
    <n v="27.7"/>
    <n v="17.3"/>
    <n v="0"/>
    <n v="124618.565"/>
    <n v="53.243525050000002"/>
    <n v="6635131.6872725533"/>
  </r>
  <r>
    <d v="2020-02-13T00:00:00"/>
    <s v="Thursday"/>
    <x v="1"/>
    <x v="5"/>
    <n v="7"/>
    <s v="Y"/>
    <s v="N"/>
    <n v="19.399999999999999"/>
    <n v="31.7"/>
    <n v="26.7"/>
    <n v="0"/>
    <n v="139137.185"/>
    <n v="79.018494320000002"/>
    <n v="10994410.862623289"/>
  </r>
  <r>
    <d v="2020-02-14T00:00:00"/>
    <s v="Friday"/>
    <x v="1"/>
    <x v="5"/>
    <n v="7"/>
    <s v="Y"/>
    <s v="N"/>
    <n v="20.3"/>
    <n v="33.700000000000003"/>
    <n v="10.6"/>
    <n v="0"/>
    <n v="139855.63"/>
    <n v="79.502643969999994"/>
    <n v="11118892.359090051"/>
  </r>
  <r>
    <d v="2020-02-15T00:00:00"/>
    <s v="Saturday"/>
    <x v="1"/>
    <x v="5"/>
    <n v="7"/>
    <s v="Y"/>
    <s v="N"/>
    <n v="18.899999999999999"/>
    <n v="19.3"/>
    <n v="2.4"/>
    <n v="5.4"/>
    <n v="108300.63499999999"/>
    <n v="55.674962260000001"/>
    <n v="6029633.7663590349"/>
  </r>
  <r>
    <d v="2020-02-16T00:00:00"/>
    <s v="Sunday"/>
    <x v="1"/>
    <x v="5"/>
    <n v="8"/>
    <s v="Y"/>
    <s v="N"/>
    <n v="16.899999999999999"/>
    <n v="26.4"/>
    <n v="23.8"/>
    <n v="2.8"/>
    <n v="100904.27"/>
    <n v="47.00473539"/>
    <n v="4742978.5110711157"/>
  </r>
  <r>
    <d v="2020-02-17T00:00:00"/>
    <s v="Monday"/>
    <x v="1"/>
    <x v="5"/>
    <n v="8"/>
    <s v="Y"/>
    <s v="N"/>
    <n v="15.2"/>
    <n v="25.6"/>
    <n v="26.4"/>
    <n v="0"/>
    <n v="123351.845"/>
    <n v="64.10902188"/>
    <n v="7907966.1300433688"/>
  </r>
  <r>
    <d v="2020-02-18T00:00:00"/>
    <s v="Tuesday"/>
    <x v="1"/>
    <x v="5"/>
    <n v="8"/>
    <s v="Y"/>
    <s v="N"/>
    <n v="17.600000000000001"/>
    <n v="21.8"/>
    <n v="7.3"/>
    <n v="0"/>
    <n v="119178.12"/>
    <n v="60.59554515"/>
    <n v="7221663.1513521178"/>
  </r>
  <r>
    <d v="2020-02-19T00:00:00"/>
    <s v="Wednesday"/>
    <x v="1"/>
    <x v="5"/>
    <n v="8"/>
    <s v="Y"/>
    <s v="N"/>
    <n v="13.3"/>
    <n v="19.7"/>
    <n v="12.9"/>
    <n v="38"/>
    <n v="109375.215"/>
    <n v="51.44203692"/>
    <n v="5626483.8481629379"/>
  </r>
  <r>
    <d v="2020-02-20T00:00:00"/>
    <s v="Thursday"/>
    <x v="1"/>
    <x v="5"/>
    <n v="8"/>
    <s v="Y"/>
    <s v="N"/>
    <n v="14.2"/>
    <n v="18.7"/>
    <n v="15.2"/>
    <n v="3.2"/>
    <n v="112202.145"/>
    <n v="58.361290920000002"/>
    <n v="6548262.0261930237"/>
  </r>
  <r>
    <d v="2020-02-21T00:00:00"/>
    <s v="Friday"/>
    <x v="1"/>
    <x v="5"/>
    <n v="8"/>
    <s v="Y"/>
    <s v="N"/>
    <n v="13.5"/>
    <n v="19.600000000000001"/>
    <n v="17.100000000000001"/>
    <n v="2.8"/>
    <n v="108949.05499999999"/>
    <n v="48.658203370000003"/>
    <n v="5301265.2751593152"/>
  </r>
  <r>
    <d v="2020-02-22T00:00:00"/>
    <s v="Saturday"/>
    <x v="1"/>
    <x v="5"/>
    <n v="8"/>
    <s v="Y"/>
    <s v="N"/>
    <n v="11.4"/>
    <n v="21.1"/>
    <n v="25.4"/>
    <n v="0"/>
    <n v="96922.02"/>
    <n v="42.236093580000002"/>
    <n v="4093607.506682632"/>
  </r>
  <r>
    <d v="2020-02-23T00:00:00"/>
    <s v="Sunday"/>
    <x v="1"/>
    <x v="5"/>
    <n v="9"/>
    <s v="Y"/>
    <s v="N"/>
    <n v="13.3"/>
    <n v="34"/>
    <n v="21.6"/>
    <n v="0"/>
    <n v="106129.66499999999"/>
    <n v="51.318456159999997"/>
    <n v="5446410.5605779858"/>
  </r>
  <r>
    <d v="2020-02-24T00:00:00"/>
    <s v="Monday"/>
    <x v="1"/>
    <x v="5"/>
    <n v="9"/>
    <s v="Y"/>
    <s v="N"/>
    <n v="16.8"/>
    <n v="23.7"/>
    <n v="5.4"/>
    <n v="0"/>
    <n v="122619.05499999999"/>
    <n v="57.234083179999999"/>
    <n v="7017989.1933229947"/>
  </r>
  <r>
    <d v="2020-02-25T00:00:00"/>
    <s v="Tuesday"/>
    <x v="1"/>
    <x v="5"/>
    <n v="9"/>
    <s v="Y"/>
    <s v="N"/>
    <n v="18.399999999999999"/>
    <n v="31.6"/>
    <n v="10.6"/>
    <n v="3.6"/>
    <n v="123558.425"/>
    <n v="60.554701809999997"/>
    <n v="7482043.581988249"/>
  </r>
  <r>
    <d v="2020-02-26T00:00:00"/>
    <s v="Wednesday"/>
    <x v="1"/>
    <x v="5"/>
    <n v="9"/>
    <s v="Y"/>
    <s v="N"/>
    <n v="16.2"/>
    <n v="19.2"/>
    <n v="19.3"/>
    <n v="4"/>
    <n v="108371.125"/>
    <n v="45.06152522"/>
    <n v="4883368.1823072722"/>
  </r>
  <r>
    <d v="2020-02-27T00:00:00"/>
    <s v="Thursday"/>
    <x v="1"/>
    <x v="5"/>
    <n v="9"/>
    <s v="Y"/>
    <s v="N"/>
    <n v="11"/>
    <n v="19.7"/>
    <n v="11.1"/>
    <n v="0.2"/>
    <n v="108675.4"/>
    <n v="48.542669150000002"/>
    <n v="5275393.9869439099"/>
  </r>
  <r>
    <d v="2020-02-28T00:00:00"/>
    <s v="Friday"/>
    <x v="1"/>
    <x v="5"/>
    <n v="9"/>
    <s v="Y"/>
    <s v="N"/>
    <n v="13.1"/>
    <n v="20.100000000000001"/>
    <n v="17.600000000000001"/>
    <n v="0"/>
    <n v="110006.97"/>
    <n v="50.306352859999997"/>
    <n v="5534049.449879434"/>
  </r>
  <r>
    <d v="2020-02-29T00:00:00"/>
    <s v="Saturday"/>
    <x v="1"/>
    <x v="5"/>
    <n v="9"/>
    <s v="Y"/>
    <s v="N"/>
    <n v="14.7"/>
    <n v="22.4"/>
    <n v="22.8"/>
    <n v="0"/>
    <n v="100380.94"/>
    <n v="51.289608729999998"/>
    <n v="5148499.136549606"/>
  </r>
  <r>
    <d v="2020-03-01T00:00:00"/>
    <s v="Sunday"/>
    <x v="2"/>
    <x v="5"/>
    <n v="10"/>
    <s v="Y"/>
    <s v="N"/>
    <n v="13.2"/>
    <n v="32.1"/>
    <n v="20.8"/>
    <n v="0"/>
    <n v="101413.145"/>
    <n v="43.745921029999998"/>
    <n v="4436411.4325739397"/>
  </r>
  <r>
    <d v="2020-03-02T00:00:00"/>
    <s v="Monday"/>
    <x v="2"/>
    <x v="5"/>
    <n v="10"/>
    <s v="Y"/>
    <s v="N"/>
    <n v="14.2"/>
    <n v="18.399999999999999"/>
    <n v="21.1"/>
    <n v="3"/>
    <n v="106359.955"/>
    <n v="52.728395089999999"/>
    <n v="5608189.728994621"/>
  </r>
  <r>
    <d v="2020-03-03T00:00:00"/>
    <s v="Tuesday"/>
    <x v="2"/>
    <x v="5"/>
    <n v="10"/>
    <s v="Y"/>
    <s v="N"/>
    <n v="14.7"/>
    <n v="19.5"/>
    <n v="15.9"/>
    <n v="0"/>
    <n v="108746.37"/>
    <n v="49.781089729999998"/>
    <n v="5413512.8027817793"/>
  </r>
  <r>
    <d v="2020-03-04T00:00:00"/>
    <s v="Wednesday"/>
    <x v="2"/>
    <x v="5"/>
    <n v="10"/>
    <s v="Y"/>
    <s v="N"/>
    <n v="13.6"/>
    <n v="23.5"/>
    <n v="7.1"/>
    <n v="0"/>
    <n v="117505.625"/>
    <n v="58.522870509999997"/>
    <n v="6876766.4760716185"/>
  </r>
  <r>
    <d v="2020-03-05T00:00:00"/>
    <s v="Thursday"/>
    <x v="2"/>
    <x v="5"/>
    <n v="10"/>
    <s v="Y"/>
    <s v="N"/>
    <n v="15.4"/>
    <n v="20.3"/>
    <n v="4.3"/>
    <n v="54.6"/>
    <n v="119734.63499999999"/>
    <n v="57.036382109999998"/>
    <n v="6829230.3936613789"/>
  </r>
  <r>
    <d v="2020-03-06T00:00:00"/>
    <s v="Friday"/>
    <x v="2"/>
    <x v="5"/>
    <n v="10"/>
    <s v="Y"/>
    <s v="N"/>
    <n v="15.9"/>
    <n v="19"/>
    <n v="12.7"/>
    <n v="7"/>
    <n v="111322.325"/>
    <n v="53.736514710000002"/>
    <n v="5982073.754913901"/>
  </r>
  <r>
    <d v="2020-03-07T00:00:00"/>
    <s v="Saturday"/>
    <x v="2"/>
    <x v="5"/>
    <n v="10"/>
    <s v="Y"/>
    <s v="N"/>
    <n v="15.4"/>
    <n v="20"/>
    <n v="17.100000000000001"/>
    <n v="0.2"/>
    <n v="96850.78"/>
    <n v="28.020466209999999"/>
    <n v="2713804.0084021436"/>
  </r>
  <r>
    <d v="2020-03-08T00:00:00"/>
    <s v="Sunday"/>
    <x v="2"/>
    <x v="5"/>
    <n v="11"/>
    <s v="Y"/>
    <s v="N"/>
    <n v="13.9"/>
    <n v="22.4"/>
    <n v="19.5"/>
    <n v="0"/>
    <n v="92553.29"/>
    <n v="17.916415310000001"/>
    <n v="1658223.1819468699"/>
  </r>
  <r>
    <d v="2020-03-09T00:00:00"/>
    <s v="Monday"/>
    <x v="2"/>
    <x v="5"/>
    <n v="11"/>
    <s v="Y"/>
    <s v="Y"/>
    <n v="12.3"/>
    <n v="21"/>
    <n v="19.7"/>
    <n v="0"/>
    <n v="94641.7"/>
    <n v="22.041451550000001"/>
    <n v="2086040.445159635"/>
  </r>
  <r>
    <d v="2020-03-10T00:00:00"/>
    <s v="Tuesday"/>
    <x v="2"/>
    <x v="5"/>
    <n v="11"/>
    <s v="Y"/>
    <s v="N"/>
    <n v="10.3"/>
    <n v="22.3"/>
    <n v="21.9"/>
    <n v="0"/>
    <n v="112142.54"/>
    <n v="48.059723949999999"/>
    <n v="5389539.5154518327"/>
  </r>
  <r>
    <d v="2020-03-11T00:00:00"/>
    <s v="Wednesday"/>
    <x v="2"/>
    <x v="5"/>
    <n v="11"/>
    <s v="Y"/>
    <s v="N"/>
    <n v="12.6"/>
    <n v="29.5"/>
    <n v="15.7"/>
    <n v="0"/>
    <n v="118830.14"/>
    <n v="44.369936750000001"/>
    <n v="5272485.7957936451"/>
  </r>
  <r>
    <d v="2020-03-12T00:00:00"/>
    <s v="Thursday"/>
    <x v="2"/>
    <x v="5"/>
    <n v="11"/>
    <s v="Y"/>
    <s v="N"/>
    <n v="16.600000000000001"/>
    <n v="29.5"/>
    <n v="19.5"/>
    <n v="0"/>
    <n v="120272.77499999999"/>
    <n v="39.127565740000001"/>
    <n v="4705980.9105447289"/>
  </r>
  <r>
    <d v="2020-03-13T00:00:00"/>
    <s v="Friday"/>
    <x v="2"/>
    <x v="5"/>
    <n v="11"/>
    <s v="Y"/>
    <s v="N"/>
    <n v="19.100000000000001"/>
    <n v="26.8"/>
    <n v="7.3"/>
    <n v="0"/>
    <n v="115075.81"/>
    <n v="40.127134920000003"/>
    <n v="4617662.5538982851"/>
  </r>
  <r>
    <d v="2020-03-14T00:00:00"/>
    <s v="Saturday"/>
    <x v="2"/>
    <x v="5"/>
    <n v="11"/>
    <s v="Y"/>
    <s v="N"/>
    <n v="13.1"/>
    <n v="17.899999999999999"/>
    <n v="12.3"/>
    <n v="0.6"/>
    <n v="96016.19"/>
    <n v="29.137325780000001"/>
    <n v="2797655.0081843785"/>
  </r>
  <r>
    <d v="2020-03-15T00:00:00"/>
    <s v="Sunday"/>
    <x v="2"/>
    <x v="5"/>
    <n v="12"/>
    <s v="Y"/>
    <s v="N"/>
    <n v="12.7"/>
    <n v="18.8"/>
    <n v="10.199999999999999"/>
    <n v="0"/>
    <n v="97664.934999999998"/>
    <n v="31.657840010000001"/>
    <n v="3091860.8868170492"/>
  </r>
  <r>
    <d v="2020-03-16T00:00:00"/>
    <s v="Monday"/>
    <x v="2"/>
    <x v="5"/>
    <n v="12"/>
    <s v="Y"/>
    <s v="N"/>
    <n v="9.3000000000000007"/>
    <n v="26.5"/>
    <n v="20.6"/>
    <n v="0"/>
    <n v="110586.815"/>
    <n v="46.670884049999998"/>
    <n v="5161184.4203238003"/>
  </r>
  <r>
    <d v="2020-03-17T00:00:00"/>
    <s v="Tuesday"/>
    <x v="2"/>
    <x v="5"/>
    <n v="12"/>
    <s v="Y"/>
    <s v="N"/>
    <n v="11.6"/>
    <n v="28.2"/>
    <n v="19.899999999999999"/>
    <n v="0"/>
    <n v="115254.185"/>
    <n v="52.451198269999999"/>
    <n v="6045220.1088822596"/>
  </r>
  <r>
    <d v="2020-03-18T00:00:00"/>
    <s v="Wednesday"/>
    <x v="2"/>
    <x v="5"/>
    <n v="12"/>
    <s v="Y"/>
    <s v="N"/>
    <n v="17.7"/>
    <n v="28.3"/>
    <n v="9.1"/>
    <n v="0"/>
    <n v="121127.145"/>
    <n v="51.291442230000001"/>
    <n v="6212785.9602523334"/>
  </r>
  <r>
    <d v="2020-03-19T00:00:00"/>
    <s v="Thursday"/>
    <x v="2"/>
    <x v="5"/>
    <n v="12"/>
    <s v="Y"/>
    <s v="N"/>
    <n v="18.7"/>
    <n v="30.4"/>
    <n v="8.1999999999999993"/>
    <n v="0"/>
    <n v="127266.86"/>
    <n v="47.562659549999999"/>
    <n v="6053150.3341775127"/>
  </r>
  <r>
    <d v="2020-03-20T00:00:00"/>
    <s v="Friday"/>
    <x v="2"/>
    <x v="5"/>
    <n v="12"/>
    <s v="Y"/>
    <s v="N"/>
    <n v="16.100000000000001"/>
    <n v="22.7"/>
    <n v="12.6"/>
    <n v="0"/>
    <n v="111547.605"/>
    <n v="40.76436769"/>
    <n v="4547167.5851588827"/>
  </r>
  <r>
    <d v="2020-03-21T00:00:00"/>
    <s v="Saturday"/>
    <x v="2"/>
    <x v="5"/>
    <n v="12"/>
    <s v="Y"/>
    <s v="N"/>
    <n v="14.6"/>
    <n v="18.399999999999999"/>
    <n v="10.8"/>
    <n v="0"/>
    <n v="103999.33500000001"/>
    <n v="47.458698750000003"/>
    <n v="4935673.1099653319"/>
  </r>
  <r>
    <d v="2020-03-22T00:00:00"/>
    <s v="Sunday"/>
    <x v="2"/>
    <x v="5"/>
    <n v="13"/>
    <s v="Y"/>
    <s v="N"/>
    <n v="12.1"/>
    <n v="18.3"/>
    <n v="15.2"/>
    <n v="0"/>
    <n v="97449.684999999998"/>
    <n v="34.618054800000003"/>
    <n v="3373518.5355727384"/>
  </r>
  <r>
    <d v="2020-03-23T00:00:00"/>
    <s v="Monday"/>
    <x v="2"/>
    <x v="5"/>
    <n v="13"/>
    <s v="Y"/>
    <s v="N"/>
    <n v="12.7"/>
    <n v="17.100000000000001"/>
    <n v="9.9"/>
    <n v="0.4"/>
    <n v="112906.94500000001"/>
    <n v="44.639439000000003"/>
    <n v="5040102.684003856"/>
  </r>
  <r>
    <d v="2020-03-24T00:00:00"/>
    <s v="Tuesday"/>
    <x v="2"/>
    <x v="5"/>
    <n v="13"/>
    <s v="N"/>
    <s v="N"/>
    <n v="8.5"/>
    <n v="17.899999999999999"/>
    <n v="15.8"/>
    <n v="0"/>
    <n v="114935.545"/>
    <n v="49.44768766"/>
    <n v="5683296.9301918745"/>
  </r>
  <r>
    <d v="2020-03-25T00:00:00"/>
    <s v="Wednesday"/>
    <x v="2"/>
    <x v="5"/>
    <n v="13"/>
    <s v="N"/>
    <s v="N"/>
    <n v="10.8"/>
    <n v="17.5"/>
    <n v="7.6"/>
    <n v="0"/>
    <n v="113147.815"/>
    <n v="43.72083739"/>
    <n v="4946917.2206488028"/>
  </r>
  <r>
    <d v="2020-03-26T00:00:00"/>
    <s v="Thursday"/>
    <x v="2"/>
    <x v="5"/>
    <n v="13"/>
    <s v="N"/>
    <s v="N"/>
    <n v="13.7"/>
    <n v="19.8"/>
    <n v="15.5"/>
    <n v="0"/>
    <n v="110088.01"/>
    <n v="45.521245239999999"/>
    <n v="5011343.3011935716"/>
  </r>
  <r>
    <d v="2020-03-27T00:00:00"/>
    <s v="Friday"/>
    <x v="2"/>
    <x v="5"/>
    <n v="13"/>
    <s v="N"/>
    <s v="N"/>
    <n v="13.6"/>
    <n v="27.6"/>
    <n v="17.8"/>
    <n v="0"/>
    <n v="111958.245"/>
    <n v="49.318500309999997"/>
    <n v="5521612.7407395551"/>
  </r>
  <r>
    <d v="2020-03-28T00:00:00"/>
    <s v="Saturday"/>
    <x v="2"/>
    <x v="5"/>
    <n v="13"/>
    <s v="N"/>
    <s v="N"/>
    <n v="14.8"/>
    <n v="27.5"/>
    <n v="16.899999999999999"/>
    <n v="0"/>
    <n v="97923.714999999997"/>
    <n v="47.963271040000002"/>
    <n v="4696741.683788714"/>
  </r>
  <r>
    <d v="2020-03-29T00:00:00"/>
    <s v="Sunday"/>
    <x v="2"/>
    <x v="5"/>
    <n v="14"/>
    <s v="N"/>
    <s v="N"/>
    <n v="16.5"/>
    <n v="26.4"/>
    <n v="9.5"/>
    <n v="0"/>
    <n v="95953.205000000002"/>
    <n v="42.33862791"/>
    <n v="4062527.0432669516"/>
  </r>
  <r>
    <d v="2020-03-30T00:00:00"/>
    <s v="Monday"/>
    <x v="2"/>
    <x v="5"/>
    <n v="14"/>
    <s v="N"/>
    <s v="N"/>
    <n v="15.9"/>
    <n v="21.7"/>
    <n v="13.3"/>
    <n v="5.2"/>
    <n v="107687.51"/>
    <n v="57.502975429999999"/>
    <n v="6192352.2416478787"/>
  </r>
  <r>
    <d v="2020-03-31T00:00:00"/>
    <s v="Tuesday"/>
    <x v="2"/>
    <x v="5"/>
    <n v="14"/>
    <s v="N"/>
    <s v="N"/>
    <n v="12.2"/>
    <n v="21.4"/>
    <n v="16.899999999999999"/>
    <n v="0"/>
    <n v="109043.86500000001"/>
    <n v="57.690193069999999"/>
    <n v="6290761.6249490157"/>
  </r>
  <r>
    <d v="2020-04-01T00:00:00"/>
    <s v="Wednesday"/>
    <x v="3"/>
    <x v="5"/>
    <n v="14"/>
    <s v="N"/>
    <s v="N"/>
    <n v="11"/>
    <n v="23.1"/>
    <n v="15.2"/>
    <n v="0"/>
    <n v="110991.625"/>
    <n v="62.967514510000001"/>
    <n v="6988866.7576759793"/>
  </r>
  <r>
    <d v="2020-04-02T00:00:00"/>
    <s v="Thursday"/>
    <x v="3"/>
    <x v="5"/>
    <n v="14"/>
    <s v="N"/>
    <s v="N"/>
    <n v="12.4"/>
    <n v="20.7"/>
    <n v="4.2"/>
    <n v="23"/>
    <n v="116302.66499999999"/>
    <n v="61.537019960000002"/>
    <n v="7156919.4175061928"/>
  </r>
  <r>
    <d v="2020-04-03T00:00:00"/>
    <s v="Friday"/>
    <x v="3"/>
    <x v="5"/>
    <n v="14"/>
    <s v="N"/>
    <s v="N"/>
    <n v="13.7"/>
    <n v="23.2"/>
    <n v="12"/>
    <n v="15.8"/>
    <n v="104294.57"/>
    <n v="48.636778120000002"/>
    <n v="5072551.8602108089"/>
  </r>
  <r>
    <d v="2020-04-04T00:00:00"/>
    <s v="Saturday"/>
    <x v="3"/>
    <x v="5"/>
    <n v="14"/>
    <s v="N"/>
    <s v="N"/>
    <n v="12.8"/>
    <n v="16.600000000000001"/>
    <n v="6.1"/>
    <n v="35.200000000000003"/>
    <n v="101854.155"/>
    <n v="38.375968759999999"/>
    <n v="3908751.8703561975"/>
  </r>
  <r>
    <d v="2020-04-05T00:00:00"/>
    <s v="Sunday"/>
    <x v="3"/>
    <x v="5"/>
    <n v="15"/>
    <s v="N"/>
    <s v="N"/>
    <n v="9.5"/>
    <n v="16.899999999999999"/>
    <n v="4.5"/>
    <n v="4.4000000000000004"/>
    <n v="105098.02499999999"/>
    <n v="23.78090796"/>
    <n v="2499326.4593027788"/>
  </r>
  <r>
    <d v="2020-04-06T00:00:00"/>
    <s v="Monday"/>
    <x v="3"/>
    <x v="5"/>
    <n v="15"/>
    <s v="N"/>
    <s v="N"/>
    <n v="10.7"/>
    <n v="16.5"/>
    <n v="11.5"/>
    <n v="6.2"/>
    <n v="118074.565"/>
    <n v="64.755851129999996"/>
    <n v="7646018.9533795081"/>
  </r>
  <r>
    <d v="2020-04-07T00:00:00"/>
    <s v="Tuesday"/>
    <x v="3"/>
    <x v="5"/>
    <n v="15"/>
    <s v="N"/>
    <s v="N"/>
    <n v="11.9"/>
    <n v="16.399999999999999"/>
    <n v="9.5"/>
    <n v="1.4"/>
    <n v="118404.455"/>
    <n v="55.234382369999999"/>
    <n v="6539996.9417814584"/>
  </r>
  <r>
    <d v="2020-04-08T00:00:00"/>
    <s v="Wednesday"/>
    <x v="3"/>
    <x v="5"/>
    <n v="15"/>
    <s v="N"/>
    <s v="N"/>
    <n v="11.7"/>
    <n v="18.600000000000001"/>
    <n v="10.7"/>
    <n v="1.2"/>
    <n v="108404.01"/>
    <n v="44.729397409999997"/>
    <n v="4848846.0441276133"/>
  </r>
  <r>
    <d v="2020-04-09T00:00:00"/>
    <s v="Thursday"/>
    <x v="3"/>
    <x v="5"/>
    <n v="15"/>
    <s v="N"/>
    <s v="N"/>
    <n v="8.9"/>
    <n v="21.2"/>
    <n v="15.8"/>
    <n v="0"/>
    <n v="108587.52"/>
    <n v="43.738044760000001"/>
    <n v="4749405.8101373957"/>
  </r>
  <r>
    <d v="2020-04-10T00:00:00"/>
    <s v="Friday"/>
    <x v="3"/>
    <x v="5"/>
    <n v="15"/>
    <s v="N"/>
    <s v="Y"/>
    <n v="12.7"/>
    <n v="22"/>
    <n v="9.5"/>
    <n v="0.2"/>
    <n v="94831.23"/>
    <n v="38.435506619999998"/>
    <n v="3644886.3684477424"/>
  </r>
  <r>
    <d v="2020-04-11T00:00:00"/>
    <s v="Saturday"/>
    <x v="3"/>
    <x v="5"/>
    <n v="15"/>
    <s v="N"/>
    <s v="Y"/>
    <n v="13"/>
    <n v="15.7"/>
    <n v="11.3"/>
    <n v="2.4"/>
    <n v="92097.07"/>
    <n v="19.934105580000001"/>
    <n v="1835872.7169886508"/>
  </r>
  <r>
    <d v="2020-04-12T00:00:00"/>
    <s v="Sunday"/>
    <x v="3"/>
    <x v="5"/>
    <n v="16"/>
    <s v="N"/>
    <s v="Y"/>
    <n v="11"/>
    <n v="15.3"/>
    <n v="7.7"/>
    <n v="2.4"/>
    <n v="101760.09"/>
    <n v="45.982052150000001"/>
    <n v="4679137.7651686938"/>
  </r>
  <r>
    <d v="2020-04-13T00:00:00"/>
    <s v="Monday"/>
    <x v="3"/>
    <x v="5"/>
    <n v="16"/>
    <s v="N"/>
    <s v="Y"/>
    <n v="12.2"/>
    <n v="18.3"/>
    <n v="14.3"/>
    <n v="0"/>
    <n v="100025.9"/>
    <n v="56.657417019999997"/>
    <n v="5667209.1291008173"/>
  </r>
  <r>
    <d v="2020-04-14T00:00:00"/>
    <s v="Tuesday"/>
    <x v="3"/>
    <x v="5"/>
    <n v="16"/>
    <s v="N"/>
    <s v="N"/>
    <n v="12.1"/>
    <n v="23.4"/>
    <n v="11.1"/>
    <n v="0.6"/>
    <n v="107849.83"/>
    <n v="40.838553589999997"/>
    <n v="4404431.062127389"/>
  </r>
  <r>
    <d v="2020-04-15T00:00:00"/>
    <s v="Wednesday"/>
    <x v="3"/>
    <x v="5"/>
    <n v="16"/>
    <s v="N"/>
    <s v="N"/>
    <n v="15.6"/>
    <n v="23.5"/>
    <n v="11.8"/>
    <n v="0"/>
    <n v="104547.34"/>
    <n v="27.705995810000001"/>
    <n v="2896588.1639866456"/>
  </r>
  <r>
    <d v="2020-04-16T00:00:00"/>
    <s v="Thursday"/>
    <x v="3"/>
    <x v="5"/>
    <n v="16"/>
    <s v="N"/>
    <s v="N"/>
    <n v="15.4"/>
    <n v="21.5"/>
    <n v="11.3"/>
    <n v="0.2"/>
    <n v="106527.94500000001"/>
    <n v="29.80144816"/>
    <n v="3174687.0305088311"/>
  </r>
  <r>
    <d v="2020-04-17T00:00:00"/>
    <s v="Friday"/>
    <x v="3"/>
    <x v="5"/>
    <n v="16"/>
    <s v="N"/>
    <s v="N"/>
    <n v="11.4"/>
    <n v="18.399999999999999"/>
    <n v="10.1"/>
    <n v="0"/>
    <n v="106943.49"/>
    <n v="30.782703059999999"/>
    <n v="3292009.6968700793"/>
  </r>
  <r>
    <d v="2020-04-18T00:00:00"/>
    <s v="Saturday"/>
    <x v="3"/>
    <x v="5"/>
    <n v="16"/>
    <s v="N"/>
    <s v="N"/>
    <n v="12.9"/>
    <n v="16.399999999999999"/>
    <n v="7.9"/>
    <n v="0"/>
    <n v="106888.545"/>
    <n v="42.660865000000001"/>
    <n v="4559957.7882914254"/>
  </r>
  <r>
    <d v="2020-04-19T00:00:00"/>
    <s v="Sunday"/>
    <x v="3"/>
    <x v="5"/>
    <n v="17"/>
    <s v="N"/>
    <s v="N"/>
    <n v="11.2"/>
    <n v="19.399999999999999"/>
    <n v="11.3"/>
    <n v="0"/>
    <n v="100737.83500000001"/>
    <n v="35.703490809999998"/>
    <n v="3596692.3661417966"/>
  </r>
  <r>
    <d v="2020-04-20T00:00:00"/>
    <s v="Monday"/>
    <x v="3"/>
    <x v="5"/>
    <n v="17"/>
    <s v="N"/>
    <s v="N"/>
    <n v="12"/>
    <n v="20.8"/>
    <n v="8.1"/>
    <n v="3.4"/>
    <n v="109168.595"/>
    <n v="25.61588931"/>
    <n v="2796450.6456482196"/>
  </r>
  <r>
    <d v="2020-04-21T00:00:00"/>
    <s v="Tuesday"/>
    <x v="3"/>
    <x v="5"/>
    <n v="17"/>
    <s v="N"/>
    <s v="N"/>
    <n v="8.5"/>
    <n v="19.600000000000001"/>
    <n v="9.8000000000000007"/>
    <n v="0"/>
    <n v="111417.63"/>
    <n v="33.035885159999999"/>
    <n v="3680780.0294793709"/>
  </r>
  <r>
    <d v="2020-04-22T00:00:00"/>
    <s v="Wednesday"/>
    <x v="3"/>
    <x v="5"/>
    <n v="17"/>
    <s v="N"/>
    <s v="N"/>
    <n v="12.8"/>
    <n v="18.2"/>
    <n v="8.8000000000000007"/>
    <n v="0"/>
    <n v="113506.01"/>
    <n v="37.881751569999999"/>
    <n v="4299806.4725219356"/>
  </r>
  <r>
    <d v="2020-04-23T00:00:00"/>
    <s v="Thursday"/>
    <x v="3"/>
    <x v="5"/>
    <n v="17"/>
    <s v="N"/>
    <s v="N"/>
    <n v="9.6"/>
    <n v="19.7"/>
    <n v="9.6999999999999993"/>
    <n v="0"/>
    <n v="112872.88"/>
    <n v="20.49660012"/>
    <n v="2313510.2857527458"/>
  </r>
  <r>
    <d v="2020-04-24T00:00:00"/>
    <s v="Friday"/>
    <x v="3"/>
    <x v="5"/>
    <n v="17"/>
    <s v="N"/>
    <s v="N"/>
    <n v="15.1"/>
    <n v="22.3"/>
    <n v="12.7"/>
    <n v="0.4"/>
    <n v="106565.295"/>
    <n v="26.641180070000001"/>
    <n v="2839025.2133076708"/>
  </r>
  <r>
    <d v="2020-04-25T00:00:00"/>
    <s v="Saturday"/>
    <x v="3"/>
    <x v="5"/>
    <n v="17"/>
    <s v="N"/>
    <s v="Y"/>
    <n v="10.5"/>
    <n v="21.7"/>
    <n v="10.4"/>
    <n v="0"/>
    <n v="96845.119999999995"/>
    <n v="17.640174080000001"/>
    <n v="1708364.7755984897"/>
  </r>
  <r>
    <d v="2020-04-26T00:00:00"/>
    <s v="Sunday"/>
    <x v="3"/>
    <x v="5"/>
    <n v="18"/>
    <s v="N"/>
    <s v="N"/>
    <n v="15.4"/>
    <n v="17.7"/>
    <n v="6.6"/>
    <n v="14"/>
    <n v="96572.934999999998"/>
    <n v="13.563055800000001"/>
    <n v="1309824.1061747731"/>
  </r>
  <r>
    <d v="2020-04-27T00:00:00"/>
    <s v="Monday"/>
    <x v="3"/>
    <x v="5"/>
    <n v="18"/>
    <s v="N"/>
    <s v="N"/>
    <n v="8.1"/>
    <n v="18.100000000000001"/>
    <n v="12.5"/>
    <n v="0.6"/>
    <n v="113471.83"/>
    <n v="33.031410970000003"/>
    <n v="3748134.6502479757"/>
  </r>
  <r>
    <d v="2020-04-28T00:00:00"/>
    <s v="Tuesday"/>
    <x v="3"/>
    <x v="5"/>
    <n v="18"/>
    <s v="N"/>
    <s v="N"/>
    <n v="7.1"/>
    <n v="18.899999999999999"/>
    <n v="10.4"/>
    <n v="0"/>
    <n v="112124.06"/>
    <n v="19.566687859999998"/>
    <n v="2193896.4836159116"/>
  </r>
  <r>
    <d v="2020-04-29T00:00:00"/>
    <s v="Wednesday"/>
    <x v="3"/>
    <x v="5"/>
    <n v="18"/>
    <s v="N"/>
    <s v="N"/>
    <n v="11.2"/>
    <n v="19.8"/>
    <n v="3.6"/>
    <n v="3.4"/>
    <n v="121307.84"/>
    <n v="32.265191100000003"/>
    <n v="3914020.6395282242"/>
  </r>
  <r>
    <d v="2020-04-30T00:00:00"/>
    <s v="Thursday"/>
    <x v="3"/>
    <x v="5"/>
    <n v="18"/>
    <s v="N"/>
    <s v="N"/>
    <n v="8.9"/>
    <n v="15.5"/>
    <n v="5.4"/>
    <n v="23.6"/>
    <n v="121353.33"/>
    <n v="30.41346278"/>
    <n v="3690774.9851840576"/>
  </r>
  <r>
    <d v="2020-05-01T00:00:00"/>
    <s v="Friday"/>
    <x v="4"/>
    <x v="5"/>
    <n v="18"/>
    <s v="N"/>
    <s v="N"/>
    <n v="7.6"/>
    <n v="13"/>
    <n v="5.0999999999999996"/>
    <n v="8"/>
    <n v="127238.875"/>
    <n v="24.122816870000001"/>
    <n v="3069360.0803698213"/>
  </r>
  <r>
    <d v="2020-05-02T00:00:00"/>
    <s v="Saturday"/>
    <x v="4"/>
    <x v="5"/>
    <n v="18"/>
    <s v="N"/>
    <s v="N"/>
    <n v="8.3000000000000007"/>
    <n v="14.2"/>
    <n v="6.2"/>
    <n v="1.4"/>
    <n v="111665.72500000001"/>
    <n v="22.875644019999999"/>
    <n v="2554425.3743352145"/>
  </r>
  <r>
    <d v="2020-05-03T00:00:00"/>
    <s v="Sunday"/>
    <x v="4"/>
    <x v="5"/>
    <n v="19"/>
    <s v="N"/>
    <s v="N"/>
    <n v="9.8000000000000007"/>
    <n v="15"/>
    <n v="8.3000000000000007"/>
    <n v="1.8"/>
    <n v="109669.355"/>
    <n v="36.488532380000002"/>
    <n v="4001673.8110112152"/>
  </r>
  <r>
    <d v="2020-05-04T00:00:00"/>
    <s v="Monday"/>
    <x v="4"/>
    <x v="5"/>
    <n v="19"/>
    <s v="N"/>
    <s v="N"/>
    <n v="9.4"/>
    <n v="14.8"/>
    <n v="7"/>
    <n v="0.2"/>
    <n v="126892.26"/>
    <n v="53.063440780000001"/>
    <n v="6733339.923950363"/>
  </r>
  <r>
    <d v="2020-05-05T00:00:00"/>
    <s v="Tuesday"/>
    <x v="4"/>
    <x v="5"/>
    <n v="19"/>
    <s v="N"/>
    <s v="N"/>
    <n v="8"/>
    <n v="19.5"/>
    <n v="11.6"/>
    <n v="0.4"/>
    <n v="118839.095"/>
    <n v="33.515699840000003"/>
    <n v="3982975.4372772453"/>
  </r>
  <r>
    <d v="2020-05-06T00:00:00"/>
    <s v="Wednesday"/>
    <x v="4"/>
    <x v="5"/>
    <n v="19"/>
    <s v="N"/>
    <s v="N"/>
    <n v="10.199999999999999"/>
    <n v="20.100000000000001"/>
    <n v="9.6999999999999993"/>
    <n v="0"/>
    <n v="113214.27"/>
    <n v="17.064877800000001"/>
    <n v="1931987.6827662063"/>
  </r>
  <r>
    <d v="2020-05-07T00:00:00"/>
    <s v="Thursday"/>
    <x v="4"/>
    <x v="5"/>
    <n v="19"/>
    <s v="N"/>
    <s v="N"/>
    <n v="15.1"/>
    <n v="21.1"/>
    <n v="6.2"/>
    <n v="0"/>
    <n v="109642.755"/>
    <n v="15.237901519999999"/>
    <n v="1670725.5030714876"/>
  </r>
  <r>
    <d v="2020-05-08T00:00:00"/>
    <s v="Friday"/>
    <x v="4"/>
    <x v="5"/>
    <n v="19"/>
    <s v="N"/>
    <s v="N"/>
    <n v="12.6"/>
    <n v="19.600000000000001"/>
    <n v="10.7"/>
    <n v="0"/>
    <n v="107914.05499999999"/>
    <n v="30.698219210000001"/>
    <n v="3312769.3162299963"/>
  </r>
  <r>
    <d v="2020-05-09T00:00:00"/>
    <s v="Saturday"/>
    <x v="4"/>
    <x v="5"/>
    <n v="19"/>
    <s v="N"/>
    <s v="N"/>
    <n v="12.6"/>
    <n v="14"/>
    <n v="5.4"/>
    <n v="0.6"/>
    <n v="107786.255"/>
    <n v="22.461551329999999"/>
    <n v="2421046.4993509692"/>
  </r>
  <r>
    <d v="2020-05-10T00:00:00"/>
    <s v="Sunday"/>
    <x v="4"/>
    <x v="5"/>
    <n v="20"/>
    <s v="N"/>
    <s v="N"/>
    <n v="7.2"/>
    <n v="14.5"/>
    <n v="9"/>
    <n v="7"/>
    <n v="107555.19"/>
    <n v="36.456396259999998"/>
    <n v="3921074.6264595892"/>
  </r>
  <r>
    <d v="2020-05-11T00:00:00"/>
    <s v="Monday"/>
    <x v="4"/>
    <x v="5"/>
    <n v="20"/>
    <s v="N"/>
    <s v="N"/>
    <n v="7.8"/>
    <n v="17.100000000000001"/>
    <n v="7.5"/>
    <n v="0.6"/>
    <n v="122550.94500000001"/>
    <n v="37.85789836"/>
    <n v="4639521.2197319502"/>
  </r>
  <r>
    <d v="2020-05-12T00:00:00"/>
    <s v="Tuesday"/>
    <x v="4"/>
    <x v="5"/>
    <n v="20"/>
    <s v="N"/>
    <s v="N"/>
    <n v="10.3"/>
    <n v="14.8"/>
    <n v="8.5"/>
    <n v="0.2"/>
    <n v="120767.795"/>
    <n v="29.433623390000001"/>
    <n v="3554633.7956707249"/>
  </r>
  <r>
    <d v="2020-05-13T00:00:00"/>
    <s v="Wednesday"/>
    <x v="4"/>
    <x v="5"/>
    <n v="20"/>
    <s v="N"/>
    <s v="N"/>
    <n v="10.4"/>
    <n v="14.5"/>
    <n v="8.9"/>
    <n v="1.4"/>
    <n v="127145.14"/>
    <n v="43.43886852"/>
    <n v="5523041.0194169926"/>
  </r>
  <r>
    <d v="2020-05-14T00:00:00"/>
    <s v="Thursday"/>
    <x v="4"/>
    <x v="5"/>
    <n v="20"/>
    <s v="N"/>
    <s v="N"/>
    <n v="6.6"/>
    <n v="14.7"/>
    <n v="9.8000000000000007"/>
    <n v="2.8"/>
    <n v="129285.09"/>
    <n v="48.118726070000001"/>
    <n v="6221033.8306452967"/>
  </r>
  <r>
    <d v="2020-05-15T00:00:00"/>
    <s v="Friday"/>
    <x v="4"/>
    <x v="5"/>
    <n v="20"/>
    <s v="N"/>
    <s v="N"/>
    <n v="4.5"/>
    <n v="15.3"/>
    <n v="10.8"/>
    <n v="0"/>
    <n v="129112.45"/>
    <n v="51.077775019999997"/>
    <n v="6594776.6733809989"/>
  </r>
  <r>
    <d v="2020-05-16T00:00:00"/>
    <s v="Saturday"/>
    <x v="4"/>
    <x v="5"/>
    <n v="20"/>
    <s v="N"/>
    <s v="N"/>
    <n v="4.5"/>
    <n v="18"/>
    <n v="10.7"/>
    <n v="0"/>
    <n v="110420.89"/>
    <n v="46.529095040000001"/>
    <n v="5137784.085211386"/>
  </r>
  <r>
    <d v="2020-05-17T00:00:00"/>
    <s v="Sunday"/>
    <x v="4"/>
    <x v="5"/>
    <n v="21"/>
    <s v="N"/>
    <s v="N"/>
    <n v="5.0999999999999996"/>
    <n v="18.5"/>
    <n v="10.6"/>
    <n v="0"/>
    <n v="109774.425"/>
    <n v="47.157281560000001"/>
    <n v="5176663.4678121032"/>
  </r>
  <r>
    <d v="2020-05-18T00:00:00"/>
    <s v="Monday"/>
    <x v="4"/>
    <x v="5"/>
    <n v="21"/>
    <s v="N"/>
    <s v="N"/>
    <n v="5.5"/>
    <n v="19.399999999999999"/>
    <n v="10.5"/>
    <n v="0"/>
    <n v="120076.645"/>
    <n v="44.491085740000003"/>
    <n v="5342340.3080665432"/>
  </r>
  <r>
    <d v="2020-05-19T00:00:00"/>
    <s v="Tuesday"/>
    <x v="4"/>
    <x v="5"/>
    <n v="21"/>
    <s v="N"/>
    <s v="N"/>
    <n v="8.1"/>
    <n v="17.7"/>
    <n v="4.9000000000000004"/>
    <n v="0"/>
    <n v="119789.97"/>
    <n v="44.374805960000003"/>
    <n v="5315656.674704222"/>
  </r>
  <r>
    <d v="2020-05-20T00:00:00"/>
    <s v="Wednesday"/>
    <x v="4"/>
    <x v="5"/>
    <n v="21"/>
    <s v="N"/>
    <s v="N"/>
    <n v="10.3"/>
    <n v="15.8"/>
    <n v="7.8"/>
    <n v="15.6"/>
    <n v="119803.985"/>
    <n v="40.056890670000001"/>
    <n v="4798975.1289753197"/>
  </r>
  <r>
    <d v="2020-05-21T00:00:00"/>
    <s v="Thursday"/>
    <x v="4"/>
    <x v="5"/>
    <n v="21"/>
    <s v="N"/>
    <s v="N"/>
    <n v="9.4"/>
    <n v="13.7"/>
    <n v="6.6"/>
    <n v="12.4"/>
    <n v="127563.61"/>
    <n v="58.074876109999998"/>
    <n v="7408240.8468943574"/>
  </r>
  <r>
    <d v="2020-05-22T00:00:00"/>
    <s v="Friday"/>
    <x v="4"/>
    <x v="5"/>
    <n v="21"/>
    <s v="N"/>
    <s v="N"/>
    <n v="9.1"/>
    <n v="13.6"/>
    <n v="7.8"/>
    <n v="11.4"/>
    <n v="130472.2"/>
    <n v="69.661220639999996"/>
    <n v="9088852.7115862072"/>
  </r>
  <r>
    <d v="2020-05-23T00:00:00"/>
    <s v="Saturday"/>
    <x v="4"/>
    <x v="5"/>
    <n v="21"/>
    <s v="N"/>
    <s v="N"/>
    <n v="9.4"/>
    <n v="13.5"/>
    <n v="5.8"/>
    <n v="0"/>
    <n v="115234.32"/>
    <n v="40.605164469999998"/>
    <n v="4679108.5161886103"/>
  </r>
  <r>
    <d v="2020-05-24T00:00:00"/>
    <s v="Sunday"/>
    <x v="4"/>
    <x v="5"/>
    <n v="22"/>
    <s v="N"/>
    <s v="N"/>
    <n v="10.9"/>
    <n v="13.8"/>
    <n v="7.9"/>
    <n v="3"/>
    <n v="109579.82"/>
    <n v="39.993102280000002"/>
    <n v="4382436.9490839904"/>
  </r>
  <r>
    <d v="2020-05-25T00:00:00"/>
    <s v="Monday"/>
    <x v="4"/>
    <x v="5"/>
    <n v="22"/>
    <s v="N"/>
    <s v="N"/>
    <n v="5.5"/>
    <n v="16"/>
    <n v="10"/>
    <n v="0"/>
    <n v="125532.575"/>
    <n v="46.784888840000001"/>
    <n v="5873027.5671739634"/>
  </r>
  <r>
    <d v="2020-05-26T00:00:00"/>
    <s v="Tuesday"/>
    <x v="4"/>
    <x v="5"/>
    <n v="22"/>
    <s v="N"/>
    <s v="N"/>
    <n v="5.4"/>
    <n v="18.5"/>
    <n v="9.4"/>
    <n v="0"/>
    <n v="126788.83500000001"/>
    <n v="46.707466500000002"/>
    <n v="5921985.2633365281"/>
  </r>
  <r>
    <d v="2020-05-27T00:00:00"/>
    <s v="Wednesday"/>
    <x v="4"/>
    <x v="5"/>
    <n v="22"/>
    <s v="Y"/>
    <s v="N"/>
    <n v="5.9"/>
    <n v="17.100000000000001"/>
    <n v="7.8"/>
    <n v="0"/>
    <n v="124189.8"/>
    <n v="50.44310686"/>
    <n v="6264519.352322028"/>
  </r>
  <r>
    <d v="2020-05-28T00:00:00"/>
    <s v="Thursday"/>
    <x v="4"/>
    <x v="5"/>
    <n v="22"/>
    <s v="Y"/>
    <s v="N"/>
    <n v="12.1"/>
    <n v="17.600000000000001"/>
    <n v="6.7"/>
    <n v="0"/>
    <n v="124062.485"/>
    <n v="65.360378650000001"/>
    <n v="8108770.9958599452"/>
  </r>
  <r>
    <d v="2020-05-29T00:00:00"/>
    <s v="Friday"/>
    <x v="4"/>
    <x v="5"/>
    <n v="22"/>
    <s v="Y"/>
    <s v="N"/>
    <n v="7.2"/>
    <n v="17.100000000000001"/>
    <n v="9.6"/>
    <n v="0"/>
    <n v="120072.09"/>
    <n v="50.142944370000002"/>
    <n v="6020768.1292596338"/>
  </r>
  <r>
    <d v="2020-05-30T00:00:00"/>
    <s v="Saturday"/>
    <x v="4"/>
    <x v="5"/>
    <n v="22"/>
    <s v="Y"/>
    <s v="N"/>
    <n v="8.1"/>
    <n v="17.100000000000001"/>
    <n v="9.3000000000000007"/>
    <n v="0"/>
    <n v="102231.77"/>
    <n v="21.75529586"/>
    <n v="2224082.4026414724"/>
  </r>
  <r>
    <d v="2020-05-31T00:00:00"/>
    <s v="Sunday"/>
    <x v="4"/>
    <x v="5"/>
    <n v="23"/>
    <s v="Y"/>
    <s v="N"/>
    <n v="12.4"/>
    <n v="17.8"/>
    <n v="8"/>
    <n v="0"/>
    <n v="102684.59"/>
    <n v="30.299929980000002"/>
    <n v="3111335.8870250084"/>
  </r>
  <r>
    <d v="2020-06-01T00:00:00"/>
    <s v="Monday"/>
    <x v="5"/>
    <x v="5"/>
    <n v="23"/>
    <s v="Y"/>
    <s v="N"/>
    <n v="9.3000000000000007"/>
    <n v="11.2"/>
    <n v="2.6"/>
    <n v="5"/>
    <n v="132039.70499999999"/>
    <n v="35.150957130000002"/>
    <n v="4641322.0099128466"/>
  </r>
  <r>
    <d v="2020-06-02T00:00:00"/>
    <s v="Tuesday"/>
    <x v="5"/>
    <x v="5"/>
    <n v="23"/>
    <s v="Y"/>
    <s v="N"/>
    <n v="8.4"/>
    <n v="15.6"/>
    <n v="4.9000000000000004"/>
    <n v="11.6"/>
    <n v="132710.35999999999"/>
    <n v="40.304546930000001"/>
    <n v="5348830.9327171948"/>
  </r>
  <r>
    <d v="2020-06-03T00:00:00"/>
    <s v="Wednesday"/>
    <x v="5"/>
    <x v="5"/>
    <n v="23"/>
    <s v="Y"/>
    <s v="N"/>
    <n v="10.5"/>
    <n v="14.1"/>
    <n v="7.3"/>
    <n v="0.6"/>
    <n v="130801.825"/>
    <n v="46.17833796"/>
    <n v="6040210.8806347772"/>
  </r>
  <r>
    <d v="2020-06-04T00:00:00"/>
    <s v="Thursday"/>
    <x v="5"/>
    <x v="5"/>
    <n v="23"/>
    <s v="Y"/>
    <s v="N"/>
    <n v="9.3000000000000007"/>
    <n v="13.8"/>
    <n v="9.3000000000000007"/>
    <n v="0"/>
    <n v="133322.02499999999"/>
    <n v="52.411741579999997"/>
    <n v="6987639.521222299"/>
  </r>
  <r>
    <d v="2020-06-05T00:00:00"/>
    <s v="Friday"/>
    <x v="5"/>
    <x v="5"/>
    <n v="23"/>
    <s v="Y"/>
    <s v="N"/>
    <n v="4.0999999999999996"/>
    <n v="14.6"/>
    <n v="9.4"/>
    <n v="0"/>
    <n v="137368.465"/>
    <n v="62.033443830000003"/>
    <n v="8521438.9575908203"/>
  </r>
  <r>
    <d v="2020-06-06T00:00:00"/>
    <s v="Saturday"/>
    <x v="5"/>
    <x v="5"/>
    <n v="23"/>
    <s v="Y"/>
    <s v="N"/>
    <n v="6"/>
    <n v="13.3"/>
    <n v="6.6"/>
    <n v="0"/>
    <n v="126427.92"/>
    <n v="51.805299679999997"/>
    <n v="6549636.283519065"/>
  </r>
  <r>
    <d v="2020-06-07T00:00:00"/>
    <s v="Sunday"/>
    <x v="5"/>
    <x v="5"/>
    <n v="24"/>
    <s v="Y"/>
    <s v="N"/>
    <n v="7.9"/>
    <n v="11.8"/>
    <n v="6.3"/>
    <n v="0"/>
    <n v="119524.41"/>
    <n v="52.567743700000001"/>
    <n v="6283128.5507737175"/>
  </r>
  <r>
    <d v="2020-06-08T00:00:00"/>
    <s v="Monday"/>
    <x v="5"/>
    <x v="5"/>
    <n v="24"/>
    <s v="Y"/>
    <s v="Y"/>
    <n v="4.5"/>
    <n v="12.6"/>
    <n v="8.8000000000000007"/>
    <n v="0"/>
    <n v="124792.97500000001"/>
    <n v="64.935526899999999"/>
    <n v="8103497.5850435281"/>
  </r>
  <r>
    <d v="2020-06-09T00:00:00"/>
    <s v="Tuesday"/>
    <x v="5"/>
    <x v="5"/>
    <n v="24"/>
    <s v="Y"/>
    <s v="N"/>
    <n v="2"/>
    <n v="15.3"/>
    <n v="9.3000000000000007"/>
    <n v="0.2"/>
    <n v="141571.29500000001"/>
    <n v="134.74761480000001"/>
    <n v="19076394.325397167"/>
  </r>
  <r>
    <d v="2020-06-10T00:00:00"/>
    <s v="Wednesday"/>
    <x v="5"/>
    <x v="5"/>
    <n v="24"/>
    <s v="Y"/>
    <s v="N"/>
    <n v="3.9"/>
    <n v="16.7"/>
    <n v="8.8000000000000007"/>
    <n v="0"/>
    <n v="137795.79500000001"/>
    <n v="121.1776674"/>
    <n v="16697773.015628586"/>
  </r>
  <r>
    <d v="2020-06-11T00:00:00"/>
    <s v="Thursday"/>
    <x v="5"/>
    <x v="5"/>
    <n v="24"/>
    <s v="Y"/>
    <s v="N"/>
    <n v="4.5"/>
    <n v="16.899999999999999"/>
    <n v="9.1"/>
    <n v="0"/>
    <n v="141444.44500000001"/>
    <n v="99.91431747"/>
    <n v="14132325.182097955"/>
  </r>
  <r>
    <d v="2020-06-12T00:00:00"/>
    <s v="Friday"/>
    <x v="5"/>
    <x v="5"/>
    <n v="24"/>
    <s v="Y"/>
    <s v="N"/>
    <n v="4.2"/>
    <n v="15.3"/>
    <n v="9.1999999999999993"/>
    <n v="0"/>
    <n v="134684.58499999999"/>
    <n v="50.250574039999997"/>
    <n v="6767977.7105891723"/>
  </r>
  <r>
    <d v="2020-06-13T00:00:00"/>
    <s v="Saturday"/>
    <x v="5"/>
    <x v="5"/>
    <n v="24"/>
    <s v="Y"/>
    <s v="N"/>
    <n v="5.7"/>
    <n v="16.399999999999999"/>
    <n v="3.4"/>
    <n v="0"/>
    <n v="117394.455"/>
    <n v="31.448271609999999"/>
    <n v="3691852.7063479223"/>
  </r>
  <r>
    <d v="2020-06-14T00:00:00"/>
    <s v="Sunday"/>
    <x v="5"/>
    <x v="5"/>
    <n v="25"/>
    <s v="Y"/>
    <s v="N"/>
    <n v="10.4"/>
    <n v="15.2"/>
    <n v="8"/>
    <n v="5.8"/>
    <n v="107553.005"/>
    <n v="24.879646619999999"/>
    <n v="2675880.7573190932"/>
  </r>
  <r>
    <d v="2020-06-15T00:00:00"/>
    <s v="Monday"/>
    <x v="5"/>
    <x v="5"/>
    <n v="25"/>
    <s v="Y"/>
    <s v="N"/>
    <n v="11.6"/>
    <n v="18.399999999999999"/>
    <n v="8"/>
    <n v="0"/>
    <n v="121221.455"/>
    <n v="26.006880500000001"/>
    <n v="3152591.8942211275"/>
  </r>
  <r>
    <d v="2020-06-16T00:00:00"/>
    <s v="Tuesday"/>
    <x v="5"/>
    <x v="5"/>
    <n v="25"/>
    <s v="Y"/>
    <s v="N"/>
    <n v="13"/>
    <n v="17.899999999999999"/>
    <n v="6.7"/>
    <n v="0"/>
    <n v="124473.67"/>
    <n v="34.230911220000003"/>
    <n v="4260847.1469975775"/>
  </r>
  <r>
    <d v="2020-06-17T00:00:00"/>
    <s v="Wednesday"/>
    <x v="5"/>
    <x v="5"/>
    <n v="25"/>
    <s v="Y"/>
    <s v="N"/>
    <n v="10.199999999999999"/>
    <n v="14.6"/>
    <n v="8.5"/>
    <n v="0.4"/>
    <n v="133969.69"/>
    <n v="66.78362319"/>
    <n v="8946981.2958411109"/>
  </r>
  <r>
    <d v="2020-06-18T00:00:00"/>
    <s v="Thursday"/>
    <x v="5"/>
    <x v="5"/>
    <n v="25"/>
    <s v="Y"/>
    <s v="N"/>
    <n v="4.5999999999999996"/>
    <n v="16.899999999999999"/>
    <n v="9.1"/>
    <n v="0"/>
    <n v="130437.325"/>
    <n v="35.142928869999999"/>
    <n v="4583949.6344680721"/>
  </r>
  <r>
    <d v="2020-06-19T00:00:00"/>
    <s v="Friday"/>
    <x v="5"/>
    <x v="5"/>
    <n v="25"/>
    <s v="Y"/>
    <s v="N"/>
    <n v="6.4"/>
    <n v="17.8"/>
    <n v="8.6"/>
    <n v="0"/>
    <n v="120149.435"/>
    <n v="30.518706590000001"/>
    <n v="3666805.3537192768"/>
  </r>
  <r>
    <d v="2020-06-20T00:00:00"/>
    <s v="Saturday"/>
    <x v="5"/>
    <x v="5"/>
    <n v="25"/>
    <s v="Y"/>
    <s v="N"/>
    <n v="12.8"/>
    <n v="16.899999999999999"/>
    <n v="8.5"/>
    <n v="1.4"/>
    <n v="109644.69500000001"/>
    <n v="34.059332099999999"/>
    <n v="3734425.0800082097"/>
  </r>
  <r>
    <d v="2020-06-21T00:00:00"/>
    <s v="Sunday"/>
    <x v="5"/>
    <x v="5"/>
    <n v="26"/>
    <s v="Y"/>
    <s v="N"/>
    <n v="6.9"/>
    <n v="12"/>
    <n v="4.9000000000000004"/>
    <n v="0"/>
    <n v="121528.375"/>
    <n v="36.994378519999998"/>
    <n v="4495866.7056705048"/>
  </r>
  <r>
    <d v="2020-06-22T00:00:00"/>
    <s v="Monday"/>
    <x v="5"/>
    <x v="5"/>
    <n v="26"/>
    <s v="Y"/>
    <s v="N"/>
    <n v="8.1"/>
    <n v="13"/>
    <n v="5.5"/>
    <n v="0"/>
    <n v="136373.435"/>
    <n v="45.896190480000001"/>
    <n v="6259021.1491718991"/>
  </r>
  <r>
    <d v="2020-06-23T00:00:00"/>
    <s v="Tuesday"/>
    <x v="5"/>
    <x v="5"/>
    <n v="26"/>
    <s v="Y"/>
    <s v="N"/>
    <n v="9"/>
    <n v="14.4"/>
    <n v="8.4"/>
    <n v="2.2000000000000002"/>
    <n v="131904.745"/>
    <n v="48.986743169999997"/>
    <n v="6461583.8662193408"/>
  </r>
  <r>
    <d v="2020-06-24T00:00:00"/>
    <s v="Wednesday"/>
    <x v="5"/>
    <x v="5"/>
    <n v="26"/>
    <s v="Y"/>
    <s v="N"/>
    <n v="10.1"/>
    <n v="14.9"/>
    <n v="8"/>
    <n v="0.4"/>
    <n v="133100.905"/>
    <n v="56.721435829999997"/>
    <n v="7549674.4418724254"/>
  </r>
  <r>
    <d v="2020-06-25T00:00:00"/>
    <s v="Thursday"/>
    <x v="5"/>
    <x v="5"/>
    <n v="26"/>
    <s v="Y"/>
    <s v="N"/>
    <n v="10.199999999999999"/>
    <n v="15.9"/>
    <n v="5"/>
    <n v="0"/>
    <n v="131466.23999999999"/>
    <n v="39.910040360000004"/>
    <n v="5246822.9443774465"/>
  </r>
  <r>
    <d v="2020-06-26T00:00:00"/>
    <s v="Friday"/>
    <x v="5"/>
    <x v="5"/>
    <n v="26"/>
    <s v="N"/>
    <s v="N"/>
    <n v="7.9"/>
    <n v="13.8"/>
    <n v="8.8000000000000007"/>
    <n v="1.2"/>
    <n v="136872.56"/>
    <n v="55.536961150000003"/>
    <n v="7601486.0472210441"/>
  </r>
  <r>
    <d v="2020-06-27T00:00:00"/>
    <s v="Saturday"/>
    <x v="5"/>
    <x v="5"/>
    <n v="26"/>
    <s v="N"/>
    <s v="N"/>
    <n v="6.2"/>
    <n v="13.1"/>
    <n v="7.9"/>
    <n v="0"/>
    <n v="126938.54"/>
    <n v="48.303282799999998"/>
    <n v="6131548.1958391117"/>
  </r>
  <r>
    <d v="2020-06-28T00:00:00"/>
    <s v="Sunday"/>
    <x v="5"/>
    <x v="5"/>
    <n v="27"/>
    <s v="N"/>
    <s v="N"/>
    <n v="1.7"/>
    <n v="12.5"/>
    <n v="9.3000000000000007"/>
    <n v="0.2"/>
    <n v="125830.75"/>
    <n v="49.198760270000001"/>
    <n v="6190716.9038443025"/>
  </r>
  <r>
    <d v="2020-06-29T00:00:00"/>
    <s v="Monday"/>
    <x v="5"/>
    <x v="5"/>
    <n v="27"/>
    <s v="N"/>
    <s v="N"/>
    <n v="2.2000000000000002"/>
    <n v="15.4"/>
    <n v="9.3000000000000007"/>
    <n v="0"/>
    <n v="141431.99"/>
    <n v="42.724552449999997"/>
    <n v="6042618.4748628745"/>
  </r>
  <r>
    <d v="2020-06-30T00:00:00"/>
    <s v="Tuesday"/>
    <x v="5"/>
    <x v="5"/>
    <n v="27"/>
    <s v="N"/>
    <s v="N"/>
    <n v="3"/>
    <n v="15.2"/>
    <n v="7.7"/>
    <n v="0"/>
    <n v="137644.86499999999"/>
    <n v="32.463374850000001"/>
    <n v="4468416.8486726452"/>
  </r>
  <r>
    <d v="2020-07-01T00:00:00"/>
    <s v="Wednesday"/>
    <x v="6"/>
    <x v="5"/>
    <n v="27"/>
    <s v="N"/>
    <s v="N"/>
    <n v="9.8000000000000007"/>
    <n v="17.399999999999999"/>
    <n v="9.1"/>
    <n v="0"/>
    <n v="126614.72"/>
    <n v="33.15843237"/>
    <n v="4198345.6301664868"/>
  </r>
  <r>
    <d v="2020-07-02T00:00:00"/>
    <s v="Thursday"/>
    <x v="6"/>
    <x v="5"/>
    <n v="27"/>
    <s v="N"/>
    <s v="N"/>
    <n v="10.199999999999999"/>
    <n v="15.1"/>
    <n v="7.3"/>
    <n v="1.2"/>
    <n v="131372.71"/>
    <n v="37.366426310000001"/>
    <n v="4908928.6873599999"/>
  </r>
  <r>
    <d v="2020-07-03T00:00:00"/>
    <s v="Friday"/>
    <x v="6"/>
    <x v="5"/>
    <n v="27"/>
    <s v="N"/>
    <s v="N"/>
    <n v="7.7"/>
    <n v="10.3"/>
    <n v="4.0999999999999996"/>
    <n v="0"/>
    <n v="143010.26999999999"/>
    <n v="43.512020370000002"/>
    <n v="6222665.7813591994"/>
  </r>
  <r>
    <d v="2020-07-04T00:00:00"/>
    <s v="Saturday"/>
    <x v="6"/>
    <x v="5"/>
    <n v="27"/>
    <s v="N"/>
    <s v="N"/>
    <n v="6.5"/>
    <n v="14.5"/>
    <n v="5.7"/>
    <n v="7.8"/>
    <n v="125400.27"/>
    <n v="50.026100579999998"/>
    <n v="6273286.5197791569"/>
  </r>
  <r>
    <d v="2020-07-05T00:00:00"/>
    <s v="Sunday"/>
    <x v="6"/>
    <x v="5"/>
    <n v="28"/>
    <s v="N"/>
    <s v="N"/>
    <n v="8.9"/>
    <n v="12.5"/>
    <n v="6.5"/>
    <n v="4.5999999999999996"/>
    <n v="118507.76"/>
    <n v="50.787712599999999"/>
    <n v="6018738.0557497758"/>
  </r>
  <r>
    <d v="2020-07-06T00:00:00"/>
    <s v="Monday"/>
    <x v="6"/>
    <x v="5"/>
    <n v="28"/>
    <s v="N"/>
    <s v="N"/>
    <n v="8.1"/>
    <n v="13.1"/>
    <n v="5.8"/>
    <n v="1"/>
    <n v="136255.33499999999"/>
    <n v="75.960622720000003"/>
    <n v="10350040.095522212"/>
  </r>
  <r>
    <d v="2020-07-07T00:00:00"/>
    <s v="Tuesday"/>
    <x v="6"/>
    <x v="5"/>
    <n v="28"/>
    <s v="N"/>
    <s v="N"/>
    <n v="8.9"/>
    <n v="11.8"/>
    <n v="4.8"/>
    <n v="1.4"/>
    <n v="140264.51999999999"/>
    <n v="88.336242659999996"/>
    <n v="12390440.675308421"/>
  </r>
  <r>
    <d v="2020-07-08T00:00:00"/>
    <s v="Wednesday"/>
    <x v="6"/>
    <x v="5"/>
    <n v="28"/>
    <s v="N"/>
    <s v="N"/>
    <n v="4.9000000000000004"/>
    <n v="15.7"/>
    <n v="9.4"/>
    <n v="0"/>
    <n v="138627.10999999999"/>
    <n v="80.388196890000003"/>
    <n v="11143983.412971687"/>
  </r>
  <r>
    <d v="2020-07-09T00:00:00"/>
    <s v="Thursday"/>
    <x v="6"/>
    <x v="5"/>
    <n v="28"/>
    <s v="N"/>
    <s v="N"/>
    <n v="5.7"/>
    <n v="17.2"/>
    <n v="8.5"/>
    <n v="0"/>
    <n v="135266.16500000001"/>
    <n v="70.716279909999997"/>
    <n v="9565519.9864922445"/>
  </r>
  <r>
    <d v="2020-07-10T00:00:00"/>
    <s v="Friday"/>
    <x v="6"/>
    <x v="5"/>
    <n v="28"/>
    <s v="N"/>
    <s v="N"/>
    <n v="6.4"/>
    <n v="16.899999999999999"/>
    <n v="7.9"/>
    <n v="0"/>
    <n v="134041.23000000001"/>
    <n v="67.739880499999998"/>
    <n v="9079936.9022730161"/>
  </r>
  <r>
    <d v="2020-07-11T00:00:00"/>
    <s v="Saturday"/>
    <x v="6"/>
    <x v="5"/>
    <n v="28"/>
    <s v="N"/>
    <s v="N"/>
    <n v="7.3"/>
    <n v="11.4"/>
    <n v="3.3"/>
    <n v="0"/>
    <n v="130088.95"/>
    <n v="81.929884130000005"/>
    <n v="10658172.600093365"/>
  </r>
  <r>
    <d v="2020-07-12T00:00:00"/>
    <s v="Sunday"/>
    <x v="6"/>
    <x v="5"/>
    <n v="29"/>
    <s v="N"/>
    <s v="N"/>
    <n v="9"/>
    <n v="14.2"/>
    <n v="8.3000000000000007"/>
    <n v="6.8"/>
    <n v="118837.05"/>
    <n v="61.719482409999998"/>
    <n v="7334561.2171312906"/>
  </r>
  <r>
    <d v="2020-07-13T00:00:00"/>
    <s v="Monday"/>
    <x v="6"/>
    <x v="5"/>
    <n v="29"/>
    <s v="N"/>
    <s v="N"/>
    <n v="8.6999999999999993"/>
    <n v="15.1"/>
    <n v="7.4"/>
    <n v="3.4"/>
    <n v="130119.41"/>
    <n v="61.123170360000003"/>
    <n v="7953310.864572688"/>
  </r>
  <r>
    <d v="2020-07-14T00:00:00"/>
    <s v="Tuesday"/>
    <x v="6"/>
    <x v="5"/>
    <n v="29"/>
    <s v="Y"/>
    <s v="N"/>
    <n v="7.7"/>
    <n v="14.2"/>
    <n v="7.6"/>
    <n v="0"/>
    <n v="133668.935"/>
    <n v="61.112336169999999"/>
    <n v="8168820.8912058789"/>
  </r>
  <r>
    <d v="2020-07-15T00:00:00"/>
    <s v="Wednesday"/>
    <x v="6"/>
    <x v="5"/>
    <n v="29"/>
    <s v="Y"/>
    <s v="N"/>
    <n v="6.2"/>
    <n v="14.7"/>
    <n v="9.4"/>
    <n v="0.2"/>
    <n v="135296.79999999999"/>
    <n v="68.569810079999996"/>
    <n v="9277275.8804317433"/>
  </r>
  <r>
    <d v="2020-07-16T00:00:00"/>
    <s v="Thursday"/>
    <x v="6"/>
    <x v="5"/>
    <n v="29"/>
    <s v="Y"/>
    <s v="N"/>
    <n v="4.2"/>
    <n v="11.5"/>
    <n v="8.6999999999999993"/>
    <n v="0"/>
    <n v="143158.89000000001"/>
    <n v="86.658216449999998"/>
    <n v="12405894.076361742"/>
  </r>
  <r>
    <d v="2020-07-17T00:00:00"/>
    <s v="Friday"/>
    <x v="6"/>
    <x v="5"/>
    <n v="29"/>
    <s v="Y"/>
    <s v="N"/>
    <n v="3.1"/>
    <n v="12.8"/>
    <n v="7.4"/>
    <n v="0"/>
    <n v="143109.35500000001"/>
    <n v="73.815508410000007"/>
    <n v="10563689.797552178"/>
  </r>
  <r>
    <d v="2020-07-18T00:00:00"/>
    <s v="Saturday"/>
    <x v="6"/>
    <x v="5"/>
    <n v="29"/>
    <s v="Y"/>
    <s v="N"/>
    <n v="4"/>
    <n v="12.5"/>
    <n v="8.3000000000000007"/>
    <n v="0"/>
    <n v="125303.88499999999"/>
    <n v="43.53431853"/>
    <n v="5455019.2426364888"/>
  </r>
  <r>
    <d v="2020-07-19T00:00:00"/>
    <s v="Sunday"/>
    <x v="6"/>
    <x v="5"/>
    <n v="30"/>
    <s v="Y"/>
    <s v="N"/>
    <n v="8.1999999999999993"/>
    <n v="15.3"/>
    <n v="7.6"/>
    <n v="0"/>
    <n v="114065.32"/>
    <n v="31.208767980000001"/>
    <n v="3559838.1064444538"/>
  </r>
  <r>
    <d v="2020-07-20T00:00:00"/>
    <s v="Monday"/>
    <x v="6"/>
    <x v="5"/>
    <n v="30"/>
    <s v="Y"/>
    <s v="N"/>
    <n v="7.6"/>
    <n v="13.8"/>
    <n v="8.1999999999999993"/>
    <n v="0.6"/>
    <n v="132894.41"/>
    <n v="58.020119719999997"/>
    <n v="7710549.5783187654"/>
  </r>
  <r>
    <d v="2020-07-21T00:00:00"/>
    <s v="Tuesday"/>
    <x v="6"/>
    <x v="5"/>
    <n v="30"/>
    <s v="Y"/>
    <s v="N"/>
    <n v="7.2"/>
    <n v="12.9"/>
    <n v="8.1"/>
    <n v="0.4"/>
    <n v="140086.10500000001"/>
    <n v="95.137779660000007"/>
    <n v="13327480.990917627"/>
  </r>
  <r>
    <d v="2020-07-22T00:00:00"/>
    <s v="Wednesday"/>
    <x v="6"/>
    <x v="5"/>
    <n v="30"/>
    <s v="Y"/>
    <s v="N"/>
    <n v="8.1"/>
    <n v="13.3"/>
    <n v="8.4"/>
    <n v="0"/>
    <n v="138666.10500000001"/>
    <n v="93.875030289999998"/>
    <n v="13017284.807071321"/>
  </r>
  <r>
    <d v="2020-07-23T00:00:00"/>
    <s v="Thursday"/>
    <x v="6"/>
    <x v="5"/>
    <n v="30"/>
    <s v="Y"/>
    <s v="N"/>
    <n v="8.1"/>
    <n v="12"/>
    <n v="7.5"/>
    <n v="2.2000000000000002"/>
    <n v="142476.36499999999"/>
    <n v="103.9160215"/>
    <n v="14805577.008581847"/>
  </r>
  <r>
    <d v="2020-07-24T00:00:00"/>
    <s v="Friday"/>
    <x v="6"/>
    <x v="5"/>
    <n v="30"/>
    <s v="Y"/>
    <s v="N"/>
    <n v="6.1"/>
    <n v="13.5"/>
    <n v="10.5"/>
    <n v="0"/>
    <n v="133822.70000000001"/>
    <n v="61.449140040000003"/>
    <n v="8223289.8328309087"/>
  </r>
  <r>
    <d v="2020-07-25T00:00:00"/>
    <s v="Saturday"/>
    <x v="6"/>
    <x v="5"/>
    <n v="30"/>
    <s v="Y"/>
    <s v="N"/>
    <n v="4.3"/>
    <n v="12.2"/>
    <n v="9.6"/>
    <n v="0"/>
    <n v="128417.22"/>
    <n v="72.083011600000006"/>
    <n v="9256699.9588997532"/>
  </r>
  <r>
    <d v="2020-07-26T00:00:00"/>
    <s v="Sunday"/>
    <x v="6"/>
    <x v="5"/>
    <n v="31"/>
    <s v="Y"/>
    <s v="N"/>
    <n v="5"/>
    <n v="12.8"/>
    <n v="7.2"/>
    <n v="0"/>
    <n v="123014.55499999999"/>
    <n v="69.922829460000003"/>
    <n v="8601525.7503627893"/>
  </r>
  <r>
    <d v="2020-07-27T00:00:00"/>
    <s v="Monday"/>
    <x v="6"/>
    <x v="5"/>
    <n v="31"/>
    <s v="Y"/>
    <s v="N"/>
    <n v="7.4"/>
    <n v="13.5"/>
    <n v="7.3"/>
    <n v="0"/>
    <n v="132571.32999999999"/>
    <n v="59.486426420000001"/>
    <n v="7886194.6674465379"/>
  </r>
  <r>
    <d v="2020-07-28T00:00:00"/>
    <s v="Tuesday"/>
    <x v="6"/>
    <x v="5"/>
    <n v="31"/>
    <s v="Y"/>
    <s v="N"/>
    <n v="9.6"/>
    <n v="15.6"/>
    <n v="8"/>
    <n v="0.4"/>
    <n v="132720.39499999999"/>
    <n v="59.044778479999998"/>
    <n v="7836446.3225530991"/>
  </r>
  <r>
    <d v="2020-07-29T00:00:00"/>
    <s v="Wednesday"/>
    <x v="6"/>
    <x v="5"/>
    <n v="31"/>
    <s v="Y"/>
    <s v="N"/>
    <n v="8.6"/>
    <n v="16.3"/>
    <n v="9"/>
    <n v="0"/>
    <n v="130547.735"/>
    <n v="67.529831630000004"/>
    <n v="8815866.5642278586"/>
  </r>
  <r>
    <d v="2020-07-30T00:00:00"/>
    <s v="Thursday"/>
    <x v="6"/>
    <x v="5"/>
    <n v="31"/>
    <s v="Y"/>
    <s v="N"/>
    <n v="8"/>
    <n v="14.2"/>
    <n v="11.3"/>
    <n v="0"/>
    <n v="132583.64000000001"/>
    <n v="63.223218019999997"/>
    <n v="8382364.3776051933"/>
  </r>
  <r>
    <d v="2020-07-31T00:00:00"/>
    <s v="Friday"/>
    <x v="6"/>
    <x v="5"/>
    <n v="31"/>
    <s v="Y"/>
    <s v="N"/>
    <n v="3.4"/>
    <n v="17.100000000000001"/>
    <n v="11.3"/>
    <n v="0"/>
    <n v="132105.75"/>
    <n v="73.082276160000006"/>
    <n v="9654588.9038239215"/>
  </r>
  <r>
    <d v="2020-08-01T00:00:00"/>
    <s v="Saturday"/>
    <x v="7"/>
    <x v="5"/>
    <n v="31"/>
    <s v="Y"/>
    <s v="N"/>
    <n v="5.7"/>
    <n v="16.399999999999999"/>
    <n v="11.1"/>
    <n v="0"/>
    <n v="111590.65"/>
    <n v="47.91589475"/>
    <n v="5346965.8404840874"/>
  </r>
  <r>
    <d v="2020-08-02T00:00:00"/>
    <s v="Sunday"/>
    <x v="7"/>
    <x v="5"/>
    <n v="32"/>
    <s v="Y"/>
    <s v="N"/>
    <n v="9"/>
    <n v="18.2"/>
    <n v="11.7"/>
    <n v="0"/>
    <n v="109935.33500000001"/>
    <n v="50.247956979999998"/>
    <n v="5524025.9836618882"/>
  </r>
  <r>
    <d v="2020-08-03T00:00:00"/>
    <s v="Monday"/>
    <x v="7"/>
    <x v="5"/>
    <n v="32"/>
    <s v="Y"/>
    <s v="N"/>
    <n v="7.5"/>
    <n v="16"/>
    <n v="10.199999999999999"/>
    <n v="0"/>
    <n v="127930.355"/>
    <n v="47.688971700000003"/>
    <n v="6100867.0791659541"/>
  </r>
  <r>
    <d v="2020-08-04T00:00:00"/>
    <s v="Tuesday"/>
    <x v="7"/>
    <x v="5"/>
    <n v="32"/>
    <s v="N"/>
    <s v="N"/>
    <n v="5.0999999999999996"/>
    <n v="10.5"/>
    <n v="10"/>
    <n v="1.2"/>
    <n v="140042.14499999999"/>
    <n v="49.18959504"/>
    <n v="6888616.40108296"/>
  </r>
  <r>
    <d v="2020-08-05T00:00:00"/>
    <s v="Wednesday"/>
    <x v="7"/>
    <x v="5"/>
    <n v="32"/>
    <s v="N"/>
    <s v="N"/>
    <n v="4.7"/>
    <n v="11.3"/>
    <n v="9.6"/>
    <n v="5.8"/>
    <n v="140205.29500000001"/>
    <n v="55.464714379999997"/>
    <n v="7776446.641738642"/>
  </r>
  <r>
    <d v="2020-08-06T00:00:00"/>
    <s v="Thursday"/>
    <x v="7"/>
    <x v="5"/>
    <n v="32"/>
    <s v="N"/>
    <s v="N"/>
    <n v="5.5"/>
    <n v="12.8"/>
    <n v="10.8"/>
    <n v="0.8"/>
    <n v="140835.17499999999"/>
    <n v="69.433709239999999"/>
    <n v="9778708.5917145163"/>
  </r>
  <r>
    <d v="2020-08-07T00:00:00"/>
    <s v="Friday"/>
    <x v="7"/>
    <x v="5"/>
    <n v="32"/>
    <s v="N"/>
    <s v="N"/>
    <n v="3.3"/>
    <n v="12.7"/>
    <n v="5.8"/>
    <n v="0"/>
    <n v="144062.60999999999"/>
    <n v="60.119431980000002"/>
    <n v="8660962.2827562671"/>
  </r>
  <r>
    <d v="2020-08-08T00:00:00"/>
    <s v="Saturday"/>
    <x v="7"/>
    <x v="5"/>
    <n v="32"/>
    <s v="N"/>
    <s v="N"/>
    <n v="4.7"/>
    <n v="14.9"/>
    <n v="7.2"/>
    <n v="6.8"/>
    <n v="121119.265"/>
    <n v="53.518660969999999"/>
    <n v="6482140.8804705869"/>
  </r>
  <r>
    <d v="2020-08-09T00:00:00"/>
    <s v="Sunday"/>
    <x v="7"/>
    <x v="5"/>
    <n v="33"/>
    <s v="N"/>
    <s v="N"/>
    <n v="8.9"/>
    <n v="15.8"/>
    <n v="10.199999999999999"/>
    <n v="0.2"/>
    <n v="111165.955"/>
    <n v="45.522171190000002"/>
    <n v="5060515.6340098372"/>
  </r>
  <r>
    <d v="2020-08-10T00:00:00"/>
    <s v="Monday"/>
    <x v="7"/>
    <x v="5"/>
    <n v="33"/>
    <s v="N"/>
    <s v="N"/>
    <n v="5.7"/>
    <n v="14.8"/>
    <n v="12.7"/>
    <n v="0"/>
    <n v="125959.75"/>
    <n v="53.420434520000001"/>
    <n v="6728824.5770305702"/>
  </r>
  <r>
    <d v="2020-08-11T00:00:00"/>
    <s v="Tuesday"/>
    <x v="7"/>
    <x v="5"/>
    <n v="33"/>
    <s v="N"/>
    <s v="N"/>
    <n v="4.3"/>
    <n v="15.8"/>
    <n v="10.3"/>
    <n v="0"/>
    <n v="130141.22500000001"/>
    <n v="42.328651729999997"/>
    <n v="5508702.5887405695"/>
  </r>
  <r>
    <d v="2020-08-12T00:00:00"/>
    <s v="Wednesday"/>
    <x v="7"/>
    <x v="5"/>
    <n v="33"/>
    <s v="N"/>
    <s v="N"/>
    <n v="9.4"/>
    <n v="15.9"/>
    <n v="10"/>
    <n v="0.8"/>
    <n v="127945.31"/>
    <n v="58.629007379999997"/>
    <n v="7501306.524226387"/>
  </r>
  <r>
    <d v="2020-08-13T00:00:00"/>
    <s v="Thursday"/>
    <x v="7"/>
    <x v="5"/>
    <n v="33"/>
    <s v="N"/>
    <s v="N"/>
    <n v="11.4"/>
    <n v="18.100000000000001"/>
    <n v="11"/>
    <n v="1.2"/>
    <n v="121914.44"/>
    <n v="52.320157879999996"/>
    <n v="6378582.7486517867"/>
  </r>
  <r>
    <d v="2020-08-14T00:00:00"/>
    <s v="Friday"/>
    <x v="7"/>
    <x v="5"/>
    <n v="33"/>
    <s v="N"/>
    <s v="N"/>
    <n v="10.7"/>
    <n v="18.100000000000001"/>
    <n v="7"/>
    <n v="0.8"/>
    <n v="124640.09"/>
    <n v="69.84183616"/>
    <n v="8705092.7447476536"/>
  </r>
  <r>
    <d v="2020-08-15T00:00:00"/>
    <s v="Saturday"/>
    <x v="7"/>
    <x v="5"/>
    <n v="33"/>
    <s v="N"/>
    <s v="N"/>
    <n v="7.4"/>
    <n v="14.9"/>
    <n v="13"/>
    <n v="2.8"/>
    <n v="113755.18"/>
    <n v="52.515043290000001"/>
    <n v="5973858.2021617424"/>
  </r>
  <r>
    <d v="2020-08-16T00:00:00"/>
    <s v="Sunday"/>
    <x v="7"/>
    <x v="5"/>
    <n v="34"/>
    <s v="N"/>
    <s v="N"/>
    <n v="10.7"/>
    <n v="15"/>
    <n v="9.9"/>
    <n v="0.4"/>
    <n v="111034.745"/>
    <n v="58.425198999999999"/>
    <n v="6487227.072539255"/>
  </r>
  <r>
    <d v="2020-08-17T00:00:00"/>
    <s v="Monday"/>
    <x v="7"/>
    <x v="5"/>
    <n v="34"/>
    <s v="N"/>
    <s v="N"/>
    <n v="9.5"/>
    <n v="16.3"/>
    <n v="10.4"/>
    <n v="0"/>
    <n v="121520.57"/>
    <n v="60.710572059999997"/>
    <n v="7377583.3217572747"/>
  </r>
  <r>
    <d v="2020-08-18T00:00:00"/>
    <s v="Tuesday"/>
    <x v="7"/>
    <x v="5"/>
    <n v="34"/>
    <s v="N"/>
    <s v="N"/>
    <n v="10"/>
    <n v="17.2"/>
    <n v="11.2"/>
    <n v="0.2"/>
    <n v="119321.855"/>
    <n v="44.024165019999998"/>
    <n v="5253045.0350125115"/>
  </r>
  <r>
    <d v="2020-08-19T00:00:00"/>
    <s v="Wednesday"/>
    <x v="7"/>
    <x v="5"/>
    <n v="34"/>
    <s v="N"/>
    <s v="N"/>
    <n v="9.6999999999999993"/>
    <n v="12.7"/>
    <n v="7.9"/>
    <n v="1.2"/>
    <n v="129884.75"/>
    <n v="62.123207630000003"/>
    <n v="8068857.2922206428"/>
  </r>
  <r>
    <d v="2020-08-20T00:00:00"/>
    <s v="Thursday"/>
    <x v="7"/>
    <x v="5"/>
    <n v="34"/>
    <s v="N"/>
    <s v="N"/>
    <n v="9.6"/>
    <n v="15.7"/>
    <n v="9.6"/>
    <n v="3.8"/>
    <n v="123490.855"/>
    <n v="54.113552679999998"/>
    <n v="6682528.8875407409"/>
  </r>
  <r>
    <d v="2020-08-21T00:00:00"/>
    <s v="Friday"/>
    <x v="7"/>
    <x v="5"/>
    <n v="34"/>
    <s v="N"/>
    <s v="N"/>
    <n v="8.5"/>
    <n v="14.1"/>
    <n v="12.2"/>
    <n v="0.4"/>
    <n v="125707.04"/>
    <n v="48.508304879999997"/>
    <n v="6097835.4218823547"/>
  </r>
  <r>
    <d v="2020-08-22T00:00:00"/>
    <s v="Saturday"/>
    <x v="7"/>
    <x v="5"/>
    <n v="34"/>
    <s v="N"/>
    <s v="N"/>
    <n v="5.8"/>
    <n v="11.1"/>
    <n v="3.8"/>
    <n v="4.4000000000000004"/>
    <n v="127131.37"/>
    <n v="56.065490250000003"/>
    <n v="7127682.5852041431"/>
  </r>
  <r>
    <d v="2020-08-23T00:00:00"/>
    <s v="Sunday"/>
    <x v="7"/>
    <x v="5"/>
    <n v="35"/>
    <s v="N"/>
    <s v="N"/>
    <n v="6.8"/>
    <n v="11.5"/>
    <n v="8.6"/>
    <n v="25.6"/>
    <n v="117125.065"/>
    <n v="53.937950839999999"/>
    <n v="6317485.9981018044"/>
  </r>
  <r>
    <d v="2020-08-24T00:00:00"/>
    <s v="Monday"/>
    <x v="7"/>
    <x v="5"/>
    <n v="35"/>
    <s v="N"/>
    <s v="N"/>
    <n v="6.3"/>
    <n v="12.4"/>
    <n v="12.8"/>
    <n v="2.8"/>
    <n v="134984.79"/>
    <n v="134.48842210000001"/>
    <n v="18153891.414599862"/>
  </r>
  <r>
    <d v="2020-08-25T00:00:00"/>
    <s v="Tuesday"/>
    <x v="7"/>
    <x v="5"/>
    <n v="35"/>
    <s v="N"/>
    <s v="N"/>
    <n v="3.6"/>
    <n v="13"/>
    <n v="11.2"/>
    <n v="0"/>
    <n v="138437.85500000001"/>
    <n v="82.744212959999999"/>
    <n v="11454931.355845602"/>
  </r>
  <r>
    <d v="2020-08-26T00:00:00"/>
    <s v="Wednesday"/>
    <x v="7"/>
    <x v="5"/>
    <n v="35"/>
    <s v="N"/>
    <s v="N"/>
    <n v="6.1"/>
    <n v="14.5"/>
    <n v="12.8"/>
    <n v="0"/>
    <n v="129322.31"/>
    <n v="90.666887799999998"/>
    <n v="11725251.370806817"/>
  </r>
  <r>
    <d v="2020-08-27T00:00:00"/>
    <s v="Thursday"/>
    <x v="7"/>
    <x v="5"/>
    <n v="35"/>
    <s v="N"/>
    <s v="N"/>
    <n v="8.8000000000000007"/>
    <n v="20.7"/>
    <n v="13.1"/>
    <n v="0"/>
    <n v="119044.425"/>
    <n v="45.564373940000003"/>
    <n v="5424184.6961722849"/>
  </r>
  <r>
    <d v="2020-08-28T00:00:00"/>
    <s v="Friday"/>
    <x v="7"/>
    <x v="5"/>
    <n v="35"/>
    <s v="N"/>
    <s v="N"/>
    <n v="8.5"/>
    <n v="17.600000000000001"/>
    <n v="15.1"/>
    <n v="1.4"/>
    <n v="118809.08"/>
    <n v="61.608847650000001"/>
    <n v="7319690.509156662"/>
  </r>
  <r>
    <d v="2020-08-29T00:00:00"/>
    <s v="Saturday"/>
    <x v="7"/>
    <x v="5"/>
    <n v="35"/>
    <s v="N"/>
    <s v="N"/>
    <n v="9.1999999999999993"/>
    <n v="19.3"/>
    <n v="15.6"/>
    <n v="0"/>
    <n v="100166.88499999999"/>
    <n v="15.292241880000001"/>
    <n v="1531776.2337861438"/>
  </r>
  <r>
    <d v="2020-08-30T00:00:00"/>
    <s v="Sunday"/>
    <x v="7"/>
    <x v="5"/>
    <n v="36"/>
    <s v="N"/>
    <s v="N"/>
    <n v="12"/>
    <n v="19.8"/>
    <n v="9"/>
    <n v="0"/>
    <n v="98917.175000000003"/>
    <n v="9.4210185309999996"/>
    <n v="931900.53870916995"/>
  </r>
  <r>
    <d v="2020-08-31T00:00:00"/>
    <s v="Monday"/>
    <x v="7"/>
    <x v="5"/>
    <n v="36"/>
    <s v="N"/>
    <s v="N"/>
    <n v="6.9"/>
    <n v="12.5"/>
    <n v="13.5"/>
    <n v="1"/>
    <n v="121605.395"/>
    <n v="58.552628499999997"/>
    <n v="7120315.5170307579"/>
  </r>
  <r>
    <d v="2020-09-01T00:00:00"/>
    <s v="Tuesday"/>
    <x v="8"/>
    <x v="5"/>
    <n v="36"/>
    <s v="N"/>
    <s v="N"/>
    <n v="6.6"/>
    <n v="15.7"/>
    <n v="15.9"/>
    <n v="0"/>
    <n v="119645.18"/>
    <n v="52.281624639999997"/>
    <n v="6255244.3907452347"/>
  </r>
  <r>
    <d v="2020-09-02T00:00:00"/>
    <s v="Wednesday"/>
    <x v="8"/>
    <x v="5"/>
    <n v="36"/>
    <s v="N"/>
    <s v="N"/>
    <n v="8.6"/>
    <n v="22"/>
    <n v="12.1"/>
    <n v="0"/>
    <n v="113547.67"/>
    <n v="31.7696948"/>
    <n v="3607374.8211511159"/>
  </r>
  <r>
    <d v="2020-09-03T00:00:00"/>
    <s v="Thursday"/>
    <x v="8"/>
    <x v="5"/>
    <n v="36"/>
    <s v="N"/>
    <s v="N"/>
    <n v="12.9"/>
    <n v="19.899999999999999"/>
    <n v="13.5"/>
    <n v="0"/>
    <n v="109327.46"/>
    <n v="25.567114289999999"/>
    <n v="2795187.6648554034"/>
  </r>
  <r>
    <d v="2020-09-04T00:00:00"/>
    <s v="Friday"/>
    <x v="8"/>
    <x v="5"/>
    <n v="36"/>
    <s v="N"/>
    <s v="N"/>
    <n v="9"/>
    <n v="17.3"/>
    <n v="12.7"/>
    <n v="0"/>
    <n v="114865.645"/>
    <n v="37.042569159999999"/>
    <n v="4254918.5990205081"/>
  </r>
  <r>
    <d v="2020-09-05T00:00:00"/>
    <s v="Saturday"/>
    <x v="8"/>
    <x v="5"/>
    <n v="36"/>
    <s v="N"/>
    <s v="N"/>
    <n v="9.6999999999999993"/>
    <n v="16.600000000000001"/>
    <n v="15"/>
    <n v="0.2"/>
    <n v="105534.01"/>
    <n v="49.738453800000002"/>
    <n v="5249098.4807137381"/>
  </r>
  <r>
    <d v="2020-09-06T00:00:00"/>
    <s v="Sunday"/>
    <x v="8"/>
    <x v="5"/>
    <n v="37"/>
    <s v="N"/>
    <s v="N"/>
    <n v="6.9"/>
    <n v="19.2"/>
    <n v="16.899999999999999"/>
    <n v="0.2"/>
    <n v="95865.14"/>
    <n v="26.51715961"/>
    <n v="2542071.2184149954"/>
  </r>
  <r>
    <d v="2020-09-07T00:00:00"/>
    <s v="Monday"/>
    <x v="8"/>
    <x v="5"/>
    <n v="37"/>
    <s v="N"/>
    <s v="N"/>
    <n v="8.8000000000000007"/>
    <n v="22.9"/>
    <n v="17.100000000000001"/>
    <n v="0"/>
    <n v="99778.2"/>
    <n v="18.907524120000001"/>
    <n v="1886558.7231501841"/>
  </r>
  <r>
    <d v="2020-09-08T00:00:00"/>
    <s v="Tuesday"/>
    <x v="8"/>
    <x v="5"/>
    <n v="37"/>
    <s v="N"/>
    <s v="N"/>
    <n v="16.600000000000001"/>
    <n v="19.899999999999999"/>
    <n v="4.8"/>
    <n v="0"/>
    <n v="112421.09"/>
    <n v="35.901955559999998"/>
    <n v="4036136.9771867599"/>
  </r>
  <r>
    <d v="2020-09-09T00:00:00"/>
    <s v="Wednesday"/>
    <x v="8"/>
    <x v="5"/>
    <n v="37"/>
    <s v="N"/>
    <s v="N"/>
    <n v="8.1"/>
    <n v="15.6"/>
    <n v="14.8"/>
    <n v="1"/>
    <n v="112140.47"/>
    <n v="37.015433659999999"/>
    <n v="4150928.1278862203"/>
  </r>
  <r>
    <d v="2020-09-10T00:00:00"/>
    <s v="Thursday"/>
    <x v="8"/>
    <x v="5"/>
    <n v="37"/>
    <s v="N"/>
    <s v="N"/>
    <n v="5.4"/>
    <n v="21.4"/>
    <n v="17.5"/>
    <n v="0"/>
    <n v="109328.33500000001"/>
    <n v="31.152816170000001"/>
    <n v="3405885.5224271771"/>
  </r>
  <r>
    <d v="2020-09-11T00:00:00"/>
    <s v="Friday"/>
    <x v="8"/>
    <x v="5"/>
    <n v="37"/>
    <s v="N"/>
    <s v="N"/>
    <n v="10.4"/>
    <n v="19.399999999999999"/>
    <n v="13.4"/>
    <n v="0"/>
    <n v="106643.05"/>
    <n v="22.38646877"/>
    <n v="2387361.3083625487"/>
  </r>
  <r>
    <d v="2020-09-12T00:00:00"/>
    <s v="Saturday"/>
    <x v="8"/>
    <x v="5"/>
    <n v="37"/>
    <s v="N"/>
    <s v="N"/>
    <n v="13.3"/>
    <n v="16"/>
    <n v="4"/>
    <n v="1.6"/>
    <n v="111644.6"/>
    <n v="34.264167829999998"/>
    <n v="3825409.3117132178"/>
  </r>
  <r>
    <d v="2020-09-13T00:00:00"/>
    <s v="Sunday"/>
    <x v="8"/>
    <x v="5"/>
    <n v="38"/>
    <s v="N"/>
    <s v="N"/>
    <n v="11.9"/>
    <n v="17.2"/>
    <n v="16.5"/>
    <n v="11.8"/>
    <n v="96225.91"/>
    <n v="28.327690329999999"/>
    <n v="2725857.7802024502"/>
  </r>
  <r>
    <d v="2020-09-14T00:00:00"/>
    <s v="Monday"/>
    <x v="8"/>
    <x v="5"/>
    <n v="38"/>
    <s v="N"/>
    <s v="N"/>
    <n v="11.1"/>
    <n v="16.600000000000001"/>
    <n v="18.100000000000001"/>
    <n v="0"/>
    <n v="107196.61"/>
    <n v="41.852128030000003"/>
    <n v="4486406.2461019782"/>
  </r>
  <r>
    <d v="2020-09-15T00:00:00"/>
    <s v="Tuesday"/>
    <x v="8"/>
    <x v="5"/>
    <n v="38"/>
    <s v="N"/>
    <s v="N"/>
    <n v="7.4"/>
    <n v="15.8"/>
    <n v="18.3"/>
    <n v="0"/>
    <n v="113008.77"/>
    <n v="44.305358050000002"/>
    <n v="5006894.0176400989"/>
  </r>
  <r>
    <d v="2020-09-16T00:00:00"/>
    <s v="Wednesday"/>
    <x v="8"/>
    <x v="5"/>
    <n v="38"/>
    <s v="N"/>
    <s v="N"/>
    <n v="7.1"/>
    <n v="22.8"/>
    <n v="17.399999999999999"/>
    <n v="0"/>
    <n v="110807.72"/>
    <n v="34.968412190000002"/>
    <n v="3874770.0267941072"/>
  </r>
  <r>
    <d v="2020-09-17T00:00:00"/>
    <s v="Thursday"/>
    <x v="8"/>
    <x v="5"/>
    <n v="38"/>
    <s v="N"/>
    <s v="N"/>
    <n v="11.8"/>
    <n v="15.5"/>
    <n v="9.4"/>
    <n v="0.8"/>
    <n v="115643.44"/>
    <n v="34.696676500000002"/>
    <n v="4012443.0270271604"/>
  </r>
  <r>
    <d v="2020-09-18T00:00:00"/>
    <s v="Friday"/>
    <x v="8"/>
    <x v="5"/>
    <n v="38"/>
    <s v="N"/>
    <s v="N"/>
    <n v="8.4"/>
    <n v="18.7"/>
    <n v="13.6"/>
    <n v="0"/>
    <n v="112335.7"/>
    <n v="40.837043459999997"/>
    <n v="4587457.8630095217"/>
  </r>
  <r>
    <d v="2020-09-19T00:00:00"/>
    <s v="Saturday"/>
    <x v="8"/>
    <x v="5"/>
    <n v="38"/>
    <s v="N"/>
    <s v="N"/>
    <n v="11.3"/>
    <n v="26.3"/>
    <n v="17.100000000000001"/>
    <n v="0"/>
    <n v="93384"/>
    <n v="24.265307830000001"/>
    <n v="2265991.5063967202"/>
  </r>
  <r>
    <d v="2020-09-20T00:00:00"/>
    <s v="Sunday"/>
    <x v="8"/>
    <x v="5"/>
    <n v="39"/>
    <s v="N"/>
    <s v="N"/>
    <n v="17.100000000000001"/>
    <n v="22"/>
    <n v="16.7"/>
    <n v="0"/>
    <n v="86891.23"/>
    <n v="23.051334789999999"/>
    <n v="2002958.8330448915"/>
  </r>
  <r>
    <d v="2020-09-21T00:00:00"/>
    <s v="Monday"/>
    <x v="8"/>
    <x v="5"/>
    <n v="39"/>
    <s v="N"/>
    <s v="N"/>
    <n v="16.600000000000001"/>
    <n v="19.8"/>
    <n v="13"/>
    <n v="0"/>
    <n v="100977.95"/>
    <n v="34.25364192"/>
    <n v="3458862.5411156639"/>
  </r>
  <r>
    <d v="2020-09-22T00:00:00"/>
    <s v="Tuesday"/>
    <x v="8"/>
    <x v="5"/>
    <n v="39"/>
    <s v="N"/>
    <s v="N"/>
    <n v="12.3"/>
    <n v="18.899999999999999"/>
    <n v="16.8"/>
    <n v="0"/>
    <n v="103200.64"/>
    <n v="25.925322789999999"/>
    <n v="2675509.9041345855"/>
  </r>
  <r>
    <d v="2020-09-23T00:00:00"/>
    <s v="Wednesday"/>
    <x v="8"/>
    <x v="5"/>
    <n v="39"/>
    <s v="N"/>
    <s v="N"/>
    <n v="10.6"/>
    <n v="15.1"/>
    <n v="12.3"/>
    <n v="0.2"/>
    <n v="112412.44500000001"/>
    <n v="34.211794570000002"/>
    <n v="3845831.4754514243"/>
  </r>
  <r>
    <d v="2020-09-24T00:00:00"/>
    <s v="Thursday"/>
    <x v="8"/>
    <x v="5"/>
    <n v="39"/>
    <s v="N"/>
    <s v="N"/>
    <n v="8.1999999999999993"/>
    <n v="15"/>
    <n v="13.9"/>
    <n v="1.6"/>
    <n v="117535.715"/>
    <n v="51.779356100000001"/>
    <n v="6085923.6414531115"/>
  </r>
  <r>
    <d v="2020-09-25T00:00:00"/>
    <s v="Friday"/>
    <x v="8"/>
    <x v="5"/>
    <n v="39"/>
    <s v="N"/>
    <s v="N"/>
    <n v="7.2"/>
    <n v="11.9"/>
    <n v="7.2"/>
    <n v="3.2"/>
    <n v="126354.68"/>
    <n v="53.429209659999998"/>
    <n v="6751030.6892422084"/>
  </r>
  <r>
    <d v="2020-09-26T00:00:00"/>
    <s v="Saturday"/>
    <x v="8"/>
    <x v="5"/>
    <n v="39"/>
    <s v="N"/>
    <s v="N"/>
    <n v="6.2"/>
    <n v="13.4"/>
    <n v="15"/>
    <n v="9.4"/>
    <n v="106694.965"/>
    <n v="33.444710110000003"/>
    <n v="3568382.1746215965"/>
  </r>
  <r>
    <d v="2020-09-27T00:00:00"/>
    <s v="Sunday"/>
    <x v="8"/>
    <x v="5"/>
    <n v="40"/>
    <s v="N"/>
    <s v="N"/>
    <n v="8.8000000000000007"/>
    <n v="13.4"/>
    <n v="20.9"/>
    <n v="3"/>
    <n v="101703.49"/>
    <n v="57.920028760000001"/>
    <n v="5890669.0657923725"/>
  </r>
  <r>
    <d v="2020-09-28T00:00:00"/>
    <s v="Monday"/>
    <x v="8"/>
    <x v="5"/>
    <n v="40"/>
    <s v="N"/>
    <s v="N"/>
    <n v="6.5"/>
    <n v="13.6"/>
    <n v="18.3"/>
    <n v="0"/>
    <n v="114651.14"/>
    <n v="59.74605347"/>
    <n v="6849953.1408364559"/>
  </r>
  <r>
    <d v="2020-09-29T00:00:00"/>
    <s v="Tuesday"/>
    <x v="8"/>
    <x v="5"/>
    <n v="40"/>
    <s v="N"/>
    <s v="N"/>
    <n v="4.3"/>
    <n v="21"/>
    <n v="18.399999999999999"/>
    <n v="0"/>
    <n v="112076.46"/>
    <n v="42.120177509999998"/>
    <n v="4720680.3898924142"/>
  </r>
  <r>
    <d v="2020-09-30T00:00:00"/>
    <s v="Wednesday"/>
    <x v="8"/>
    <x v="5"/>
    <n v="40"/>
    <s v="N"/>
    <s v="N"/>
    <n v="10.7"/>
    <n v="19.399999999999999"/>
    <n v="13"/>
    <n v="0.6"/>
    <n v="113620.21"/>
    <n v="38.05764052"/>
    <n v="4324117.10798690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6">
  <r>
    <d v="2015-01-01T00:00:00"/>
    <x v="0"/>
    <s v="January"/>
    <x v="0"/>
    <x v="0"/>
    <s v="N"/>
    <s v="Y"/>
    <n v="13.3"/>
    <n v="26.9"/>
    <n v="23.6"/>
    <n v="0"/>
    <x v="0"/>
    <n v="25.633696430000001"/>
    <n v="2554014.1128139431"/>
  </r>
  <r>
    <d v="2015-01-02T00:00:00"/>
    <x v="1"/>
    <s v="January"/>
    <x v="0"/>
    <x v="0"/>
    <s v="N"/>
    <s v="N"/>
    <n v="15.4"/>
    <n v="38.799999999999997"/>
    <n v="26.8"/>
    <n v="0"/>
    <x v="1"/>
    <n v="33.138987559999997"/>
    <n v="4295011.9530912349"/>
  </r>
  <r>
    <d v="2015-01-03T00:00:00"/>
    <x v="2"/>
    <s v="January"/>
    <x v="0"/>
    <x v="0"/>
    <s v="N"/>
    <s v="N"/>
    <n v="20"/>
    <n v="38.200000000000003"/>
    <n v="26.5"/>
    <n v="0"/>
    <x v="2"/>
    <n v="34.564854830000002"/>
    <n v="4918597.5073306086"/>
  </r>
  <r>
    <d v="2015-01-04T00:00:00"/>
    <x v="3"/>
    <s v="January"/>
    <x v="0"/>
    <x v="1"/>
    <s v="N"/>
    <s v="N"/>
    <n v="16.3"/>
    <n v="21.4"/>
    <n v="25.2"/>
    <n v="4.2"/>
    <x v="3"/>
    <n v="25.005560240000001"/>
    <n v="2608847.9788147719"/>
  </r>
  <r>
    <d v="2015-01-05T00:00:00"/>
    <x v="4"/>
    <s v="January"/>
    <x v="0"/>
    <x v="1"/>
    <s v="N"/>
    <s v="N"/>
    <n v="15"/>
    <n v="22"/>
    <n v="30.7"/>
    <n v="0"/>
    <x v="4"/>
    <n v="26.724176279999998"/>
    <n v="3156985.7371442155"/>
  </r>
  <r>
    <d v="2015-01-06T00:00:00"/>
    <x v="5"/>
    <s v="January"/>
    <x v="0"/>
    <x v="1"/>
    <s v="N"/>
    <s v="N"/>
    <n v="17.7"/>
    <n v="26"/>
    <n v="31.6"/>
    <n v="0"/>
    <x v="5"/>
    <n v="31.282310729999999"/>
    <n v="4087737.279631264"/>
  </r>
  <r>
    <d v="2015-01-07T00:00:00"/>
    <x v="6"/>
    <s v="January"/>
    <x v="0"/>
    <x v="1"/>
    <s v="N"/>
    <s v="N"/>
    <n v="18.899999999999999"/>
    <n v="37.4"/>
    <n v="20.7"/>
    <n v="0"/>
    <x v="6"/>
    <n v="48.312309380000002"/>
    <n v="7416655.4782550121"/>
  </r>
  <r>
    <d v="2015-01-08T00:00:00"/>
    <x v="0"/>
    <s v="January"/>
    <x v="0"/>
    <x v="1"/>
    <s v="N"/>
    <s v="N"/>
    <n v="23.1"/>
    <n v="28.2"/>
    <n v="13.5"/>
    <n v="19.399999999999999"/>
    <x v="7"/>
    <n v="49.117280299999997"/>
    <n v="6975422.7336230958"/>
  </r>
  <r>
    <d v="2015-01-09T00:00:00"/>
    <x v="1"/>
    <s v="January"/>
    <x v="0"/>
    <x v="1"/>
    <s v="N"/>
    <s v="N"/>
    <n v="16.5"/>
    <n v="18"/>
    <n v="3.1"/>
    <n v="1.2"/>
    <x v="8"/>
    <n v="34.490675449999998"/>
    <n v="4201004.1065401444"/>
  </r>
  <r>
    <d v="2015-01-10T00:00:00"/>
    <x v="2"/>
    <s v="January"/>
    <x v="0"/>
    <x v="1"/>
    <s v="N"/>
    <s v="N"/>
    <n v="13.6"/>
    <n v="21.7"/>
    <n v="5.6"/>
    <n v="5.2"/>
    <x v="9"/>
    <n v="20.229824900000001"/>
    <n v="2084555.1988551342"/>
  </r>
  <r>
    <d v="2015-01-11T00:00:00"/>
    <x v="3"/>
    <s v="January"/>
    <x v="0"/>
    <x v="2"/>
    <s v="N"/>
    <s v="N"/>
    <n v="15.6"/>
    <n v="27.5"/>
    <n v="29.9"/>
    <n v="0"/>
    <x v="10"/>
    <n v="18.23476806"/>
    <n v="1821028.8795617854"/>
  </r>
  <r>
    <d v="2015-01-12T00:00:00"/>
    <x v="4"/>
    <s v="January"/>
    <x v="0"/>
    <x v="2"/>
    <s v="N"/>
    <s v="N"/>
    <n v="16.100000000000001"/>
    <n v="31.3"/>
    <n v="31.6"/>
    <n v="0"/>
    <x v="11"/>
    <n v="33.694810169999997"/>
    <n v="4422818.6895756405"/>
  </r>
  <r>
    <d v="2015-01-13T00:00:00"/>
    <x v="5"/>
    <s v="January"/>
    <x v="0"/>
    <x v="2"/>
    <s v="N"/>
    <s v="N"/>
    <n v="20.2"/>
    <n v="25.6"/>
    <n v="4.2"/>
    <n v="0"/>
    <x v="12"/>
    <n v="27.53786427"/>
    <n v="3484293.2661214271"/>
  </r>
  <r>
    <d v="2015-01-14T00:00:00"/>
    <x v="6"/>
    <s v="January"/>
    <x v="0"/>
    <x v="2"/>
    <s v="N"/>
    <s v="N"/>
    <n v="18.3"/>
    <n v="22.7"/>
    <n v="15.2"/>
    <n v="15.8"/>
    <x v="13"/>
    <n v="29.018516609999999"/>
    <n v="3474724.1888783081"/>
  </r>
  <r>
    <d v="2015-01-15T00:00:00"/>
    <x v="0"/>
    <s v="January"/>
    <x v="0"/>
    <x v="2"/>
    <s v="N"/>
    <s v="N"/>
    <n v="15.8"/>
    <n v="20"/>
    <n v="14.6"/>
    <n v="0"/>
    <x v="14"/>
    <n v="30.93653879"/>
    <n v="3663233.3007012238"/>
  </r>
  <r>
    <d v="2015-01-16T00:00:00"/>
    <x v="1"/>
    <s v="January"/>
    <x v="0"/>
    <x v="2"/>
    <s v="N"/>
    <s v="N"/>
    <n v="13.1"/>
    <n v="27.3"/>
    <n v="30.3"/>
    <n v="0"/>
    <x v="15"/>
    <n v="23.015190879999999"/>
    <n v="2685660.2304082229"/>
  </r>
  <r>
    <d v="2015-01-17T00:00:00"/>
    <x v="2"/>
    <s v="January"/>
    <x v="0"/>
    <x v="2"/>
    <s v="N"/>
    <s v="N"/>
    <n v="15.9"/>
    <n v="25"/>
    <n v="27.5"/>
    <n v="0"/>
    <x v="16"/>
    <n v="18.99492729"/>
    <n v="1887550.8081620499"/>
  </r>
  <r>
    <d v="2015-01-18T00:00:00"/>
    <x v="3"/>
    <s v="January"/>
    <x v="0"/>
    <x v="3"/>
    <s v="N"/>
    <s v="N"/>
    <n v="15.3"/>
    <n v="19.5"/>
    <n v="23.4"/>
    <n v="0"/>
    <x v="17"/>
    <n v="17.00868088"/>
    <n v="1662237.1215512999"/>
  </r>
  <r>
    <d v="2015-01-19T00:00:00"/>
    <x v="4"/>
    <s v="January"/>
    <x v="0"/>
    <x v="3"/>
    <s v="N"/>
    <s v="N"/>
    <n v="13.5"/>
    <n v="23.6"/>
    <n v="29"/>
    <n v="0"/>
    <x v="18"/>
    <n v="26.927876189999999"/>
    <n v="3147414.9918971984"/>
  </r>
  <r>
    <d v="2015-01-20T00:00:00"/>
    <x v="5"/>
    <s v="January"/>
    <x v="0"/>
    <x v="3"/>
    <s v="N"/>
    <s v="N"/>
    <n v="13"/>
    <n v="30.4"/>
    <n v="19.600000000000001"/>
    <n v="0"/>
    <x v="19"/>
    <n v="23.078074139999998"/>
    <n v="2976335.9504467873"/>
  </r>
  <r>
    <d v="2015-01-21T00:00:00"/>
    <x v="6"/>
    <s v="January"/>
    <x v="0"/>
    <x v="3"/>
    <s v="N"/>
    <s v="N"/>
    <n v="19.7"/>
    <n v="33.1"/>
    <n v="25.8"/>
    <n v="0"/>
    <x v="20"/>
    <n v="34.443415459999997"/>
    <n v="5121822.159657727"/>
  </r>
  <r>
    <d v="2015-01-22T00:00:00"/>
    <x v="0"/>
    <s v="January"/>
    <x v="0"/>
    <x v="3"/>
    <s v="N"/>
    <s v="N"/>
    <n v="18.7"/>
    <n v="35.799999999999997"/>
    <n v="23.1"/>
    <n v="0"/>
    <x v="21"/>
    <n v="35.230761399999999"/>
    <n v="5398483.5539209396"/>
  </r>
  <r>
    <d v="2015-01-23T00:00:00"/>
    <x v="1"/>
    <s v="January"/>
    <x v="0"/>
    <x v="3"/>
    <s v="N"/>
    <s v="N"/>
    <n v="20.2"/>
    <n v="25"/>
    <n v="28.6"/>
    <n v="0"/>
    <x v="22"/>
    <n v="40.604200220000003"/>
    <n v="5607245.1502209445"/>
  </r>
  <r>
    <d v="2015-01-24T00:00:00"/>
    <x v="2"/>
    <s v="January"/>
    <x v="0"/>
    <x v="3"/>
    <s v="N"/>
    <s v="N"/>
    <n v="15.8"/>
    <n v="26.3"/>
    <n v="30.3"/>
    <n v="0"/>
    <x v="23"/>
    <n v="20.922000149999999"/>
    <n v="2433450.1814265884"/>
  </r>
  <r>
    <d v="2015-01-25T00:00:00"/>
    <x v="3"/>
    <s v="January"/>
    <x v="0"/>
    <x v="4"/>
    <s v="N"/>
    <s v="N"/>
    <n v="14.7"/>
    <n v="22"/>
    <n v="25.4"/>
    <n v="0"/>
    <x v="24"/>
    <n v="16.5414177"/>
    <n v="1620388.3455264422"/>
  </r>
  <r>
    <d v="2015-01-26T00:00:00"/>
    <x v="4"/>
    <s v="January"/>
    <x v="0"/>
    <x v="4"/>
    <s v="N"/>
    <s v="Y"/>
    <n v="11.6"/>
    <n v="19.8"/>
    <n v="19.899999999999999"/>
    <n v="1"/>
    <x v="25"/>
    <n v="16.9360128"/>
    <n v="1757441.2415293439"/>
  </r>
  <r>
    <d v="2015-01-27T00:00:00"/>
    <x v="5"/>
    <s v="January"/>
    <x v="0"/>
    <x v="4"/>
    <s v="N"/>
    <s v="N"/>
    <n v="11.7"/>
    <n v="19.100000000000001"/>
    <n v="17.7"/>
    <n v="0.6"/>
    <x v="26"/>
    <n v="21.206288600000001"/>
    <n v="2510682.7001692662"/>
  </r>
  <r>
    <d v="2015-01-28T00:00:00"/>
    <x v="6"/>
    <s v="January"/>
    <x v="0"/>
    <x v="4"/>
    <s v="N"/>
    <s v="N"/>
    <n v="13.3"/>
    <n v="25.4"/>
    <n v="27"/>
    <n v="0"/>
    <x v="27"/>
    <n v="17.02383824"/>
    <n v="1987766.766699844"/>
  </r>
  <r>
    <d v="2015-01-29T00:00:00"/>
    <x v="0"/>
    <s v="January"/>
    <x v="0"/>
    <x v="4"/>
    <s v="Y"/>
    <s v="N"/>
    <n v="12.8"/>
    <n v="22.2"/>
    <n v="28.9"/>
    <n v="0"/>
    <x v="28"/>
    <n v="19.624827360000001"/>
    <n v="2341511.3529276527"/>
  </r>
  <r>
    <d v="2015-01-30T00:00:00"/>
    <x v="1"/>
    <s v="January"/>
    <x v="0"/>
    <x v="4"/>
    <s v="Y"/>
    <s v="N"/>
    <n v="13.1"/>
    <n v="21"/>
    <n v="27.6"/>
    <n v="0"/>
    <x v="29"/>
    <n v="21.029356079999999"/>
    <n v="2544933.7684928519"/>
  </r>
  <r>
    <d v="2015-01-31T00:00:00"/>
    <x v="2"/>
    <s v="January"/>
    <x v="0"/>
    <x v="4"/>
    <s v="Y"/>
    <s v="N"/>
    <n v="14.3"/>
    <n v="20.2"/>
    <n v="26.2"/>
    <n v="0"/>
    <x v="30"/>
    <n v="16.538846729999999"/>
    <n v="1717112.187883388"/>
  </r>
  <r>
    <d v="2015-02-01T00:00:00"/>
    <x v="3"/>
    <s v="February"/>
    <x v="0"/>
    <x v="5"/>
    <s v="Y"/>
    <s v="N"/>
    <n v="13.2"/>
    <n v="19"/>
    <n v="17.3"/>
    <n v="9.1999999999999993"/>
    <x v="31"/>
    <n v="14.578844419999999"/>
    <n v="1460491.7225360726"/>
  </r>
  <r>
    <d v="2015-02-02T00:00:00"/>
    <x v="4"/>
    <s v="February"/>
    <x v="0"/>
    <x v="5"/>
    <s v="Y"/>
    <s v="N"/>
    <n v="13.5"/>
    <n v="21.1"/>
    <n v="23.9"/>
    <n v="3.8"/>
    <x v="32"/>
    <n v="22.270032189999998"/>
    <n v="2643322.7639650102"/>
  </r>
  <r>
    <d v="2015-02-03T00:00:00"/>
    <x v="5"/>
    <s v="February"/>
    <x v="0"/>
    <x v="5"/>
    <s v="Y"/>
    <s v="N"/>
    <n v="16.100000000000001"/>
    <n v="20"/>
    <n v="22.7"/>
    <n v="0"/>
    <x v="33"/>
    <n v="27.003832330000002"/>
    <n v="3318234.4272086034"/>
  </r>
  <r>
    <d v="2015-02-04T00:00:00"/>
    <x v="6"/>
    <s v="February"/>
    <x v="0"/>
    <x v="5"/>
    <s v="Y"/>
    <s v="N"/>
    <n v="14.8"/>
    <n v="19"/>
    <n v="21.2"/>
    <n v="0"/>
    <x v="34"/>
    <n v="27.809134199999999"/>
    <n v="3264737.5710856258"/>
  </r>
  <r>
    <d v="2015-02-05T00:00:00"/>
    <x v="0"/>
    <s v="February"/>
    <x v="0"/>
    <x v="5"/>
    <s v="Y"/>
    <s v="N"/>
    <n v="13.3"/>
    <n v="24.2"/>
    <n v="28.8"/>
    <n v="0"/>
    <x v="35"/>
    <n v="31.384570740000001"/>
    <n v="3837687.2639590246"/>
  </r>
  <r>
    <d v="2015-02-06T00:00:00"/>
    <x v="1"/>
    <s v="February"/>
    <x v="0"/>
    <x v="5"/>
    <s v="Y"/>
    <s v="N"/>
    <n v="14.5"/>
    <n v="35.700000000000003"/>
    <n v="28.4"/>
    <n v="0"/>
    <x v="36"/>
    <n v="38.840180269999998"/>
    <n v="5508974.8431568909"/>
  </r>
  <r>
    <d v="2015-02-07T00:00:00"/>
    <x v="2"/>
    <s v="February"/>
    <x v="0"/>
    <x v="5"/>
    <s v="Y"/>
    <s v="N"/>
    <n v="18.8"/>
    <n v="35"/>
    <n v="16.100000000000001"/>
    <n v="0"/>
    <x v="37"/>
    <n v="28.761706780000001"/>
    <n v="3800524.9085186147"/>
  </r>
  <r>
    <d v="2015-02-08T00:00:00"/>
    <x v="3"/>
    <s v="February"/>
    <x v="0"/>
    <x v="6"/>
    <s v="Y"/>
    <s v="N"/>
    <n v="18.899999999999999"/>
    <n v="21.5"/>
    <n v="16.600000000000001"/>
    <n v="0"/>
    <x v="38"/>
    <n v="23.974106599999999"/>
    <n v="2687694.2971457187"/>
  </r>
  <r>
    <d v="2015-02-09T00:00:00"/>
    <x v="4"/>
    <s v="February"/>
    <x v="0"/>
    <x v="6"/>
    <s v="Y"/>
    <s v="N"/>
    <n v="13.6"/>
    <n v="28.3"/>
    <n v="28.6"/>
    <n v="0"/>
    <x v="39"/>
    <n v="28.90913471"/>
    <n v="3666056.268164333"/>
  </r>
  <r>
    <d v="2015-02-10T00:00:00"/>
    <x v="5"/>
    <s v="February"/>
    <x v="0"/>
    <x v="6"/>
    <s v="Y"/>
    <s v="N"/>
    <n v="16.399999999999999"/>
    <n v="27.8"/>
    <n v="27.7"/>
    <n v="0"/>
    <x v="40"/>
    <n v="37.522599980000003"/>
    <n v="5476369.6221500291"/>
  </r>
  <r>
    <d v="2015-02-11T00:00:00"/>
    <x v="6"/>
    <s v="February"/>
    <x v="0"/>
    <x v="6"/>
    <s v="Y"/>
    <s v="N"/>
    <n v="18.100000000000001"/>
    <n v="26.8"/>
    <n v="24.1"/>
    <n v="0"/>
    <x v="41"/>
    <n v="32.655454300000002"/>
    <n v="4876205.5041207559"/>
  </r>
  <r>
    <d v="2015-02-12T00:00:00"/>
    <x v="0"/>
    <s v="February"/>
    <x v="0"/>
    <x v="6"/>
    <s v="Y"/>
    <s v="N"/>
    <n v="17.8"/>
    <n v="21.9"/>
    <n v="23.8"/>
    <n v="0"/>
    <x v="42"/>
    <n v="26.576634940000002"/>
    <n v="3491552.7216526936"/>
  </r>
  <r>
    <d v="2015-02-13T00:00:00"/>
    <x v="1"/>
    <s v="February"/>
    <x v="0"/>
    <x v="6"/>
    <s v="Y"/>
    <s v="N"/>
    <n v="16.100000000000001"/>
    <n v="32.4"/>
    <n v="14.9"/>
    <n v="0"/>
    <x v="43"/>
    <n v="18.73697061"/>
    <n v="2549551.2078244779"/>
  </r>
  <r>
    <d v="2015-02-14T00:00:00"/>
    <x v="2"/>
    <s v="February"/>
    <x v="0"/>
    <x v="6"/>
    <s v="Y"/>
    <s v="N"/>
    <n v="19"/>
    <n v="25.1"/>
    <n v="20.8"/>
    <n v="19.600000000000001"/>
    <x v="44"/>
    <n v="20.240103229999999"/>
    <n v="2422578.9418077404"/>
  </r>
  <r>
    <d v="2015-02-15T00:00:00"/>
    <x v="3"/>
    <s v="February"/>
    <x v="0"/>
    <x v="7"/>
    <s v="Y"/>
    <s v="N"/>
    <n v="18.2"/>
    <n v="34.4"/>
    <n v="25.7"/>
    <n v="0.4"/>
    <x v="45"/>
    <n v="24.584186939999999"/>
    <n v="3080096.4839245072"/>
  </r>
  <r>
    <d v="2015-02-16T00:00:00"/>
    <x v="4"/>
    <s v="February"/>
    <x v="0"/>
    <x v="7"/>
    <s v="Y"/>
    <s v="N"/>
    <n v="17.399999999999999"/>
    <n v="24.6"/>
    <n v="26.3"/>
    <n v="0"/>
    <x v="46"/>
    <n v="31.9490406"/>
    <n v="4211926.0482747778"/>
  </r>
  <r>
    <d v="2015-02-17T00:00:00"/>
    <x v="5"/>
    <s v="February"/>
    <x v="0"/>
    <x v="7"/>
    <s v="Y"/>
    <s v="N"/>
    <n v="17.600000000000001"/>
    <n v="20.6"/>
    <n v="8.3000000000000007"/>
    <n v="0"/>
    <x v="47"/>
    <n v="30.250149390000001"/>
    <n v="3861915.8745252336"/>
  </r>
  <r>
    <d v="2015-02-18T00:00:00"/>
    <x v="6"/>
    <s v="February"/>
    <x v="0"/>
    <x v="7"/>
    <s v="Y"/>
    <s v="N"/>
    <n v="17.7"/>
    <n v="21.2"/>
    <n v="7.8"/>
    <n v="0"/>
    <x v="48"/>
    <n v="30.235792750000002"/>
    <n v="3808886.414684454"/>
  </r>
  <r>
    <d v="2015-02-19T00:00:00"/>
    <x v="0"/>
    <s v="February"/>
    <x v="0"/>
    <x v="7"/>
    <s v="Y"/>
    <s v="N"/>
    <n v="18.2"/>
    <n v="26.9"/>
    <n v="24.7"/>
    <n v="0"/>
    <x v="49"/>
    <n v="33.598960679999998"/>
    <n v="4683684.7031141892"/>
  </r>
  <r>
    <d v="2015-02-20T00:00:00"/>
    <x v="1"/>
    <s v="February"/>
    <x v="0"/>
    <x v="7"/>
    <s v="Y"/>
    <s v="N"/>
    <n v="17.399999999999999"/>
    <n v="25.3"/>
    <n v="24.7"/>
    <n v="0"/>
    <x v="50"/>
    <n v="33.538671530000002"/>
    <n v="4677493.4635347323"/>
  </r>
  <r>
    <d v="2015-02-21T00:00:00"/>
    <x v="2"/>
    <s v="February"/>
    <x v="0"/>
    <x v="7"/>
    <s v="Y"/>
    <s v="N"/>
    <n v="18.100000000000001"/>
    <n v="36.1"/>
    <n v="20"/>
    <n v="0"/>
    <x v="51"/>
    <n v="31.252819840000001"/>
    <n v="4259228.9838393154"/>
  </r>
  <r>
    <d v="2015-02-22T00:00:00"/>
    <x v="3"/>
    <s v="February"/>
    <x v="0"/>
    <x v="8"/>
    <s v="Y"/>
    <s v="N"/>
    <n v="20.3"/>
    <n v="35.299999999999997"/>
    <n v="11.7"/>
    <n v="1.6"/>
    <x v="52"/>
    <n v="32.40972721"/>
    <n v="4473072.2540198835"/>
  </r>
  <r>
    <d v="2015-02-23T00:00:00"/>
    <x v="4"/>
    <s v="February"/>
    <x v="0"/>
    <x v="8"/>
    <s v="Y"/>
    <s v="N"/>
    <n v="21.1"/>
    <n v="29.3"/>
    <n v="4.7"/>
    <n v="0"/>
    <x v="53"/>
    <n v="28.417229129999999"/>
    <n v="3843595.4860198908"/>
  </r>
  <r>
    <d v="2015-02-24T00:00:00"/>
    <x v="5"/>
    <s v="February"/>
    <x v="0"/>
    <x v="8"/>
    <s v="Y"/>
    <s v="N"/>
    <n v="15.9"/>
    <n v="20.100000000000001"/>
    <n v="21.4"/>
    <n v="3.2"/>
    <x v="54"/>
    <n v="26.559011900000002"/>
    <n v="3194080.1260208287"/>
  </r>
  <r>
    <d v="2015-02-25T00:00:00"/>
    <x v="6"/>
    <s v="February"/>
    <x v="0"/>
    <x v="8"/>
    <s v="Y"/>
    <s v="N"/>
    <n v="14"/>
    <n v="27"/>
    <n v="24.1"/>
    <n v="0"/>
    <x v="55"/>
    <n v="33.323249590000003"/>
    <n v="4334113.6472280212"/>
  </r>
  <r>
    <d v="2015-02-26T00:00:00"/>
    <x v="0"/>
    <s v="February"/>
    <x v="0"/>
    <x v="8"/>
    <s v="Y"/>
    <s v="N"/>
    <n v="16"/>
    <n v="23.2"/>
    <n v="18.5"/>
    <n v="0"/>
    <x v="56"/>
    <n v="39.086578340000003"/>
    <n v="5140895.6351929819"/>
  </r>
  <r>
    <d v="2015-02-27T00:00:00"/>
    <x v="1"/>
    <s v="February"/>
    <x v="0"/>
    <x v="8"/>
    <s v="Y"/>
    <s v="N"/>
    <n v="14.8"/>
    <n v="24.3"/>
    <n v="21.7"/>
    <n v="0"/>
    <x v="57"/>
    <n v="36.339011550000002"/>
    <n v="4762932.4404515699"/>
  </r>
  <r>
    <d v="2015-02-28T00:00:00"/>
    <x v="2"/>
    <s v="February"/>
    <x v="0"/>
    <x v="8"/>
    <s v="Y"/>
    <s v="N"/>
    <n v="17.899999999999999"/>
    <n v="32.299999999999997"/>
    <n v="6.9"/>
    <n v="0"/>
    <x v="58"/>
    <n v="25.143130729999999"/>
    <n v="2923535.8801161828"/>
  </r>
  <r>
    <d v="2015-03-01T00:00:00"/>
    <x v="3"/>
    <s v="March"/>
    <x v="0"/>
    <x v="9"/>
    <s v="Y"/>
    <s v="N"/>
    <n v="15.2"/>
    <n v="20.8"/>
    <n v="23.3"/>
    <n v="15.8"/>
    <x v="59"/>
    <n v="24.58614815"/>
    <n v="2543751.2370908568"/>
  </r>
  <r>
    <d v="2015-03-02T00:00:00"/>
    <x v="4"/>
    <s v="March"/>
    <x v="0"/>
    <x v="9"/>
    <s v="Y"/>
    <s v="N"/>
    <n v="11.6"/>
    <n v="23"/>
    <n v="22"/>
    <n v="0"/>
    <x v="60"/>
    <n v="33.166526230000002"/>
    <n v="4089493.5447346326"/>
  </r>
  <r>
    <d v="2015-03-03T00:00:00"/>
    <x v="5"/>
    <s v="March"/>
    <x v="0"/>
    <x v="9"/>
    <s v="Y"/>
    <s v="N"/>
    <n v="15.5"/>
    <n v="22.7"/>
    <n v="21.2"/>
    <n v="0"/>
    <x v="61"/>
    <n v="43.739457139999999"/>
    <n v="5543988.8769375701"/>
  </r>
  <r>
    <d v="2015-03-04T00:00:00"/>
    <x v="6"/>
    <s v="March"/>
    <x v="0"/>
    <x v="9"/>
    <s v="Y"/>
    <s v="N"/>
    <n v="15.4"/>
    <n v="23.5"/>
    <n v="23"/>
    <n v="0"/>
    <x v="62"/>
    <n v="37.252483910000002"/>
    <n v="4498765.8586167637"/>
  </r>
  <r>
    <d v="2015-03-05T00:00:00"/>
    <x v="0"/>
    <s v="March"/>
    <x v="0"/>
    <x v="9"/>
    <s v="Y"/>
    <s v="N"/>
    <n v="12.6"/>
    <n v="18.600000000000001"/>
    <n v="22.5"/>
    <n v="0.8"/>
    <x v="63"/>
    <n v="25.322828099999999"/>
    <n v="2911298.3145483942"/>
  </r>
  <r>
    <d v="2015-03-06T00:00:00"/>
    <x v="1"/>
    <s v="March"/>
    <x v="0"/>
    <x v="9"/>
    <s v="Y"/>
    <s v="N"/>
    <n v="14.1"/>
    <n v="21.1"/>
    <n v="10.8"/>
    <n v="0.2"/>
    <x v="64"/>
    <n v="27.750521689999999"/>
    <n v="3248302.6282708375"/>
  </r>
  <r>
    <d v="2015-03-07T00:00:00"/>
    <x v="2"/>
    <s v="March"/>
    <x v="0"/>
    <x v="9"/>
    <s v="Y"/>
    <s v="N"/>
    <n v="15.4"/>
    <n v="22.6"/>
    <n v="10.8"/>
    <n v="0.2"/>
    <x v="65"/>
    <n v="22.113214540000001"/>
    <n v="2395846.8312201207"/>
  </r>
  <r>
    <d v="2015-03-08T00:00:00"/>
    <x v="3"/>
    <s v="March"/>
    <x v="0"/>
    <x v="10"/>
    <s v="Y"/>
    <s v="N"/>
    <n v="16.2"/>
    <n v="24.4"/>
    <n v="20.399999999999999"/>
    <n v="0"/>
    <x v="66"/>
    <n v="20.57443413"/>
    <n v="2188065.9689158616"/>
  </r>
  <r>
    <d v="2015-03-09T00:00:00"/>
    <x v="4"/>
    <s v="March"/>
    <x v="0"/>
    <x v="10"/>
    <s v="Y"/>
    <s v="Y"/>
    <n v="14.4"/>
    <n v="23.8"/>
    <n v="18.600000000000001"/>
    <n v="0"/>
    <x v="67"/>
    <n v="23.80806827"/>
    <n v="2577996.6762849092"/>
  </r>
  <r>
    <d v="2015-03-10T00:00:00"/>
    <x v="5"/>
    <s v="March"/>
    <x v="0"/>
    <x v="10"/>
    <s v="Y"/>
    <s v="N"/>
    <n v="16.2"/>
    <n v="21.7"/>
    <n v="22.1"/>
    <n v="0"/>
    <x v="68"/>
    <n v="31.763749180000001"/>
    <n v="3996785.8666081056"/>
  </r>
  <r>
    <d v="2015-03-11T00:00:00"/>
    <x v="6"/>
    <s v="March"/>
    <x v="0"/>
    <x v="10"/>
    <s v="Y"/>
    <s v="N"/>
    <n v="11.2"/>
    <n v="23.8"/>
    <n v="22.3"/>
    <n v="0"/>
    <x v="69"/>
    <n v="33.59649288"/>
    <n v="4180022.3936883849"/>
  </r>
  <r>
    <d v="2015-03-12T00:00:00"/>
    <x v="0"/>
    <s v="March"/>
    <x v="0"/>
    <x v="10"/>
    <s v="Y"/>
    <s v="N"/>
    <n v="13"/>
    <n v="19.899999999999999"/>
    <n v="18.7"/>
    <n v="0"/>
    <x v="70"/>
    <n v="26.040505889999999"/>
    <n v="3168703.8045416982"/>
  </r>
  <r>
    <d v="2015-03-13T00:00:00"/>
    <x v="1"/>
    <s v="March"/>
    <x v="0"/>
    <x v="10"/>
    <s v="Y"/>
    <s v="N"/>
    <n v="14.4"/>
    <n v="20.399999999999999"/>
    <n v="21.2"/>
    <n v="0"/>
    <x v="71"/>
    <n v="24.195363230000002"/>
    <n v="2925940.7992617027"/>
  </r>
  <r>
    <d v="2015-03-14T00:00:00"/>
    <x v="2"/>
    <s v="March"/>
    <x v="0"/>
    <x v="10"/>
    <s v="Y"/>
    <s v="N"/>
    <n v="9.4"/>
    <n v="30.1"/>
    <n v="20"/>
    <n v="0"/>
    <x v="72"/>
    <n v="17.394529559999999"/>
    <n v="1891460.6188095191"/>
  </r>
  <r>
    <d v="2015-03-15T00:00:00"/>
    <x v="3"/>
    <s v="March"/>
    <x v="0"/>
    <x v="11"/>
    <s v="Y"/>
    <s v="N"/>
    <n v="13.1"/>
    <n v="18.3"/>
    <n v="17.5"/>
    <n v="2.2000000000000002"/>
    <x v="73"/>
    <n v="14.373099399999999"/>
    <n v="1439757.606962323"/>
  </r>
  <r>
    <d v="2015-03-16T00:00:00"/>
    <x v="4"/>
    <s v="March"/>
    <x v="0"/>
    <x v="11"/>
    <s v="Y"/>
    <s v="N"/>
    <n v="10.5"/>
    <n v="25.5"/>
    <n v="14.5"/>
    <n v="0"/>
    <x v="74"/>
    <n v="22.66079993"/>
    <n v="2805114.1404949045"/>
  </r>
  <r>
    <d v="2015-03-17T00:00:00"/>
    <x v="5"/>
    <s v="March"/>
    <x v="0"/>
    <x v="11"/>
    <s v="Y"/>
    <s v="N"/>
    <n v="13"/>
    <n v="26.2"/>
    <n v="4.8"/>
    <n v="0"/>
    <x v="75"/>
    <n v="21.38556947"/>
    <n v="2686045.9170217444"/>
  </r>
  <r>
    <d v="2015-03-18T00:00:00"/>
    <x v="6"/>
    <s v="March"/>
    <x v="0"/>
    <x v="11"/>
    <s v="Y"/>
    <s v="N"/>
    <n v="17.8"/>
    <n v="24.4"/>
    <n v="9.4"/>
    <n v="1.4"/>
    <x v="76"/>
    <n v="24.43863773"/>
    <n v="3127554.5809864998"/>
  </r>
  <r>
    <d v="2015-03-19T00:00:00"/>
    <x v="0"/>
    <s v="March"/>
    <x v="0"/>
    <x v="11"/>
    <s v="Y"/>
    <s v="N"/>
    <n v="16.5"/>
    <n v="33.5"/>
    <n v="15.1"/>
    <n v="0"/>
    <x v="77"/>
    <n v="24.568240979999999"/>
    <n v="3152583.1700210609"/>
  </r>
  <r>
    <d v="2015-03-20T00:00:00"/>
    <x v="1"/>
    <s v="March"/>
    <x v="0"/>
    <x v="11"/>
    <s v="Y"/>
    <s v="N"/>
    <n v="14.2"/>
    <n v="19.600000000000001"/>
    <n v="19.899999999999999"/>
    <n v="0"/>
    <x v="78"/>
    <n v="24.06816285"/>
    <n v="2875936.5489214621"/>
  </r>
  <r>
    <d v="2015-03-21T00:00:00"/>
    <x v="2"/>
    <s v="March"/>
    <x v="0"/>
    <x v="11"/>
    <s v="Y"/>
    <s v="N"/>
    <n v="11.9"/>
    <n v="22.7"/>
    <n v="20.8"/>
    <n v="0"/>
    <x v="79"/>
    <n v="20.473714609999998"/>
    <n v="2185667.3084476278"/>
  </r>
  <r>
    <d v="2015-03-22T00:00:00"/>
    <x v="3"/>
    <s v="March"/>
    <x v="0"/>
    <x v="12"/>
    <s v="Y"/>
    <s v="N"/>
    <n v="11.3"/>
    <n v="28.8"/>
    <n v="19.899999999999999"/>
    <n v="0"/>
    <x v="80"/>
    <n v="18.918695589999999"/>
    <n v="2015882.1761533176"/>
  </r>
  <r>
    <d v="2015-03-23T00:00:00"/>
    <x v="4"/>
    <s v="March"/>
    <x v="0"/>
    <x v="12"/>
    <s v="Y"/>
    <s v="N"/>
    <n v="13.6"/>
    <n v="27"/>
    <n v="3.9"/>
    <n v="0"/>
    <x v="81"/>
    <n v="26.68562798"/>
    <n v="3277263.3065051991"/>
  </r>
  <r>
    <d v="2015-03-24T00:00:00"/>
    <x v="5"/>
    <s v="March"/>
    <x v="0"/>
    <x v="12"/>
    <s v="Y"/>
    <s v="N"/>
    <n v="12.6"/>
    <n v="15.3"/>
    <n v="3.8"/>
    <n v="1.4"/>
    <x v="82"/>
    <n v="34.05849946"/>
    <n v="4197196.9671506351"/>
  </r>
  <r>
    <d v="2015-03-25T00:00:00"/>
    <x v="6"/>
    <s v="March"/>
    <x v="0"/>
    <x v="12"/>
    <s v="Y"/>
    <s v="N"/>
    <n v="13"/>
    <n v="20.399999999999999"/>
    <n v="13.8"/>
    <n v="0.4"/>
    <x v="83"/>
    <n v="28.548754240000001"/>
    <n v="3490623.6353449663"/>
  </r>
  <r>
    <d v="2015-03-26T00:00:00"/>
    <x v="0"/>
    <s v="March"/>
    <x v="0"/>
    <x v="12"/>
    <s v="Y"/>
    <s v="N"/>
    <n v="9.8000000000000007"/>
    <n v="18"/>
    <n v="9.9"/>
    <n v="0.4"/>
    <x v="84"/>
    <n v="21.971362899999999"/>
    <n v="2680466.7253467799"/>
  </r>
  <r>
    <d v="2015-03-27T00:00:00"/>
    <x v="1"/>
    <s v="March"/>
    <x v="0"/>
    <x v="12"/>
    <s v="N"/>
    <s v="N"/>
    <n v="11.6"/>
    <n v="18.100000000000001"/>
    <n v="11.2"/>
    <n v="0.2"/>
    <x v="85"/>
    <n v="25.771600379999999"/>
    <n v="3153060.8535776073"/>
  </r>
  <r>
    <d v="2015-03-28T00:00:00"/>
    <x v="2"/>
    <s v="March"/>
    <x v="0"/>
    <x v="12"/>
    <s v="N"/>
    <s v="N"/>
    <n v="12.7"/>
    <n v="19.100000000000001"/>
    <n v="14.4"/>
    <n v="0"/>
    <x v="86"/>
    <n v="29.271368689999999"/>
    <n v="3283887.9682536433"/>
  </r>
  <r>
    <d v="2015-03-29T00:00:00"/>
    <x v="3"/>
    <s v="March"/>
    <x v="0"/>
    <x v="13"/>
    <s v="N"/>
    <s v="N"/>
    <n v="8.5"/>
    <n v="22.7"/>
    <n v="18.600000000000001"/>
    <n v="0"/>
    <x v="87"/>
    <n v="24.672716350000002"/>
    <n v="2625637.5358906728"/>
  </r>
  <r>
    <d v="2015-03-30T00:00:00"/>
    <x v="4"/>
    <s v="March"/>
    <x v="0"/>
    <x v="13"/>
    <s v="N"/>
    <s v="N"/>
    <n v="10.6"/>
    <n v="23.1"/>
    <n v="18.100000000000001"/>
    <n v="0"/>
    <x v="88"/>
    <n v="33.750362699999997"/>
    <n v="4153382.7470402485"/>
  </r>
  <r>
    <d v="2015-03-31T00:00:00"/>
    <x v="5"/>
    <s v="March"/>
    <x v="0"/>
    <x v="13"/>
    <s v="N"/>
    <s v="N"/>
    <n v="11.2"/>
    <n v="25.3"/>
    <n v="18.100000000000001"/>
    <n v="0"/>
    <x v="89"/>
    <n v="31.836569579999999"/>
    <n v="4004891.6172012133"/>
  </r>
  <r>
    <d v="2015-04-01T00:00:00"/>
    <x v="6"/>
    <s v="April"/>
    <x v="0"/>
    <x v="13"/>
    <s v="N"/>
    <s v="N"/>
    <n v="13.3"/>
    <n v="29"/>
    <n v="10.7"/>
    <n v="0"/>
    <x v="90"/>
    <n v="26.167805860000001"/>
    <n v="3193578.2972346731"/>
  </r>
  <r>
    <d v="2015-04-02T00:00:00"/>
    <x v="0"/>
    <s v="April"/>
    <x v="0"/>
    <x v="13"/>
    <s v="N"/>
    <s v="N"/>
    <n v="12.8"/>
    <n v="17.2"/>
    <n v="17.5"/>
    <n v="0.2"/>
    <x v="91"/>
    <n v="23.46025058"/>
    <n v="2670677.6242287778"/>
  </r>
  <r>
    <d v="2015-04-03T00:00:00"/>
    <x v="1"/>
    <s v="April"/>
    <x v="0"/>
    <x v="13"/>
    <s v="N"/>
    <s v="Y"/>
    <n v="8"/>
    <n v="20.9"/>
    <n v="17.399999999999999"/>
    <n v="0"/>
    <x v="92"/>
    <n v="20.9393785"/>
    <n v="2070717.3356062099"/>
  </r>
  <r>
    <d v="2015-04-04T00:00:00"/>
    <x v="2"/>
    <s v="April"/>
    <x v="0"/>
    <x v="13"/>
    <s v="N"/>
    <s v="Y"/>
    <n v="8.5"/>
    <n v="23.5"/>
    <n v="16.2"/>
    <n v="0"/>
    <x v="93"/>
    <n v="23.188056169999999"/>
    <n v="2411538.5955933789"/>
  </r>
  <r>
    <d v="2015-04-05T00:00:00"/>
    <x v="3"/>
    <s v="April"/>
    <x v="0"/>
    <x v="14"/>
    <s v="N"/>
    <s v="N"/>
    <n v="10.199999999999999"/>
    <n v="18.5"/>
    <n v="9.8000000000000007"/>
    <n v="0"/>
    <x v="94"/>
    <n v="20.508650379999999"/>
    <n v="2126448.643542971"/>
  </r>
  <r>
    <d v="2015-04-06T00:00:00"/>
    <x v="4"/>
    <s v="April"/>
    <x v="0"/>
    <x v="14"/>
    <s v="N"/>
    <s v="Y"/>
    <n v="11.2"/>
    <n v="18.399999999999999"/>
    <n v="13"/>
    <n v="0"/>
    <x v="95"/>
    <n v="17.04855264"/>
    <n v="1830731.0361055967"/>
  </r>
  <r>
    <d v="2015-04-07T00:00:00"/>
    <x v="5"/>
    <s v="April"/>
    <x v="0"/>
    <x v="14"/>
    <s v="N"/>
    <s v="N"/>
    <n v="12.4"/>
    <n v="17.3"/>
    <n v="3.9"/>
    <n v="0"/>
    <x v="96"/>
    <n v="21.359459990000001"/>
    <n v="2568165.4584249454"/>
  </r>
  <r>
    <d v="2015-04-08T00:00:00"/>
    <x v="6"/>
    <s v="April"/>
    <x v="0"/>
    <x v="14"/>
    <s v="N"/>
    <s v="N"/>
    <n v="13.3"/>
    <n v="17.7"/>
    <n v="12.6"/>
    <n v="5.6"/>
    <x v="97"/>
    <n v="25.208016520000001"/>
    <n v="3078649.3857838828"/>
  </r>
  <r>
    <d v="2015-04-09T00:00:00"/>
    <x v="0"/>
    <s v="April"/>
    <x v="0"/>
    <x v="14"/>
    <s v="N"/>
    <s v="N"/>
    <n v="8.6999999999999993"/>
    <n v="19.100000000000001"/>
    <n v="10.9"/>
    <n v="0"/>
    <x v="98"/>
    <n v="25.207800370000001"/>
    <n v="3125534.3258045814"/>
  </r>
  <r>
    <d v="2015-04-10T00:00:00"/>
    <x v="1"/>
    <s v="April"/>
    <x v="0"/>
    <x v="14"/>
    <s v="N"/>
    <s v="N"/>
    <n v="8.6"/>
    <n v="18.7"/>
    <n v="15.9"/>
    <n v="0"/>
    <x v="99"/>
    <n v="25.677110800000001"/>
    <n v="3126268.2241001423"/>
  </r>
  <r>
    <d v="2015-04-11T00:00:00"/>
    <x v="2"/>
    <s v="April"/>
    <x v="0"/>
    <x v="14"/>
    <s v="N"/>
    <s v="N"/>
    <n v="11.6"/>
    <n v="23.7"/>
    <n v="14.9"/>
    <n v="0"/>
    <x v="100"/>
    <n v="23.05591231"/>
    <n v="2536938.059344071"/>
  </r>
  <r>
    <d v="2015-04-12T00:00:00"/>
    <x v="3"/>
    <s v="April"/>
    <x v="0"/>
    <x v="15"/>
    <s v="N"/>
    <s v="N"/>
    <n v="12.1"/>
    <n v="18.3"/>
    <n v="13.4"/>
    <n v="0"/>
    <x v="101"/>
    <n v="22.053037190000001"/>
    <n v="2288228.100767768"/>
  </r>
  <r>
    <d v="2015-04-13T00:00:00"/>
    <x v="4"/>
    <s v="April"/>
    <x v="0"/>
    <x v="15"/>
    <s v="N"/>
    <s v="N"/>
    <n v="7.3"/>
    <n v="19.100000000000001"/>
    <n v="14.9"/>
    <n v="0"/>
    <x v="102"/>
    <n v="29.408289079999999"/>
    <n v="3679205.7603970421"/>
  </r>
  <r>
    <d v="2015-04-14T00:00:00"/>
    <x v="5"/>
    <s v="April"/>
    <x v="0"/>
    <x v="15"/>
    <s v="Y"/>
    <s v="N"/>
    <n v="10.5"/>
    <n v="24.7"/>
    <n v="8.4"/>
    <n v="1.6"/>
    <x v="103"/>
    <n v="30.995175629999999"/>
    <n v="3960978.2574513294"/>
  </r>
  <r>
    <d v="2015-04-15T00:00:00"/>
    <x v="6"/>
    <s v="April"/>
    <x v="0"/>
    <x v="15"/>
    <s v="Y"/>
    <s v="N"/>
    <n v="13.9"/>
    <n v="27.6"/>
    <n v="12.8"/>
    <n v="2.4"/>
    <x v="104"/>
    <n v="31.090558479999999"/>
    <n v="3938363.3840092188"/>
  </r>
  <r>
    <d v="2015-04-16T00:00:00"/>
    <x v="0"/>
    <s v="April"/>
    <x v="0"/>
    <x v="15"/>
    <s v="Y"/>
    <s v="N"/>
    <n v="15.6"/>
    <n v="17.8"/>
    <n v="10.9"/>
    <n v="0"/>
    <x v="105"/>
    <n v="40.68150885"/>
    <n v="5164026.9295107694"/>
  </r>
  <r>
    <d v="2015-04-17T00:00:00"/>
    <x v="1"/>
    <s v="April"/>
    <x v="0"/>
    <x v="15"/>
    <s v="Y"/>
    <s v="N"/>
    <n v="10.1"/>
    <n v="17.100000000000001"/>
    <n v="7.5"/>
    <n v="0"/>
    <x v="106"/>
    <n v="33.987504819999998"/>
    <n v="4453430.8488839194"/>
  </r>
  <r>
    <d v="2015-04-18T00:00:00"/>
    <x v="2"/>
    <s v="April"/>
    <x v="0"/>
    <x v="15"/>
    <s v="Y"/>
    <s v="N"/>
    <n v="13.5"/>
    <n v="21.9"/>
    <n v="9.9"/>
    <n v="3.6"/>
    <x v="107"/>
    <n v="26.14012894"/>
    <n v="2869244.7208682261"/>
  </r>
  <r>
    <d v="2015-04-19T00:00:00"/>
    <x v="3"/>
    <s v="April"/>
    <x v="0"/>
    <x v="16"/>
    <s v="Y"/>
    <s v="N"/>
    <n v="9.6999999999999993"/>
    <n v="14.7"/>
    <n v="11"/>
    <n v="6.4"/>
    <x v="108"/>
    <n v="24.540694439999999"/>
    <n v="2629794.0681653973"/>
  </r>
  <r>
    <d v="2015-04-20T00:00:00"/>
    <x v="4"/>
    <s v="April"/>
    <x v="0"/>
    <x v="16"/>
    <s v="Y"/>
    <s v="N"/>
    <n v="7"/>
    <n v="16.2"/>
    <n v="12.7"/>
    <n v="1.4"/>
    <x v="109"/>
    <n v="33.677175830000003"/>
    <n v="4266769.8676210884"/>
  </r>
  <r>
    <d v="2015-04-21T00:00:00"/>
    <x v="5"/>
    <s v="April"/>
    <x v="0"/>
    <x v="16"/>
    <s v="Y"/>
    <s v="N"/>
    <n v="6.5"/>
    <n v="17.7"/>
    <n v="13.8"/>
    <n v="0"/>
    <x v="110"/>
    <n v="30.473156899999999"/>
    <n v="3899759.1347604864"/>
  </r>
  <r>
    <d v="2015-04-22T00:00:00"/>
    <x v="6"/>
    <s v="April"/>
    <x v="0"/>
    <x v="16"/>
    <s v="Y"/>
    <s v="N"/>
    <n v="9.1"/>
    <n v="19.5"/>
    <n v="7.1"/>
    <n v="0"/>
    <x v="111"/>
    <n v="36.695283570000001"/>
    <n v="4718958.2407002272"/>
  </r>
  <r>
    <d v="2015-04-23T00:00:00"/>
    <x v="0"/>
    <s v="April"/>
    <x v="0"/>
    <x v="16"/>
    <s v="Y"/>
    <s v="N"/>
    <n v="12.2"/>
    <n v="19.2"/>
    <n v="7.5"/>
    <n v="0"/>
    <x v="112"/>
    <n v="35.422484740000002"/>
    <n v="4480370.6524696359"/>
  </r>
  <r>
    <d v="2015-04-24T00:00:00"/>
    <x v="1"/>
    <s v="April"/>
    <x v="0"/>
    <x v="16"/>
    <s v="Y"/>
    <s v="N"/>
    <n v="14.4"/>
    <n v="21.1"/>
    <n v="7.8"/>
    <n v="0"/>
    <x v="113"/>
    <n v="36.497936299999999"/>
    <n v="4607163.1500289952"/>
  </r>
  <r>
    <d v="2015-04-25T00:00:00"/>
    <x v="2"/>
    <s v="April"/>
    <x v="0"/>
    <x v="16"/>
    <s v="Y"/>
    <s v="Y"/>
    <n v="11.6"/>
    <n v="15"/>
    <n v="3.5"/>
    <n v="3"/>
    <x v="114"/>
    <n v="25.97830858"/>
    <n v="2904469.0706126024"/>
  </r>
  <r>
    <d v="2015-04-26T00:00:00"/>
    <x v="3"/>
    <s v="April"/>
    <x v="0"/>
    <x v="17"/>
    <s v="Y"/>
    <s v="N"/>
    <n v="10.4"/>
    <n v="15.4"/>
    <n v="5.9"/>
    <n v="7"/>
    <x v="115"/>
    <n v="28.955419760000002"/>
    <n v="3133492.4036121238"/>
  </r>
  <r>
    <d v="2015-04-27T00:00:00"/>
    <x v="4"/>
    <s v="April"/>
    <x v="0"/>
    <x v="17"/>
    <s v="Y"/>
    <s v="N"/>
    <n v="10.5"/>
    <n v="15.1"/>
    <n v="8.3000000000000007"/>
    <n v="4"/>
    <x v="116"/>
    <n v="48.673068360000002"/>
    <n v="6223105.8632428395"/>
  </r>
  <r>
    <d v="2015-04-28T00:00:00"/>
    <x v="5"/>
    <s v="April"/>
    <x v="0"/>
    <x v="17"/>
    <s v="Y"/>
    <s v="N"/>
    <n v="10.1"/>
    <n v="16"/>
    <n v="8.9"/>
    <n v="1.6"/>
    <x v="117"/>
    <n v="46.268034399999998"/>
    <n v="6137091.0964096161"/>
  </r>
  <r>
    <d v="2015-04-29T00:00:00"/>
    <x v="6"/>
    <s v="April"/>
    <x v="0"/>
    <x v="17"/>
    <s v="Y"/>
    <s v="N"/>
    <n v="7.4"/>
    <n v="17.100000000000001"/>
    <n v="12.6"/>
    <n v="0"/>
    <x v="118"/>
    <n v="39.829820890000001"/>
    <n v="5289982.3270243071"/>
  </r>
  <r>
    <d v="2015-04-30T00:00:00"/>
    <x v="0"/>
    <s v="April"/>
    <x v="0"/>
    <x v="17"/>
    <s v="Y"/>
    <s v="N"/>
    <n v="6.4"/>
    <n v="19.600000000000001"/>
    <n v="12.3"/>
    <n v="0"/>
    <x v="119"/>
    <n v="39.092652309999998"/>
    <n v="5186405.7630537292"/>
  </r>
  <r>
    <d v="2015-05-01T00:00:00"/>
    <x v="1"/>
    <s v="May"/>
    <x v="0"/>
    <x v="17"/>
    <s v="Y"/>
    <s v="N"/>
    <n v="7.9"/>
    <n v="23.1"/>
    <n v="12.1"/>
    <n v="0"/>
    <x v="120"/>
    <n v="47.474462099999997"/>
    <n v="5996235.5872140341"/>
  </r>
  <r>
    <d v="2015-05-02T00:00:00"/>
    <x v="2"/>
    <s v="May"/>
    <x v="0"/>
    <x v="17"/>
    <s v="Y"/>
    <s v="N"/>
    <n v="11.6"/>
    <n v="22.2"/>
    <n v="6.1"/>
    <n v="0"/>
    <x v="121"/>
    <n v="25.852039900000001"/>
    <n v="2804635.4583702027"/>
  </r>
  <r>
    <d v="2015-05-03T00:00:00"/>
    <x v="3"/>
    <s v="May"/>
    <x v="0"/>
    <x v="18"/>
    <s v="Y"/>
    <s v="N"/>
    <n v="9.6999999999999993"/>
    <n v="18.2"/>
    <n v="11.2"/>
    <n v="0"/>
    <x v="122"/>
    <n v="30.627063069999998"/>
    <n v="3345496.3935267534"/>
  </r>
  <r>
    <d v="2015-05-04T00:00:00"/>
    <x v="4"/>
    <s v="May"/>
    <x v="0"/>
    <x v="18"/>
    <s v="Y"/>
    <s v="N"/>
    <n v="7.5"/>
    <n v="22.3"/>
    <n v="11.6"/>
    <n v="0"/>
    <x v="123"/>
    <n v="28.803037939999999"/>
    <n v="3524785.3053353317"/>
  </r>
  <r>
    <d v="2015-05-05T00:00:00"/>
    <x v="5"/>
    <s v="May"/>
    <x v="0"/>
    <x v="18"/>
    <s v="Y"/>
    <s v="N"/>
    <n v="9.1999999999999993"/>
    <n v="18.100000000000001"/>
    <n v="7.1"/>
    <n v="0.6"/>
    <x v="124"/>
    <n v="27.383343969999999"/>
    <n v="3388274.3693765141"/>
  </r>
  <r>
    <d v="2015-05-06T00:00:00"/>
    <x v="6"/>
    <s v="May"/>
    <x v="0"/>
    <x v="18"/>
    <s v="Y"/>
    <s v="N"/>
    <n v="9.5"/>
    <n v="16.2"/>
    <n v="7.6"/>
    <n v="1.4"/>
    <x v="125"/>
    <n v="26.022589379999999"/>
    <n v="3360085.1427618465"/>
  </r>
  <r>
    <d v="2015-05-07T00:00:00"/>
    <x v="0"/>
    <s v="May"/>
    <x v="0"/>
    <x v="18"/>
    <s v="Y"/>
    <s v="N"/>
    <n v="10.3"/>
    <n v="15.6"/>
    <n v="6.9"/>
    <n v="2.2000000000000002"/>
    <x v="126"/>
    <n v="29.082030029999999"/>
    <n v="3816643.7552226651"/>
  </r>
  <r>
    <d v="2015-05-08T00:00:00"/>
    <x v="1"/>
    <s v="May"/>
    <x v="0"/>
    <x v="18"/>
    <s v="Y"/>
    <s v="N"/>
    <n v="10.5"/>
    <n v="15.9"/>
    <n v="5.9"/>
    <n v="0.2"/>
    <x v="127"/>
    <n v="29.075609050000001"/>
    <n v="3812938.444793507"/>
  </r>
  <r>
    <d v="2015-05-09T00:00:00"/>
    <x v="2"/>
    <s v="May"/>
    <x v="0"/>
    <x v="18"/>
    <s v="Y"/>
    <s v="N"/>
    <n v="12.8"/>
    <n v="18.7"/>
    <n v="7.3"/>
    <n v="0"/>
    <x v="128"/>
    <n v="19.602360470000001"/>
    <n v="2124446.0007752138"/>
  </r>
  <r>
    <d v="2015-05-10T00:00:00"/>
    <x v="3"/>
    <s v="May"/>
    <x v="0"/>
    <x v="19"/>
    <s v="Y"/>
    <s v="N"/>
    <n v="12.8"/>
    <n v="16.600000000000001"/>
    <n v="5.9"/>
    <n v="8.6"/>
    <x v="129"/>
    <n v="13.279840760000001"/>
    <n v="1378597.2674917728"/>
  </r>
  <r>
    <d v="2015-05-11T00:00:00"/>
    <x v="4"/>
    <s v="May"/>
    <x v="0"/>
    <x v="19"/>
    <s v="Y"/>
    <s v="N"/>
    <n v="12.4"/>
    <n v="15.9"/>
    <n v="7.9"/>
    <n v="2.6"/>
    <x v="130"/>
    <n v="28.475489379999999"/>
    <n v="3523564.032376098"/>
  </r>
  <r>
    <d v="2015-05-12T00:00:00"/>
    <x v="5"/>
    <s v="May"/>
    <x v="0"/>
    <x v="19"/>
    <s v="Y"/>
    <s v="N"/>
    <n v="12.8"/>
    <n v="17.399999999999999"/>
    <n v="5.9"/>
    <n v="0"/>
    <x v="131"/>
    <n v="28.355358970000001"/>
    <n v="3666704.6252368428"/>
  </r>
  <r>
    <d v="2015-05-13T00:00:00"/>
    <x v="6"/>
    <s v="May"/>
    <x v="0"/>
    <x v="19"/>
    <s v="Y"/>
    <s v="N"/>
    <n v="6.3"/>
    <n v="12.8"/>
    <n v="8.6999999999999993"/>
    <n v="6.8"/>
    <x v="132"/>
    <n v="33.602901799999998"/>
    <n v="4600347.1379088853"/>
  </r>
  <r>
    <d v="2015-05-14T00:00:00"/>
    <x v="0"/>
    <s v="May"/>
    <x v="0"/>
    <x v="19"/>
    <s v="Y"/>
    <s v="N"/>
    <n v="7.3"/>
    <n v="14.6"/>
    <n v="6.7"/>
    <n v="4.4000000000000004"/>
    <x v="133"/>
    <n v="36.084976089999998"/>
    <n v="4879325.6671959879"/>
  </r>
  <r>
    <d v="2015-05-15T00:00:00"/>
    <x v="1"/>
    <s v="May"/>
    <x v="0"/>
    <x v="19"/>
    <s v="Y"/>
    <s v="N"/>
    <n v="11.5"/>
    <n v="14.5"/>
    <n v="6.2"/>
    <n v="1.8"/>
    <x v="134"/>
    <n v="32.888201889999998"/>
    <n v="4445577.5100378543"/>
  </r>
  <r>
    <d v="2015-05-16T00:00:00"/>
    <x v="2"/>
    <s v="May"/>
    <x v="0"/>
    <x v="19"/>
    <s v="Y"/>
    <s v="N"/>
    <n v="11.3"/>
    <n v="16.2"/>
    <n v="10.4"/>
    <n v="0"/>
    <x v="135"/>
    <n v="35.11935553"/>
    <n v="4113762.9545560642"/>
  </r>
  <r>
    <d v="2015-05-17T00:00:00"/>
    <x v="3"/>
    <s v="May"/>
    <x v="0"/>
    <x v="20"/>
    <s v="Y"/>
    <s v="N"/>
    <n v="7.4"/>
    <n v="20.5"/>
    <n v="10.3"/>
    <n v="0"/>
    <x v="136"/>
    <n v="30.547599470000002"/>
    <n v="3418187.3344405452"/>
  </r>
  <r>
    <d v="2015-05-18T00:00:00"/>
    <x v="4"/>
    <s v="May"/>
    <x v="0"/>
    <x v="20"/>
    <s v="Y"/>
    <s v="N"/>
    <n v="7.2"/>
    <n v="20.399999999999999"/>
    <n v="10.199999999999999"/>
    <n v="0"/>
    <x v="137"/>
    <n v="39.33371288"/>
    <n v="5016023.8682794245"/>
  </r>
  <r>
    <d v="2015-05-19T00:00:00"/>
    <x v="5"/>
    <s v="May"/>
    <x v="0"/>
    <x v="20"/>
    <s v="Y"/>
    <s v="N"/>
    <n v="9.9"/>
    <n v="16.2"/>
    <n v="3.2"/>
    <n v="0"/>
    <x v="138"/>
    <n v="34.038317739999997"/>
    <n v="4535111.6024814155"/>
  </r>
  <r>
    <d v="2015-05-20T00:00:00"/>
    <x v="6"/>
    <s v="May"/>
    <x v="0"/>
    <x v="20"/>
    <s v="Y"/>
    <s v="N"/>
    <n v="13.6"/>
    <n v="18.100000000000001"/>
    <n v="6"/>
    <n v="2.4"/>
    <x v="139"/>
    <n v="30.976086030000001"/>
    <n v="3950154.4357387414"/>
  </r>
  <r>
    <d v="2015-05-21T00:00:00"/>
    <x v="0"/>
    <s v="May"/>
    <x v="0"/>
    <x v="20"/>
    <s v="Y"/>
    <s v="N"/>
    <n v="10.3"/>
    <n v="13.6"/>
    <n v="3.5"/>
    <n v="6.2"/>
    <x v="140"/>
    <n v="35.621998429999998"/>
    <n v="4821836.2757729236"/>
  </r>
  <r>
    <d v="2015-05-22T00:00:00"/>
    <x v="1"/>
    <s v="May"/>
    <x v="0"/>
    <x v="20"/>
    <s v="Y"/>
    <s v="N"/>
    <n v="9.1"/>
    <n v="14.1"/>
    <n v="6.7"/>
    <n v="0.4"/>
    <x v="141"/>
    <n v="34.614105330000001"/>
    <n v="4618299.0838277116"/>
  </r>
  <r>
    <d v="2015-05-23T00:00:00"/>
    <x v="2"/>
    <s v="May"/>
    <x v="0"/>
    <x v="20"/>
    <s v="Y"/>
    <s v="N"/>
    <n v="10.4"/>
    <n v="13.3"/>
    <n v="7.7"/>
    <n v="0"/>
    <x v="142"/>
    <n v="31.22698432"/>
    <n v="3726373.8088265923"/>
  </r>
  <r>
    <d v="2015-05-24T00:00:00"/>
    <x v="3"/>
    <s v="May"/>
    <x v="0"/>
    <x v="21"/>
    <s v="Y"/>
    <s v="N"/>
    <n v="6"/>
    <n v="15.6"/>
    <n v="8.6"/>
    <n v="0"/>
    <x v="143"/>
    <n v="31.493258560000001"/>
    <n v="3740866.408459458"/>
  </r>
  <r>
    <d v="2015-05-25T00:00:00"/>
    <x v="4"/>
    <s v="May"/>
    <x v="0"/>
    <x v="21"/>
    <s v="Y"/>
    <s v="N"/>
    <n v="7.4"/>
    <n v="17.100000000000001"/>
    <n v="8.1"/>
    <n v="0"/>
    <x v="144"/>
    <n v="51.610330150000003"/>
    <n v="7054663.5097072395"/>
  </r>
  <r>
    <d v="2015-05-26T00:00:00"/>
    <x v="5"/>
    <s v="May"/>
    <x v="0"/>
    <x v="21"/>
    <s v="Y"/>
    <s v="N"/>
    <n v="5.4"/>
    <n v="15.6"/>
    <n v="6.8"/>
    <n v="0"/>
    <x v="145"/>
    <n v="46.401813629999999"/>
    <n v="6537412.0848807413"/>
  </r>
  <r>
    <d v="2015-05-27T00:00:00"/>
    <x v="6"/>
    <s v="May"/>
    <x v="0"/>
    <x v="21"/>
    <s v="Y"/>
    <s v="N"/>
    <n v="7.9"/>
    <n v="18.7"/>
    <n v="7.4"/>
    <n v="0"/>
    <x v="146"/>
    <n v="29.884071370000001"/>
    <n v="3977670.6086675171"/>
  </r>
  <r>
    <d v="2015-05-28T00:00:00"/>
    <x v="0"/>
    <s v="May"/>
    <x v="0"/>
    <x v="21"/>
    <s v="Y"/>
    <s v="N"/>
    <n v="13.1"/>
    <n v="19.7"/>
    <n v="8.4"/>
    <n v="0"/>
    <x v="147"/>
    <n v="26.09688903"/>
    <n v="3337798.2397059221"/>
  </r>
  <r>
    <d v="2015-05-29T00:00:00"/>
    <x v="1"/>
    <s v="May"/>
    <x v="0"/>
    <x v="21"/>
    <s v="Y"/>
    <s v="N"/>
    <n v="9.5"/>
    <n v="15.8"/>
    <n v="6.6"/>
    <n v="0"/>
    <x v="148"/>
    <n v="29.803580050000001"/>
    <n v="3944174.1920221471"/>
  </r>
  <r>
    <d v="2015-05-30T00:00:00"/>
    <x v="2"/>
    <s v="May"/>
    <x v="0"/>
    <x v="21"/>
    <s v="Y"/>
    <s v="N"/>
    <n v="11"/>
    <n v="17.3"/>
    <n v="8"/>
    <n v="0"/>
    <x v="149"/>
    <n v="19.048825789999999"/>
    <n v="2184324.8530858839"/>
  </r>
  <r>
    <d v="2015-05-31T00:00:00"/>
    <x v="3"/>
    <s v="May"/>
    <x v="0"/>
    <x v="22"/>
    <s v="Y"/>
    <s v="N"/>
    <n v="12.3"/>
    <n v="16.8"/>
    <n v="4.9000000000000004"/>
    <n v="0"/>
    <x v="150"/>
    <n v="18.572714080000001"/>
    <n v="2103568.9983205409"/>
  </r>
  <r>
    <d v="2015-06-01T00:00:00"/>
    <x v="4"/>
    <s v="June"/>
    <x v="0"/>
    <x v="22"/>
    <s v="Y"/>
    <s v="N"/>
    <n v="5.2"/>
    <n v="12.2"/>
    <n v="8.1"/>
    <n v="8.1999999999999993"/>
    <x v="151"/>
    <n v="36.928126640000002"/>
    <n v="5203911.4214681666"/>
  </r>
  <r>
    <d v="2015-06-02T00:00:00"/>
    <x v="5"/>
    <s v="June"/>
    <x v="0"/>
    <x v="22"/>
    <s v="Y"/>
    <s v="N"/>
    <n v="7.1"/>
    <n v="11.4"/>
    <n v="4.5999999999999996"/>
    <n v="4.2"/>
    <x v="152"/>
    <n v="59.85603338"/>
    <n v="8890686.2893617768"/>
  </r>
  <r>
    <d v="2015-06-03T00:00:00"/>
    <x v="6"/>
    <s v="June"/>
    <x v="0"/>
    <x v="22"/>
    <s v="Y"/>
    <s v="N"/>
    <n v="8.1"/>
    <n v="13.6"/>
    <n v="8.1999999999999993"/>
    <n v="0.8"/>
    <x v="153"/>
    <n v="50.5626836"/>
    <n v="7427807.3807566203"/>
  </r>
  <r>
    <d v="2015-06-04T00:00:00"/>
    <x v="0"/>
    <s v="June"/>
    <x v="0"/>
    <x v="22"/>
    <s v="Y"/>
    <s v="N"/>
    <n v="4.4000000000000004"/>
    <n v="11.3"/>
    <n v="5.5"/>
    <n v="0"/>
    <x v="154"/>
    <n v="33.050284789999999"/>
    <n v="4863523.4165979195"/>
  </r>
  <r>
    <d v="2015-06-05T00:00:00"/>
    <x v="1"/>
    <s v="June"/>
    <x v="0"/>
    <x v="22"/>
    <s v="Y"/>
    <s v="N"/>
    <n v="7"/>
    <n v="15"/>
    <n v="7"/>
    <n v="4.2"/>
    <x v="155"/>
    <n v="37.966538890000002"/>
    <n v="5414978.9380151117"/>
  </r>
  <r>
    <d v="2015-06-06T00:00:00"/>
    <x v="2"/>
    <s v="June"/>
    <x v="0"/>
    <x v="22"/>
    <s v="Y"/>
    <s v="N"/>
    <n v="9.1999999999999993"/>
    <n v="16.600000000000001"/>
    <n v="6.4"/>
    <n v="0.2"/>
    <x v="156"/>
    <n v="30.181346850000001"/>
    <n v="3625633.7378941206"/>
  </r>
  <r>
    <d v="2015-06-07T00:00:00"/>
    <x v="3"/>
    <s v="June"/>
    <x v="0"/>
    <x v="23"/>
    <s v="Y"/>
    <s v="N"/>
    <n v="11.2"/>
    <n v="14.5"/>
    <n v="6.9"/>
    <n v="0"/>
    <x v="157"/>
    <n v="23.380384849999999"/>
    <n v="2562716.6185872722"/>
  </r>
  <r>
    <d v="2015-06-08T00:00:00"/>
    <x v="4"/>
    <s v="June"/>
    <x v="0"/>
    <x v="23"/>
    <s v="Y"/>
    <s v="Y"/>
    <n v="11.1"/>
    <n v="18.5"/>
    <n v="8.1999999999999993"/>
    <n v="0"/>
    <x v="158"/>
    <n v="24.357636500000002"/>
    <n v="2696775.5765712475"/>
  </r>
  <r>
    <d v="2015-06-09T00:00:00"/>
    <x v="5"/>
    <s v="June"/>
    <x v="0"/>
    <x v="23"/>
    <s v="Y"/>
    <s v="N"/>
    <n v="10.3"/>
    <n v="13.5"/>
    <n v="8.6"/>
    <n v="4"/>
    <x v="159"/>
    <n v="36.714275120000003"/>
    <n v="4877643.263219622"/>
  </r>
  <r>
    <d v="2015-06-10T00:00:00"/>
    <x v="6"/>
    <s v="June"/>
    <x v="0"/>
    <x v="23"/>
    <s v="Y"/>
    <s v="N"/>
    <n v="7.5"/>
    <n v="13.4"/>
    <n v="7.1"/>
    <n v="0"/>
    <x v="160"/>
    <n v="39.766137469999997"/>
    <n v="5731315.4400859214"/>
  </r>
  <r>
    <d v="2015-06-11T00:00:00"/>
    <x v="0"/>
    <s v="June"/>
    <x v="0"/>
    <x v="23"/>
    <s v="Y"/>
    <s v="N"/>
    <n v="5.7"/>
    <n v="14"/>
    <n v="8.3000000000000007"/>
    <m/>
    <x v="161"/>
    <n v="37.481829380000001"/>
    <n v="5377347.3314157743"/>
  </r>
  <r>
    <d v="2015-06-12T00:00:00"/>
    <x v="1"/>
    <s v="June"/>
    <x v="0"/>
    <x v="23"/>
    <s v="Y"/>
    <s v="N"/>
    <n v="5.2"/>
    <n v="13.1"/>
    <n v="6.9"/>
    <n v="0"/>
    <x v="162"/>
    <n v="37.539372819999997"/>
    <n v="5443420.0301752482"/>
  </r>
  <r>
    <d v="2015-06-13T00:00:00"/>
    <x v="2"/>
    <s v="June"/>
    <x v="0"/>
    <x v="23"/>
    <s v="Y"/>
    <s v="N"/>
    <n v="6"/>
    <n v="18.2"/>
    <n v="8"/>
    <n v="0"/>
    <x v="163"/>
    <n v="29.868588150000001"/>
    <n v="3696373.6856385828"/>
  </r>
  <r>
    <d v="2015-06-14T00:00:00"/>
    <x v="3"/>
    <s v="June"/>
    <x v="0"/>
    <x v="24"/>
    <s v="Y"/>
    <s v="N"/>
    <n v="5.8"/>
    <n v="17.399999999999999"/>
    <n v="8"/>
    <n v="0"/>
    <x v="164"/>
    <n v="31.598182309999999"/>
    <n v="3764153.0585517818"/>
  </r>
  <r>
    <d v="2015-06-15T00:00:00"/>
    <x v="4"/>
    <s v="June"/>
    <x v="0"/>
    <x v="24"/>
    <s v="Y"/>
    <s v="N"/>
    <n v="7.1"/>
    <n v="16.899999999999999"/>
    <n v="6.6"/>
    <n v="0"/>
    <x v="165"/>
    <n v="36.010981530000002"/>
    <n v="4899443.3026749417"/>
  </r>
  <r>
    <d v="2015-06-16T00:00:00"/>
    <x v="5"/>
    <s v="June"/>
    <x v="0"/>
    <x v="24"/>
    <s v="Y"/>
    <s v="N"/>
    <n v="9.5"/>
    <n v="16.100000000000001"/>
    <n v="3.3"/>
    <n v="5"/>
    <x v="166"/>
    <n v="36.942819380000003"/>
    <n v="5137777.719747954"/>
  </r>
  <r>
    <d v="2015-06-17T00:00:00"/>
    <x v="6"/>
    <s v="June"/>
    <x v="0"/>
    <x v="24"/>
    <s v="Y"/>
    <s v="N"/>
    <n v="11.7"/>
    <n v="13.8"/>
    <n v="4.7"/>
    <n v="0"/>
    <x v="167"/>
    <n v="39.278599130000003"/>
    <n v="5274741.1453232998"/>
  </r>
  <r>
    <d v="2015-06-18T00:00:00"/>
    <x v="0"/>
    <s v="June"/>
    <x v="0"/>
    <x v="24"/>
    <s v="Y"/>
    <s v="N"/>
    <n v="10.7"/>
    <n v="12.7"/>
    <n v="4.2"/>
    <n v="1"/>
    <x v="168"/>
    <n v="37.45776352"/>
    <n v="5134477.0487436876"/>
  </r>
  <r>
    <d v="2015-06-19T00:00:00"/>
    <x v="1"/>
    <s v="June"/>
    <x v="0"/>
    <x v="24"/>
    <s v="Y"/>
    <s v="N"/>
    <n v="7"/>
    <n v="12.4"/>
    <n v="7.9"/>
    <n v="0.2"/>
    <x v="169"/>
    <n v="38.550713739999999"/>
    <n v="5388666.7622158062"/>
  </r>
  <r>
    <d v="2015-06-20T00:00:00"/>
    <x v="2"/>
    <s v="June"/>
    <x v="0"/>
    <x v="24"/>
    <s v="Y"/>
    <s v="N"/>
    <n v="4.0999999999999996"/>
    <n v="11.6"/>
    <n v="7.1"/>
    <n v="0"/>
    <x v="170"/>
    <n v="41.097683109999998"/>
    <n v="5325288.1818272797"/>
  </r>
  <r>
    <d v="2015-06-21T00:00:00"/>
    <x v="3"/>
    <s v="June"/>
    <x v="0"/>
    <x v="25"/>
    <s v="Y"/>
    <s v="N"/>
    <n v="2.2000000000000002"/>
    <n v="12.9"/>
    <n v="8.6"/>
    <n v="0"/>
    <x v="171"/>
    <n v="33.902389839999998"/>
    <n v="4234766.839276609"/>
  </r>
  <r>
    <d v="2015-06-22T00:00:00"/>
    <x v="4"/>
    <s v="June"/>
    <x v="0"/>
    <x v="25"/>
    <s v="Y"/>
    <s v="N"/>
    <n v="3.6"/>
    <n v="14.1"/>
    <n v="6.2"/>
    <n v="0"/>
    <x v="172"/>
    <n v="30.477831179999999"/>
    <n v="4280043.2824578043"/>
  </r>
  <r>
    <d v="2015-06-23T00:00:00"/>
    <x v="5"/>
    <s v="June"/>
    <x v="0"/>
    <x v="25"/>
    <s v="Y"/>
    <s v="N"/>
    <n v="9.6"/>
    <n v="17.600000000000001"/>
    <n v="5.8"/>
    <n v="0"/>
    <x v="173"/>
    <n v="30.238061600000002"/>
    <n v="4026844.9965582401"/>
  </r>
  <r>
    <d v="2015-06-24T00:00:00"/>
    <x v="6"/>
    <s v="June"/>
    <x v="0"/>
    <x v="25"/>
    <s v="Y"/>
    <s v="N"/>
    <n v="12.2"/>
    <n v="16"/>
    <n v="7.7"/>
    <n v="0"/>
    <x v="174"/>
    <n v="32.217778950000003"/>
    <n v="4362531.1584166521"/>
  </r>
  <r>
    <d v="2015-06-25T00:00:00"/>
    <x v="0"/>
    <s v="June"/>
    <x v="0"/>
    <x v="25"/>
    <s v="Y"/>
    <s v="N"/>
    <n v="9.6"/>
    <n v="14"/>
    <n v="6.3"/>
    <n v="0"/>
    <x v="175"/>
    <n v="33.054838169999996"/>
    <n v="4541048.2155692093"/>
  </r>
  <r>
    <d v="2015-06-26T00:00:00"/>
    <x v="1"/>
    <s v="June"/>
    <x v="0"/>
    <x v="25"/>
    <s v="N"/>
    <s v="N"/>
    <n v="10.5"/>
    <n v="16.899999999999999"/>
    <n v="7.1"/>
    <n v="0"/>
    <x v="176"/>
    <n v="31.92862512"/>
    <n v="4328310.6731643239"/>
  </r>
  <r>
    <d v="2015-06-27T00:00:00"/>
    <x v="2"/>
    <s v="June"/>
    <x v="0"/>
    <x v="25"/>
    <s v="N"/>
    <s v="N"/>
    <n v="8"/>
    <n v="14.1"/>
    <n v="5"/>
    <n v="0"/>
    <x v="177"/>
    <n v="28.292540349999999"/>
    <n v="3524894.8903778004"/>
  </r>
  <r>
    <d v="2015-06-28T00:00:00"/>
    <x v="3"/>
    <s v="June"/>
    <x v="0"/>
    <x v="26"/>
    <s v="N"/>
    <s v="N"/>
    <n v="9.6"/>
    <n v="14.5"/>
    <n v="4.0999999999999996"/>
    <n v="0"/>
    <x v="178"/>
    <n v="31.00149176"/>
    <n v="3697779.8133735647"/>
  </r>
  <r>
    <d v="2015-06-29T00:00:00"/>
    <x v="4"/>
    <s v="June"/>
    <x v="0"/>
    <x v="26"/>
    <s v="N"/>
    <s v="N"/>
    <n v="6.9"/>
    <n v="12.3"/>
    <n v="5.6"/>
    <n v="0"/>
    <x v="179"/>
    <n v="35.775398760000002"/>
    <n v="4989528.8594464883"/>
  </r>
  <r>
    <d v="2015-06-30T00:00:00"/>
    <x v="5"/>
    <s v="June"/>
    <x v="0"/>
    <x v="26"/>
    <s v="N"/>
    <s v="N"/>
    <n v="5"/>
    <n v="14.2"/>
    <n v="7.9"/>
    <n v="0"/>
    <x v="180"/>
    <n v="37.625258199999998"/>
    <n v="5386810.2858832004"/>
  </r>
  <r>
    <d v="2015-07-01T00:00:00"/>
    <x v="6"/>
    <s v="July"/>
    <x v="0"/>
    <x v="26"/>
    <s v="N"/>
    <s v="N"/>
    <n v="7.4"/>
    <n v="15"/>
    <n v="6.9"/>
    <n v="0"/>
    <x v="181"/>
    <n v="29.520946160000001"/>
    <n v="4101374.5709549603"/>
  </r>
  <r>
    <d v="2015-07-02T00:00:00"/>
    <x v="0"/>
    <s v="July"/>
    <x v="0"/>
    <x v="26"/>
    <s v="N"/>
    <s v="N"/>
    <n v="10.3"/>
    <n v="11.9"/>
    <n v="7"/>
    <n v="0.6"/>
    <x v="182"/>
    <n v="35.618313800000003"/>
    <n v="4949963.4431969654"/>
  </r>
  <r>
    <d v="2015-07-03T00:00:00"/>
    <x v="1"/>
    <s v="July"/>
    <x v="0"/>
    <x v="26"/>
    <s v="N"/>
    <s v="N"/>
    <n v="5.9"/>
    <n v="12"/>
    <n v="5"/>
    <n v="2.6"/>
    <x v="183"/>
    <n v="42.629576239999999"/>
    <n v="6211717.9726158744"/>
  </r>
  <r>
    <d v="2015-07-04T00:00:00"/>
    <x v="2"/>
    <s v="July"/>
    <x v="0"/>
    <x v="26"/>
    <s v="N"/>
    <s v="N"/>
    <n v="7.3"/>
    <n v="10.6"/>
    <n v="2.8"/>
    <n v="0"/>
    <x v="184"/>
    <n v="29.127825269999999"/>
    <n v="3788751.4808575329"/>
  </r>
  <r>
    <d v="2015-07-05T00:00:00"/>
    <x v="3"/>
    <s v="July"/>
    <x v="0"/>
    <x v="27"/>
    <s v="N"/>
    <s v="N"/>
    <n v="8.1999999999999993"/>
    <n v="14.9"/>
    <n v="8.1999999999999993"/>
    <n v="2"/>
    <x v="185"/>
    <n v="24.00328983"/>
    <n v="2815896.1395800528"/>
  </r>
  <r>
    <d v="2015-07-06T00:00:00"/>
    <x v="4"/>
    <s v="July"/>
    <x v="0"/>
    <x v="27"/>
    <s v="N"/>
    <s v="N"/>
    <n v="7.5"/>
    <n v="11.5"/>
    <n v="4.4000000000000004"/>
    <n v="1.6"/>
    <x v="186"/>
    <n v="36.041788840000002"/>
    <n v="5160331.2329551019"/>
  </r>
  <r>
    <d v="2015-07-07T00:00:00"/>
    <x v="5"/>
    <s v="July"/>
    <x v="0"/>
    <x v="27"/>
    <s v="N"/>
    <s v="N"/>
    <n v="7.4"/>
    <n v="14.2"/>
    <n v="7"/>
    <n v="2.2000000000000002"/>
    <x v="187"/>
    <n v="37.297517450000001"/>
    <n v="5370260.2985526063"/>
  </r>
  <r>
    <d v="2015-07-08T00:00:00"/>
    <x v="6"/>
    <s v="July"/>
    <x v="0"/>
    <x v="27"/>
    <s v="N"/>
    <s v="N"/>
    <n v="4.9000000000000004"/>
    <n v="14.8"/>
    <n v="8.5"/>
    <n v="0.2"/>
    <x v="188"/>
    <n v="40.583806850000002"/>
    <n v="5750575.0676406212"/>
  </r>
  <r>
    <d v="2015-07-09T00:00:00"/>
    <x v="0"/>
    <s v="July"/>
    <x v="0"/>
    <x v="27"/>
    <s v="N"/>
    <s v="N"/>
    <n v="6.5"/>
    <n v="13.4"/>
    <n v="3.5"/>
    <n v="0"/>
    <x v="189"/>
    <n v="38.517273539999998"/>
    <n v="5469236.1830163375"/>
  </r>
  <r>
    <d v="2015-07-10T00:00:00"/>
    <x v="1"/>
    <s v="July"/>
    <x v="0"/>
    <x v="27"/>
    <s v="N"/>
    <s v="N"/>
    <n v="7.6"/>
    <n v="14.3"/>
    <n v="5.8"/>
    <n v="0"/>
    <x v="190"/>
    <n v="32.288455370000001"/>
    <n v="4419775.9922703402"/>
  </r>
  <r>
    <d v="2015-07-11T00:00:00"/>
    <x v="2"/>
    <s v="July"/>
    <x v="0"/>
    <x v="27"/>
    <s v="N"/>
    <s v="N"/>
    <n v="10.9"/>
    <n v="13.1"/>
    <n v="3.7"/>
    <n v="0.2"/>
    <x v="191"/>
    <n v="30.621819909999999"/>
    <n v="3796239.2244456466"/>
  </r>
  <r>
    <d v="2015-07-12T00:00:00"/>
    <x v="3"/>
    <s v="July"/>
    <x v="0"/>
    <x v="28"/>
    <s v="N"/>
    <s v="N"/>
    <n v="3.4"/>
    <n v="12.3"/>
    <n v="2.9"/>
    <n v="1.6"/>
    <x v="192"/>
    <n v="33.152119050000003"/>
    <n v="4137075.9769722405"/>
  </r>
  <r>
    <d v="2015-07-13T00:00:00"/>
    <x v="4"/>
    <s v="July"/>
    <x v="0"/>
    <x v="28"/>
    <s v="N"/>
    <s v="N"/>
    <n v="6.1"/>
    <n v="12.7"/>
    <n v="4.2"/>
    <n v="28.4"/>
    <x v="193"/>
    <n v="47.526301529999998"/>
    <n v="6590963.4174914118"/>
  </r>
  <r>
    <d v="2015-07-14T00:00:00"/>
    <x v="5"/>
    <s v="July"/>
    <x v="0"/>
    <x v="28"/>
    <s v="Y"/>
    <s v="N"/>
    <n v="8.1"/>
    <n v="9.8000000000000007"/>
    <n v="4.8"/>
    <n v="3.8"/>
    <x v="194"/>
    <n v="45.25558281"/>
    <n v="6818708.6694017053"/>
  </r>
  <r>
    <d v="2015-07-15T00:00:00"/>
    <x v="6"/>
    <s v="July"/>
    <x v="0"/>
    <x v="28"/>
    <s v="Y"/>
    <s v="N"/>
    <n v="5.8"/>
    <n v="10.5"/>
    <n v="7.4"/>
    <n v="3.6"/>
    <x v="195"/>
    <n v="50.497418199999998"/>
    <n v="7638771.7197198281"/>
  </r>
  <r>
    <d v="2015-07-16T00:00:00"/>
    <x v="0"/>
    <s v="July"/>
    <x v="0"/>
    <x v="28"/>
    <s v="Y"/>
    <s v="N"/>
    <n v="6.6"/>
    <n v="12.3"/>
    <n v="8.1"/>
    <n v="0.2"/>
    <x v="196"/>
    <n v="40.471707639999998"/>
    <n v="5860221.5134225674"/>
  </r>
  <r>
    <d v="2015-07-17T00:00:00"/>
    <x v="1"/>
    <s v="July"/>
    <x v="0"/>
    <x v="28"/>
    <s v="Y"/>
    <s v="N"/>
    <n v="7.3"/>
    <n v="12.3"/>
    <n v="6.5"/>
    <n v="2.4"/>
    <x v="197"/>
    <n v="49.218506959999999"/>
    <n v="7036547.4724197416"/>
  </r>
  <r>
    <d v="2015-07-18T00:00:00"/>
    <x v="2"/>
    <s v="July"/>
    <x v="0"/>
    <x v="28"/>
    <s v="Y"/>
    <s v="N"/>
    <n v="6.1"/>
    <n v="11.5"/>
    <n v="9.5"/>
    <n v="0.4"/>
    <x v="198"/>
    <n v="44.097767079999997"/>
    <n v="5740975.6263503106"/>
  </r>
  <r>
    <d v="2015-07-19T00:00:00"/>
    <x v="3"/>
    <s v="July"/>
    <x v="0"/>
    <x v="29"/>
    <s v="Y"/>
    <s v="N"/>
    <n v="0.6"/>
    <n v="12.1"/>
    <n v="9.6999999999999993"/>
    <n v="0"/>
    <x v="199"/>
    <n v="43.573422479999998"/>
    <n v="5714277.6660146601"/>
  </r>
  <r>
    <d v="2015-07-20T00:00:00"/>
    <x v="4"/>
    <s v="July"/>
    <x v="0"/>
    <x v="29"/>
    <s v="Y"/>
    <s v="N"/>
    <n v="1.8"/>
    <n v="14.7"/>
    <n v="9.6999999999999993"/>
    <n v="0"/>
    <x v="200"/>
    <n v="41.79671269"/>
    <n v="6108772.2112779552"/>
  </r>
  <r>
    <d v="2015-07-21T00:00:00"/>
    <x v="5"/>
    <s v="July"/>
    <x v="0"/>
    <x v="29"/>
    <s v="Y"/>
    <s v="N"/>
    <n v="4.2"/>
    <n v="17"/>
    <n v="8.6"/>
    <n v="0"/>
    <x v="201"/>
    <n v="28.895489680000001"/>
    <n v="4014502.682078721"/>
  </r>
  <r>
    <d v="2015-07-22T00:00:00"/>
    <x v="6"/>
    <s v="July"/>
    <x v="0"/>
    <x v="29"/>
    <s v="Y"/>
    <s v="N"/>
    <n v="11.4"/>
    <n v="16.600000000000001"/>
    <n v="6"/>
    <n v="1.6"/>
    <x v="202"/>
    <n v="33.707277519999998"/>
    <n v="4665722.0853400882"/>
  </r>
  <r>
    <d v="2015-07-23T00:00:00"/>
    <x v="0"/>
    <s v="July"/>
    <x v="0"/>
    <x v="29"/>
    <s v="Y"/>
    <s v="N"/>
    <n v="5.0999999999999996"/>
    <n v="16.100000000000001"/>
    <n v="9.5"/>
    <n v="0"/>
    <x v="203"/>
    <n v="33.975184839999997"/>
    <n v="4835222.428368968"/>
  </r>
  <r>
    <d v="2015-07-24T00:00:00"/>
    <x v="1"/>
    <s v="July"/>
    <x v="0"/>
    <x v="29"/>
    <s v="Y"/>
    <s v="N"/>
    <n v="7.6"/>
    <n v="15"/>
    <n v="4.4000000000000004"/>
    <n v="1.2"/>
    <x v="204"/>
    <n v="27.669824500000001"/>
    <n v="3786260.0639292975"/>
  </r>
  <r>
    <d v="2015-07-25T00:00:00"/>
    <x v="2"/>
    <s v="July"/>
    <x v="0"/>
    <x v="29"/>
    <s v="Y"/>
    <s v="N"/>
    <n v="9.4"/>
    <n v="13.3"/>
    <n v="7.7"/>
    <n v="0.8"/>
    <x v="205"/>
    <n v="22.239188500000001"/>
    <n v="2691418.2831136128"/>
  </r>
  <r>
    <d v="2015-07-26T00:00:00"/>
    <x v="3"/>
    <s v="July"/>
    <x v="0"/>
    <x v="30"/>
    <s v="Y"/>
    <s v="N"/>
    <n v="8.1"/>
    <n v="11.6"/>
    <n v="8.5"/>
    <n v="3.2"/>
    <x v="206"/>
    <n v="22.384246220000001"/>
    <n v="2694990.160324092"/>
  </r>
  <r>
    <d v="2015-07-27T00:00:00"/>
    <x v="4"/>
    <s v="July"/>
    <x v="0"/>
    <x v="30"/>
    <s v="Y"/>
    <s v="N"/>
    <n v="6.2"/>
    <n v="13.9"/>
    <n v="9.6"/>
    <n v="0.8"/>
    <x v="207"/>
    <n v="35.176217450000003"/>
    <n v="5011570.8258750038"/>
  </r>
  <r>
    <d v="2015-07-28T00:00:00"/>
    <x v="5"/>
    <s v="July"/>
    <x v="0"/>
    <x v="30"/>
    <s v="Y"/>
    <s v="N"/>
    <n v="7.9"/>
    <n v="14.4"/>
    <n v="10.199999999999999"/>
    <n v="0"/>
    <x v="208"/>
    <n v="40.752987930000003"/>
    <n v="5868771.3644289747"/>
  </r>
  <r>
    <d v="2015-07-29T00:00:00"/>
    <x v="6"/>
    <s v="July"/>
    <x v="0"/>
    <x v="30"/>
    <s v="Y"/>
    <s v="N"/>
    <n v="8.4"/>
    <n v="14"/>
    <n v="9"/>
    <n v="0"/>
    <x v="209"/>
    <n v="37.23752124"/>
    <n v="5311476.6176260225"/>
  </r>
  <r>
    <d v="2015-07-30T00:00:00"/>
    <x v="0"/>
    <s v="July"/>
    <x v="0"/>
    <x v="30"/>
    <s v="Y"/>
    <s v="N"/>
    <n v="8.6"/>
    <n v="12.3"/>
    <n v="4.5"/>
    <n v="0"/>
    <x v="210"/>
    <n v="29.122837359999998"/>
    <n v="4180411.7695159488"/>
  </r>
  <r>
    <d v="2015-07-31T00:00:00"/>
    <x v="1"/>
    <s v="July"/>
    <x v="0"/>
    <x v="30"/>
    <s v="Y"/>
    <s v="N"/>
    <n v="4.0999999999999996"/>
    <n v="14"/>
    <n v="10.8"/>
    <n v="0.6"/>
    <x v="211"/>
    <n v="35.059771089999998"/>
    <n v="4893816.5699079502"/>
  </r>
  <r>
    <d v="2015-08-01T00:00:00"/>
    <x v="2"/>
    <s v="August"/>
    <x v="0"/>
    <x v="30"/>
    <s v="Y"/>
    <s v="N"/>
    <n v="6.5"/>
    <n v="11.4"/>
    <n v="4.2"/>
    <n v="0.2"/>
    <x v="212"/>
    <n v="29.880139589999999"/>
    <n v="3735990.6448964463"/>
  </r>
  <r>
    <d v="2015-08-02T00:00:00"/>
    <x v="3"/>
    <s v="August"/>
    <x v="0"/>
    <x v="31"/>
    <s v="Y"/>
    <s v="N"/>
    <n v="7.8"/>
    <n v="14.9"/>
    <n v="8.3000000000000007"/>
    <n v="0"/>
    <x v="213"/>
    <n v="23.37418658"/>
    <n v="2749694.0802201675"/>
  </r>
  <r>
    <d v="2015-08-03T00:00:00"/>
    <x v="4"/>
    <s v="August"/>
    <x v="0"/>
    <x v="31"/>
    <s v="Y"/>
    <s v="N"/>
    <n v="7.3"/>
    <n v="10.8"/>
    <n v="9.4"/>
    <n v="6.4"/>
    <x v="214"/>
    <n v="38.127978149999997"/>
    <n v="5393268.2800798081"/>
  </r>
  <r>
    <d v="2015-08-04T00:00:00"/>
    <x v="5"/>
    <s v="August"/>
    <x v="0"/>
    <x v="31"/>
    <s v="Y"/>
    <s v="N"/>
    <n v="3.5"/>
    <n v="11.3"/>
    <n v="7.1"/>
    <n v="0"/>
    <x v="215"/>
    <n v="44.673336380000002"/>
    <n v="6591559.0474362308"/>
  </r>
  <r>
    <d v="2015-08-05T00:00:00"/>
    <x v="6"/>
    <s v="August"/>
    <x v="0"/>
    <x v="31"/>
    <s v="Y"/>
    <s v="N"/>
    <n v="6.6"/>
    <n v="10.8"/>
    <n v="8"/>
    <n v="1"/>
    <x v="216"/>
    <n v="42.5957224"/>
    <n v="6062478.3603451755"/>
  </r>
  <r>
    <d v="2015-08-06T00:00:00"/>
    <x v="0"/>
    <s v="August"/>
    <x v="0"/>
    <x v="31"/>
    <s v="Y"/>
    <s v="N"/>
    <n v="7.1"/>
    <n v="12.8"/>
    <n v="7"/>
    <n v="1.6"/>
    <x v="217"/>
    <n v="48.945172849999999"/>
    <n v="7030599.8940560622"/>
  </r>
  <r>
    <d v="2015-08-07T00:00:00"/>
    <x v="1"/>
    <s v="August"/>
    <x v="0"/>
    <x v="31"/>
    <s v="Y"/>
    <s v="N"/>
    <n v="9"/>
    <n v="13.1"/>
    <n v="9"/>
    <n v="1.4"/>
    <x v="218"/>
    <n v="42.78284919"/>
    <n v="6120528.5234616324"/>
  </r>
  <r>
    <d v="2015-08-08T00:00:00"/>
    <x v="2"/>
    <s v="August"/>
    <x v="0"/>
    <x v="31"/>
    <s v="Y"/>
    <s v="N"/>
    <n v="8.8000000000000007"/>
    <n v="12.6"/>
    <n v="6.6"/>
    <n v="0.4"/>
    <x v="219"/>
    <n v="39.116059980000003"/>
    <n v="4921994.7543754894"/>
  </r>
  <r>
    <d v="2015-08-09T00:00:00"/>
    <x v="3"/>
    <s v="August"/>
    <x v="0"/>
    <x v="32"/>
    <s v="Y"/>
    <s v="N"/>
    <n v="7.7"/>
    <n v="13.3"/>
    <n v="6.9"/>
    <n v="0"/>
    <x v="220"/>
    <n v="29.441329450000001"/>
    <n v="3533208.4604405002"/>
  </r>
  <r>
    <d v="2015-08-10T00:00:00"/>
    <x v="4"/>
    <s v="August"/>
    <x v="0"/>
    <x v="32"/>
    <s v="Y"/>
    <s v="N"/>
    <n v="8.3000000000000007"/>
    <n v="16"/>
    <n v="10.7"/>
    <n v="0.2"/>
    <x v="221"/>
    <n v="30.09105237"/>
    <n v="3941268.7159678354"/>
  </r>
  <r>
    <d v="2015-08-11T00:00:00"/>
    <x v="5"/>
    <s v="August"/>
    <x v="0"/>
    <x v="32"/>
    <s v="Y"/>
    <s v="N"/>
    <n v="7.8"/>
    <n v="14.8"/>
    <n v="11.7"/>
    <n v="0.8"/>
    <x v="222"/>
    <n v="31.943313530000001"/>
    <n v="4332028.4005986713"/>
  </r>
  <r>
    <d v="2015-08-12T00:00:00"/>
    <x v="6"/>
    <s v="August"/>
    <x v="0"/>
    <x v="32"/>
    <s v="Y"/>
    <s v="N"/>
    <n v="9.3000000000000007"/>
    <n v="14.8"/>
    <n v="9.1999999999999993"/>
    <n v="0"/>
    <x v="223"/>
    <n v="37.338413869999997"/>
    <n v="5186324.3557499349"/>
  </r>
  <r>
    <d v="2015-08-13T00:00:00"/>
    <x v="0"/>
    <s v="August"/>
    <x v="0"/>
    <x v="32"/>
    <s v="Y"/>
    <s v="N"/>
    <n v="8.4"/>
    <n v="13"/>
    <n v="7"/>
    <n v="0.2"/>
    <x v="224"/>
    <n v="36.730540580000003"/>
    <n v="5175548.0413843933"/>
  </r>
  <r>
    <d v="2015-08-14T00:00:00"/>
    <x v="1"/>
    <s v="August"/>
    <x v="0"/>
    <x v="32"/>
    <s v="Y"/>
    <s v="N"/>
    <n v="10.4"/>
    <n v="15.3"/>
    <n v="7.3"/>
    <n v="0"/>
    <x v="225"/>
    <n v="35.437737390000002"/>
    <n v="4884699.6262699058"/>
  </r>
  <r>
    <d v="2015-08-15T00:00:00"/>
    <x v="2"/>
    <s v="August"/>
    <x v="0"/>
    <x v="32"/>
    <s v="Y"/>
    <s v="N"/>
    <n v="10"/>
    <n v="14.9"/>
    <n v="10.9"/>
    <n v="0.4"/>
    <x v="226"/>
    <n v="34.086154360000002"/>
    <n v="4161536.3189809937"/>
  </r>
  <r>
    <d v="2015-08-16T00:00:00"/>
    <x v="3"/>
    <s v="August"/>
    <x v="0"/>
    <x v="33"/>
    <s v="Y"/>
    <s v="N"/>
    <n v="4.7"/>
    <n v="17"/>
    <n v="9.5"/>
    <n v="0.2"/>
    <x v="227"/>
    <n v="25.317649410000001"/>
    <n v="2953272.6629677261"/>
  </r>
  <r>
    <d v="2015-08-17T00:00:00"/>
    <x v="4"/>
    <s v="August"/>
    <x v="0"/>
    <x v="33"/>
    <s v="Y"/>
    <s v="N"/>
    <n v="6.8"/>
    <n v="12.2"/>
    <n v="9.9"/>
    <n v="2.4"/>
    <x v="228"/>
    <n v="31.793730230000001"/>
    <n v="4356017.9649003036"/>
  </r>
  <r>
    <d v="2015-08-18T00:00:00"/>
    <x v="5"/>
    <s v="August"/>
    <x v="0"/>
    <x v="33"/>
    <s v="Y"/>
    <s v="N"/>
    <n v="6.1"/>
    <n v="11.1"/>
    <n v="9.8000000000000007"/>
    <n v="0.6"/>
    <x v="229"/>
    <n v="45.286687059999998"/>
    <n v="6706684.8219961571"/>
  </r>
  <r>
    <d v="2015-08-19T00:00:00"/>
    <x v="6"/>
    <s v="August"/>
    <x v="0"/>
    <x v="33"/>
    <s v="Y"/>
    <s v="N"/>
    <n v="5.5"/>
    <n v="12.7"/>
    <n v="10.199999999999999"/>
    <n v="0"/>
    <x v="230"/>
    <n v="39.23515304"/>
    <n v="5650829.5766339665"/>
  </r>
  <r>
    <d v="2015-08-20T00:00:00"/>
    <x v="0"/>
    <s v="August"/>
    <x v="0"/>
    <x v="33"/>
    <s v="Y"/>
    <s v="N"/>
    <n v="6.1"/>
    <n v="17.100000000000001"/>
    <n v="12.7"/>
    <n v="0"/>
    <x v="231"/>
    <n v="30.545000609999999"/>
    <n v="4018982.5858112322"/>
  </r>
  <r>
    <d v="2015-08-21T00:00:00"/>
    <x v="1"/>
    <s v="August"/>
    <x v="0"/>
    <x v="33"/>
    <s v="Y"/>
    <s v="N"/>
    <n v="10.9"/>
    <n v="18.7"/>
    <n v="4.0999999999999996"/>
    <n v="0"/>
    <x v="232"/>
    <n v="38.888472040000003"/>
    <n v="4922132.1836846592"/>
  </r>
  <r>
    <d v="2015-08-22T00:00:00"/>
    <x v="2"/>
    <s v="August"/>
    <x v="0"/>
    <x v="33"/>
    <s v="Y"/>
    <s v="N"/>
    <n v="11.8"/>
    <n v="18.8"/>
    <n v="11.8"/>
    <n v="0"/>
    <x v="233"/>
    <n v="32.238321669999998"/>
    <n v="3619562.4012475"/>
  </r>
  <r>
    <d v="2015-08-23T00:00:00"/>
    <x v="3"/>
    <s v="August"/>
    <x v="0"/>
    <x v="34"/>
    <s v="Y"/>
    <s v="N"/>
    <n v="7.9"/>
    <n v="16.3"/>
    <n v="13.1"/>
    <n v="0"/>
    <x v="234"/>
    <n v="29.441348720000001"/>
    <n v="3291337.1390751908"/>
  </r>
  <r>
    <d v="2015-08-24T00:00:00"/>
    <x v="4"/>
    <s v="August"/>
    <x v="0"/>
    <x v="34"/>
    <s v="Y"/>
    <s v="N"/>
    <n v="8.5"/>
    <n v="14.5"/>
    <n v="9.6"/>
    <n v="0"/>
    <x v="235"/>
    <n v="26.612662889999999"/>
    <n v="3429527.4275375572"/>
  </r>
  <r>
    <d v="2015-08-25T00:00:00"/>
    <x v="5"/>
    <s v="August"/>
    <x v="0"/>
    <x v="34"/>
    <s v="Y"/>
    <s v="N"/>
    <n v="9.5"/>
    <n v="14.3"/>
    <n v="8.1"/>
    <n v="0"/>
    <x v="236"/>
    <n v="28.80467771"/>
    <n v="3890116.2279625623"/>
  </r>
  <r>
    <d v="2015-08-26T00:00:00"/>
    <x v="6"/>
    <s v="August"/>
    <x v="0"/>
    <x v="34"/>
    <s v="Y"/>
    <s v="N"/>
    <n v="9.1999999999999993"/>
    <n v="14.6"/>
    <n v="7.8"/>
    <n v="0.2"/>
    <x v="237"/>
    <n v="37.131774679999999"/>
    <n v="5046753.2734643025"/>
  </r>
  <r>
    <d v="2015-08-27T00:00:00"/>
    <x v="0"/>
    <s v="August"/>
    <x v="0"/>
    <x v="34"/>
    <s v="Y"/>
    <s v="N"/>
    <n v="9.8000000000000007"/>
    <n v="11.7"/>
    <n v="2.7"/>
    <n v="0.8"/>
    <x v="238"/>
    <n v="41.605335449999998"/>
    <n v="5872999.5828948459"/>
  </r>
  <r>
    <d v="2015-08-28T00:00:00"/>
    <x v="1"/>
    <s v="August"/>
    <x v="0"/>
    <x v="34"/>
    <s v="Y"/>
    <s v="N"/>
    <n v="8.1"/>
    <n v="13.2"/>
    <n v="12.2"/>
    <n v="17.399999999999999"/>
    <x v="239"/>
    <n v="38.179120070000003"/>
    <n v="5144846.6054884857"/>
  </r>
  <r>
    <d v="2015-08-29T00:00:00"/>
    <x v="2"/>
    <s v="August"/>
    <x v="0"/>
    <x v="34"/>
    <s v="Y"/>
    <s v="N"/>
    <n v="6.3"/>
    <n v="11.7"/>
    <n v="9.1"/>
    <n v="1.8"/>
    <x v="240"/>
    <n v="35.474513610000002"/>
    <n v="4414750.0069940854"/>
  </r>
  <r>
    <d v="2015-08-30T00:00:00"/>
    <x v="3"/>
    <s v="August"/>
    <x v="0"/>
    <x v="35"/>
    <s v="Y"/>
    <s v="N"/>
    <n v="7.9"/>
    <n v="12.5"/>
    <n v="14.3"/>
    <n v="2.2000000000000002"/>
    <x v="241"/>
    <n v="42.414179560000001"/>
    <n v="4951610.0976012452"/>
  </r>
  <r>
    <d v="2015-08-31T00:00:00"/>
    <x v="4"/>
    <s v="August"/>
    <x v="0"/>
    <x v="35"/>
    <s v="Y"/>
    <s v="N"/>
    <n v="8.1"/>
    <n v="13"/>
    <n v="11.5"/>
    <n v="0"/>
    <x v="242"/>
    <n v="50.273287490000001"/>
    <n v="6923883.2408650629"/>
  </r>
  <r>
    <d v="2015-09-01T00:00:00"/>
    <x v="5"/>
    <s v="September"/>
    <x v="0"/>
    <x v="35"/>
    <s v="Y"/>
    <s v="N"/>
    <n v="5.0999999999999996"/>
    <n v="16.2"/>
    <n v="15.7"/>
    <n v="0"/>
    <x v="243"/>
    <n v="50.145784390000003"/>
    <n v="6725390.6315032197"/>
  </r>
  <r>
    <d v="2015-09-02T00:00:00"/>
    <x v="6"/>
    <s v="September"/>
    <x v="0"/>
    <x v="35"/>
    <s v="Y"/>
    <s v="N"/>
    <n v="8"/>
    <n v="18.8"/>
    <n v="10.5"/>
    <n v="0"/>
    <x v="244"/>
    <n v="49.03831254"/>
    <n v="6512028.7378302263"/>
  </r>
  <r>
    <d v="2015-09-03T00:00:00"/>
    <x v="0"/>
    <s v="September"/>
    <x v="0"/>
    <x v="35"/>
    <s v="Y"/>
    <s v="N"/>
    <n v="10.6"/>
    <n v="14"/>
    <n v="8"/>
    <n v="4.4000000000000004"/>
    <x v="245"/>
    <n v="45.546264669999999"/>
    <n v="6016494.6358469836"/>
  </r>
  <r>
    <d v="2015-09-04T00:00:00"/>
    <x v="1"/>
    <s v="September"/>
    <x v="0"/>
    <x v="35"/>
    <s v="Y"/>
    <s v="N"/>
    <n v="8.6999999999999993"/>
    <n v="13.7"/>
    <n v="13"/>
    <n v="0"/>
    <x v="246"/>
    <n v="65.73690671"/>
    <n v="8636835.5996645447"/>
  </r>
  <r>
    <d v="2015-09-05T00:00:00"/>
    <x v="2"/>
    <s v="September"/>
    <x v="0"/>
    <x v="35"/>
    <s v="Y"/>
    <s v="N"/>
    <n v="10.199999999999999"/>
    <n v="14"/>
    <n v="14.8"/>
    <n v="0"/>
    <x v="247"/>
    <n v="57.177569200000001"/>
    <n v="6621123.6326129446"/>
  </r>
  <r>
    <d v="2015-09-06T00:00:00"/>
    <x v="3"/>
    <s v="September"/>
    <x v="0"/>
    <x v="36"/>
    <s v="Y"/>
    <s v="N"/>
    <n v="5.8"/>
    <n v="16.600000000000001"/>
    <n v="11.8"/>
    <n v="0"/>
    <x v="248"/>
    <n v="40.581765519999998"/>
    <n v="4449440.5715403901"/>
  </r>
  <r>
    <d v="2015-09-07T00:00:00"/>
    <x v="4"/>
    <s v="September"/>
    <x v="0"/>
    <x v="36"/>
    <s v="Y"/>
    <s v="N"/>
    <n v="8.9"/>
    <n v="13.6"/>
    <n v="9.1999999999999993"/>
    <n v="3.6"/>
    <x v="249"/>
    <n v="38.52697878"/>
    <n v="5070896.4823920745"/>
  </r>
  <r>
    <d v="2015-09-08T00:00:00"/>
    <x v="5"/>
    <s v="September"/>
    <x v="0"/>
    <x v="36"/>
    <s v="Y"/>
    <s v="N"/>
    <n v="8.8000000000000007"/>
    <n v="12.8"/>
    <n v="11.1"/>
    <n v="2"/>
    <x v="250"/>
    <n v="41.710381609999999"/>
    <n v="5686822.6259745276"/>
  </r>
  <r>
    <d v="2015-09-09T00:00:00"/>
    <x v="6"/>
    <s v="September"/>
    <x v="0"/>
    <x v="36"/>
    <s v="Y"/>
    <s v="N"/>
    <n v="10"/>
    <n v="15.3"/>
    <n v="11.4"/>
    <n v="0"/>
    <x v="251"/>
    <n v="48.128104839999999"/>
    <n v="6399952.6549558584"/>
  </r>
  <r>
    <d v="2015-09-10T00:00:00"/>
    <x v="0"/>
    <s v="September"/>
    <x v="0"/>
    <x v="36"/>
    <s v="Y"/>
    <s v="N"/>
    <n v="10"/>
    <n v="15.7"/>
    <n v="17.3"/>
    <n v="0"/>
    <x v="252"/>
    <n v="48.919566619999998"/>
    <n v="6532815.7871767078"/>
  </r>
  <r>
    <d v="2015-09-11T00:00:00"/>
    <x v="1"/>
    <s v="September"/>
    <x v="0"/>
    <x v="36"/>
    <s v="Y"/>
    <s v="N"/>
    <n v="5.0999999999999996"/>
    <n v="20.100000000000001"/>
    <n v="17.7"/>
    <n v="0"/>
    <x v="253"/>
    <n v="36.08846518"/>
    <n v="4473847.3310529022"/>
  </r>
  <r>
    <d v="2015-09-12T00:00:00"/>
    <x v="2"/>
    <s v="September"/>
    <x v="0"/>
    <x v="36"/>
    <s v="Y"/>
    <s v="N"/>
    <n v="12.2"/>
    <n v="21.7"/>
    <n v="10.199999999999999"/>
    <n v="0"/>
    <x v="254"/>
    <n v="37.654551560000002"/>
    <n v="4096438.852485158"/>
  </r>
  <r>
    <d v="2015-09-13T00:00:00"/>
    <x v="3"/>
    <s v="September"/>
    <x v="0"/>
    <x v="37"/>
    <s v="Y"/>
    <s v="N"/>
    <n v="13.2"/>
    <n v="25.5"/>
    <n v="17.100000000000001"/>
    <n v="0"/>
    <x v="255"/>
    <n v="30.359605869999999"/>
    <n v="3010512.1027735607"/>
  </r>
  <r>
    <d v="2015-09-14T00:00:00"/>
    <x v="4"/>
    <s v="September"/>
    <x v="0"/>
    <x v="37"/>
    <s v="Y"/>
    <s v="N"/>
    <n v="15.4"/>
    <n v="26.7"/>
    <n v="17.8"/>
    <n v="0"/>
    <x v="256"/>
    <n v="32.345654209999999"/>
    <n v="3770667.7926377556"/>
  </r>
  <r>
    <d v="2015-09-15T00:00:00"/>
    <x v="5"/>
    <s v="September"/>
    <x v="0"/>
    <x v="37"/>
    <s v="Y"/>
    <s v="N"/>
    <n v="10.8"/>
    <n v="15.9"/>
    <n v="15"/>
    <n v="15.8"/>
    <x v="257"/>
    <n v="34.506522410000002"/>
    <n v="4270199.4014987051"/>
  </r>
  <r>
    <d v="2015-09-16T00:00:00"/>
    <x v="6"/>
    <s v="September"/>
    <x v="0"/>
    <x v="37"/>
    <s v="Y"/>
    <s v="N"/>
    <n v="8.9"/>
    <n v="14.8"/>
    <n v="17.600000000000001"/>
    <n v="0"/>
    <x v="258"/>
    <n v="38.966062469999997"/>
    <n v="5135551.1017739475"/>
  </r>
  <r>
    <d v="2015-09-17T00:00:00"/>
    <x v="0"/>
    <s v="September"/>
    <x v="0"/>
    <x v="37"/>
    <s v="Y"/>
    <s v="N"/>
    <n v="9"/>
    <n v="14.3"/>
    <n v="12.4"/>
    <n v="0.4"/>
    <x v="259"/>
    <n v="40.639264369999999"/>
    <n v="5325803.02719195"/>
  </r>
  <r>
    <d v="2015-09-18T00:00:00"/>
    <x v="1"/>
    <s v="September"/>
    <x v="0"/>
    <x v="37"/>
    <s v="N"/>
    <s v="N"/>
    <n v="10.5"/>
    <n v="14.7"/>
    <n v="8.1"/>
    <n v="0"/>
    <x v="260"/>
    <n v="40.630081019999999"/>
    <n v="5312975.6830966771"/>
  </r>
  <r>
    <d v="2015-09-19T00:00:00"/>
    <x v="2"/>
    <s v="September"/>
    <x v="0"/>
    <x v="37"/>
    <s v="N"/>
    <s v="N"/>
    <n v="6.5"/>
    <n v="21.3"/>
    <n v="17"/>
    <n v="0"/>
    <x v="261"/>
    <n v="47.826712030000003"/>
    <n v="5374631.2657370362"/>
  </r>
  <r>
    <d v="2015-09-20T00:00:00"/>
    <x v="3"/>
    <s v="September"/>
    <x v="0"/>
    <x v="38"/>
    <s v="N"/>
    <s v="N"/>
    <n v="8.5"/>
    <n v="22.9"/>
    <n v="17.3"/>
    <n v="0"/>
    <x v="262"/>
    <n v="32.857727840000003"/>
    <n v="3407639.6322289724"/>
  </r>
  <r>
    <d v="2015-09-21T00:00:00"/>
    <x v="4"/>
    <s v="September"/>
    <x v="0"/>
    <x v="38"/>
    <s v="N"/>
    <s v="N"/>
    <n v="14"/>
    <n v="18.100000000000001"/>
    <n v="6.7"/>
    <n v="0"/>
    <x v="263"/>
    <n v="44.955977410000003"/>
    <n v="5399064.981775322"/>
  </r>
  <r>
    <d v="2015-09-22T00:00:00"/>
    <x v="5"/>
    <s v="September"/>
    <x v="0"/>
    <x v="38"/>
    <s v="N"/>
    <s v="N"/>
    <n v="7.6"/>
    <n v="12.7"/>
    <n v="17.399999999999999"/>
    <n v="4.4000000000000004"/>
    <x v="264"/>
    <n v="99.476166710000001"/>
    <n v="12708587.128271887"/>
  </r>
  <r>
    <d v="2015-09-23T00:00:00"/>
    <x v="6"/>
    <s v="September"/>
    <x v="0"/>
    <x v="38"/>
    <s v="N"/>
    <s v="N"/>
    <n v="8.5"/>
    <n v="12.6"/>
    <n v="20.3"/>
    <n v="0"/>
    <x v="265"/>
    <n v="49.768610670000001"/>
    <n v="6562823.9456960093"/>
  </r>
  <r>
    <d v="2015-09-24T00:00:00"/>
    <x v="0"/>
    <s v="September"/>
    <x v="0"/>
    <x v="38"/>
    <s v="N"/>
    <s v="N"/>
    <n v="5.0999999999999996"/>
    <n v="14.3"/>
    <n v="18.2"/>
    <n v="0"/>
    <x v="266"/>
    <n v="54.980526810000001"/>
    <n v="7199019.6017502267"/>
  </r>
  <r>
    <d v="2015-09-25T00:00:00"/>
    <x v="1"/>
    <s v="September"/>
    <x v="0"/>
    <x v="38"/>
    <s v="N"/>
    <s v="N"/>
    <n v="5.8"/>
    <n v="19.100000000000001"/>
    <n v="20.2"/>
    <n v="0"/>
    <x v="267"/>
    <n v="51.081001790000002"/>
    <n v="6348292.2457892848"/>
  </r>
  <r>
    <d v="2015-09-26T00:00:00"/>
    <x v="2"/>
    <s v="September"/>
    <x v="0"/>
    <x v="38"/>
    <s v="N"/>
    <s v="N"/>
    <n v="6.6"/>
    <n v="17.899999999999999"/>
    <n v="20.100000000000001"/>
    <n v="0"/>
    <x v="268"/>
    <n v="48.78936994"/>
    <n v="5418766.4898074307"/>
  </r>
  <r>
    <d v="2015-09-27T00:00:00"/>
    <x v="3"/>
    <s v="September"/>
    <x v="0"/>
    <x v="39"/>
    <s v="N"/>
    <s v="N"/>
    <n v="9.8000000000000007"/>
    <n v="20.2"/>
    <n v="19.600000000000001"/>
    <n v="0"/>
    <x v="269"/>
    <n v="43.931613710000001"/>
    <n v="4675721.3830341836"/>
  </r>
  <r>
    <d v="2015-09-28T00:00:00"/>
    <x v="4"/>
    <s v="September"/>
    <x v="0"/>
    <x v="39"/>
    <s v="N"/>
    <s v="N"/>
    <n v="8.3000000000000007"/>
    <n v="21.4"/>
    <n v="13.6"/>
    <n v="0"/>
    <x v="270"/>
    <n v="42.026015379999997"/>
    <n v="5118630.617823476"/>
  </r>
  <r>
    <d v="2015-09-29T00:00:00"/>
    <x v="5"/>
    <s v="September"/>
    <x v="0"/>
    <x v="39"/>
    <s v="N"/>
    <s v="N"/>
    <n v="9"/>
    <n v="16.899999999999999"/>
    <n v="13.5"/>
    <n v="0"/>
    <x v="271"/>
    <n v="37.640101250000001"/>
    <n v="4768692.1795447506"/>
  </r>
  <r>
    <d v="2015-09-30T00:00:00"/>
    <x v="6"/>
    <s v="September"/>
    <x v="0"/>
    <x v="39"/>
    <s v="N"/>
    <s v="N"/>
    <n v="11.5"/>
    <n v="15.9"/>
    <n v="16.8"/>
    <n v="0"/>
    <x v="272"/>
    <n v="41.98096898"/>
    <n v="5442465.0848735804"/>
  </r>
  <r>
    <d v="2015-10-01T00:00:00"/>
    <x v="0"/>
    <s v="October"/>
    <x v="0"/>
    <x v="39"/>
    <s v="N"/>
    <s v="N"/>
    <n v="6"/>
    <n v="21.6"/>
    <n v="21.7"/>
    <n v="0"/>
    <x v="273"/>
    <n v="34.809762990000003"/>
    <n v="4328817.332436081"/>
  </r>
  <r>
    <d v="2015-10-02T00:00:00"/>
    <x v="1"/>
    <s v="October"/>
    <x v="0"/>
    <x v="39"/>
    <s v="N"/>
    <s v="Y"/>
    <n v="9.9"/>
    <n v="28.6"/>
    <n v="21.7"/>
    <n v="0"/>
    <x v="274"/>
    <n v="38.306983930000001"/>
    <n v="4119691.8342805901"/>
  </r>
  <r>
    <d v="2015-10-03T00:00:00"/>
    <x v="2"/>
    <s v="October"/>
    <x v="0"/>
    <x v="39"/>
    <s v="N"/>
    <s v="N"/>
    <n v="16.3"/>
    <n v="31.3"/>
    <n v="22.2"/>
    <n v="0"/>
    <x v="275"/>
    <n v="30.78069241"/>
    <n v="3096493.0244420054"/>
  </r>
  <r>
    <d v="2015-10-04T00:00:00"/>
    <x v="3"/>
    <s v="October"/>
    <x v="0"/>
    <x v="40"/>
    <s v="N"/>
    <s v="N"/>
    <n v="13.9"/>
    <n v="24.9"/>
    <n v="22.2"/>
    <n v="0"/>
    <x v="276"/>
    <n v="36.56069849"/>
    <n v="3796056.3762343912"/>
  </r>
  <r>
    <d v="2015-10-05T00:00:00"/>
    <x v="4"/>
    <s v="October"/>
    <x v="0"/>
    <x v="40"/>
    <s v="N"/>
    <s v="N"/>
    <n v="12.7"/>
    <n v="34.4"/>
    <n v="22"/>
    <n v="0"/>
    <x v="277"/>
    <n v="38.972005189999997"/>
    <n v="4879095.1234013746"/>
  </r>
  <r>
    <d v="2015-10-06T00:00:00"/>
    <x v="5"/>
    <s v="October"/>
    <x v="0"/>
    <x v="40"/>
    <s v="Y"/>
    <s v="N"/>
    <n v="15.5"/>
    <n v="35.799999999999997"/>
    <n v="18.899999999999999"/>
    <n v="0"/>
    <x v="278"/>
    <n v="36.244451439999999"/>
    <n v="4611209.2143446021"/>
  </r>
  <r>
    <d v="2015-10-07T00:00:00"/>
    <x v="6"/>
    <s v="October"/>
    <x v="0"/>
    <x v="40"/>
    <s v="Y"/>
    <s v="N"/>
    <n v="11.8"/>
    <n v="16.2"/>
    <n v="23.6"/>
    <n v="0"/>
    <x v="279"/>
    <n v="31.596406630000001"/>
    <n v="3705713.9336307319"/>
  </r>
  <r>
    <d v="2015-10-08T00:00:00"/>
    <x v="0"/>
    <s v="October"/>
    <x v="0"/>
    <x v="40"/>
    <s v="Y"/>
    <s v="N"/>
    <n v="7.6"/>
    <n v="18.600000000000001"/>
    <n v="23.3"/>
    <n v="0"/>
    <x v="280"/>
    <n v="36.140982370000003"/>
    <n v="4413584.6538260402"/>
  </r>
  <r>
    <d v="2015-10-09T00:00:00"/>
    <x v="1"/>
    <s v="October"/>
    <x v="0"/>
    <x v="40"/>
    <s v="Y"/>
    <s v="N"/>
    <n v="10.9"/>
    <n v="29.9"/>
    <n v="22"/>
    <n v="0"/>
    <x v="281"/>
    <n v="41.415074920000002"/>
    <n v="5259296.429658683"/>
  </r>
  <r>
    <d v="2015-10-10T00:00:00"/>
    <x v="2"/>
    <s v="October"/>
    <x v="0"/>
    <x v="40"/>
    <s v="Y"/>
    <s v="N"/>
    <n v="17.5"/>
    <n v="29.2"/>
    <n v="11.9"/>
    <n v="0"/>
    <x v="282"/>
    <n v="34.803176860000001"/>
    <n v="3919005.6397643494"/>
  </r>
  <r>
    <d v="2015-10-11T00:00:00"/>
    <x v="3"/>
    <s v="October"/>
    <x v="0"/>
    <x v="41"/>
    <s v="Y"/>
    <s v="N"/>
    <n v="16.899999999999999"/>
    <n v="19.2"/>
    <n v="19.600000000000001"/>
    <n v="0.4"/>
    <x v="283"/>
    <n v="29.90281083"/>
    <n v="3151048.6114637083"/>
  </r>
  <r>
    <d v="2015-10-12T00:00:00"/>
    <x v="4"/>
    <s v="October"/>
    <x v="0"/>
    <x v="41"/>
    <s v="Y"/>
    <s v="N"/>
    <n v="11.3"/>
    <n v="16.100000000000001"/>
    <n v="13.4"/>
    <n v="0.6"/>
    <x v="284"/>
    <n v="36.353623810000002"/>
    <n v="4395742.5926390793"/>
  </r>
  <r>
    <d v="2015-10-13T00:00:00"/>
    <x v="5"/>
    <s v="October"/>
    <x v="0"/>
    <x v="41"/>
    <s v="Y"/>
    <s v="N"/>
    <n v="7.9"/>
    <n v="17.600000000000001"/>
    <n v="24.3"/>
    <n v="0.4"/>
    <x v="285"/>
    <n v="41.49816809"/>
    <n v="5097235.7557985745"/>
  </r>
  <r>
    <d v="2015-10-14T00:00:00"/>
    <x v="6"/>
    <s v="October"/>
    <x v="0"/>
    <x v="41"/>
    <s v="Y"/>
    <s v="N"/>
    <n v="11.2"/>
    <n v="28.6"/>
    <n v="24.4"/>
    <n v="0"/>
    <x v="286"/>
    <n v="45.563440200000002"/>
    <n v="5782875.1516146399"/>
  </r>
  <r>
    <d v="2015-10-15T00:00:00"/>
    <x v="0"/>
    <s v="October"/>
    <x v="0"/>
    <x v="41"/>
    <s v="Y"/>
    <s v="N"/>
    <n v="14.4"/>
    <n v="34"/>
    <n v="22.2"/>
    <n v="0"/>
    <x v="287"/>
    <n v="39.066948680000003"/>
    <n v="5088875.1898278119"/>
  </r>
  <r>
    <d v="2015-10-16T00:00:00"/>
    <x v="1"/>
    <s v="October"/>
    <x v="0"/>
    <x v="41"/>
    <s v="Y"/>
    <s v="N"/>
    <n v="17"/>
    <n v="23.8"/>
    <n v="8.4"/>
    <n v="0"/>
    <x v="288"/>
    <n v="43.80436083"/>
    <n v="5431126.1677375548"/>
  </r>
  <r>
    <d v="2015-10-17T00:00:00"/>
    <x v="2"/>
    <s v="October"/>
    <x v="0"/>
    <x v="41"/>
    <s v="Y"/>
    <s v="N"/>
    <n v="11.5"/>
    <n v="20.5"/>
    <n v="20.399999999999999"/>
    <n v="0"/>
    <x v="289"/>
    <n v="29.673610060000001"/>
    <n v="3113246.7104504309"/>
  </r>
  <r>
    <d v="2015-10-18T00:00:00"/>
    <x v="3"/>
    <s v="October"/>
    <x v="0"/>
    <x v="42"/>
    <s v="Y"/>
    <s v="N"/>
    <n v="12.6"/>
    <n v="17.7"/>
    <n v="24.2"/>
    <n v="0"/>
    <x v="290"/>
    <n v="29.120867570000001"/>
    <n v="2935734.0663015428"/>
  </r>
  <r>
    <d v="2015-10-19T00:00:00"/>
    <x v="4"/>
    <s v="October"/>
    <x v="0"/>
    <x v="42"/>
    <s v="Y"/>
    <s v="N"/>
    <n v="8.3000000000000007"/>
    <n v="26.7"/>
    <n v="25.8"/>
    <n v="0"/>
    <x v="291"/>
    <n v="43.510676320000002"/>
    <n v="5255872.1460744003"/>
  </r>
  <r>
    <d v="2015-10-20T00:00:00"/>
    <x v="5"/>
    <s v="October"/>
    <x v="0"/>
    <x v="42"/>
    <s v="Y"/>
    <s v="N"/>
    <n v="12.9"/>
    <n v="31.8"/>
    <n v="14.4"/>
    <n v="0"/>
    <x v="292"/>
    <n v="43.332869199999998"/>
    <n v="5488345.7816319084"/>
  </r>
  <r>
    <d v="2015-10-21T00:00:00"/>
    <x v="6"/>
    <s v="October"/>
    <x v="0"/>
    <x v="42"/>
    <s v="Y"/>
    <s v="N"/>
    <n v="17.600000000000001"/>
    <n v="18.3"/>
    <n v="7.3"/>
    <n v="2.4"/>
    <x v="293"/>
    <n v="39.681894030000002"/>
    <n v="4855829.1271392563"/>
  </r>
  <r>
    <d v="2015-10-22T00:00:00"/>
    <x v="0"/>
    <s v="October"/>
    <x v="0"/>
    <x v="42"/>
    <s v="Y"/>
    <s v="N"/>
    <n v="11.4"/>
    <n v="16.7"/>
    <n v="8.5"/>
    <n v="7"/>
    <x v="294"/>
    <n v="44.033046460000001"/>
    <n v="5348766.3676923942"/>
  </r>
  <r>
    <d v="2015-10-23T00:00:00"/>
    <x v="1"/>
    <s v="October"/>
    <x v="0"/>
    <x v="42"/>
    <s v="Y"/>
    <s v="N"/>
    <n v="11.8"/>
    <n v="16.399999999999999"/>
    <n v="21"/>
    <n v="0"/>
    <x v="295"/>
    <n v="48.169896799999997"/>
    <n v="5800652.6915837592"/>
  </r>
  <r>
    <d v="2015-10-24T00:00:00"/>
    <x v="2"/>
    <s v="October"/>
    <x v="0"/>
    <x v="42"/>
    <s v="Y"/>
    <s v="N"/>
    <n v="9.1999999999999993"/>
    <n v="19.5"/>
    <n v="25.1"/>
    <n v="0"/>
    <x v="296"/>
    <n v="32.192051970000001"/>
    <n v="3438530.6128331693"/>
  </r>
  <r>
    <d v="2015-10-25T00:00:00"/>
    <x v="3"/>
    <s v="October"/>
    <x v="0"/>
    <x v="43"/>
    <s v="Y"/>
    <s v="N"/>
    <n v="10.199999999999999"/>
    <n v="31.3"/>
    <n v="20.100000000000001"/>
    <n v="0"/>
    <x v="297"/>
    <n v="17.4659695"/>
    <n v="1786414.9066377773"/>
  </r>
  <r>
    <d v="2015-10-26T00:00:00"/>
    <x v="4"/>
    <s v="October"/>
    <x v="0"/>
    <x v="43"/>
    <s v="Y"/>
    <s v="N"/>
    <n v="14"/>
    <n v="15.9"/>
    <n v="14.5"/>
    <n v="0.2"/>
    <x v="298"/>
    <n v="29.398516279999999"/>
    <n v="3389570.727030695"/>
  </r>
  <r>
    <d v="2015-10-27T00:00:00"/>
    <x v="5"/>
    <s v="October"/>
    <x v="0"/>
    <x v="43"/>
    <s v="Y"/>
    <s v="N"/>
    <n v="10.4"/>
    <n v="23.3"/>
    <n v="28.1"/>
    <n v="0.2"/>
    <x v="299"/>
    <n v="31.32939962"/>
    <n v="3653621.1120425635"/>
  </r>
  <r>
    <d v="2015-10-28T00:00:00"/>
    <x v="6"/>
    <s v="October"/>
    <x v="0"/>
    <x v="43"/>
    <s v="Y"/>
    <s v="N"/>
    <n v="10.1"/>
    <n v="26.8"/>
    <n v="27.6"/>
    <n v="0"/>
    <x v="300"/>
    <n v="39.51380992"/>
    <n v="4855749.7603011075"/>
  </r>
  <r>
    <d v="2015-10-29T00:00:00"/>
    <x v="0"/>
    <s v="October"/>
    <x v="0"/>
    <x v="43"/>
    <s v="Y"/>
    <s v="N"/>
    <n v="13.7"/>
    <n v="26.1"/>
    <n v="26.8"/>
    <n v="0"/>
    <x v="301"/>
    <n v="62.320128279999999"/>
    <n v="7741589.2445181012"/>
  </r>
  <r>
    <d v="2015-10-30T00:00:00"/>
    <x v="1"/>
    <s v="October"/>
    <x v="0"/>
    <x v="43"/>
    <s v="Y"/>
    <s v="N"/>
    <n v="12.6"/>
    <n v="27.4"/>
    <n v="22.6"/>
    <n v="0"/>
    <x v="302"/>
    <n v="35.875550349999997"/>
    <n v="4350160.5325234393"/>
  </r>
  <r>
    <d v="2015-10-31T00:00:00"/>
    <x v="2"/>
    <s v="October"/>
    <x v="0"/>
    <x v="43"/>
    <s v="Y"/>
    <s v="N"/>
    <n v="15.7"/>
    <n v="25.9"/>
    <n v="13.5"/>
    <n v="1"/>
    <x v="303"/>
    <n v="18.374790109999999"/>
    <n v="1954222.1374764785"/>
  </r>
  <r>
    <d v="2015-11-01T00:00:00"/>
    <x v="3"/>
    <s v="November"/>
    <x v="0"/>
    <x v="44"/>
    <s v="Y"/>
    <s v="N"/>
    <n v="16.399999999999999"/>
    <n v="26"/>
    <n v="10"/>
    <n v="4.4000000000000004"/>
    <x v="304"/>
    <n v="14.68483973"/>
    <n v="1521784.728101796"/>
  </r>
  <r>
    <d v="2015-11-02T00:00:00"/>
    <x v="4"/>
    <s v="November"/>
    <x v="0"/>
    <x v="44"/>
    <s v="Y"/>
    <s v="N"/>
    <n v="14.5"/>
    <n v="16"/>
    <n v="8.1999999999999993"/>
    <n v="0"/>
    <x v="305"/>
    <n v="25.017848959999998"/>
    <n v="2846824.8143940796"/>
  </r>
  <r>
    <d v="2015-11-03T00:00:00"/>
    <x v="5"/>
    <s v="November"/>
    <x v="0"/>
    <x v="44"/>
    <s v="Y"/>
    <s v="Y"/>
    <n v="8"/>
    <n v="17.899999999999999"/>
    <n v="25.4"/>
    <n v="0.2"/>
    <x v="306"/>
    <n v="14.15794771"/>
    <n v="1441180.4667721998"/>
  </r>
  <r>
    <d v="2015-11-04T00:00:00"/>
    <x v="6"/>
    <s v="November"/>
    <x v="0"/>
    <x v="44"/>
    <s v="Y"/>
    <s v="N"/>
    <n v="10.9"/>
    <n v="27.2"/>
    <n v="19.600000000000001"/>
    <n v="0"/>
    <x v="307"/>
    <n v="29.237633089999999"/>
    <n v="3513718.6614202"/>
  </r>
  <r>
    <d v="2015-11-05T00:00:00"/>
    <x v="0"/>
    <s v="November"/>
    <x v="0"/>
    <x v="44"/>
    <s v="Y"/>
    <s v="N"/>
    <n v="16.2"/>
    <n v="24.7"/>
    <n v="16.399999999999999"/>
    <n v="12.2"/>
    <x v="308"/>
    <n v="34.576790760000002"/>
    <n v="4356173.0621063039"/>
  </r>
  <r>
    <d v="2015-11-06T00:00:00"/>
    <x v="1"/>
    <s v="November"/>
    <x v="0"/>
    <x v="44"/>
    <s v="Y"/>
    <s v="N"/>
    <n v="16.600000000000001"/>
    <n v="18.7"/>
    <n v="3.7"/>
    <n v="17.600000000000001"/>
    <x v="309"/>
    <n v="30.642866869999999"/>
    <n v="3692636.5982464692"/>
  </r>
  <r>
    <d v="2015-11-07T00:00:00"/>
    <x v="2"/>
    <s v="November"/>
    <x v="0"/>
    <x v="44"/>
    <s v="Y"/>
    <s v="N"/>
    <n v="11.9"/>
    <n v="16.8"/>
    <n v="25.2"/>
    <n v="1.2"/>
    <x v="310"/>
    <n v="18.27265483"/>
    <n v="1905285.8818665857"/>
  </r>
  <r>
    <d v="2015-11-08T00:00:00"/>
    <x v="3"/>
    <s v="November"/>
    <x v="0"/>
    <x v="45"/>
    <s v="Y"/>
    <s v="N"/>
    <n v="8.5"/>
    <n v="24.8"/>
    <n v="25.1"/>
    <n v="0"/>
    <x v="311"/>
    <n v="21.095360379999999"/>
    <n v="2189552.5330269723"/>
  </r>
  <r>
    <d v="2015-11-09T00:00:00"/>
    <x v="4"/>
    <s v="November"/>
    <x v="0"/>
    <x v="45"/>
    <s v="Y"/>
    <s v="N"/>
    <n v="13.6"/>
    <n v="33.1"/>
    <n v="26.4"/>
    <n v="0"/>
    <x v="312"/>
    <n v="35.054800229999998"/>
    <n v="4460187.6919199852"/>
  </r>
  <r>
    <d v="2015-11-10T00:00:00"/>
    <x v="5"/>
    <s v="November"/>
    <x v="0"/>
    <x v="45"/>
    <s v="Y"/>
    <s v="N"/>
    <n v="15.2"/>
    <n v="16.399999999999999"/>
    <n v="5.3"/>
    <n v="0"/>
    <x v="313"/>
    <n v="32.067076479999997"/>
    <n v="3899910.6190495742"/>
  </r>
  <r>
    <d v="2015-11-11T00:00:00"/>
    <x v="6"/>
    <s v="November"/>
    <x v="0"/>
    <x v="45"/>
    <s v="Y"/>
    <s v="N"/>
    <n v="11.5"/>
    <n v="20.100000000000001"/>
    <n v="16"/>
    <n v="2"/>
    <x v="314"/>
    <n v="35.224103849999999"/>
    <n v="4282076.1281760829"/>
  </r>
  <r>
    <d v="2015-11-12T00:00:00"/>
    <x v="0"/>
    <s v="November"/>
    <x v="0"/>
    <x v="45"/>
    <s v="Y"/>
    <s v="N"/>
    <n v="13.7"/>
    <n v="21.2"/>
    <n v="19.2"/>
    <n v="0"/>
    <x v="315"/>
    <n v="38.485258739999999"/>
    <n v="4763519.0581848985"/>
  </r>
  <r>
    <d v="2015-11-13T00:00:00"/>
    <x v="1"/>
    <s v="November"/>
    <x v="0"/>
    <x v="45"/>
    <s v="Y"/>
    <s v="N"/>
    <n v="13.5"/>
    <n v="18.2"/>
    <n v="26.1"/>
    <n v="0.4"/>
    <x v="316"/>
    <n v="32.823096649999997"/>
    <n v="3842881.7111002402"/>
  </r>
  <r>
    <d v="2015-11-14T00:00:00"/>
    <x v="2"/>
    <s v="November"/>
    <x v="0"/>
    <x v="45"/>
    <s v="Y"/>
    <s v="N"/>
    <n v="12.1"/>
    <n v="18.3"/>
    <n v="27.5"/>
    <n v="0.2"/>
    <x v="317"/>
    <n v="33.560938610000001"/>
    <n v="3478478.3543680771"/>
  </r>
  <r>
    <d v="2015-11-15T00:00:00"/>
    <x v="3"/>
    <s v="November"/>
    <x v="0"/>
    <x v="46"/>
    <s v="Y"/>
    <s v="N"/>
    <n v="13"/>
    <n v="18.5"/>
    <n v="27.6"/>
    <n v="0.2"/>
    <x v="318"/>
    <n v="28.298071060000002"/>
    <n v="2823066.7884542188"/>
  </r>
  <r>
    <d v="2015-11-16T00:00:00"/>
    <x v="4"/>
    <s v="November"/>
    <x v="0"/>
    <x v="46"/>
    <s v="Y"/>
    <s v="N"/>
    <n v="11.4"/>
    <n v="26.3"/>
    <n v="29.4"/>
    <n v="0.2"/>
    <x v="319"/>
    <n v="39.127373740000003"/>
    <n v="4873597.0945922723"/>
  </r>
  <r>
    <d v="2015-11-17T00:00:00"/>
    <x v="5"/>
    <s v="November"/>
    <x v="0"/>
    <x v="46"/>
    <s v="Y"/>
    <s v="N"/>
    <n v="15.7"/>
    <n v="33.299999999999997"/>
    <n v="24"/>
    <n v="0"/>
    <x v="320"/>
    <n v="36.024547249999998"/>
    <n v="4735145.7445439501"/>
  </r>
  <r>
    <d v="2015-11-18T00:00:00"/>
    <x v="6"/>
    <s v="November"/>
    <x v="0"/>
    <x v="46"/>
    <s v="Y"/>
    <s v="N"/>
    <n v="14.7"/>
    <n v="29.5"/>
    <n v="29.2"/>
    <n v="0"/>
    <x v="321"/>
    <n v="60.680238269999997"/>
    <n v="8031257.3893292034"/>
  </r>
  <r>
    <d v="2015-11-19T00:00:00"/>
    <x v="0"/>
    <s v="November"/>
    <x v="0"/>
    <x v="46"/>
    <s v="Y"/>
    <s v="N"/>
    <n v="15.6"/>
    <n v="31.5"/>
    <n v="20.6"/>
    <n v="0"/>
    <x v="322"/>
    <n v="78.290968070000005"/>
    <n v="10813447.123024749"/>
  </r>
  <r>
    <d v="2015-11-20T00:00:00"/>
    <x v="1"/>
    <s v="November"/>
    <x v="0"/>
    <x v="46"/>
    <s v="Y"/>
    <s v="N"/>
    <n v="15.4"/>
    <n v="19.100000000000001"/>
    <n v="6.4"/>
    <n v="0.4"/>
    <x v="323"/>
    <n v="38.026497679999999"/>
    <n v="4692952.1798350709"/>
  </r>
  <r>
    <d v="2015-11-21T00:00:00"/>
    <x v="2"/>
    <s v="November"/>
    <x v="0"/>
    <x v="46"/>
    <s v="Y"/>
    <s v="N"/>
    <n v="12.2"/>
    <n v="17.5"/>
    <n v="20.9"/>
    <n v="3.6"/>
    <x v="324"/>
    <n v="27.413622409999999"/>
    <n v="2813950.9088475509"/>
  </r>
  <r>
    <d v="2015-11-22T00:00:00"/>
    <x v="3"/>
    <s v="November"/>
    <x v="0"/>
    <x v="47"/>
    <s v="Y"/>
    <s v="N"/>
    <n v="13.5"/>
    <n v="20"/>
    <n v="27.3"/>
    <n v="0"/>
    <x v="325"/>
    <n v="32.34590077"/>
    <n v="3190005.1342966473"/>
  </r>
  <r>
    <d v="2015-11-23T00:00:00"/>
    <x v="4"/>
    <s v="November"/>
    <x v="0"/>
    <x v="47"/>
    <s v="Y"/>
    <s v="N"/>
    <n v="13.8"/>
    <n v="20.7"/>
    <n v="27.3"/>
    <n v="0"/>
    <x v="326"/>
    <n v="41.368772450000002"/>
    <n v="4732869.9101519715"/>
  </r>
  <r>
    <d v="2015-11-24T00:00:00"/>
    <x v="5"/>
    <s v="November"/>
    <x v="0"/>
    <x v="47"/>
    <s v="Y"/>
    <s v="N"/>
    <n v="13.6"/>
    <n v="24.5"/>
    <n v="30"/>
    <n v="0"/>
    <x v="327"/>
    <n v="48.52152976"/>
    <n v="5768933.5583520168"/>
  </r>
  <r>
    <d v="2015-11-25T00:00:00"/>
    <x v="6"/>
    <s v="November"/>
    <x v="0"/>
    <x v="47"/>
    <s v="Y"/>
    <s v="N"/>
    <n v="13.5"/>
    <n v="33.299999999999997"/>
    <n v="9.3000000000000007"/>
    <n v="0"/>
    <x v="328"/>
    <n v="60.69203392"/>
    <n v="7570049.1123034405"/>
  </r>
  <r>
    <d v="2015-11-26T00:00:00"/>
    <x v="0"/>
    <s v="November"/>
    <x v="0"/>
    <x v="47"/>
    <s v="Y"/>
    <s v="N"/>
    <n v="10.8"/>
    <n v="17.399999999999999"/>
    <n v="23.3"/>
    <n v="0"/>
    <x v="329"/>
    <n v="30.494174109999999"/>
    <n v="3443010.137893016"/>
  </r>
  <r>
    <d v="2015-11-27T00:00:00"/>
    <x v="1"/>
    <s v="November"/>
    <x v="0"/>
    <x v="47"/>
    <s v="Y"/>
    <s v="N"/>
    <n v="9"/>
    <n v="18.2"/>
    <n v="16.8"/>
    <n v="0.4"/>
    <x v="330"/>
    <n v="40.366545459999998"/>
    <n v="4742779.259753597"/>
  </r>
  <r>
    <d v="2015-11-28T00:00:00"/>
    <x v="2"/>
    <s v="November"/>
    <x v="0"/>
    <x v="47"/>
    <s v="Y"/>
    <s v="N"/>
    <n v="12"/>
    <n v="20.100000000000001"/>
    <n v="27.1"/>
    <n v="0"/>
    <x v="331"/>
    <n v="43.326660840000002"/>
    <n v="4549784.4301681044"/>
  </r>
  <r>
    <d v="2015-11-29T00:00:00"/>
    <x v="3"/>
    <s v="November"/>
    <x v="0"/>
    <x v="48"/>
    <s v="Y"/>
    <s v="N"/>
    <n v="12.6"/>
    <n v="20.3"/>
    <n v="23.4"/>
    <n v="0"/>
    <x v="332"/>
    <n v="39.12126473"/>
    <n v="3996727.3816165668"/>
  </r>
  <r>
    <d v="2015-11-30T00:00:00"/>
    <x v="4"/>
    <s v="November"/>
    <x v="0"/>
    <x v="48"/>
    <s v="Y"/>
    <s v="N"/>
    <n v="10"/>
    <n v="32.200000000000003"/>
    <n v="26.6"/>
    <n v="0"/>
    <x v="333"/>
    <n v="45.57726057"/>
    <n v="5581045.625880776"/>
  </r>
  <r>
    <d v="2015-12-01T00:00:00"/>
    <x v="5"/>
    <s v="December"/>
    <x v="0"/>
    <x v="48"/>
    <s v="Y"/>
    <s v="N"/>
    <n v="14.5"/>
    <n v="24.6"/>
    <n v="24.4"/>
    <n v="1.8"/>
    <x v="334"/>
    <n v="37.920958990000003"/>
    <n v="4441136.6231084242"/>
  </r>
  <r>
    <d v="2015-12-02T00:00:00"/>
    <x v="6"/>
    <s v="December"/>
    <x v="0"/>
    <x v="48"/>
    <s v="Y"/>
    <s v="N"/>
    <n v="9.1999999999999993"/>
    <n v="17.5"/>
    <n v="32.4"/>
    <n v="0"/>
    <x v="335"/>
    <n v="37.470820799999998"/>
    <n v="4317767.3646366"/>
  </r>
  <r>
    <d v="2015-12-03T00:00:00"/>
    <x v="0"/>
    <s v="December"/>
    <x v="0"/>
    <x v="48"/>
    <s v="Y"/>
    <s v="N"/>
    <n v="12.2"/>
    <n v="21.3"/>
    <n v="30.1"/>
    <n v="0"/>
    <x v="336"/>
    <n v="43.34422421"/>
    <n v="5274967.1634280793"/>
  </r>
  <r>
    <d v="2015-12-04T00:00:00"/>
    <x v="1"/>
    <s v="December"/>
    <x v="0"/>
    <x v="48"/>
    <s v="Y"/>
    <s v="N"/>
    <n v="11.3"/>
    <n v="30.8"/>
    <n v="32.200000000000003"/>
    <n v="0"/>
    <x v="337"/>
    <n v="66.533894050000001"/>
    <n v="8592753.9463943057"/>
  </r>
  <r>
    <d v="2015-12-05T00:00:00"/>
    <x v="2"/>
    <s v="December"/>
    <x v="0"/>
    <x v="48"/>
    <s v="Y"/>
    <s v="N"/>
    <n v="15.5"/>
    <n v="25.3"/>
    <n v="27.9"/>
    <n v="0"/>
    <x v="338"/>
    <n v="36.906868619999997"/>
    <n v="4266655.6382180629"/>
  </r>
  <r>
    <d v="2015-12-06T00:00:00"/>
    <x v="3"/>
    <s v="December"/>
    <x v="0"/>
    <x v="49"/>
    <s v="Y"/>
    <s v="N"/>
    <n v="15.3"/>
    <n v="29.8"/>
    <n v="13.5"/>
    <n v="0"/>
    <x v="339"/>
    <n v="36.78833221"/>
    <n v="4121223.5844415906"/>
  </r>
  <r>
    <d v="2015-12-07T00:00:00"/>
    <x v="4"/>
    <s v="December"/>
    <x v="0"/>
    <x v="49"/>
    <s v="Y"/>
    <s v="N"/>
    <n v="18.100000000000001"/>
    <n v="27.3"/>
    <n v="8.6999999999999993"/>
    <n v="0"/>
    <x v="340"/>
    <n v="53.369098719999997"/>
    <n v="6887796.9347731546"/>
  </r>
  <r>
    <d v="2015-12-08T00:00:00"/>
    <x v="5"/>
    <s v="December"/>
    <x v="0"/>
    <x v="49"/>
    <s v="Y"/>
    <s v="N"/>
    <n v="20.3"/>
    <n v="35.4"/>
    <n v="19.8"/>
    <n v="0.8"/>
    <x v="341"/>
    <n v="57.534246680000003"/>
    <n v="7870737.3019884797"/>
  </r>
  <r>
    <d v="2015-12-09T00:00:00"/>
    <x v="6"/>
    <s v="December"/>
    <x v="0"/>
    <x v="49"/>
    <s v="Y"/>
    <s v="N"/>
    <n v="15.4"/>
    <n v="24.6"/>
    <n v="27"/>
    <n v="0"/>
    <x v="342"/>
    <n v="49.73700573"/>
    <n v="6265122.9215195645"/>
  </r>
  <r>
    <d v="2015-12-10T00:00:00"/>
    <x v="0"/>
    <s v="December"/>
    <x v="0"/>
    <x v="49"/>
    <s v="Y"/>
    <s v="N"/>
    <n v="13.1"/>
    <n v="26"/>
    <n v="32"/>
    <n v="0"/>
    <x v="343"/>
    <n v="50.806013669999999"/>
    <n v="6391777.3107584566"/>
  </r>
  <r>
    <d v="2015-12-11T00:00:00"/>
    <x v="1"/>
    <s v="December"/>
    <x v="0"/>
    <x v="49"/>
    <s v="Y"/>
    <s v="N"/>
    <n v="14.2"/>
    <n v="19.2"/>
    <n v="13"/>
    <n v="0"/>
    <x v="344"/>
    <n v="32.020129189999999"/>
    <n v="3733476.9394710734"/>
  </r>
  <r>
    <d v="2015-12-12T00:00:00"/>
    <x v="2"/>
    <s v="December"/>
    <x v="0"/>
    <x v="49"/>
    <s v="Y"/>
    <s v="N"/>
    <n v="10.1"/>
    <n v="18.3"/>
    <n v="27.9"/>
    <n v="2"/>
    <x v="345"/>
    <n v="34.142897920000003"/>
    <n v="3623907.0409190278"/>
  </r>
  <r>
    <d v="2015-12-13T00:00:00"/>
    <x v="3"/>
    <s v="December"/>
    <x v="0"/>
    <x v="50"/>
    <s v="Y"/>
    <s v="N"/>
    <n v="10.3"/>
    <n v="28.3"/>
    <n v="28.6"/>
    <n v="0"/>
    <x v="346"/>
    <n v="40.306829550000003"/>
    <n v="4241024.7496091183"/>
  </r>
  <r>
    <d v="2015-12-14T00:00:00"/>
    <x v="4"/>
    <s v="December"/>
    <x v="0"/>
    <x v="50"/>
    <s v="Y"/>
    <s v="N"/>
    <n v="11.9"/>
    <n v="22.7"/>
    <n v="31.6"/>
    <n v="0"/>
    <x v="347"/>
    <n v="51.747829520000003"/>
    <n v="6509098.6662600199"/>
  </r>
  <r>
    <d v="2015-12-15T00:00:00"/>
    <x v="5"/>
    <s v="December"/>
    <x v="0"/>
    <x v="50"/>
    <s v="Y"/>
    <s v="N"/>
    <n v="14.4"/>
    <n v="24.6"/>
    <n v="30.3"/>
    <n v="0"/>
    <x v="348"/>
    <n v="51.660830169999997"/>
    <n v="6668246.1567934593"/>
  </r>
  <r>
    <d v="2015-12-16T00:00:00"/>
    <x v="6"/>
    <s v="December"/>
    <x v="0"/>
    <x v="50"/>
    <s v="Y"/>
    <s v="N"/>
    <n v="15.6"/>
    <n v="27.5"/>
    <n v="32.5"/>
    <n v="0"/>
    <x v="349"/>
    <n v="78.645919989999996"/>
    <n v="10690346.195914298"/>
  </r>
  <r>
    <d v="2015-12-17T00:00:00"/>
    <x v="0"/>
    <s v="December"/>
    <x v="0"/>
    <x v="50"/>
    <s v="Y"/>
    <s v="N"/>
    <n v="16.899999999999999"/>
    <n v="37.200000000000003"/>
    <n v="33.1"/>
    <n v="0"/>
    <x v="350"/>
    <n v="188.0861252"/>
    <n v="28657986.978060756"/>
  </r>
  <r>
    <d v="2015-12-18T00:00:00"/>
    <x v="1"/>
    <s v="December"/>
    <x v="0"/>
    <x v="50"/>
    <s v="N"/>
    <s v="N"/>
    <n v="19.399999999999999"/>
    <n v="35.4"/>
    <n v="31.2"/>
    <n v="0"/>
    <x v="351"/>
    <n v="81.192486250000002"/>
    <n v="12832707.098097764"/>
  </r>
  <r>
    <d v="2015-12-19T00:00:00"/>
    <x v="2"/>
    <s v="December"/>
    <x v="0"/>
    <x v="50"/>
    <s v="N"/>
    <s v="N"/>
    <n v="19.2"/>
    <n v="41.2"/>
    <n v="20.5"/>
    <n v="0"/>
    <x v="352"/>
    <n v="69.328820820000004"/>
    <n v="10740759.939368211"/>
  </r>
  <r>
    <d v="2015-12-20T00:00:00"/>
    <x v="3"/>
    <s v="December"/>
    <x v="0"/>
    <x v="51"/>
    <s v="N"/>
    <s v="N"/>
    <n v="25.9"/>
    <n v="37.799999999999997"/>
    <n v="10.4"/>
    <n v="0"/>
    <x v="353"/>
    <n v="54.649804289999999"/>
    <n v="7291433.1776702181"/>
  </r>
  <r>
    <d v="2015-12-21T00:00:00"/>
    <x v="4"/>
    <s v="December"/>
    <x v="0"/>
    <x v="51"/>
    <s v="N"/>
    <s v="N"/>
    <n v="15"/>
    <n v="20.2"/>
    <n v="25.4"/>
    <n v="6"/>
    <x v="354"/>
    <n v="49.621251919999999"/>
    <n v="5647008.1314627435"/>
  </r>
  <r>
    <d v="2015-12-22T00:00:00"/>
    <x v="5"/>
    <s v="December"/>
    <x v="0"/>
    <x v="51"/>
    <s v="N"/>
    <s v="N"/>
    <n v="12"/>
    <n v="22.8"/>
    <n v="32.9"/>
    <n v="0"/>
    <x v="355"/>
    <n v="37.53130427"/>
    <n v="4484146.9688884886"/>
  </r>
  <r>
    <d v="2015-12-23T00:00:00"/>
    <x v="6"/>
    <s v="December"/>
    <x v="0"/>
    <x v="51"/>
    <s v="N"/>
    <s v="N"/>
    <n v="15.1"/>
    <n v="26"/>
    <n v="32.4"/>
    <n v="0"/>
    <x v="356"/>
    <n v="39.138220830000002"/>
    <n v="4953063.7615943858"/>
  </r>
  <r>
    <d v="2015-12-24T00:00:00"/>
    <x v="0"/>
    <s v="December"/>
    <x v="0"/>
    <x v="51"/>
    <s v="N"/>
    <s v="N"/>
    <n v="16.7"/>
    <n v="34.6"/>
    <n v="32.799999999999997"/>
    <n v="0.4"/>
    <x v="357"/>
    <n v="50.81827517"/>
    <n v="6839288.6317729028"/>
  </r>
  <r>
    <d v="2015-12-25T00:00:00"/>
    <x v="1"/>
    <s v="December"/>
    <x v="0"/>
    <x v="51"/>
    <s v="N"/>
    <s v="Y"/>
    <n v="21.7"/>
    <n v="34.1"/>
    <n v="33.299999999999997"/>
    <n v="0"/>
    <x v="358"/>
    <n v="22.115586239999999"/>
    <n v="2652772.7522549084"/>
  </r>
  <r>
    <d v="2015-12-26T00:00:00"/>
    <x v="2"/>
    <s v="December"/>
    <x v="0"/>
    <x v="51"/>
    <s v="N"/>
    <s v="Y"/>
    <n v="12.7"/>
    <n v="20"/>
    <n v="19.2"/>
    <n v="30.6"/>
    <x v="359"/>
    <n v="14.96710809"/>
    <n v="1423271.6248992565"/>
  </r>
  <r>
    <d v="2015-12-27T00:00:00"/>
    <x v="3"/>
    <s v="December"/>
    <x v="0"/>
    <x v="52"/>
    <s v="N"/>
    <s v="N"/>
    <n v="11.9"/>
    <n v="19.399999999999999"/>
    <n v="27.6"/>
    <n v="5.2"/>
    <x v="360"/>
    <n v="19.823183589999999"/>
    <n v="1910854.5927670347"/>
  </r>
  <r>
    <d v="2015-12-28T00:00:00"/>
    <x v="4"/>
    <s v="December"/>
    <x v="0"/>
    <x v="52"/>
    <s v="N"/>
    <s v="Y"/>
    <n v="12.8"/>
    <n v="20.8"/>
    <n v="33.200000000000003"/>
    <n v="0"/>
    <x v="361"/>
    <n v="20.097539919999999"/>
    <n v="2010727.5168337247"/>
  </r>
  <r>
    <d v="2015-12-29T00:00:00"/>
    <x v="5"/>
    <s v="December"/>
    <x v="0"/>
    <x v="52"/>
    <s v="N"/>
    <s v="N"/>
    <n v="12.4"/>
    <n v="23.9"/>
    <n v="33"/>
    <n v="0"/>
    <x v="362"/>
    <n v="27.33170157"/>
    <n v="3051517.2443046374"/>
  </r>
  <r>
    <d v="2015-12-30T00:00:00"/>
    <x v="6"/>
    <s v="December"/>
    <x v="0"/>
    <x v="52"/>
    <s v="N"/>
    <s v="N"/>
    <n v="13.9"/>
    <n v="34.700000000000003"/>
    <n v="32.799999999999997"/>
    <n v="0"/>
    <x v="363"/>
    <n v="43.826874789999998"/>
    <n v="5634038.3246321762"/>
  </r>
  <r>
    <d v="2015-12-31T00:00:00"/>
    <x v="0"/>
    <s v="December"/>
    <x v="0"/>
    <x v="52"/>
    <s v="N"/>
    <s v="N"/>
    <n v="19.7"/>
    <n v="39.700000000000003"/>
    <n v="29.6"/>
    <n v="0"/>
    <x v="364"/>
    <n v="101.99155880000001"/>
    <n v="14939094.755063998"/>
  </r>
  <r>
    <d v="2016-01-01T00:00:00"/>
    <x v="1"/>
    <s v="January"/>
    <x v="1"/>
    <x v="0"/>
    <s v="N"/>
    <s v="Y"/>
    <n v="19.8"/>
    <n v="24.2"/>
    <n v="22"/>
    <n v="0"/>
    <x v="365"/>
    <n v="32.527673360000001"/>
    <n v="3774541.3047922584"/>
  </r>
  <r>
    <d v="2016-01-02T00:00:00"/>
    <x v="2"/>
    <s v="January"/>
    <x v="1"/>
    <x v="0"/>
    <s v="N"/>
    <s v="N"/>
    <n v="17.100000000000001"/>
    <n v="27.6"/>
    <n v="25.1"/>
    <n v="0"/>
    <x v="366"/>
    <n v="21.894560760000001"/>
    <n v="2181193.9445516067"/>
  </r>
  <r>
    <d v="2016-01-03T00:00:00"/>
    <x v="3"/>
    <s v="January"/>
    <x v="1"/>
    <x v="1"/>
    <s v="N"/>
    <s v="N"/>
    <n v="17.5"/>
    <n v="27.1"/>
    <n v="25.7"/>
    <n v="0"/>
    <x v="367"/>
    <n v="19.895384799999999"/>
    <n v="1942912.551475036"/>
  </r>
  <r>
    <d v="2016-01-04T00:00:00"/>
    <x v="4"/>
    <s v="January"/>
    <x v="1"/>
    <x v="1"/>
    <s v="N"/>
    <s v="N"/>
    <n v="16.3"/>
    <n v="26"/>
    <n v="15.3"/>
    <n v="0"/>
    <x v="368"/>
    <n v="25.443479239999998"/>
    <n v="2822508.888008696"/>
  </r>
  <r>
    <d v="2016-01-05T00:00:00"/>
    <x v="5"/>
    <s v="January"/>
    <x v="1"/>
    <x v="1"/>
    <s v="N"/>
    <s v="N"/>
    <n v="17.100000000000001"/>
    <n v="25.7"/>
    <n v="25.8"/>
    <n v="0"/>
    <x v="369"/>
    <n v="29.917187370000001"/>
    <n v="3526445.9788326849"/>
  </r>
  <r>
    <d v="2016-01-06T00:00:00"/>
    <x v="6"/>
    <s v="January"/>
    <x v="1"/>
    <x v="1"/>
    <s v="N"/>
    <s v="N"/>
    <n v="17.3"/>
    <n v="25.7"/>
    <n v="18.100000000000001"/>
    <n v="0"/>
    <x v="370"/>
    <n v="31.790252049999999"/>
    <n v="3657921.986297993"/>
  </r>
  <r>
    <d v="2016-01-07T00:00:00"/>
    <x v="0"/>
    <s v="January"/>
    <x v="1"/>
    <x v="1"/>
    <s v="N"/>
    <s v="N"/>
    <n v="16.3"/>
    <n v="21.3"/>
    <n v="30.4"/>
    <n v="0"/>
    <x v="371"/>
    <n v="34.445069169999996"/>
    <n v="3871374.153477713"/>
  </r>
  <r>
    <d v="2016-01-08T00:00:00"/>
    <x v="1"/>
    <s v="January"/>
    <x v="1"/>
    <x v="1"/>
    <s v="N"/>
    <s v="N"/>
    <n v="16.2"/>
    <n v="20.6"/>
    <n v="25.4"/>
    <n v="0"/>
    <x v="372"/>
    <n v="36.888156160000001"/>
    <n v="4127029.9426289662"/>
  </r>
  <r>
    <d v="2016-01-09T00:00:00"/>
    <x v="2"/>
    <s v="January"/>
    <x v="1"/>
    <x v="1"/>
    <s v="N"/>
    <s v="N"/>
    <n v="16.8"/>
    <n v="21.4"/>
    <n v="21.3"/>
    <n v="0"/>
    <x v="373"/>
    <n v="41.987823249999998"/>
    <n v="4428988.753593659"/>
  </r>
  <r>
    <d v="2016-01-10T00:00:00"/>
    <x v="3"/>
    <s v="January"/>
    <x v="1"/>
    <x v="2"/>
    <s v="N"/>
    <s v="N"/>
    <n v="15.7"/>
    <n v="31.5"/>
    <n v="31.3"/>
    <n v="0"/>
    <x v="374"/>
    <n v="44.479787029999997"/>
    <n v="5028401.8935235888"/>
  </r>
  <r>
    <d v="2016-01-11T00:00:00"/>
    <x v="4"/>
    <s v="January"/>
    <x v="1"/>
    <x v="2"/>
    <s v="N"/>
    <s v="N"/>
    <n v="17.2"/>
    <n v="36.4"/>
    <n v="15.8"/>
    <n v="0"/>
    <x v="375"/>
    <n v="88.116100790000004"/>
    <n v="12436097.142663637"/>
  </r>
  <r>
    <d v="2016-01-12T00:00:00"/>
    <x v="5"/>
    <s v="January"/>
    <x v="1"/>
    <x v="2"/>
    <s v="N"/>
    <s v="N"/>
    <n v="17.100000000000001"/>
    <n v="24.8"/>
    <n v="29.1"/>
    <n v="0.8"/>
    <x v="376"/>
    <n v="62.53997502"/>
    <n v="8443278.7469473705"/>
  </r>
  <r>
    <d v="2016-01-13T00:00:00"/>
    <x v="6"/>
    <s v="January"/>
    <x v="1"/>
    <x v="2"/>
    <s v="N"/>
    <s v="N"/>
    <n v="16.8"/>
    <n v="42.2"/>
    <n v="25"/>
    <n v="0.2"/>
    <x v="377"/>
    <n v="545.73781959999997"/>
    <n v="87324095.182352066"/>
  </r>
  <r>
    <d v="2016-01-14T00:00:00"/>
    <x v="0"/>
    <s v="January"/>
    <x v="1"/>
    <x v="2"/>
    <s v="N"/>
    <s v="N"/>
    <n v="16.100000000000001"/>
    <n v="18.100000000000001"/>
    <n v="3.9"/>
    <n v="0.4"/>
    <x v="378"/>
    <n v="36.37140419"/>
    <n v="4378983.7632796438"/>
  </r>
  <r>
    <d v="2016-01-15T00:00:00"/>
    <x v="1"/>
    <s v="January"/>
    <x v="1"/>
    <x v="2"/>
    <s v="N"/>
    <s v="N"/>
    <n v="13.6"/>
    <n v="19.2"/>
    <n v="19.7"/>
    <n v="1"/>
    <x v="379"/>
    <n v="30.203903069999999"/>
    <n v="3420434.6603425052"/>
  </r>
  <r>
    <d v="2016-01-16T00:00:00"/>
    <x v="2"/>
    <s v="January"/>
    <x v="1"/>
    <x v="2"/>
    <s v="N"/>
    <s v="N"/>
    <n v="11.9"/>
    <n v="22.3"/>
    <n v="32.6"/>
    <n v="0"/>
    <x v="380"/>
    <n v="23.67497011"/>
    <n v="2439614.9946999787"/>
  </r>
  <r>
    <d v="2016-01-17T00:00:00"/>
    <x v="3"/>
    <s v="January"/>
    <x v="1"/>
    <x v="3"/>
    <s v="N"/>
    <s v="N"/>
    <n v="14.9"/>
    <n v="32.700000000000003"/>
    <n v="31.5"/>
    <n v="0"/>
    <x v="381"/>
    <n v="29.153261950000001"/>
    <n v="3326301.7694374868"/>
  </r>
  <r>
    <d v="2016-01-18T00:00:00"/>
    <x v="4"/>
    <s v="January"/>
    <x v="1"/>
    <x v="3"/>
    <s v="N"/>
    <s v="N"/>
    <n v="18.600000000000001"/>
    <n v="35.299999999999997"/>
    <n v="30.4"/>
    <n v="0"/>
    <x v="382"/>
    <n v="43.409358019999999"/>
    <n v="6416666.4689167812"/>
  </r>
  <r>
    <d v="2016-01-19T00:00:00"/>
    <x v="5"/>
    <s v="January"/>
    <x v="1"/>
    <x v="3"/>
    <s v="N"/>
    <s v="N"/>
    <n v="17.899999999999999"/>
    <n v="30.9"/>
    <n v="27.2"/>
    <n v="0"/>
    <x v="383"/>
    <n v="49.257935250000003"/>
    <n v="7320338.4988090424"/>
  </r>
  <r>
    <d v="2016-01-20T00:00:00"/>
    <x v="6"/>
    <s v="January"/>
    <x v="1"/>
    <x v="3"/>
    <s v="N"/>
    <s v="N"/>
    <n v="19.3"/>
    <n v="29.1"/>
    <n v="18.600000000000001"/>
    <n v="1"/>
    <x v="384"/>
    <n v="53.300398770000001"/>
    <n v="7593788.2963640429"/>
  </r>
  <r>
    <d v="2016-01-21T00:00:00"/>
    <x v="0"/>
    <s v="January"/>
    <x v="1"/>
    <x v="3"/>
    <s v="N"/>
    <s v="N"/>
    <n v="19"/>
    <n v="26.7"/>
    <n v="14.9"/>
    <n v="0.8"/>
    <x v="385"/>
    <n v="55.470089539999996"/>
    <n v="7735338.100458066"/>
  </r>
  <r>
    <d v="2016-01-22T00:00:00"/>
    <x v="1"/>
    <s v="January"/>
    <x v="1"/>
    <x v="3"/>
    <s v="N"/>
    <s v="N"/>
    <n v="17.5"/>
    <n v="22.8"/>
    <n v="6.5"/>
    <n v="1.6"/>
    <x v="386"/>
    <n v="42.337732770000002"/>
    <n v="5467290.9537345124"/>
  </r>
  <r>
    <d v="2016-01-23T00:00:00"/>
    <x v="2"/>
    <s v="January"/>
    <x v="1"/>
    <x v="3"/>
    <s v="N"/>
    <s v="N"/>
    <n v="17.3"/>
    <n v="21.9"/>
    <n v="23.2"/>
    <n v="7"/>
    <x v="387"/>
    <n v="26.975023329999999"/>
    <n v="2915941.8907977236"/>
  </r>
  <r>
    <d v="2016-01-24T00:00:00"/>
    <x v="3"/>
    <s v="January"/>
    <x v="1"/>
    <x v="4"/>
    <s v="N"/>
    <s v="N"/>
    <n v="16.2"/>
    <n v="22.2"/>
    <n v="23.4"/>
    <n v="5.2"/>
    <x v="388"/>
    <n v="26.412209069999999"/>
    <n v="2730924.6926644412"/>
  </r>
  <r>
    <d v="2016-01-25T00:00:00"/>
    <x v="4"/>
    <s v="January"/>
    <x v="1"/>
    <x v="4"/>
    <s v="N"/>
    <s v="N"/>
    <n v="16.7"/>
    <n v="20.9"/>
    <n v="25.7"/>
    <n v="0.4"/>
    <x v="389"/>
    <n v="27.59659014"/>
    <n v="3108744.8406349444"/>
  </r>
  <r>
    <d v="2016-01-26T00:00:00"/>
    <x v="5"/>
    <s v="January"/>
    <x v="1"/>
    <x v="4"/>
    <s v="N"/>
    <s v="Y"/>
    <n v="16.5"/>
    <n v="29.4"/>
    <n v="28.7"/>
    <n v="0"/>
    <x v="390"/>
    <n v="25.276693940000001"/>
    <n v="2784298.9913844415"/>
  </r>
  <r>
    <d v="2016-01-27T00:00:00"/>
    <x v="6"/>
    <s v="January"/>
    <x v="1"/>
    <x v="4"/>
    <s v="N"/>
    <s v="N"/>
    <n v="19.3"/>
    <n v="29.5"/>
    <n v="22.2"/>
    <n v="0"/>
    <x v="391"/>
    <n v="32.759849449999997"/>
    <n v="4380582.6953498302"/>
  </r>
  <r>
    <d v="2016-01-28T00:00:00"/>
    <x v="0"/>
    <s v="January"/>
    <x v="1"/>
    <x v="4"/>
    <s v="Y"/>
    <s v="N"/>
    <n v="20.3"/>
    <n v="27.5"/>
    <n v="19"/>
    <n v="3.6"/>
    <x v="392"/>
    <n v="33.324968159999997"/>
    <n v="4471205.3127826117"/>
  </r>
  <r>
    <d v="2016-01-29T00:00:00"/>
    <x v="1"/>
    <s v="January"/>
    <x v="1"/>
    <x v="4"/>
    <s v="Y"/>
    <s v="N"/>
    <n v="14.4"/>
    <n v="18.3"/>
    <n v="14.3"/>
    <n v="14.2"/>
    <x v="393"/>
    <n v="32.693847210000001"/>
    <n v="4041456.7885720646"/>
  </r>
  <r>
    <d v="2016-01-30T00:00:00"/>
    <x v="2"/>
    <s v="January"/>
    <x v="1"/>
    <x v="4"/>
    <s v="Y"/>
    <s v="N"/>
    <n v="12.3"/>
    <n v="22.4"/>
    <n v="24"/>
    <n v="1.2"/>
    <x v="394"/>
    <n v="23.84687233"/>
    <n v="2565430.9055600241"/>
  </r>
  <r>
    <d v="2016-01-31T00:00:00"/>
    <x v="3"/>
    <s v="January"/>
    <x v="1"/>
    <x v="5"/>
    <s v="Y"/>
    <s v="N"/>
    <n v="13.9"/>
    <n v="21.8"/>
    <n v="26.3"/>
    <n v="10.6"/>
    <x v="395"/>
    <n v="23.47662571"/>
    <n v="2377704.4350898014"/>
  </r>
  <r>
    <d v="2016-02-01T00:00:00"/>
    <x v="4"/>
    <s v="February"/>
    <x v="1"/>
    <x v="5"/>
    <s v="Y"/>
    <s v="N"/>
    <n v="12.5"/>
    <n v="23.6"/>
    <n v="29.4"/>
    <n v="0"/>
    <x v="396"/>
    <n v="31.58876665"/>
    <n v="3852025.6547804517"/>
  </r>
  <r>
    <d v="2016-02-02T00:00:00"/>
    <x v="5"/>
    <s v="February"/>
    <x v="1"/>
    <x v="5"/>
    <s v="Y"/>
    <s v="N"/>
    <n v="15.4"/>
    <n v="31.5"/>
    <n v="25.5"/>
    <n v="0"/>
    <x v="397"/>
    <n v="35.64081616"/>
    <n v="4775482.8407887444"/>
  </r>
  <r>
    <d v="2016-02-03T00:00:00"/>
    <x v="6"/>
    <s v="February"/>
    <x v="1"/>
    <x v="5"/>
    <s v="Y"/>
    <s v="N"/>
    <n v="18.100000000000001"/>
    <n v="21"/>
    <n v="11"/>
    <n v="0.6"/>
    <x v="398"/>
    <n v="27.876043979999999"/>
    <n v="3417448.9768050103"/>
  </r>
  <r>
    <d v="2016-02-04T00:00:00"/>
    <x v="0"/>
    <s v="February"/>
    <x v="1"/>
    <x v="5"/>
    <s v="Y"/>
    <s v="N"/>
    <n v="17.3"/>
    <n v="20.9"/>
    <n v="21.7"/>
    <n v="2.4"/>
    <x v="399"/>
    <n v="22.3923782"/>
    <n v="2685285.1487546107"/>
  </r>
  <r>
    <d v="2016-02-05T00:00:00"/>
    <x v="1"/>
    <s v="February"/>
    <x v="1"/>
    <x v="5"/>
    <s v="Y"/>
    <s v="N"/>
    <n v="15.3"/>
    <n v="29.4"/>
    <n v="29"/>
    <n v="0"/>
    <x v="400"/>
    <n v="26.854502199999999"/>
    <n v="3392544.03290221"/>
  </r>
  <r>
    <d v="2016-02-06T00:00:00"/>
    <x v="2"/>
    <s v="February"/>
    <x v="1"/>
    <x v="5"/>
    <s v="Y"/>
    <s v="N"/>
    <n v="16.5"/>
    <n v="32.6"/>
    <n v="28.8"/>
    <n v="0"/>
    <x v="401"/>
    <n v="28.72453436"/>
    <n v="3554287.9953486635"/>
  </r>
  <r>
    <d v="2016-02-07T00:00:00"/>
    <x v="3"/>
    <s v="February"/>
    <x v="1"/>
    <x v="6"/>
    <s v="Y"/>
    <s v="N"/>
    <n v="19.100000000000001"/>
    <n v="27.7"/>
    <n v="28.5"/>
    <n v="0"/>
    <x v="402"/>
    <n v="33.49284634"/>
    <n v="4167742.9563697753"/>
  </r>
  <r>
    <d v="2016-02-08T00:00:00"/>
    <x v="4"/>
    <s v="February"/>
    <x v="1"/>
    <x v="6"/>
    <s v="Y"/>
    <s v="N"/>
    <n v="19.2"/>
    <n v="22.9"/>
    <n v="23.3"/>
    <n v="0"/>
    <x v="403"/>
    <n v="33.908603100000001"/>
    <n v="4385305.5425493978"/>
  </r>
  <r>
    <d v="2016-02-09T00:00:00"/>
    <x v="5"/>
    <s v="February"/>
    <x v="1"/>
    <x v="6"/>
    <s v="Y"/>
    <s v="N"/>
    <n v="17.399999999999999"/>
    <n v="22.7"/>
    <n v="27.7"/>
    <n v="0"/>
    <x v="404"/>
    <n v="38.705675849999999"/>
    <n v="5080943.0315094506"/>
  </r>
  <r>
    <d v="2016-02-10T00:00:00"/>
    <x v="6"/>
    <s v="February"/>
    <x v="1"/>
    <x v="6"/>
    <s v="Y"/>
    <s v="N"/>
    <n v="17.399999999999999"/>
    <n v="23.3"/>
    <n v="25.3"/>
    <n v="0"/>
    <x v="405"/>
    <n v="41.376079619999999"/>
    <n v="5472607.3778196983"/>
  </r>
  <r>
    <d v="2016-02-11T00:00:00"/>
    <x v="0"/>
    <s v="February"/>
    <x v="1"/>
    <x v="6"/>
    <s v="Y"/>
    <s v="N"/>
    <n v="18"/>
    <n v="23.8"/>
    <n v="27.6"/>
    <n v="0"/>
    <x v="406"/>
    <n v="34.389933720000002"/>
    <n v="4505211.6551687988"/>
  </r>
  <r>
    <d v="2016-02-12T00:00:00"/>
    <x v="1"/>
    <s v="February"/>
    <x v="1"/>
    <x v="6"/>
    <s v="Y"/>
    <s v="N"/>
    <n v="16.7"/>
    <n v="24.9"/>
    <n v="27.9"/>
    <n v="0"/>
    <x v="407"/>
    <n v="40.626650689999998"/>
    <n v="5437695.1874614079"/>
  </r>
  <r>
    <d v="2016-02-13T00:00:00"/>
    <x v="2"/>
    <s v="February"/>
    <x v="1"/>
    <x v="6"/>
    <s v="Y"/>
    <s v="N"/>
    <n v="17.7"/>
    <n v="30.3"/>
    <n v="23.4"/>
    <n v="0"/>
    <x v="408"/>
    <n v="32.231397960000002"/>
    <n v="3894841.9683294105"/>
  </r>
  <r>
    <d v="2016-02-14T00:00:00"/>
    <x v="3"/>
    <s v="February"/>
    <x v="1"/>
    <x v="7"/>
    <s v="Y"/>
    <s v="N"/>
    <n v="16.399999999999999"/>
    <n v="24.5"/>
    <n v="22.9"/>
    <n v="0"/>
    <x v="409"/>
    <n v="26.267269679999998"/>
    <n v="2741376.6393267345"/>
  </r>
  <r>
    <d v="2016-02-15T00:00:00"/>
    <x v="4"/>
    <s v="February"/>
    <x v="1"/>
    <x v="7"/>
    <s v="Y"/>
    <s v="N"/>
    <n v="14"/>
    <n v="26.1"/>
    <n v="25.4"/>
    <n v="0"/>
    <x v="410"/>
    <n v="32.56207053"/>
    <n v="3935560.113140312"/>
  </r>
  <r>
    <d v="2016-02-16T00:00:00"/>
    <x v="5"/>
    <s v="February"/>
    <x v="1"/>
    <x v="7"/>
    <s v="Y"/>
    <s v="N"/>
    <n v="13.7"/>
    <n v="18.399999999999999"/>
    <n v="14.5"/>
    <n v="3.6"/>
    <x v="411"/>
    <n v="29.585353430000001"/>
    <n v="3463321.6787100304"/>
  </r>
  <r>
    <d v="2016-02-17T00:00:00"/>
    <x v="6"/>
    <s v="February"/>
    <x v="1"/>
    <x v="7"/>
    <s v="Y"/>
    <s v="N"/>
    <n v="12.7"/>
    <n v="21.1"/>
    <n v="16.2"/>
    <n v="0.6"/>
    <x v="412"/>
    <n v="32.504514059999998"/>
    <n v="3883697.522968967"/>
  </r>
  <r>
    <d v="2016-02-18T00:00:00"/>
    <x v="0"/>
    <s v="February"/>
    <x v="1"/>
    <x v="7"/>
    <s v="Y"/>
    <s v="N"/>
    <n v="15.5"/>
    <n v="22.6"/>
    <n v="20.6"/>
    <n v="1.2"/>
    <x v="413"/>
    <n v="47.404309140000002"/>
    <n v="5971245.1663081506"/>
  </r>
  <r>
    <d v="2016-02-19T00:00:00"/>
    <x v="1"/>
    <s v="February"/>
    <x v="1"/>
    <x v="7"/>
    <s v="Y"/>
    <s v="N"/>
    <n v="15.8"/>
    <n v="22"/>
    <n v="11.2"/>
    <n v="0.2"/>
    <x v="414"/>
    <n v="43.694896810000003"/>
    <n v="5374107.8921906054"/>
  </r>
  <r>
    <d v="2016-02-20T00:00:00"/>
    <x v="2"/>
    <s v="February"/>
    <x v="1"/>
    <x v="7"/>
    <s v="Y"/>
    <s v="N"/>
    <n v="15.8"/>
    <n v="20.8"/>
    <n v="23.8"/>
    <n v="0"/>
    <x v="415"/>
    <n v="26.30452433"/>
    <n v="2785957.1525269044"/>
  </r>
  <r>
    <d v="2016-02-21T00:00:00"/>
    <x v="3"/>
    <s v="February"/>
    <x v="1"/>
    <x v="8"/>
    <s v="Y"/>
    <s v="N"/>
    <n v="12.6"/>
    <n v="24.7"/>
    <n v="26.5"/>
    <n v="0"/>
    <x v="416"/>
    <n v="24.60568176"/>
    <n v="2654568.1060128645"/>
  </r>
  <r>
    <d v="2016-02-22T00:00:00"/>
    <x v="4"/>
    <s v="February"/>
    <x v="1"/>
    <x v="8"/>
    <s v="Y"/>
    <s v="N"/>
    <n v="15.6"/>
    <n v="29.5"/>
    <n v="8.4"/>
    <n v="0"/>
    <x v="417"/>
    <n v="55.280231450000002"/>
    <n v="7215580.7365493709"/>
  </r>
  <r>
    <d v="2016-02-23T00:00:00"/>
    <x v="5"/>
    <s v="February"/>
    <x v="1"/>
    <x v="8"/>
    <s v="Y"/>
    <s v="N"/>
    <n v="18.100000000000001"/>
    <n v="39.4"/>
    <n v="19.399999999999999"/>
    <n v="0"/>
    <x v="418"/>
    <n v="66.960656470000004"/>
    <n v="10507789.633243149"/>
  </r>
  <r>
    <d v="2016-02-24T00:00:00"/>
    <x v="6"/>
    <s v="February"/>
    <x v="1"/>
    <x v="8"/>
    <s v="Y"/>
    <s v="N"/>
    <n v="22.4"/>
    <n v="25.6"/>
    <n v="15.8"/>
    <n v="0"/>
    <x v="419"/>
    <n v="72.240699939999999"/>
    <n v="11010885.224045336"/>
  </r>
  <r>
    <d v="2016-02-25T00:00:00"/>
    <x v="0"/>
    <s v="February"/>
    <x v="1"/>
    <x v="8"/>
    <s v="Y"/>
    <s v="N"/>
    <n v="19.600000000000001"/>
    <n v="26.4"/>
    <n v="13.8"/>
    <n v="0.4"/>
    <x v="420"/>
    <n v="43.386786059999999"/>
    <n v="5990190.326289922"/>
  </r>
  <r>
    <d v="2016-02-26T00:00:00"/>
    <x v="1"/>
    <s v="February"/>
    <x v="1"/>
    <x v="8"/>
    <s v="Y"/>
    <s v="N"/>
    <n v="15.5"/>
    <n v="23.5"/>
    <n v="19.3"/>
    <n v="0"/>
    <x v="421"/>
    <n v="35.552542870000003"/>
    <n v="4357886.1839178335"/>
  </r>
  <r>
    <d v="2016-02-27T00:00:00"/>
    <x v="2"/>
    <s v="February"/>
    <x v="1"/>
    <x v="8"/>
    <s v="Y"/>
    <s v="N"/>
    <n v="17.7"/>
    <n v="22.2"/>
    <n v="17.7"/>
    <n v="0"/>
    <x v="422"/>
    <n v="32.105705630000003"/>
    <n v="3549152.1976610795"/>
  </r>
  <r>
    <d v="2016-02-28T00:00:00"/>
    <x v="3"/>
    <s v="February"/>
    <x v="1"/>
    <x v="9"/>
    <s v="Y"/>
    <s v="N"/>
    <n v="17.7"/>
    <n v="22.7"/>
    <n v="21.5"/>
    <n v="0"/>
    <x v="423"/>
    <n v="30.398442679999999"/>
    <n v="3215607.6075991197"/>
  </r>
  <r>
    <d v="2016-02-29T00:00:00"/>
    <x v="4"/>
    <s v="February"/>
    <x v="1"/>
    <x v="9"/>
    <s v="Y"/>
    <s v="N"/>
    <n v="15"/>
    <n v="23.7"/>
    <n v="18.2"/>
    <n v="0"/>
    <x v="424"/>
    <n v="41.258079010000003"/>
    <n v="5173766.4085003212"/>
  </r>
  <r>
    <d v="2016-03-01T00:00:00"/>
    <x v="5"/>
    <s v="March"/>
    <x v="1"/>
    <x v="9"/>
    <s v="Y"/>
    <s v="N"/>
    <n v="17.3"/>
    <n v="33.700000000000003"/>
    <n v="23.4"/>
    <n v="0"/>
    <x v="425"/>
    <n v="96.287619219999996"/>
    <n v="13696200.824224675"/>
  </r>
  <r>
    <d v="2016-03-02T00:00:00"/>
    <x v="6"/>
    <s v="March"/>
    <x v="1"/>
    <x v="9"/>
    <s v="Y"/>
    <s v="N"/>
    <n v="17.600000000000001"/>
    <n v="34.700000000000003"/>
    <n v="22.6"/>
    <n v="0"/>
    <x v="426"/>
    <n v="53.911071139999997"/>
    <n v="7826969.963097197"/>
  </r>
  <r>
    <d v="2016-03-03T00:00:00"/>
    <x v="0"/>
    <s v="March"/>
    <x v="1"/>
    <x v="9"/>
    <s v="Y"/>
    <s v="N"/>
    <n v="17.399999999999999"/>
    <n v="23.9"/>
    <n v="21.8"/>
    <n v="0.2"/>
    <x v="427"/>
    <n v="49.552162510000002"/>
    <n v="6750298.8363467613"/>
  </r>
  <r>
    <d v="2016-03-04T00:00:00"/>
    <x v="1"/>
    <s v="March"/>
    <x v="1"/>
    <x v="9"/>
    <s v="Y"/>
    <s v="N"/>
    <n v="16.5"/>
    <n v="33"/>
    <n v="21.2"/>
    <n v="0.2"/>
    <x v="428"/>
    <n v="43.227417260000003"/>
    <n v="6457163.3202575985"/>
  </r>
  <r>
    <d v="2016-03-05T00:00:00"/>
    <x v="2"/>
    <s v="March"/>
    <x v="1"/>
    <x v="9"/>
    <s v="Y"/>
    <s v="N"/>
    <n v="20.399999999999999"/>
    <n v="23.7"/>
    <n v="11.4"/>
    <n v="1.2"/>
    <x v="429"/>
    <n v="37.425385800000001"/>
    <n v="4666657.9951701276"/>
  </r>
  <r>
    <d v="2016-03-06T00:00:00"/>
    <x v="3"/>
    <s v="March"/>
    <x v="1"/>
    <x v="10"/>
    <s v="Y"/>
    <s v="N"/>
    <n v="17.399999999999999"/>
    <n v="25.2"/>
    <n v="21.3"/>
    <n v="0"/>
    <x v="430"/>
    <n v="41.320647800000003"/>
    <n v="4863768.7452100106"/>
  </r>
  <r>
    <d v="2016-03-07T00:00:00"/>
    <x v="4"/>
    <s v="March"/>
    <x v="1"/>
    <x v="10"/>
    <s v="Y"/>
    <s v="N"/>
    <n v="18.600000000000001"/>
    <n v="24.9"/>
    <n v="7.9"/>
    <n v="3.2"/>
    <x v="431"/>
    <n v="41.149502560000002"/>
    <n v="5409753.3023900129"/>
  </r>
  <r>
    <d v="2016-03-08T00:00:00"/>
    <x v="5"/>
    <s v="March"/>
    <x v="1"/>
    <x v="10"/>
    <s v="Y"/>
    <s v="N"/>
    <n v="19.899999999999999"/>
    <n v="38.9"/>
    <n v="20.8"/>
    <n v="0.6"/>
    <x v="432"/>
    <n v="253.0320323"/>
    <n v="40557243.09268599"/>
  </r>
  <r>
    <d v="2016-03-09T00:00:00"/>
    <x v="6"/>
    <s v="March"/>
    <x v="1"/>
    <x v="10"/>
    <s v="Y"/>
    <s v="N"/>
    <n v="20.8"/>
    <n v="28.5"/>
    <n v="10.8"/>
    <n v="0"/>
    <x v="433"/>
    <n v="66.411603389999996"/>
    <n v="10134352.567161033"/>
  </r>
  <r>
    <d v="2016-03-10T00:00:00"/>
    <x v="0"/>
    <s v="March"/>
    <x v="1"/>
    <x v="10"/>
    <s v="Y"/>
    <s v="N"/>
    <n v="18.100000000000001"/>
    <n v="22.1"/>
    <n v="3.9"/>
    <n v="0.6"/>
    <x v="434"/>
    <n v="46.521612349999998"/>
    <n v="6309991.6888289563"/>
  </r>
  <r>
    <d v="2016-03-11T00:00:00"/>
    <x v="1"/>
    <s v="March"/>
    <x v="1"/>
    <x v="10"/>
    <s v="Y"/>
    <s v="N"/>
    <n v="18.8"/>
    <n v="26.1"/>
    <n v="19.600000000000001"/>
    <n v="8.4"/>
    <x v="435"/>
    <n v="49.793533140000001"/>
    <n v="7041520.123196559"/>
  </r>
  <r>
    <d v="2016-03-12T00:00:00"/>
    <x v="2"/>
    <s v="March"/>
    <x v="1"/>
    <x v="10"/>
    <s v="Y"/>
    <s v="N"/>
    <n v="18.7"/>
    <n v="22.3"/>
    <n v="7"/>
    <n v="0.2"/>
    <x v="436"/>
    <n v="37.321013860000001"/>
    <n v="4466980.3262688648"/>
  </r>
  <r>
    <d v="2016-03-13T00:00:00"/>
    <x v="3"/>
    <s v="March"/>
    <x v="1"/>
    <x v="11"/>
    <s v="Y"/>
    <s v="N"/>
    <n v="17.7"/>
    <n v="23.2"/>
    <n v="13.8"/>
    <n v="0"/>
    <x v="437"/>
    <n v="30.086962100000001"/>
    <n v="3349570.0575474021"/>
  </r>
  <r>
    <d v="2016-03-14T00:00:00"/>
    <x v="4"/>
    <s v="March"/>
    <x v="1"/>
    <x v="11"/>
    <s v="Y"/>
    <s v="Y"/>
    <n v="18.399999999999999"/>
    <n v="21.3"/>
    <n v="10.6"/>
    <n v="0"/>
    <x v="438"/>
    <n v="24.794429990000001"/>
    <n v="2613049.5206112145"/>
  </r>
  <r>
    <d v="2016-03-15T00:00:00"/>
    <x v="5"/>
    <s v="March"/>
    <x v="1"/>
    <x v="11"/>
    <s v="Y"/>
    <s v="N"/>
    <n v="15.1"/>
    <n v="26.8"/>
    <n v="20.7"/>
    <n v="0"/>
    <x v="439"/>
    <n v="28.46012769"/>
    <n v="3502701.1861165059"/>
  </r>
  <r>
    <d v="2016-03-16T00:00:00"/>
    <x v="6"/>
    <s v="March"/>
    <x v="1"/>
    <x v="11"/>
    <s v="Y"/>
    <s v="N"/>
    <n v="15.3"/>
    <n v="31.4"/>
    <n v="18.899999999999999"/>
    <n v="0"/>
    <x v="440"/>
    <n v="54.353055810000001"/>
    <n v="7340251.0986329513"/>
  </r>
  <r>
    <d v="2016-03-17T00:00:00"/>
    <x v="0"/>
    <s v="March"/>
    <x v="1"/>
    <x v="11"/>
    <s v="Y"/>
    <s v="N"/>
    <n v="18.3"/>
    <n v="32.5"/>
    <n v="19.600000000000001"/>
    <n v="0"/>
    <x v="441"/>
    <n v="49.491101499999999"/>
    <n v="7086373.7175127072"/>
  </r>
  <r>
    <d v="2016-03-18T00:00:00"/>
    <x v="1"/>
    <s v="March"/>
    <x v="1"/>
    <x v="11"/>
    <s v="Y"/>
    <s v="N"/>
    <n v="15.2"/>
    <n v="19.5"/>
    <n v="6.7"/>
    <n v="13.4"/>
    <x v="442"/>
    <n v="33.972023620000002"/>
    <n v="4015143.9594811867"/>
  </r>
  <r>
    <d v="2016-03-19T00:00:00"/>
    <x v="2"/>
    <s v="March"/>
    <x v="1"/>
    <x v="11"/>
    <s v="Y"/>
    <s v="N"/>
    <n v="12"/>
    <n v="18.8"/>
    <n v="10.7"/>
    <n v="5.8"/>
    <x v="443"/>
    <n v="48.717489980000003"/>
    <n v="5138920.5847993186"/>
  </r>
  <r>
    <d v="2016-03-20T00:00:00"/>
    <x v="3"/>
    <s v="March"/>
    <x v="1"/>
    <x v="12"/>
    <s v="Y"/>
    <s v="N"/>
    <n v="10.1"/>
    <n v="23.3"/>
    <n v="19"/>
    <n v="0.2"/>
    <x v="444"/>
    <n v="47.175064120000002"/>
    <n v="4736096.2177671269"/>
  </r>
  <r>
    <d v="2016-03-21T00:00:00"/>
    <x v="4"/>
    <s v="March"/>
    <x v="1"/>
    <x v="12"/>
    <s v="Y"/>
    <s v="N"/>
    <n v="11.2"/>
    <n v="23.5"/>
    <n v="19.7"/>
    <n v="0"/>
    <x v="445"/>
    <n v="49.676549350000002"/>
    <n v="5851734.325965385"/>
  </r>
  <r>
    <d v="2016-03-22T00:00:00"/>
    <x v="5"/>
    <s v="March"/>
    <x v="1"/>
    <x v="12"/>
    <s v="Y"/>
    <s v="N"/>
    <n v="11.4"/>
    <n v="24.3"/>
    <n v="21.1"/>
    <n v="0"/>
    <x v="446"/>
    <n v="56.872748209999997"/>
    <n v="7056853.6321091866"/>
  </r>
  <r>
    <d v="2016-03-23T00:00:00"/>
    <x v="6"/>
    <s v="March"/>
    <x v="1"/>
    <x v="12"/>
    <s v="Y"/>
    <s v="N"/>
    <n v="13.7"/>
    <n v="28.8"/>
    <n v="12.7"/>
    <n v="0"/>
    <x v="447"/>
    <n v="44.262191379999997"/>
    <n v="5580351.1307034045"/>
  </r>
  <r>
    <d v="2016-03-24T00:00:00"/>
    <x v="0"/>
    <s v="March"/>
    <x v="1"/>
    <x v="12"/>
    <s v="N"/>
    <s v="N"/>
    <n v="16.3"/>
    <n v="21.2"/>
    <n v="10.4"/>
    <n v="0"/>
    <x v="448"/>
    <n v="42.354944320000001"/>
    <n v="5297448.5151003934"/>
  </r>
  <r>
    <d v="2016-03-25T00:00:00"/>
    <x v="1"/>
    <s v="March"/>
    <x v="1"/>
    <x v="12"/>
    <s v="N"/>
    <s v="Y"/>
    <n v="15.9"/>
    <n v="20.399999999999999"/>
    <n v="14.4"/>
    <n v="0"/>
    <x v="449"/>
    <n v="30.221855479999999"/>
    <n v="3074798.4739865772"/>
  </r>
  <r>
    <d v="2016-03-26T00:00:00"/>
    <x v="2"/>
    <s v="March"/>
    <x v="1"/>
    <x v="12"/>
    <s v="N"/>
    <s v="Y"/>
    <n v="14.1"/>
    <n v="20.2"/>
    <n v="8.1999999999999993"/>
    <n v="0.4"/>
    <x v="450"/>
    <n v="30.539497430000001"/>
    <n v="3137223.1649197652"/>
  </r>
  <r>
    <d v="2016-03-27T00:00:00"/>
    <x v="3"/>
    <s v="March"/>
    <x v="1"/>
    <x v="13"/>
    <s v="N"/>
    <s v="Y"/>
    <n v="14.3"/>
    <n v="19.899999999999999"/>
    <n v="14"/>
    <n v="1"/>
    <x v="451"/>
    <n v="25.861035210000001"/>
    <n v="2542777.1063557505"/>
  </r>
  <r>
    <d v="2016-03-28T00:00:00"/>
    <x v="4"/>
    <s v="March"/>
    <x v="1"/>
    <x v="13"/>
    <s v="N"/>
    <s v="Y"/>
    <n v="9.4"/>
    <n v="19.2"/>
    <n v="13"/>
    <n v="0.2"/>
    <x v="452"/>
    <n v="27.58617697"/>
    <n v="2834385.8906658022"/>
  </r>
  <r>
    <d v="2016-03-29T00:00:00"/>
    <x v="5"/>
    <s v="March"/>
    <x v="1"/>
    <x v="13"/>
    <s v="N"/>
    <s v="N"/>
    <n v="14.5"/>
    <n v="17.899999999999999"/>
    <n v="5.7"/>
    <n v="0"/>
    <x v="453"/>
    <n v="31.070951350000001"/>
    <n v="3675107.2358530257"/>
  </r>
  <r>
    <d v="2016-03-30T00:00:00"/>
    <x v="6"/>
    <s v="March"/>
    <x v="1"/>
    <x v="13"/>
    <s v="N"/>
    <s v="N"/>
    <n v="15.5"/>
    <n v="18.7"/>
    <n v="8.5"/>
    <n v="0"/>
    <x v="454"/>
    <n v="29.062513819999999"/>
    <n v="3563796.8603054024"/>
  </r>
  <r>
    <d v="2016-03-31T00:00:00"/>
    <x v="0"/>
    <s v="March"/>
    <x v="1"/>
    <x v="13"/>
    <s v="N"/>
    <s v="N"/>
    <n v="11.3"/>
    <n v="22.7"/>
    <n v="17.100000000000001"/>
    <n v="0"/>
    <x v="455"/>
    <n v="21.90202897"/>
    <n v="2693176.7502177935"/>
  </r>
  <r>
    <d v="2016-04-01T00:00:00"/>
    <x v="1"/>
    <s v="April"/>
    <x v="1"/>
    <x v="13"/>
    <s v="N"/>
    <s v="N"/>
    <n v="13.1"/>
    <n v="26.5"/>
    <n v="16.7"/>
    <n v="0"/>
    <x v="456"/>
    <n v="14.49079665"/>
    <n v="1685592.65160264"/>
  </r>
  <r>
    <d v="2016-04-02T00:00:00"/>
    <x v="2"/>
    <s v="April"/>
    <x v="1"/>
    <x v="13"/>
    <s v="N"/>
    <s v="N"/>
    <n v="15.5"/>
    <n v="19.5"/>
    <n v="8.3000000000000007"/>
    <n v="0"/>
    <x v="457"/>
    <n v="13.56898646"/>
    <n v="1395335.7853249712"/>
  </r>
  <r>
    <d v="2016-04-03T00:00:00"/>
    <x v="3"/>
    <s v="April"/>
    <x v="1"/>
    <x v="14"/>
    <s v="N"/>
    <s v="N"/>
    <n v="11.3"/>
    <n v="18.8"/>
    <n v="15.4"/>
    <n v="0"/>
    <x v="458"/>
    <n v="15.80399954"/>
    <n v="1613335.4890413599"/>
  </r>
  <r>
    <d v="2016-04-04T00:00:00"/>
    <x v="4"/>
    <s v="April"/>
    <x v="1"/>
    <x v="14"/>
    <s v="N"/>
    <s v="N"/>
    <n v="9.6999999999999993"/>
    <n v="21.2"/>
    <n v="18.399999999999999"/>
    <n v="0"/>
    <x v="459"/>
    <n v="38.468550309999998"/>
    <n v="4633372.8164724279"/>
  </r>
  <r>
    <d v="2016-04-05T00:00:00"/>
    <x v="5"/>
    <s v="April"/>
    <x v="1"/>
    <x v="14"/>
    <s v="N"/>
    <s v="N"/>
    <n v="12.3"/>
    <n v="29"/>
    <n v="17.100000000000001"/>
    <n v="0"/>
    <x v="460"/>
    <n v="21.423208150000001"/>
    <n v="2578738.0226775655"/>
  </r>
  <r>
    <d v="2016-04-06T00:00:00"/>
    <x v="6"/>
    <s v="April"/>
    <x v="1"/>
    <x v="14"/>
    <s v="N"/>
    <s v="N"/>
    <n v="13.6"/>
    <n v="15.6"/>
    <n v="3.9"/>
    <n v="12.8"/>
    <x v="461"/>
    <n v="45.520804550000001"/>
    <n v="5720013.4274399187"/>
  </r>
  <r>
    <d v="2016-04-07T00:00:00"/>
    <x v="0"/>
    <s v="April"/>
    <x v="1"/>
    <x v="14"/>
    <s v="N"/>
    <s v="N"/>
    <n v="8.3000000000000007"/>
    <n v="18.399999999999999"/>
    <n v="13.1"/>
    <n v="6.8"/>
    <x v="462"/>
    <n v="52.131968520000001"/>
    <n v="6551076.7636783719"/>
  </r>
  <r>
    <d v="2016-04-08T00:00:00"/>
    <x v="1"/>
    <s v="April"/>
    <x v="1"/>
    <x v="14"/>
    <s v="N"/>
    <s v="N"/>
    <n v="11.9"/>
    <n v="20"/>
    <n v="9.6"/>
    <n v="0"/>
    <x v="463"/>
    <n v="75.357810740000005"/>
    <n v="9364480.4010793455"/>
  </r>
  <r>
    <d v="2016-04-09T00:00:00"/>
    <x v="2"/>
    <s v="April"/>
    <x v="1"/>
    <x v="14"/>
    <s v="N"/>
    <s v="N"/>
    <n v="10.4"/>
    <n v="22.3"/>
    <n v="13"/>
    <n v="0"/>
    <x v="464"/>
    <n v="73.139144529999996"/>
    <n v="7975450.7013593959"/>
  </r>
  <r>
    <d v="2016-04-10T00:00:00"/>
    <x v="3"/>
    <s v="April"/>
    <x v="1"/>
    <x v="15"/>
    <s v="N"/>
    <s v="N"/>
    <n v="13.6"/>
    <n v="23.5"/>
    <n v="9.6"/>
    <n v="0"/>
    <x v="465"/>
    <n v="35.120545749999998"/>
    <n v="3506623.0069970335"/>
  </r>
  <r>
    <d v="2016-04-11T00:00:00"/>
    <x v="4"/>
    <s v="April"/>
    <x v="1"/>
    <x v="15"/>
    <s v="N"/>
    <s v="N"/>
    <n v="14.5"/>
    <n v="20.100000000000001"/>
    <n v="14.1"/>
    <n v="0"/>
    <x v="466"/>
    <n v="62.306510809999999"/>
    <n v="7390424.7847498944"/>
  </r>
  <r>
    <d v="2016-04-12T00:00:00"/>
    <x v="5"/>
    <s v="April"/>
    <x v="1"/>
    <x v="15"/>
    <s v="Y"/>
    <s v="N"/>
    <n v="14"/>
    <n v="18.7"/>
    <n v="13.5"/>
    <n v="0.2"/>
    <x v="467"/>
    <n v="62.964552500000003"/>
    <n v="7795563.1689799"/>
  </r>
  <r>
    <d v="2016-04-13T00:00:00"/>
    <x v="6"/>
    <s v="April"/>
    <x v="1"/>
    <x v="15"/>
    <s v="Y"/>
    <s v="N"/>
    <n v="11.3"/>
    <n v="20"/>
    <n v="12.6"/>
    <n v="0.2"/>
    <x v="468"/>
    <n v="77.21022318"/>
    <n v="9627082.5298620835"/>
  </r>
  <r>
    <d v="2016-04-14T00:00:00"/>
    <x v="0"/>
    <s v="April"/>
    <x v="1"/>
    <x v="15"/>
    <s v="Y"/>
    <s v="N"/>
    <n v="11.6"/>
    <n v="27"/>
    <n v="12.7"/>
    <n v="0"/>
    <x v="469"/>
    <n v="92.925207040000004"/>
    <n v="11756810.309632218"/>
  </r>
  <r>
    <d v="2016-04-15T00:00:00"/>
    <x v="1"/>
    <s v="April"/>
    <x v="1"/>
    <x v="15"/>
    <s v="Y"/>
    <s v="N"/>
    <n v="13.4"/>
    <n v="27"/>
    <n v="15.9"/>
    <n v="0"/>
    <x v="470"/>
    <n v="81.717847939999999"/>
    <n v="10191971.346080991"/>
  </r>
  <r>
    <d v="2016-04-16T00:00:00"/>
    <x v="2"/>
    <s v="April"/>
    <x v="1"/>
    <x v="15"/>
    <s v="Y"/>
    <s v="N"/>
    <n v="14"/>
    <n v="20.3"/>
    <n v="8.3000000000000007"/>
    <n v="0"/>
    <x v="471"/>
    <n v="51.528968560000003"/>
    <n v="5592231.0384286605"/>
  </r>
  <r>
    <d v="2016-04-17T00:00:00"/>
    <x v="3"/>
    <s v="April"/>
    <x v="1"/>
    <x v="16"/>
    <s v="Y"/>
    <s v="N"/>
    <n v="13.1"/>
    <n v="19.8"/>
    <n v="14.7"/>
    <n v="0"/>
    <x v="472"/>
    <n v="39.129443080000001"/>
    <n v="3933538.3295402192"/>
  </r>
  <r>
    <d v="2016-04-18T00:00:00"/>
    <x v="4"/>
    <s v="April"/>
    <x v="1"/>
    <x v="16"/>
    <s v="Y"/>
    <s v="N"/>
    <n v="9.8000000000000007"/>
    <n v="25"/>
    <n v="15"/>
    <n v="0"/>
    <x v="473"/>
    <n v="61.629114919999999"/>
    <n v="7607610.110713955"/>
  </r>
  <r>
    <d v="2016-04-19T00:00:00"/>
    <x v="5"/>
    <s v="April"/>
    <x v="1"/>
    <x v="16"/>
    <s v="Y"/>
    <s v="N"/>
    <n v="13.6"/>
    <n v="27.4"/>
    <n v="14.5"/>
    <n v="0"/>
    <x v="474"/>
    <n v="54.57119179"/>
    <n v="6922161.677974687"/>
  </r>
  <r>
    <d v="2016-04-20T00:00:00"/>
    <x v="6"/>
    <s v="April"/>
    <x v="1"/>
    <x v="16"/>
    <s v="Y"/>
    <s v="N"/>
    <n v="15.3"/>
    <n v="28"/>
    <n v="14"/>
    <n v="0"/>
    <x v="475"/>
    <n v="40.053662299999999"/>
    <n v="5014910.1767341057"/>
  </r>
  <r>
    <d v="2016-04-21T00:00:00"/>
    <x v="0"/>
    <s v="April"/>
    <x v="1"/>
    <x v="16"/>
    <s v="Y"/>
    <s v="N"/>
    <n v="17.100000000000001"/>
    <n v="24.2"/>
    <n v="5.6"/>
    <n v="0.4"/>
    <x v="476"/>
    <n v="55.740468579999998"/>
    <n v="6996216.9770157207"/>
  </r>
  <r>
    <d v="2016-04-22T00:00:00"/>
    <x v="1"/>
    <s v="April"/>
    <x v="1"/>
    <x v="16"/>
    <s v="Y"/>
    <s v="N"/>
    <n v="14.6"/>
    <n v="16.7"/>
    <n v="7.9"/>
    <n v="21.6"/>
    <x v="477"/>
    <n v="52.296555179999999"/>
    <n v="6282087.3448916497"/>
  </r>
  <r>
    <d v="2016-04-23T00:00:00"/>
    <x v="2"/>
    <s v="April"/>
    <x v="1"/>
    <x v="16"/>
    <s v="Y"/>
    <s v="N"/>
    <n v="12.3"/>
    <n v="18.600000000000001"/>
    <n v="8.5"/>
    <n v="0"/>
    <x v="478"/>
    <n v="36.734526199999998"/>
    <n v="3995751.9855746184"/>
  </r>
  <r>
    <d v="2016-04-24T00:00:00"/>
    <x v="3"/>
    <s v="April"/>
    <x v="1"/>
    <x v="17"/>
    <s v="Y"/>
    <s v="N"/>
    <n v="9.1"/>
    <n v="20"/>
    <n v="14.8"/>
    <n v="0"/>
    <x v="479"/>
    <n v="30.68045485"/>
    <n v="3241153.2017910578"/>
  </r>
  <r>
    <d v="2016-04-25T00:00:00"/>
    <x v="4"/>
    <s v="April"/>
    <x v="1"/>
    <x v="17"/>
    <s v="Y"/>
    <s v="Y"/>
    <n v="9.9"/>
    <n v="25"/>
    <n v="14.8"/>
    <n v="0"/>
    <x v="480"/>
    <n v="39.087861220000001"/>
    <n v="4067968.8961074706"/>
  </r>
  <r>
    <d v="2016-04-26T00:00:00"/>
    <x v="5"/>
    <s v="April"/>
    <x v="1"/>
    <x v="17"/>
    <s v="Y"/>
    <s v="N"/>
    <n v="11.3"/>
    <n v="25.6"/>
    <n v="14.6"/>
    <n v="0"/>
    <x v="481"/>
    <n v="56.436415140000001"/>
    <n v="6627760.8150122482"/>
  </r>
  <r>
    <d v="2016-04-27T00:00:00"/>
    <x v="6"/>
    <s v="April"/>
    <x v="1"/>
    <x v="17"/>
    <s v="Y"/>
    <s v="N"/>
    <n v="13"/>
    <n v="25.4"/>
    <n v="13.5"/>
    <n v="0"/>
    <x v="482"/>
    <n v="19.411138099999999"/>
    <n v="2300831.3157001496"/>
  </r>
  <r>
    <d v="2016-04-28T00:00:00"/>
    <x v="0"/>
    <s v="April"/>
    <x v="1"/>
    <x v="17"/>
    <s v="Y"/>
    <s v="N"/>
    <n v="19.8"/>
    <n v="24.9"/>
    <n v="5.3"/>
    <n v="0"/>
    <x v="483"/>
    <n v="60.581978929999998"/>
    <n v="7684643.4929732885"/>
  </r>
  <r>
    <d v="2016-04-29T00:00:00"/>
    <x v="1"/>
    <s v="April"/>
    <x v="1"/>
    <x v="17"/>
    <s v="Y"/>
    <s v="N"/>
    <n v="16.899999999999999"/>
    <n v="20.6"/>
    <n v="3.7"/>
    <n v="0.4"/>
    <x v="484"/>
    <n v="51.748341770000003"/>
    <n v="6316098.8336800104"/>
  </r>
  <r>
    <d v="2016-04-30T00:00:00"/>
    <x v="2"/>
    <s v="April"/>
    <x v="1"/>
    <x v="17"/>
    <s v="Y"/>
    <s v="N"/>
    <n v="16.399999999999999"/>
    <n v="24.1"/>
    <n v="12.7"/>
    <n v="6.2"/>
    <x v="485"/>
    <n v="27.107906180000001"/>
    <n v="2805809.1152026053"/>
  </r>
  <r>
    <d v="2016-05-01T00:00:00"/>
    <x v="3"/>
    <s v="May"/>
    <x v="1"/>
    <x v="18"/>
    <s v="Y"/>
    <s v="N"/>
    <n v="14.4"/>
    <n v="17"/>
    <n v="9"/>
    <n v="9.8000000000000007"/>
    <x v="486"/>
    <n v="31.87421762"/>
    <n v="3151516.571448687"/>
  </r>
  <r>
    <d v="2016-05-02T00:00:00"/>
    <x v="4"/>
    <s v="May"/>
    <x v="1"/>
    <x v="18"/>
    <s v="Y"/>
    <s v="N"/>
    <n v="9"/>
    <n v="18.399999999999999"/>
    <n v="12.3"/>
    <n v="0.4"/>
    <x v="487"/>
    <n v="37.348517579999999"/>
    <n v="4368642.2823810959"/>
  </r>
  <r>
    <d v="2016-05-03T00:00:00"/>
    <x v="5"/>
    <s v="May"/>
    <x v="1"/>
    <x v="18"/>
    <s v="Y"/>
    <s v="N"/>
    <n v="12.3"/>
    <n v="20.100000000000001"/>
    <n v="8.8000000000000007"/>
    <n v="0"/>
    <x v="488"/>
    <n v="22.24291908"/>
    <n v="2647228.6694861106"/>
  </r>
  <r>
    <d v="2016-05-04T00:00:00"/>
    <x v="6"/>
    <s v="May"/>
    <x v="1"/>
    <x v="18"/>
    <s v="Y"/>
    <s v="N"/>
    <n v="9.8000000000000007"/>
    <n v="18.2"/>
    <n v="11.8"/>
    <n v="0.2"/>
    <x v="489"/>
    <n v="47.753842599999999"/>
    <n v="5946556.0842258809"/>
  </r>
  <r>
    <d v="2016-05-05T00:00:00"/>
    <x v="0"/>
    <s v="May"/>
    <x v="1"/>
    <x v="18"/>
    <s v="Y"/>
    <s v="N"/>
    <n v="12.6"/>
    <n v="20.5"/>
    <n v="12.3"/>
    <n v="0"/>
    <x v="490"/>
    <n v="27.232252970000001"/>
    <n v="3218635.9408041532"/>
  </r>
  <r>
    <d v="2016-05-06T00:00:00"/>
    <x v="1"/>
    <s v="May"/>
    <x v="1"/>
    <x v="18"/>
    <s v="Y"/>
    <s v="N"/>
    <n v="15.9"/>
    <n v="24.7"/>
    <n v="13.2"/>
    <n v="0"/>
    <x v="491"/>
    <n v="64.317056579999999"/>
    <n v="7745144.8518782863"/>
  </r>
  <r>
    <d v="2016-05-07T00:00:00"/>
    <x v="2"/>
    <s v="May"/>
    <x v="1"/>
    <x v="18"/>
    <s v="Y"/>
    <s v="N"/>
    <n v="11.4"/>
    <n v="25.7"/>
    <n v="12.6"/>
    <n v="0"/>
    <x v="492"/>
    <n v="46.627024280000001"/>
    <n v="4944919.0202380996"/>
  </r>
  <r>
    <d v="2016-05-08T00:00:00"/>
    <x v="3"/>
    <s v="May"/>
    <x v="1"/>
    <x v="19"/>
    <s v="Y"/>
    <s v="N"/>
    <n v="15.5"/>
    <n v="20.399999999999999"/>
    <n v="3.5"/>
    <n v="5.4"/>
    <x v="493"/>
    <n v="59.14011232"/>
    <n v="6120249.3628912894"/>
  </r>
  <r>
    <d v="2016-05-09T00:00:00"/>
    <x v="4"/>
    <s v="May"/>
    <x v="1"/>
    <x v="19"/>
    <s v="Y"/>
    <s v="N"/>
    <n v="15.4"/>
    <n v="22.2"/>
    <n v="6.7"/>
    <n v="0.8"/>
    <x v="494"/>
    <n v="100.8140427"/>
    <n v="12075620.458544465"/>
  </r>
  <r>
    <d v="2016-05-10T00:00:00"/>
    <x v="5"/>
    <s v="May"/>
    <x v="1"/>
    <x v="19"/>
    <s v="Y"/>
    <s v="N"/>
    <n v="13.7"/>
    <n v="17.2"/>
    <n v="7.6"/>
    <n v="12"/>
    <x v="495"/>
    <n v="36.980106599999999"/>
    <n v="4423260.0730264084"/>
  </r>
  <r>
    <d v="2016-05-11T00:00:00"/>
    <x v="6"/>
    <s v="May"/>
    <x v="1"/>
    <x v="19"/>
    <s v="Y"/>
    <s v="N"/>
    <n v="12.2"/>
    <n v="17.399999999999999"/>
    <n v="6.3"/>
    <n v="0.2"/>
    <x v="496"/>
    <n v="59.849881660000001"/>
    <n v="7398419.7292494252"/>
  </r>
  <r>
    <d v="2016-05-12T00:00:00"/>
    <x v="0"/>
    <s v="May"/>
    <x v="1"/>
    <x v="19"/>
    <s v="Y"/>
    <s v="N"/>
    <n v="14.1"/>
    <n v="21.4"/>
    <n v="6.1"/>
    <n v="0.2"/>
    <x v="497"/>
    <n v="53.796096839999997"/>
    <n v="6492840.8278414449"/>
  </r>
  <r>
    <d v="2016-05-13T00:00:00"/>
    <x v="1"/>
    <s v="May"/>
    <x v="1"/>
    <x v="19"/>
    <s v="Y"/>
    <s v="N"/>
    <n v="15.9"/>
    <n v="21.6"/>
    <n v="9.9"/>
    <n v="0"/>
    <x v="498"/>
    <n v="52.36555156"/>
    <n v="6221031.19091661"/>
  </r>
  <r>
    <d v="2016-05-14T00:00:00"/>
    <x v="2"/>
    <s v="May"/>
    <x v="1"/>
    <x v="19"/>
    <s v="Y"/>
    <s v="N"/>
    <n v="14.5"/>
    <n v="21.7"/>
    <n v="12.6"/>
    <n v="0"/>
    <x v="499"/>
    <n v="28.278767370000001"/>
    <n v="2882907.0769081833"/>
  </r>
  <r>
    <d v="2016-05-15T00:00:00"/>
    <x v="3"/>
    <s v="May"/>
    <x v="1"/>
    <x v="20"/>
    <s v="Y"/>
    <s v="N"/>
    <n v="15"/>
    <n v="22"/>
    <n v="6.7"/>
    <n v="0"/>
    <x v="500"/>
    <n v="37.076541059999997"/>
    <n v="3696442.9015142769"/>
  </r>
  <r>
    <d v="2016-05-16T00:00:00"/>
    <x v="4"/>
    <s v="May"/>
    <x v="1"/>
    <x v="20"/>
    <s v="Y"/>
    <s v="N"/>
    <n v="7.7"/>
    <n v="19.600000000000001"/>
    <n v="8.9"/>
    <n v="0"/>
    <x v="501"/>
    <n v="41.916763160000002"/>
    <n v="5079586.3254055167"/>
  </r>
  <r>
    <d v="2016-05-17T00:00:00"/>
    <x v="5"/>
    <s v="May"/>
    <x v="1"/>
    <x v="20"/>
    <s v="Y"/>
    <s v="N"/>
    <n v="11.4"/>
    <n v="17.100000000000001"/>
    <n v="5.4"/>
    <n v="0.2"/>
    <x v="502"/>
    <n v="68.333326549999995"/>
    <n v="8487641.8324462026"/>
  </r>
  <r>
    <d v="2016-05-18T00:00:00"/>
    <x v="6"/>
    <s v="May"/>
    <x v="1"/>
    <x v="20"/>
    <s v="Y"/>
    <s v="N"/>
    <n v="13"/>
    <n v="19.3"/>
    <n v="7.2"/>
    <n v="0"/>
    <x v="503"/>
    <n v="70.588827640000005"/>
    <n v="8777877.0712872222"/>
  </r>
  <r>
    <d v="2016-05-19T00:00:00"/>
    <x v="0"/>
    <s v="May"/>
    <x v="1"/>
    <x v="20"/>
    <s v="Y"/>
    <s v="N"/>
    <n v="14.6"/>
    <n v="18.399999999999999"/>
    <n v="2.2000000000000002"/>
    <n v="0"/>
    <x v="504"/>
    <n v="44.40335829"/>
    <n v="5523435.4213835839"/>
  </r>
  <r>
    <d v="2016-05-20T00:00:00"/>
    <x v="1"/>
    <s v="May"/>
    <x v="1"/>
    <x v="20"/>
    <s v="Y"/>
    <s v="N"/>
    <n v="11.6"/>
    <n v="17.399999999999999"/>
    <n v="8.3000000000000007"/>
    <n v="1.8"/>
    <x v="505"/>
    <n v="79.795907400000004"/>
    <n v="10190403.383079216"/>
  </r>
  <r>
    <d v="2016-05-21T00:00:00"/>
    <x v="2"/>
    <s v="May"/>
    <x v="1"/>
    <x v="20"/>
    <s v="Y"/>
    <s v="N"/>
    <n v="8.1"/>
    <n v="18.5"/>
    <n v="8.9"/>
    <n v="0"/>
    <x v="506"/>
    <n v="45.745271420000002"/>
    <n v="5138876.4915488278"/>
  </r>
  <r>
    <d v="2016-05-22T00:00:00"/>
    <x v="3"/>
    <s v="May"/>
    <x v="1"/>
    <x v="21"/>
    <s v="Y"/>
    <s v="N"/>
    <n v="9.1999999999999993"/>
    <n v="22.2"/>
    <n v="8.5"/>
    <n v="0"/>
    <x v="507"/>
    <n v="24.192652460000001"/>
    <n v="2458432.6664796909"/>
  </r>
  <r>
    <d v="2016-05-23T00:00:00"/>
    <x v="4"/>
    <s v="May"/>
    <x v="1"/>
    <x v="21"/>
    <s v="Y"/>
    <s v="N"/>
    <n v="12.8"/>
    <n v="17.2"/>
    <n v="7.1"/>
    <n v="2.2000000000000002"/>
    <x v="508"/>
    <n v="10.80151908"/>
    <n v="1311568.1894079335"/>
  </r>
  <r>
    <d v="2016-05-24T00:00:00"/>
    <x v="5"/>
    <s v="May"/>
    <x v="1"/>
    <x v="21"/>
    <s v="Y"/>
    <s v="N"/>
    <n v="10.7"/>
    <n v="15.8"/>
    <n v="7.3"/>
    <n v="1.8"/>
    <x v="509"/>
    <n v="45.213847149999999"/>
    <n v="5964448.1722474955"/>
  </r>
  <r>
    <d v="2016-05-25T00:00:00"/>
    <x v="6"/>
    <s v="May"/>
    <x v="1"/>
    <x v="21"/>
    <s v="Y"/>
    <s v="N"/>
    <n v="7.6"/>
    <n v="15.6"/>
    <n v="4.9000000000000004"/>
    <n v="0"/>
    <x v="510"/>
    <n v="66.258534830000002"/>
    <n v="8757393.8614078406"/>
  </r>
  <r>
    <d v="2016-05-26T00:00:00"/>
    <x v="0"/>
    <s v="May"/>
    <x v="1"/>
    <x v="21"/>
    <s v="Y"/>
    <s v="N"/>
    <n v="10.3"/>
    <n v="12.5"/>
    <n v="3.1"/>
    <n v="12.4"/>
    <x v="511"/>
    <n v="99.424833129999996"/>
    <n v="13629243.122189388"/>
  </r>
  <r>
    <d v="2016-05-27T00:00:00"/>
    <x v="1"/>
    <s v="May"/>
    <x v="1"/>
    <x v="21"/>
    <s v="Y"/>
    <s v="N"/>
    <n v="9.1999999999999993"/>
    <n v="14.4"/>
    <n v="8"/>
    <n v="4.8"/>
    <x v="512"/>
    <n v="68.193428539999999"/>
    <n v="9159579.0211328752"/>
  </r>
  <r>
    <d v="2016-05-28T00:00:00"/>
    <x v="2"/>
    <s v="May"/>
    <x v="1"/>
    <x v="21"/>
    <s v="Y"/>
    <s v="N"/>
    <n v="5.7"/>
    <n v="13.2"/>
    <n v="6.2"/>
    <n v="0.6"/>
    <x v="513"/>
    <n v="81.990134580000003"/>
    <n v="9833797.9434130322"/>
  </r>
  <r>
    <d v="2016-05-29T00:00:00"/>
    <x v="3"/>
    <s v="May"/>
    <x v="1"/>
    <x v="22"/>
    <s v="Y"/>
    <s v="N"/>
    <n v="8.6999999999999993"/>
    <n v="13.9"/>
    <n v="6.5"/>
    <n v="4.2"/>
    <x v="514"/>
    <n v="68.715474040000004"/>
    <n v="8160097.5681564892"/>
  </r>
  <r>
    <d v="2016-05-30T00:00:00"/>
    <x v="4"/>
    <s v="May"/>
    <x v="1"/>
    <x v="22"/>
    <s v="Y"/>
    <s v="N"/>
    <n v="7.2"/>
    <n v="15.4"/>
    <n v="9.5"/>
    <n v="0"/>
    <x v="515"/>
    <n v="115.7846736"/>
    <n v="15629073.170912087"/>
  </r>
  <r>
    <d v="2016-05-31T00:00:00"/>
    <x v="5"/>
    <s v="May"/>
    <x v="1"/>
    <x v="22"/>
    <s v="Y"/>
    <s v="N"/>
    <n v="3.6"/>
    <n v="17.399999999999999"/>
    <n v="9.5"/>
    <n v="0"/>
    <x v="516"/>
    <n v="156.46472259999999"/>
    <n v="21967983.452193588"/>
  </r>
  <r>
    <d v="2016-06-01T00:00:00"/>
    <x v="6"/>
    <s v="June"/>
    <x v="1"/>
    <x v="22"/>
    <s v="Y"/>
    <s v="N"/>
    <n v="4.8"/>
    <n v="17"/>
    <n v="8.1999999999999993"/>
    <n v="0"/>
    <x v="517"/>
    <n v="168.85275920000001"/>
    <n v="23841170.400826778"/>
  </r>
  <r>
    <d v="2016-06-02T00:00:00"/>
    <x v="0"/>
    <s v="June"/>
    <x v="1"/>
    <x v="22"/>
    <s v="Y"/>
    <s v="N"/>
    <n v="4.8"/>
    <n v="12.8"/>
    <n v="9.1999999999999993"/>
    <n v="0"/>
    <x v="518"/>
    <n v="180.9103503"/>
    <n v="25561286.524383768"/>
  </r>
  <r>
    <d v="2016-06-03T00:00:00"/>
    <x v="1"/>
    <s v="June"/>
    <x v="1"/>
    <x v="22"/>
    <s v="Y"/>
    <s v="N"/>
    <n v="6.8"/>
    <n v="14.1"/>
    <n v="8.5"/>
    <n v="0"/>
    <x v="519"/>
    <n v="175.85462989999999"/>
    <n v="24218216.908868924"/>
  </r>
  <r>
    <d v="2016-06-04T00:00:00"/>
    <x v="2"/>
    <s v="June"/>
    <x v="1"/>
    <x v="22"/>
    <s v="Y"/>
    <s v="N"/>
    <n v="9.8000000000000007"/>
    <n v="13.4"/>
    <n v="3.7"/>
    <n v="6.2"/>
    <x v="520"/>
    <n v="126.74997190000001"/>
    <n v="15560375.377822328"/>
  </r>
  <r>
    <d v="2016-06-05T00:00:00"/>
    <x v="3"/>
    <s v="June"/>
    <x v="1"/>
    <x v="23"/>
    <s v="Y"/>
    <s v="N"/>
    <n v="10.5"/>
    <n v="14.1"/>
    <n v="3.3"/>
    <n v="3.4"/>
    <x v="521"/>
    <n v="122.7887776"/>
    <n v="14249982.063001167"/>
  </r>
  <r>
    <d v="2016-06-06T00:00:00"/>
    <x v="4"/>
    <s v="June"/>
    <x v="1"/>
    <x v="23"/>
    <s v="Y"/>
    <s v="N"/>
    <n v="8.9"/>
    <n v="14.5"/>
    <n v="7.1"/>
    <n v="1.4"/>
    <x v="522"/>
    <n v="107.44561210000001"/>
    <n v="14486865.555268036"/>
  </r>
  <r>
    <d v="2016-06-07T00:00:00"/>
    <x v="5"/>
    <s v="June"/>
    <x v="1"/>
    <x v="23"/>
    <s v="Y"/>
    <s v="N"/>
    <n v="10.5"/>
    <n v="15.3"/>
    <n v="4.7"/>
    <n v="0"/>
    <x v="523"/>
    <n v="88.326962910000006"/>
    <n v="11951168.485135276"/>
  </r>
  <r>
    <d v="2016-06-08T00:00:00"/>
    <x v="6"/>
    <s v="June"/>
    <x v="1"/>
    <x v="23"/>
    <s v="Y"/>
    <s v="N"/>
    <n v="9.6999999999999993"/>
    <n v="14.7"/>
    <n v="4.7"/>
    <n v="1.2"/>
    <x v="524"/>
    <n v="91.315660199999996"/>
    <n v="12538129.140820371"/>
  </r>
  <r>
    <d v="2016-06-09T00:00:00"/>
    <x v="0"/>
    <s v="June"/>
    <x v="1"/>
    <x v="23"/>
    <s v="Y"/>
    <s v="N"/>
    <n v="10.8"/>
    <n v="17.5"/>
    <n v="6"/>
    <n v="1.4"/>
    <x v="525"/>
    <n v="50.238971939999999"/>
    <n v="6674714.8958629016"/>
  </r>
  <r>
    <d v="2016-06-10T00:00:00"/>
    <x v="1"/>
    <s v="June"/>
    <x v="1"/>
    <x v="23"/>
    <s v="Y"/>
    <s v="N"/>
    <n v="10.4"/>
    <n v="15.8"/>
    <n v="6.6"/>
    <n v="0"/>
    <x v="526"/>
    <n v="47.425798780000001"/>
    <n v="6270141.8551913928"/>
  </r>
  <r>
    <d v="2016-06-11T00:00:00"/>
    <x v="2"/>
    <s v="June"/>
    <x v="1"/>
    <x v="23"/>
    <s v="Y"/>
    <s v="N"/>
    <n v="9"/>
    <n v="13.5"/>
    <n v="6.5"/>
    <n v="3"/>
    <x v="527"/>
    <n v="55.590969579999999"/>
    <n v="6712800.2538106591"/>
  </r>
  <r>
    <d v="2016-06-12T00:00:00"/>
    <x v="3"/>
    <s v="June"/>
    <x v="1"/>
    <x v="24"/>
    <s v="Y"/>
    <s v="N"/>
    <n v="5"/>
    <n v="13.8"/>
    <n v="7.3"/>
    <n v="0.6"/>
    <x v="528"/>
    <n v="77.215287989999993"/>
    <n v="9479839.0459229238"/>
  </r>
  <r>
    <d v="2016-06-13T00:00:00"/>
    <x v="4"/>
    <s v="June"/>
    <x v="1"/>
    <x v="24"/>
    <s v="Y"/>
    <s v="Y"/>
    <n v="3.8"/>
    <n v="13.4"/>
    <n v="9"/>
    <n v="0"/>
    <x v="529"/>
    <n v="95.064774630000002"/>
    <n v="11608069.682506679"/>
  </r>
  <r>
    <d v="2016-06-14T00:00:00"/>
    <x v="5"/>
    <s v="June"/>
    <x v="1"/>
    <x v="24"/>
    <s v="Y"/>
    <s v="N"/>
    <n v="8.6"/>
    <n v="15.6"/>
    <n v="8.3000000000000007"/>
    <n v="0"/>
    <x v="530"/>
    <n v="90.845109260000001"/>
    <n v="12579009.772056345"/>
  </r>
  <r>
    <d v="2016-06-15T00:00:00"/>
    <x v="6"/>
    <s v="June"/>
    <x v="1"/>
    <x v="24"/>
    <s v="Y"/>
    <s v="N"/>
    <n v="6"/>
    <n v="17.899999999999999"/>
    <n v="9.1999999999999993"/>
    <n v="0"/>
    <x v="531"/>
    <n v="92.416245849999996"/>
    <n v="13021873.23083345"/>
  </r>
  <r>
    <d v="2016-06-16T00:00:00"/>
    <x v="0"/>
    <s v="June"/>
    <x v="1"/>
    <x v="24"/>
    <s v="Y"/>
    <s v="N"/>
    <n v="7.8"/>
    <n v="14.3"/>
    <n v="5.0999999999999996"/>
    <n v="0"/>
    <x v="532"/>
    <n v="89.929148949999998"/>
    <n v="12656733.190681526"/>
  </r>
  <r>
    <d v="2016-06-17T00:00:00"/>
    <x v="1"/>
    <s v="June"/>
    <x v="1"/>
    <x v="24"/>
    <s v="Y"/>
    <s v="N"/>
    <n v="9.3000000000000007"/>
    <n v="15.1"/>
    <n v="3.5"/>
    <n v="4.2"/>
    <x v="533"/>
    <n v="99.573674510000004"/>
    <n v="13743468.229997925"/>
  </r>
  <r>
    <d v="2016-06-18T00:00:00"/>
    <x v="2"/>
    <s v="June"/>
    <x v="1"/>
    <x v="24"/>
    <s v="Y"/>
    <s v="N"/>
    <n v="10"/>
    <n v="12.7"/>
    <n v="5.3"/>
    <n v="8.6"/>
    <x v="534"/>
    <n v="62.934016130000003"/>
    <n v="7751090.9373960439"/>
  </r>
  <r>
    <d v="2016-06-19T00:00:00"/>
    <x v="3"/>
    <s v="June"/>
    <x v="1"/>
    <x v="25"/>
    <s v="Y"/>
    <s v="N"/>
    <n v="7.3"/>
    <n v="13.5"/>
    <n v="7.2"/>
    <n v="0.4"/>
    <x v="535"/>
    <n v="79.384821770000002"/>
    <n v="9499359.6411373317"/>
  </r>
  <r>
    <d v="2016-06-20T00:00:00"/>
    <x v="4"/>
    <s v="June"/>
    <x v="1"/>
    <x v="25"/>
    <s v="Y"/>
    <s v="N"/>
    <n v="9.1"/>
    <n v="13.2"/>
    <n v="3.4"/>
    <n v="3.6"/>
    <x v="536"/>
    <n v="114.875078"/>
    <n v="15443244.321563968"/>
  </r>
  <r>
    <d v="2016-06-21T00:00:00"/>
    <x v="5"/>
    <s v="June"/>
    <x v="1"/>
    <x v="25"/>
    <s v="Y"/>
    <s v="N"/>
    <n v="10.4"/>
    <n v="14.7"/>
    <n v="7"/>
    <n v="3.2"/>
    <x v="537"/>
    <n v="62.154764110000002"/>
    <n v="8546983.3462809045"/>
  </r>
  <r>
    <d v="2016-06-22T00:00:00"/>
    <x v="6"/>
    <s v="June"/>
    <x v="1"/>
    <x v="25"/>
    <s v="Y"/>
    <s v="N"/>
    <n v="11.2"/>
    <n v="15.4"/>
    <n v="6.6"/>
    <n v="0"/>
    <x v="538"/>
    <n v="58.759038580000002"/>
    <n v="7862739.9758315356"/>
  </r>
  <r>
    <d v="2016-06-23T00:00:00"/>
    <x v="0"/>
    <s v="June"/>
    <x v="1"/>
    <x v="25"/>
    <s v="Y"/>
    <s v="N"/>
    <n v="10.4"/>
    <n v="14.8"/>
    <n v="7.2"/>
    <n v="0.6"/>
    <x v="539"/>
    <n v="78.318980190000005"/>
    <n v="10709337.742775502"/>
  </r>
  <r>
    <d v="2016-06-24T00:00:00"/>
    <x v="1"/>
    <s v="June"/>
    <x v="1"/>
    <x v="25"/>
    <s v="N"/>
    <s v="N"/>
    <n v="6.9"/>
    <n v="10.7"/>
    <n v="5.8"/>
    <n v="13.8"/>
    <x v="540"/>
    <n v="67.938496200000003"/>
    <n v="9827872.7999281567"/>
  </r>
  <r>
    <d v="2016-06-25T00:00:00"/>
    <x v="2"/>
    <s v="June"/>
    <x v="1"/>
    <x v="25"/>
    <s v="N"/>
    <s v="N"/>
    <n v="5.6"/>
    <n v="12.7"/>
    <n v="8.8000000000000007"/>
    <n v="2"/>
    <x v="541"/>
    <n v="99.763250799999994"/>
    <n v="13141896.330198416"/>
  </r>
  <r>
    <d v="2016-06-26T00:00:00"/>
    <x v="3"/>
    <s v="June"/>
    <x v="1"/>
    <x v="26"/>
    <s v="N"/>
    <s v="N"/>
    <n v="3"/>
    <n v="11.1"/>
    <n v="7.7"/>
    <n v="0.2"/>
    <x v="542"/>
    <n v="120.4411006"/>
    <n v="15230491.98880206"/>
  </r>
  <r>
    <d v="2016-06-27T00:00:00"/>
    <x v="4"/>
    <s v="June"/>
    <x v="1"/>
    <x v="26"/>
    <s v="N"/>
    <s v="N"/>
    <n v="4.8"/>
    <n v="10.6"/>
    <n v="4.7"/>
    <n v="0.2"/>
    <x v="543"/>
    <n v="127.3466076"/>
    <n v="18928799.116930962"/>
  </r>
  <r>
    <d v="2016-06-28T00:00:00"/>
    <x v="5"/>
    <s v="June"/>
    <x v="1"/>
    <x v="26"/>
    <s v="N"/>
    <s v="N"/>
    <n v="5"/>
    <n v="17"/>
    <n v="7.8"/>
    <n v="0.2"/>
    <x v="544"/>
    <n v="110.28039029999999"/>
    <n v="15675950.546504792"/>
  </r>
  <r>
    <d v="2016-06-29T00:00:00"/>
    <x v="6"/>
    <s v="June"/>
    <x v="1"/>
    <x v="26"/>
    <s v="N"/>
    <s v="N"/>
    <n v="8.9"/>
    <n v="15.8"/>
    <n v="8.9"/>
    <n v="0.2"/>
    <x v="545"/>
    <n v="80.125243080000004"/>
    <n v="10902799.271998253"/>
  </r>
  <r>
    <d v="2016-06-30T00:00:00"/>
    <x v="0"/>
    <s v="June"/>
    <x v="1"/>
    <x v="26"/>
    <s v="N"/>
    <s v="N"/>
    <n v="10.3"/>
    <n v="11.7"/>
    <n v="5.6"/>
    <n v="0"/>
    <x v="546"/>
    <n v="115.1178955"/>
    <n v="16240655.41558093"/>
  </r>
  <r>
    <d v="2016-07-01T00:00:00"/>
    <x v="1"/>
    <s v="July"/>
    <x v="1"/>
    <x v="26"/>
    <s v="N"/>
    <s v="N"/>
    <n v="7.3"/>
    <n v="14.1"/>
    <n v="7.1"/>
    <n v="6.4"/>
    <x v="547"/>
    <n v="117.7120479"/>
    <n v="16088496.022894649"/>
  </r>
  <r>
    <d v="2016-07-02T00:00:00"/>
    <x v="2"/>
    <s v="July"/>
    <x v="1"/>
    <x v="26"/>
    <s v="N"/>
    <s v="N"/>
    <n v="9.9"/>
    <n v="16.5"/>
    <n v="6.7"/>
    <n v="0.2"/>
    <x v="548"/>
    <n v="90.456523779999998"/>
    <n v="10735702.719717676"/>
  </r>
  <r>
    <d v="2016-07-03T00:00:00"/>
    <x v="3"/>
    <s v="July"/>
    <x v="1"/>
    <x v="27"/>
    <s v="N"/>
    <s v="N"/>
    <n v="10.9"/>
    <n v="16.7"/>
    <n v="7.8"/>
    <n v="0"/>
    <x v="549"/>
    <n v="68.597089170000004"/>
    <n v="7721041.7504396345"/>
  </r>
  <r>
    <d v="2016-07-04T00:00:00"/>
    <x v="4"/>
    <s v="July"/>
    <x v="1"/>
    <x v="27"/>
    <s v="N"/>
    <s v="N"/>
    <n v="10.4"/>
    <n v="12.7"/>
    <n v="3.6"/>
    <n v="0"/>
    <x v="550"/>
    <n v="124.1368856"/>
    <n v="16846895.432084173"/>
  </r>
  <r>
    <d v="2016-07-05T00:00:00"/>
    <x v="5"/>
    <s v="July"/>
    <x v="1"/>
    <x v="27"/>
    <s v="N"/>
    <s v="N"/>
    <n v="8.1999999999999993"/>
    <n v="12.8"/>
    <n v="1.8"/>
    <n v="0.6"/>
    <x v="551"/>
    <n v="147.1876919"/>
    <n v="20959791.528466962"/>
  </r>
  <r>
    <d v="2016-07-06T00:00:00"/>
    <x v="6"/>
    <s v="July"/>
    <x v="1"/>
    <x v="27"/>
    <s v="N"/>
    <s v="N"/>
    <n v="9.8000000000000007"/>
    <n v="13"/>
    <n v="4.5999999999999996"/>
    <n v="22.6"/>
    <x v="552"/>
    <n v="116.6821116"/>
    <n v="15641948.237450201"/>
  </r>
  <r>
    <d v="2016-07-07T00:00:00"/>
    <x v="0"/>
    <s v="July"/>
    <x v="1"/>
    <x v="27"/>
    <s v="N"/>
    <s v="N"/>
    <n v="10.5"/>
    <n v="13.7"/>
    <n v="4.0999999999999996"/>
    <n v="3.8"/>
    <x v="553"/>
    <n v="176.91203619999999"/>
    <n v="24549737.40044323"/>
  </r>
  <r>
    <d v="2016-07-08T00:00:00"/>
    <x v="1"/>
    <s v="July"/>
    <x v="1"/>
    <x v="27"/>
    <s v="N"/>
    <s v="N"/>
    <n v="9.6999999999999993"/>
    <n v="15.3"/>
    <n v="7.4"/>
    <n v="0.8"/>
    <x v="554"/>
    <n v="114.84420299999999"/>
    <n v="15698059.850280147"/>
  </r>
  <r>
    <d v="2016-07-09T00:00:00"/>
    <x v="2"/>
    <s v="July"/>
    <x v="1"/>
    <x v="27"/>
    <s v="N"/>
    <s v="N"/>
    <n v="5.3"/>
    <n v="15.2"/>
    <n v="9.5"/>
    <n v="0.2"/>
    <x v="555"/>
    <n v="105.54857610000001"/>
    <n v="12915930.177269114"/>
  </r>
  <r>
    <d v="2016-07-10T00:00:00"/>
    <x v="3"/>
    <s v="July"/>
    <x v="1"/>
    <x v="28"/>
    <s v="N"/>
    <s v="N"/>
    <n v="6.5"/>
    <n v="14.2"/>
    <n v="3.6"/>
    <n v="0"/>
    <x v="556"/>
    <n v="36.167212329999998"/>
    <n v="4311791.0380167756"/>
  </r>
  <r>
    <d v="2016-07-11T00:00:00"/>
    <x v="4"/>
    <s v="July"/>
    <x v="1"/>
    <x v="28"/>
    <s v="N"/>
    <s v="N"/>
    <n v="8.3000000000000007"/>
    <n v="16"/>
    <n v="7.6"/>
    <n v="3.6"/>
    <x v="557"/>
    <n v="44.858080039999997"/>
    <n v="5751125.4749482842"/>
  </r>
  <r>
    <d v="2016-07-12T00:00:00"/>
    <x v="5"/>
    <s v="July"/>
    <x v="1"/>
    <x v="28"/>
    <s v="Y"/>
    <s v="N"/>
    <n v="10.7"/>
    <n v="13.7"/>
    <n v="8.1"/>
    <n v="0"/>
    <x v="558"/>
    <n v="49.159485719999999"/>
    <n v="6763469.950428756"/>
  </r>
  <r>
    <d v="2016-07-13T00:00:00"/>
    <x v="6"/>
    <s v="July"/>
    <x v="1"/>
    <x v="28"/>
    <s v="Y"/>
    <s v="N"/>
    <n v="4.5"/>
    <n v="12"/>
    <n v="9"/>
    <n v="0.4"/>
    <x v="559"/>
    <n v="65.914964920000003"/>
    <n v="9605673.1457526404"/>
  </r>
  <r>
    <d v="2016-07-14T00:00:00"/>
    <x v="0"/>
    <s v="July"/>
    <x v="1"/>
    <x v="28"/>
    <s v="Y"/>
    <s v="N"/>
    <n v="6.6"/>
    <n v="14"/>
    <n v="7.8"/>
    <n v="1"/>
    <x v="560"/>
    <n v="76.117452619999995"/>
    <n v="10968806.937703956"/>
  </r>
  <r>
    <d v="2016-07-15T00:00:00"/>
    <x v="1"/>
    <s v="July"/>
    <x v="1"/>
    <x v="28"/>
    <s v="Y"/>
    <s v="N"/>
    <n v="8.8000000000000007"/>
    <n v="14.1"/>
    <n v="7.2"/>
    <n v="0"/>
    <x v="561"/>
    <n v="79.507600479999994"/>
    <n v="11223837.510820087"/>
  </r>
  <r>
    <d v="2016-07-16T00:00:00"/>
    <x v="2"/>
    <s v="July"/>
    <x v="1"/>
    <x v="28"/>
    <s v="Y"/>
    <s v="N"/>
    <n v="7.8"/>
    <n v="13.7"/>
    <n v="10.199999999999999"/>
    <n v="0"/>
    <x v="562"/>
    <n v="73.694418769999999"/>
    <n v="8891905.9285322446"/>
  </r>
  <r>
    <d v="2016-07-17T00:00:00"/>
    <x v="3"/>
    <s v="July"/>
    <x v="1"/>
    <x v="29"/>
    <s v="Y"/>
    <s v="N"/>
    <n v="3.1"/>
    <n v="16.100000000000001"/>
    <n v="10.3"/>
    <n v="0"/>
    <x v="563"/>
    <n v="48.788405300000001"/>
    <n v="5533489.4508660622"/>
  </r>
  <r>
    <d v="2016-07-18T00:00:00"/>
    <x v="4"/>
    <s v="July"/>
    <x v="1"/>
    <x v="29"/>
    <s v="Y"/>
    <s v="N"/>
    <n v="9.6"/>
    <n v="17.7"/>
    <n v="8.8000000000000007"/>
    <n v="0"/>
    <x v="564"/>
    <n v="43.891518699999999"/>
    <n v="5590331.7206356805"/>
  </r>
  <r>
    <d v="2016-07-19T00:00:00"/>
    <x v="5"/>
    <s v="July"/>
    <x v="1"/>
    <x v="29"/>
    <s v="Y"/>
    <s v="N"/>
    <n v="12.6"/>
    <n v="16"/>
    <n v="5.7"/>
    <n v="0"/>
    <x v="565"/>
    <n v="49.453789790000002"/>
    <n v="6776556.3800336095"/>
  </r>
  <r>
    <d v="2016-07-20T00:00:00"/>
    <x v="6"/>
    <s v="July"/>
    <x v="1"/>
    <x v="29"/>
    <s v="Y"/>
    <s v="N"/>
    <n v="9.8000000000000007"/>
    <n v="16.100000000000001"/>
    <n v="9.1999999999999993"/>
    <n v="1.8"/>
    <x v="566"/>
    <n v="52.331551939999997"/>
    <n v="7161580.2094062716"/>
  </r>
  <r>
    <d v="2016-07-21T00:00:00"/>
    <x v="0"/>
    <s v="July"/>
    <x v="1"/>
    <x v="29"/>
    <s v="Y"/>
    <s v="N"/>
    <n v="6.9"/>
    <n v="18.100000000000001"/>
    <n v="7.4"/>
    <n v="1.8"/>
    <x v="567"/>
    <n v="44.92653284"/>
    <n v="6115719.7517272849"/>
  </r>
  <r>
    <d v="2016-07-22T00:00:00"/>
    <x v="1"/>
    <s v="July"/>
    <x v="1"/>
    <x v="29"/>
    <s v="Y"/>
    <s v="N"/>
    <n v="9.1999999999999993"/>
    <n v="18.3"/>
    <n v="5.0999999999999996"/>
    <n v="7.8"/>
    <x v="568"/>
    <n v="21.091718870000001"/>
    <n v="2716145.5761314635"/>
  </r>
  <r>
    <d v="2016-07-23T00:00:00"/>
    <x v="2"/>
    <s v="July"/>
    <x v="1"/>
    <x v="29"/>
    <s v="Y"/>
    <s v="N"/>
    <n v="7.5"/>
    <n v="11.6"/>
    <n v="9"/>
    <n v="2.8"/>
    <x v="569"/>
    <n v="62.709286929999998"/>
    <n v="7518127.0493038241"/>
  </r>
  <r>
    <d v="2016-07-24T00:00:00"/>
    <x v="3"/>
    <s v="July"/>
    <x v="1"/>
    <x v="30"/>
    <s v="Y"/>
    <s v="N"/>
    <n v="4.7"/>
    <n v="11.4"/>
    <n v="10.3"/>
    <n v="0.8"/>
    <x v="570"/>
    <n v="52.227008529999999"/>
    <n v="6273868.8921174994"/>
  </r>
  <r>
    <d v="2016-07-25T00:00:00"/>
    <x v="4"/>
    <s v="July"/>
    <x v="1"/>
    <x v="30"/>
    <s v="Y"/>
    <s v="N"/>
    <n v="6.3"/>
    <n v="14.3"/>
    <n v="7.5"/>
    <n v="0"/>
    <x v="571"/>
    <n v="37.980186609999997"/>
    <n v="5246379.2146042371"/>
  </r>
  <r>
    <d v="2016-07-26T00:00:00"/>
    <x v="5"/>
    <s v="July"/>
    <x v="1"/>
    <x v="30"/>
    <s v="Y"/>
    <s v="N"/>
    <n v="6.5"/>
    <n v="11"/>
    <n v="7.2"/>
    <n v="4.8"/>
    <x v="572"/>
    <n v="47.971245959999997"/>
    <n v="7026141.6396911126"/>
  </r>
  <r>
    <d v="2016-07-27T00:00:00"/>
    <x v="6"/>
    <s v="July"/>
    <x v="1"/>
    <x v="30"/>
    <s v="Y"/>
    <s v="N"/>
    <n v="7.5"/>
    <n v="12.9"/>
    <n v="6.9"/>
    <n v="0.4"/>
    <x v="573"/>
    <n v="36.397462779999998"/>
    <n v="5212471.7273454191"/>
  </r>
  <r>
    <d v="2016-07-28T00:00:00"/>
    <x v="0"/>
    <s v="July"/>
    <x v="1"/>
    <x v="30"/>
    <s v="Y"/>
    <s v="N"/>
    <n v="6.9"/>
    <n v="15.2"/>
    <n v="6.3"/>
    <n v="0"/>
    <x v="574"/>
    <n v="41.561898749999997"/>
    <n v="5915988.6217794567"/>
  </r>
  <r>
    <d v="2016-07-29T00:00:00"/>
    <x v="1"/>
    <s v="July"/>
    <x v="1"/>
    <x v="30"/>
    <s v="Y"/>
    <s v="N"/>
    <n v="10.199999999999999"/>
    <n v="15.3"/>
    <n v="5"/>
    <n v="0"/>
    <x v="575"/>
    <n v="33.869681919999998"/>
    <n v="4735758.1642224248"/>
  </r>
  <r>
    <d v="2016-07-30T00:00:00"/>
    <x v="2"/>
    <s v="July"/>
    <x v="1"/>
    <x v="30"/>
    <s v="Y"/>
    <s v="N"/>
    <n v="9.1"/>
    <n v="13.8"/>
    <n v="8.5"/>
    <n v="2.4"/>
    <x v="576"/>
    <n v="24.849528429999999"/>
    <n v="3020423.7761073499"/>
  </r>
  <r>
    <d v="2016-07-31T00:00:00"/>
    <x v="3"/>
    <s v="July"/>
    <x v="1"/>
    <x v="31"/>
    <s v="Y"/>
    <s v="N"/>
    <n v="10.3"/>
    <n v="17"/>
    <n v="11.3"/>
    <n v="2"/>
    <x v="577"/>
    <n v="33.778252090000002"/>
    <n v="3866977.5354258753"/>
  </r>
  <r>
    <d v="2016-08-01T00:00:00"/>
    <x v="4"/>
    <s v="August"/>
    <x v="1"/>
    <x v="31"/>
    <s v="Y"/>
    <s v="N"/>
    <n v="11.2"/>
    <n v="14.4"/>
    <n v="5.2"/>
    <n v="2.8"/>
    <x v="578"/>
    <n v="45.979129370000003"/>
    <n v="6342124.0828858977"/>
  </r>
  <r>
    <d v="2016-08-02T00:00:00"/>
    <x v="5"/>
    <s v="August"/>
    <x v="1"/>
    <x v="31"/>
    <s v="Y"/>
    <s v="N"/>
    <n v="8.5"/>
    <n v="13.4"/>
    <n v="11.2"/>
    <n v="14.4"/>
    <x v="579"/>
    <n v="48.597990580000001"/>
    <n v="6672586.2372380802"/>
  </r>
  <r>
    <d v="2016-08-03T00:00:00"/>
    <x v="6"/>
    <s v="August"/>
    <x v="1"/>
    <x v="31"/>
    <s v="Y"/>
    <s v="N"/>
    <n v="8.6999999999999993"/>
    <n v="12.8"/>
    <n v="8.4"/>
    <n v="2.8"/>
    <x v="580"/>
    <n v="58.029549359999997"/>
    <n v="8177681.6460377118"/>
  </r>
  <r>
    <d v="2016-08-04T00:00:00"/>
    <x v="0"/>
    <s v="August"/>
    <x v="1"/>
    <x v="31"/>
    <s v="Y"/>
    <s v="N"/>
    <n v="4.9000000000000004"/>
    <n v="14.6"/>
    <n v="11.1"/>
    <n v="0.8"/>
    <x v="581"/>
    <n v="51.565282189999998"/>
    <n v="7356896.6736234073"/>
  </r>
  <r>
    <d v="2016-08-05T00:00:00"/>
    <x v="1"/>
    <s v="August"/>
    <x v="1"/>
    <x v="31"/>
    <s v="Y"/>
    <s v="N"/>
    <n v="3.4"/>
    <n v="14.6"/>
    <n v="8.6999999999999993"/>
    <n v="0"/>
    <x v="582"/>
    <n v="70.203116499999993"/>
    <n v="10213944.789729943"/>
  </r>
  <r>
    <d v="2016-08-06T00:00:00"/>
    <x v="2"/>
    <s v="August"/>
    <x v="1"/>
    <x v="31"/>
    <s v="Y"/>
    <s v="N"/>
    <n v="5.8"/>
    <n v="14.4"/>
    <n v="7"/>
    <n v="0"/>
    <x v="583"/>
    <n v="54.398078300000002"/>
    <n v="7121094.4038355388"/>
  </r>
  <r>
    <d v="2016-08-07T00:00:00"/>
    <x v="3"/>
    <s v="August"/>
    <x v="1"/>
    <x v="32"/>
    <s v="Y"/>
    <s v="N"/>
    <n v="7.6"/>
    <n v="16.600000000000001"/>
    <n v="10.4"/>
    <n v="0"/>
    <x v="584"/>
    <n v="32.884789920000003"/>
    <n v="3958647.4979448076"/>
  </r>
  <r>
    <d v="2016-08-08T00:00:00"/>
    <x v="4"/>
    <s v="August"/>
    <x v="1"/>
    <x v="32"/>
    <s v="Y"/>
    <s v="N"/>
    <n v="5"/>
    <n v="14.2"/>
    <n v="8"/>
    <n v="0"/>
    <x v="585"/>
    <n v="35.117820729999998"/>
    <n v="4864044.681048709"/>
  </r>
  <r>
    <d v="2016-08-09T00:00:00"/>
    <x v="5"/>
    <s v="August"/>
    <x v="1"/>
    <x v="32"/>
    <s v="Y"/>
    <s v="N"/>
    <n v="9.6999999999999993"/>
    <n v="18.899999999999999"/>
    <n v="7.8"/>
    <n v="0"/>
    <x v="586"/>
    <n v="29.293519740000001"/>
    <n v="3890751.6703801211"/>
  </r>
  <r>
    <d v="2016-08-10T00:00:00"/>
    <x v="6"/>
    <s v="August"/>
    <x v="1"/>
    <x v="32"/>
    <s v="Y"/>
    <s v="N"/>
    <n v="9.6"/>
    <n v="15.3"/>
    <n v="11.3"/>
    <n v="0"/>
    <x v="587"/>
    <n v="22.419440789999999"/>
    <n v="2928352.6992519693"/>
  </r>
  <r>
    <d v="2016-08-11T00:00:00"/>
    <x v="0"/>
    <s v="August"/>
    <x v="1"/>
    <x v="32"/>
    <s v="Y"/>
    <s v="N"/>
    <n v="6.8"/>
    <n v="15.7"/>
    <n v="10.3"/>
    <n v="8.1999999999999993"/>
    <x v="588"/>
    <n v="39.806463620000002"/>
    <n v="5507956.6807576083"/>
  </r>
  <r>
    <d v="2016-08-12T00:00:00"/>
    <x v="1"/>
    <s v="August"/>
    <x v="1"/>
    <x v="32"/>
    <s v="Y"/>
    <s v="N"/>
    <n v="7.7"/>
    <n v="14.1"/>
    <n v="11.7"/>
    <n v="0"/>
    <x v="589"/>
    <n v="41.092200069999997"/>
    <n v="5542748.9382159971"/>
  </r>
  <r>
    <d v="2016-08-13T00:00:00"/>
    <x v="2"/>
    <s v="August"/>
    <x v="1"/>
    <x v="32"/>
    <s v="Y"/>
    <s v="N"/>
    <n v="7.9"/>
    <n v="15.1"/>
    <n v="9.5"/>
    <n v="1.6"/>
    <x v="590"/>
    <n v="38.810956079999997"/>
    <n v="4672171.7576422039"/>
  </r>
  <r>
    <d v="2016-08-14T00:00:00"/>
    <x v="3"/>
    <s v="August"/>
    <x v="1"/>
    <x v="33"/>
    <s v="Y"/>
    <s v="N"/>
    <n v="8.5"/>
    <n v="18.7"/>
    <n v="11.6"/>
    <n v="0.2"/>
    <x v="591"/>
    <n v="33.061160000000001"/>
    <n v="3738101.2165441997"/>
  </r>
  <r>
    <d v="2016-08-15T00:00:00"/>
    <x v="4"/>
    <s v="August"/>
    <x v="1"/>
    <x v="33"/>
    <s v="Y"/>
    <s v="N"/>
    <n v="10.199999999999999"/>
    <n v="18.100000000000001"/>
    <n v="13.4"/>
    <n v="0"/>
    <x v="592"/>
    <n v="39.838938429999999"/>
    <n v="5095648.8201728035"/>
  </r>
  <r>
    <d v="2016-08-16T00:00:00"/>
    <x v="5"/>
    <s v="August"/>
    <x v="1"/>
    <x v="33"/>
    <s v="Y"/>
    <s v="N"/>
    <n v="10"/>
    <n v="18.2"/>
    <n v="13.5"/>
    <n v="0"/>
    <x v="593"/>
    <n v="24.453904470000001"/>
    <n v="3056129.4010677417"/>
  </r>
  <r>
    <d v="2016-08-17T00:00:00"/>
    <x v="6"/>
    <s v="August"/>
    <x v="1"/>
    <x v="33"/>
    <s v="Y"/>
    <s v="N"/>
    <n v="12.5"/>
    <n v="15.6"/>
    <n v="9.6"/>
    <n v="0.4"/>
    <x v="594"/>
    <n v="40.89160699"/>
    <n v="5420641.3103549276"/>
  </r>
  <r>
    <d v="2016-08-18T00:00:00"/>
    <x v="0"/>
    <s v="August"/>
    <x v="1"/>
    <x v="33"/>
    <s v="Y"/>
    <s v="N"/>
    <n v="7.1"/>
    <n v="21.6"/>
    <n v="13.1"/>
    <n v="0"/>
    <x v="595"/>
    <n v="27.471093289999999"/>
    <n v="3390880.8020599713"/>
  </r>
  <r>
    <d v="2016-08-19T00:00:00"/>
    <x v="1"/>
    <s v="August"/>
    <x v="1"/>
    <x v="33"/>
    <s v="Y"/>
    <s v="N"/>
    <n v="15.3"/>
    <n v="16.399999999999999"/>
    <n v="2.7"/>
    <n v="0.2"/>
    <x v="596"/>
    <n v="27.60134081"/>
    <n v="3659102.574833089"/>
  </r>
  <r>
    <d v="2016-08-20T00:00:00"/>
    <x v="2"/>
    <s v="August"/>
    <x v="1"/>
    <x v="33"/>
    <s v="Y"/>
    <s v="N"/>
    <n v="6.9"/>
    <n v="13.6"/>
    <n v="9.6999999999999993"/>
    <n v="9.4"/>
    <x v="597"/>
    <n v="25.002466940000001"/>
    <n v="3026600.1281688963"/>
  </r>
  <r>
    <d v="2016-08-21T00:00:00"/>
    <x v="3"/>
    <s v="August"/>
    <x v="1"/>
    <x v="34"/>
    <s v="Y"/>
    <s v="N"/>
    <n v="9.5"/>
    <n v="14.8"/>
    <n v="7"/>
    <n v="1.2"/>
    <x v="598"/>
    <n v="38.913255630000002"/>
    <n v="4635290.3918586588"/>
  </r>
  <r>
    <d v="2016-08-22T00:00:00"/>
    <x v="4"/>
    <s v="August"/>
    <x v="1"/>
    <x v="34"/>
    <s v="Y"/>
    <s v="N"/>
    <n v="7.8"/>
    <n v="16"/>
    <n v="8.6999999999999993"/>
    <n v="5.6"/>
    <x v="599"/>
    <n v="59.995340669999997"/>
    <n v="8351561.4049563445"/>
  </r>
  <r>
    <d v="2016-08-23T00:00:00"/>
    <x v="5"/>
    <s v="August"/>
    <x v="1"/>
    <x v="34"/>
    <s v="Y"/>
    <s v="N"/>
    <n v="7"/>
    <n v="13.4"/>
    <n v="14.2"/>
    <n v="11"/>
    <x v="600"/>
    <n v="73.189593709999997"/>
    <n v="10147033.815895947"/>
  </r>
  <r>
    <d v="2016-08-24T00:00:00"/>
    <x v="6"/>
    <s v="August"/>
    <x v="1"/>
    <x v="34"/>
    <s v="Y"/>
    <s v="N"/>
    <n v="3.7"/>
    <n v="12.7"/>
    <n v="14"/>
    <n v="0"/>
    <x v="601"/>
    <n v="114.0039598"/>
    <n v="16088557.448043643"/>
  </r>
  <r>
    <d v="2016-08-25T00:00:00"/>
    <x v="0"/>
    <s v="August"/>
    <x v="1"/>
    <x v="34"/>
    <s v="Y"/>
    <s v="N"/>
    <n v="6.5"/>
    <n v="13"/>
    <n v="13.5"/>
    <n v="1.2"/>
    <x v="602"/>
    <n v="74.663055139999997"/>
    <n v="10432222.582957737"/>
  </r>
  <r>
    <d v="2016-08-26T00:00:00"/>
    <x v="1"/>
    <s v="August"/>
    <x v="1"/>
    <x v="34"/>
    <s v="Y"/>
    <s v="N"/>
    <n v="7.2"/>
    <n v="14.4"/>
    <n v="8.8000000000000007"/>
    <n v="0.6"/>
    <x v="603"/>
    <n v="67.627753299999995"/>
    <n v="9462512.098861549"/>
  </r>
  <r>
    <d v="2016-08-27T00:00:00"/>
    <x v="2"/>
    <s v="August"/>
    <x v="1"/>
    <x v="34"/>
    <s v="Y"/>
    <s v="N"/>
    <n v="9.3000000000000007"/>
    <n v="16.3"/>
    <n v="11.7"/>
    <n v="0"/>
    <x v="604"/>
    <n v="31.80817961"/>
    <n v="3803406.4583060443"/>
  </r>
  <r>
    <d v="2016-08-28T00:00:00"/>
    <x v="3"/>
    <s v="August"/>
    <x v="1"/>
    <x v="35"/>
    <s v="Y"/>
    <s v="N"/>
    <n v="10.5"/>
    <n v="19"/>
    <n v="12.2"/>
    <n v="0"/>
    <x v="605"/>
    <n v="29.447681029999998"/>
    <n v="3381548.6233013975"/>
  </r>
  <r>
    <d v="2016-08-29T00:00:00"/>
    <x v="4"/>
    <s v="August"/>
    <x v="1"/>
    <x v="35"/>
    <s v="Y"/>
    <s v="N"/>
    <n v="8.6999999999999993"/>
    <n v="20.399999999999999"/>
    <n v="14.2"/>
    <n v="0"/>
    <x v="606"/>
    <n v="39.142378899999997"/>
    <n v="4894977.2015809407"/>
  </r>
  <r>
    <d v="2016-08-30T00:00:00"/>
    <x v="5"/>
    <s v="August"/>
    <x v="1"/>
    <x v="35"/>
    <s v="Y"/>
    <s v="N"/>
    <n v="10.199999999999999"/>
    <n v="16.8"/>
    <n v="5.2"/>
    <n v="0"/>
    <x v="607"/>
    <n v="53.186931000000001"/>
    <n v="7113669.0496376399"/>
  </r>
  <r>
    <d v="2016-08-31T00:00:00"/>
    <x v="6"/>
    <s v="August"/>
    <x v="1"/>
    <x v="35"/>
    <s v="Y"/>
    <s v="N"/>
    <n v="12.8"/>
    <n v="20.2"/>
    <n v="10.1"/>
    <n v="0.8"/>
    <x v="608"/>
    <n v="32.559017400000002"/>
    <n v="4194710.5640477315"/>
  </r>
  <r>
    <d v="2016-09-01T00:00:00"/>
    <x v="0"/>
    <s v="September"/>
    <x v="1"/>
    <x v="35"/>
    <s v="Y"/>
    <s v="N"/>
    <n v="11.6"/>
    <n v="15.5"/>
    <n v="8.8000000000000007"/>
    <n v="0"/>
    <x v="609"/>
    <n v="46.808787860000002"/>
    <n v="6283900.2585035572"/>
  </r>
  <r>
    <d v="2016-09-02T00:00:00"/>
    <x v="1"/>
    <s v="September"/>
    <x v="1"/>
    <x v="35"/>
    <s v="Y"/>
    <s v="N"/>
    <n v="9.6"/>
    <n v="15"/>
    <n v="9.6"/>
    <n v="0.4"/>
    <x v="610"/>
    <n v="52.636792880000002"/>
    <n v="7120353.9902139269"/>
  </r>
  <r>
    <d v="2016-09-03T00:00:00"/>
    <x v="2"/>
    <s v="September"/>
    <x v="1"/>
    <x v="35"/>
    <s v="Y"/>
    <s v="N"/>
    <n v="10"/>
    <n v="15.7"/>
    <n v="12.9"/>
    <n v="0.2"/>
    <x v="611"/>
    <n v="35.270782859999997"/>
    <n v="4183889.3935876056"/>
  </r>
  <r>
    <d v="2016-09-04T00:00:00"/>
    <x v="3"/>
    <s v="September"/>
    <x v="1"/>
    <x v="36"/>
    <s v="Y"/>
    <s v="N"/>
    <n v="10.1"/>
    <n v="16.899999999999999"/>
    <n v="10"/>
    <n v="0.2"/>
    <x v="612"/>
    <n v="24.51210764"/>
    <n v="2720500.9010935784"/>
  </r>
  <r>
    <d v="2016-09-05T00:00:00"/>
    <x v="4"/>
    <s v="September"/>
    <x v="1"/>
    <x v="36"/>
    <s v="Y"/>
    <s v="N"/>
    <n v="12.8"/>
    <n v="18.399999999999999"/>
    <n v="11.7"/>
    <n v="0"/>
    <x v="613"/>
    <n v="38.212469630000001"/>
    <n v="4863523.2153209988"/>
  </r>
  <r>
    <d v="2016-09-06T00:00:00"/>
    <x v="5"/>
    <s v="September"/>
    <x v="1"/>
    <x v="36"/>
    <s v="Y"/>
    <s v="N"/>
    <n v="9.1999999999999993"/>
    <n v="21.5"/>
    <n v="15.8"/>
    <n v="0"/>
    <x v="614"/>
    <n v="28.692645949999999"/>
    <n v="3716913.214470672"/>
  </r>
  <r>
    <d v="2016-09-07T00:00:00"/>
    <x v="6"/>
    <s v="September"/>
    <x v="1"/>
    <x v="36"/>
    <s v="Y"/>
    <s v="N"/>
    <n v="9.6"/>
    <n v="21"/>
    <n v="16.7"/>
    <n v="0"/>
    <x v="615"/>
    <n v="24.182421389999998"/>
    <n v="2981862.3179851575"/>
  </r>
  <r>
    <d v="2016-09-08T00:00:00"/>
    <x v="0"/>
    <s v="September"/>
    <x v="1"/>
    <x v="36"/>
    <s v="Y"/>
    <s v="N"/>
    <n v="13.1"/>
    <n v="23.3"/>
    <n v="16"/>
    <n v="0"/>
    <x v="616"/>
    <n v="12.50431916"/>
    <n v="1472045.339256722"/>
  </r>
  <r>
    <d v="2016-09-09T00:00:00"/>
    <x v="1"/>
    <s v="September"/>
    <x v="1"/>
    <x v="36"/>
    <s v="Y"/>
    <s v="N"/>
    <n v="16"/>
    <n v="16.7"/>
    <n v="5.9"/>
    <n v="0.6"/>
    <x v="617"/>
    <n v="23.40099927"/>
    <n v="2935248.2980391984"/>
  </r>
  <r>
    <d v="2016-09-10T00:00:00"/>
    <x v="2"/>
    <s v="September"/>
    <x v="1"/>
    <x v="36"/>
    <s v="Y"/>
    <s v="N"/>
    <n v="11.5"/>
    <n v="14.3"/>
    <n v="7.9"/>
    <n v="9.4"/>
    <x v="618"/>
    <n v="38.559908849999999"/>
    <n v="4296074.9319055052"/>
  </r>
  <r>
    <d v="2016-09-11T00:00:00"/>
    <x v="3"/>
    <s v="September"/>
    <x v="1"/>
    <x v="37"/>
    <s v="Y"/>
    <s v="N"/>
    <n v="7.3"/>
    <n v="17"/>
    <n v="11.8"/>
    <n v="1.2"/>
    <x v="619"/>
    <n v="50.347882009999999"/>
    <n v="5494223.4491358818"/>
  </r>
  <r>
    <d v="2016-09-12T00:00:00"/>
    <x v="4"/>
    <s v="September"/>
    <x v="1"/>
    <x v="37"/>
    <s v="Y"/>
    <s v="N"/>
    <n v="9.9"/>
    <n v="13.6"/>
    <n v="7"/>
    <n v="1.6"/>
    <x v="620"/>
    <n v="68.177203239999997"/>
    <n v="8928982.8663499877"/>
  </r>
  <r>
    <d v="2016-09-13T00:00:00"/>
    <x v="5"/>
    <s v="September"/>
    <x v="1"/>
    <x v="37"/>
    <s v="Y"/>
    <s v="N"/>
    <n v="9.6"/>
    <n v="14.6"/>
    <n v="2.8"/>
    <n v="9"/>
    <x v="621"/>
    <n v="62.068475560000003"/>
    <n v="8361874.6480569122"/>
  </r>
  <r>
    <d v="2016-09-14T00:00:00"/>
    <x v="6"/>
    <s v="September"/>
    <x v="1"/>
    <x v="37"/>
    <s v="Y"/>
    <s v="N"/>
    <n v="10.5"/>
    <n v="16.100000000000001"/>
    <n v="13.2"/>
    <n v="20.6"/>
    <x v="622"/>
    <n v="54.840524199999997"/>
    <n v="7164962.7463912955"/>
  </r>
  <r>
    <d v="2016-09-15T00:00:00"/>
    <x v="0"/>
    <s v="September"/>
    <x v="1"/>
    <x v="37"/>
    <s v="Y"/>
    <s v="N"/>
    <n v="8.6999999999999993"/>
    <n v="14.6"/>
    <n v="6.9"/>
    <n v="2"/>
    <x v="623"/>
    <n v="42.819917580000002"/>
    <n v="5747908.0853966316"/>
  </r>
  <r>
    <d v="2016-09-16T00:00:00"/>
    <x v="1"/>
    <s v="September"/>
    <x v="1"/>
    <x v="37"/>
    <s v="N"/>
    <s v="N"/>
    <n v="9"/>
    <n v="15.7"/>
    <n v="12.5"/>
    <n v="13.4"/>
    <x v="624"/>
    <n v="47.043747310000001"/>
    <n v="6197265.9477290083"/>
  </r>
  <r>
    <d v="2016-09-17T00:00:00"/>
    <x v="2"/>
    <s v="September"/>
    <x v="1"/>
    <x v="37"/>
    <s v="N"/>
    <s v="N"/>
    <n v="11.1"/>
    <n v="19.8"/>
    <n v="18.8"/>
    <n v="0"/>
    <x v="625"/>
    <n v="36.028691260000002"/>
    <n v="3844605.0711566205"/>
  </r>
  <r>
    <d v="2016-09-18T00:00:00"/>
    <x v="3"/>
    <s v="September"/>
    <x v="1"/>
    <x v="38"/>
    <s v="N"/>
    <s v="N"/>
    <n v="10.8"/>
    <n v="12.5"/>
    <n v="5.5"/>
    <n v="0.4"/>
    <x v="626"/>
    <n v="48.344866349999997"/>
    <n v="5333145.8020753684"/>
  </r>
  <r>
    <d v="2016-09-19T00:00:00"/>
    <x v="4"/>
    <s v="September"/>
    <x v="1"/>
    <x v="38"/>
    <s v="N"/>
    <s v="N"/>
    <n v="8.5"/>
    <n v="16.3"/>
    <n v="16.2"/>
    <n v="0.2"/>
    <x v="627"/>
    <n v="56.44254935"/>
    <n v="7190277.8840752915"/>
  </r>
  <r>
    <d v="2016-09-20T00:00:00"/>
    <x v="5"/>
    <s v="September"/>
    <x v="1"/>
    <x v="38"/>
    <s v="N"/>
    <s v="N"/>
    <n v="9.1"/>
    <n v="18.8"/>
    <n v="18.5"/>
    <n v="0"/>
    <x v="628"/>
    <n v="43.177379569999999"/>
    <n v="5296323.256675248"/>
  </r>
  <r>
    <d v="2016-09-21T00:00:00"/>
    <x v="6"/>
    <s v="September"/>
    <x v="1"/>
    <x v="38"/>
    <s v="N"/>
    <s v="N"/>
    <n v="10.9"/>
    <n v="15.2"/>
    <n v="8.8000000000000007"/>
    <n v="1.2"/>
    <x v="629"/>
    <n v="52.28283459"/>
    <n v="6650824.6237404365"/>
  </r>
  <r>
    <d v="2016-09-22T00:00:00"/>
    <x v="0"/>
    <s v="September"/>
    <x v="1"/>
    <x v="38"/>
    <s v="N"/>
    <s v="N"/>
    <n v="9.6"/>
    <n v="13.4"/>
    <n v="9.9"/>
    <n v="1.2"/>
    <x v="630"/>
    <n v="55.701872710000004"/>
    <n v="7316849.8322041919"/>
  </r>
  <r>
    <d v="2016-09-23T00:00:00"/>
    <x v="1"/>
    <s v="September"/>
    <x v="1"/>
    <x v="38"/>
    <s v="N"/>
    <s v="N"/>
    <n v="9.8000000000000007"/>
    <n v="16.5"/>
    <n v="16.5"/>
    <n v="0.6"/>
    <x v="631"/>
    <n v="46.538703269999999"/>
    <n v="5929981.5823058058"/>
  </r>
  <r>
    <d v="2016-09-24T00:00:00"/>
    <x v="2"/>
    <s v="September"/>
    <x v="1"/>
    <x v="38"/>
    <s v="N"/>
    <s v="N"/>
    <n v="10"/>
    <n v="20.100000000000001"/>
    <n v="18.399999999999999"/>
    <n v="0"/>
    <x v="632"/>
    <n v="43.556599820000002"/>
    <n v="4650811.4804452704"/>
  </r>
  <r>
    <d v="2016-09-25T00:00:00"/>
    <x v="3"/>
    <s v="September"/>
    <x v="1"/>
    <x v="39"/>
    <s v="N"/>
    <s v="N"/>
    <n v="9.5"/>
    <n v="14.7"/>
    <n v="17.100000000000001"/>
    <n v="5.8"/>
    <x v="633"/>
    <n v="37.698479470000002"/>
    <n v="3993458.5513926758"/>
  </r>
  <r>
    <d v="2016-09-26T00:00:00"/>
    <x v="4"/>
    <s v="September"/>
    <x v="1"/>
    <x v="39"/>
    <s v="N"/>
    <s v="N"/>
    <n v="8.1"/>
    <n v="16.899999999999999"/>
    <n v="13.6"/>
    <n v="0.6"/>
    <x v="634"/>
    <n v="47.67147027"/>
    <n v="5927622.6853619618"/>
  </r>
  <r>
    <d v="2016-09-27T00:00:00"/>
    <x v="5"/>
    <s v="September"/>
    <x v="1"/>
    <x v="39"/>
    <s v="N"/>
    <s v="N"/>
    <n v="7.4"/>
    <n v="14.8"/>
    <n v="13.4"/>
    <n v="12.6"/>
    <x v="635"/>
    <n v="49.794504430000003"/>
    <n v="6318363.4198822519"/>
  </r>
  <r>
    <d v="2016-09-28T00:00:00"/>
    <x v="6"/>
    <s v="September"/>
    <x v="1"/>
    <x v="39"/>
    <s v="N"/>
    <s v="N"/>
    <n v="7.5"/>
    <n v="19.3"/>
    <n v="19.600000000000001"/>
    <n v="2.2000000000000002"/>
    <x v="636"/>
    <n v="32.431714720000002"/>
    <n v="3928883.3242536401"/>
  </r>
  <r>
    <d v="2016-09-29T00:00:00"/>
    <x v="0"/>
    <s v="September"/>
    <x v="1"/>
    <x v="39"/>
    <s v="N"/>
    <s v="N"/>
    <n v="12.5"/>
    <n v="16.7"/>
    <n v="16.2"/>
    <n v="1.8"/>
    <x v="637"/>
    <n v="37.596001049999998"/>
    <n v="4618987.9190414147"/>
  </r>
  <r>
    <d v="2016-09-30T00:00:00"/>
    <x v="1"/>
    <s v="September"/>
    <x v="1"/>
    <x v="39"/>
    <s v="N"/>
    <s v="Y"/>
    <n v="9.3000000000000007"/>
    <n v="16.399999999999999"/>
    <n v="16.600000000000001"/>
    <n v="2"/>
    <x v="638"/>
    <n v="33.063692619999998"/>
    <n v="3750737.8514819602"/>
  </r>
  <r>
    <d v="2016-10-01T00:00:00"/>
    <x v="2"/>
    <s v="October"/>
    <x v="1"/>
    <x v="39"/>
    <s v="N"/>
    <s v="N"/>
    <n v="11.6"/>
    <n v="18.600000000000001"/>
    <n v="11.9"/>
    <n v="1.6"/>
    <x v="639"/>
    <n v="20.48609587"/>
    <n v="2236697.7595673962"/>
  </r>
  <r>
    <d v="2016-10-02T00:00:00"/>
    <x v="3"/>
    <s v="October"/>
    <x v="1"/>
    <x v="40"/>
    <s v="N"/>
    <s v="N"/>
    <n v="12.1"/>
    <n v="24"/>
    <n v="18.7"/>
    <n v="0"/>
    <x v="640"/>
    <n v="13.656870189999999"/>
    <n v="1338276.7245477566"/>
  </r>
  <r>
    <d v="2016-10-03T00:00:00"/>
    <x v="4"/>
    <s v="October"/>
    <x v="1"/>
    <x v="40"/>
    <s v="N"/>
    <s v="N"/>
    <n v="11.1"/>
    <n v="15.9"/>
    <n v="13.7"/>
    <n v="9.1999999999999993"/>
    <x v="641"/>
    <n v="21.601743630000001"/>
    <n v="2502324.5963730062"/>
  </r>
  <r>
    <d v="2016-10-04T00:00:00"/>
    <x v="5"/>
    <s v="October"/>
    <x v="1"/>
    <x v="40"/>
    <s v="Y"/>
    <s v="N"/>
    <n v="10.6"/>
    <n v="17.100000000000001"/>
    <n v="13.2"/>
    <n v="2"/>
    <x v="642"/>
    <n v="23.001781319999999"/>
    <n v="2854278.8530547004"/>
  </r>
  <r>
    <d v="2016-10-05T00:00:00"/>
    <x v="6"/>
    <s v="October"/>
    <x v="1"/>
    <x v="40"/>
    <s v="Y"/>
    <s v="N"/>
    <n v="8"/>
    <n v="17.100000000000001"/>
    <n v="7.5"/>
    <n v="2.8"/>
    <x v="643"/>
    <n v="41.115132719999998"/>
    <n v="5285695.0615438567"/>
  </r>
  <r>
    <d v="2016-10-06T00:00:00"/>
    <x v="0"/>
    <s v="October"/>
    <x v="1"/>
    <x v="40"/>
    <s v="Y"/>
    <s v="N"/>
    <n v="9.6999999999999993"/>
    <n v="27.2"/>
    <n v="22.6"/>
    <n v="0"/>
    <x v="644"/>
    <n v="30.189572800000001"/>
    <n v="3498927.410743712"/>
  </r>
  <r>
    <d v="2016-10-07T00:00:00"/>
    <x v="1"/>
    <s v="October"/>
    <x v="1"/>
    <x v="40"/>
    <s v="Y"/>
    <s v="N"/>
    <n v="14.1"/>
    <n v="22.5"/>
    <n v="7.8"/>
    <n v="0"/>
    <x v="645"/>
    <n v="37.339104300000002"/>
    <n v="4338719.1598932389"/>
  </r>
  <r>
    <d v="2016-10-08T00:00:00"/>
    <x v="2"/>
    <s v="October"/>
    <x v="1"/>
    <x v="40"/>
    <s v="Y"/>
    <s v="N"/>
    <n v="9.6999999999999993"/>
    <n v="16.899999999999999"/>
    <n v="23"/>
    <n v="0"/>
    <x v="646"/>
    <n v="35.210343819999999"/>
    <n v="3566835.11698246"/>
  </r>
  <r>
    <d v="2016-10-09T00:00:00"/>
    <x v="3"/>
    <s v="October"/>
    <x v="1"/>
    <x v="41"/>
    <s v="Y"/>
    <s v="N"/>
    <n v="9.5"/>
    <n v="22"/>
    <n v="14.1"/>
    <n v="0"/>
    <x v="647"/>
    <n v="15.90301462"/>
    <n v="1510057.3947098192"/>
  </r>
  <r>
    <d v="2016-10-10T00:00:00"/>
    <x v="4"/>
    <s v="October"/>
    <x v="1"/>
    <x v="41"/>
    <s v="Y"/>
    <s v="N"/>
    <n v="13"/>
    <n v="16.8"/>
    <n v="18.399999999999999"/>
    <n v="0.8"/>
    <x v="648"/>
    <n v="27.654717770000001"/>
    <n v="3230940.2233155109"/>
  </r>
  <r>
    <d v="2016-10-11T00:00:00"/>
    <x v="5"/>
    <s v="October"/>
    <x v="1"/>
    <x v="41"/>
    <s v="Y"/>
    <s v="N"/>
    <n v="7.5"/>
    <n v="15.1"/>
    <n v="16.7"/>
    <n v="1.4"/>
    <x v="649"/>
    <n v="38.199945730000003"/>
    <n v="4762227.5583859496"/>
  </r>
  <r>
    <d v="2016-10-12T00:00:00"/>
    <x v="6"/>
    <s v="October"/>
    <x v="1"/>
    <x v="41"/>
    <s v="Y"/>
    <s v="N"/>
    <n v="10.199999999999999"/>
    <n v="15.4"/>
    <n v="12.9"/>
    <n v="0"/>
    <x v="650"/>
    <n v="44.770645539999997"/>
    <n v="5758055.695384142"/>
  </r>
  <r>
    <d v="2016-10-13T00:00:00"/>
    <x v="0"/>
    <s v="October"/>
    <x v="1"/>
    <x v="41"/>
    <s v="Y"/>
    <s v="N"/>
    <n v="6.8"/>
    <n v="14.6"/>
    <n v="22.8"/>
    <n v="4.2"/>
    <x v="651"/>
    <n v="58.353085180000001"/>
    <n v="7483360.9897637228"/>
  </r>
  <r>
    <d v="2016-10-14T00:00:00"/>
    <x v="1"/>
    <s v="October"/>
    <x v="1"/>
    <x v="41"/>
    <s v="Y"/>
    <s v="N"/>
    <n v="5.2"/>
    <n v="22.7"/>
    <n v="24.5"/>
    <n v="0.2"/>
    <x v="652"/>
    <n v="43.966506600000002"/>
    <n v="5352108.1386803016"/>
  </r>
  <r>
    <d v="2016-10-15T00:00:00"/>
    <x v="2"/>
    <s v="October"/>
    <x v="1"/>
    <x v="41"/>
    <s v="Y"/>
    <s v="N"/>
    <n v="9.4"/>
    <n v="24.8"/>
    <n v="21.8"/>
    <n v="0"/>
    <x v="653"/>
    <n v="12.698328739999999"/>
    <n v="1243007.4640618188"/>
  </r>
  <r>
    <d v="2016-10-16T00:00:00"/>
    <x v="3"/>
    <s v="October"/>
    <x v="1"/>
    <x v="42"/>
    <s v="Y"/>
    <s v="N"/>
    <n v="17.399999999999999"/>
    <n v="23.1"/>
    <n v="8"/>
    <n v="0"/>
    <x v="306"/>
    <n v="22.029095420000001"/>
    <n v="2242408.4811064"/>
  </r>
  <r>
    <d v="2016-10-17T00:00:00"/>
    <x v="4"/>
    <s v="October"/>
    <x v="1"/>
    <x v="42"/>
    <s v="Y"/>
    <s v="N"/>
    <n v="9.8000000000000007"/>
    <n v="18.899999999999999"/>
    <n v="14.8"/>
    <n v="9.8000000000000007"/>
    <x v="654"/>
    <n v="29.59668164"/>
    <n v="3434483.1400648658"/>
  </r>
  <r>
    <d v="2016-10-18T00:00:00"/>
    <x v="5"/>
    <s v="October"/>
    <x v="1"/>
    <x v="42"/>
    <s v="Y"/>
    <s v="N"/>
    <n v="9.6"/>
    <n v="16.600000000000001"/>
    <n v="16.5"/>
    <n v="1"/>
    <x v="655"/>
    <n v="36.721212710000003"/>
    <n v="4526456.442031743"/>
  </r>
  <r>
    <d v="2016-10-19T00:00:00"/>
    <x v="6"/>
    <s v="October"/>
    <x v="1"/>
    <x v="42"/>
    <s v="Y"/>
    <s v="N"/>
    <n v="7.5"/>
    <n v="16.5"/>
    <n v="22.1"/>
    <n v="2.6"/>
    <x v="656"/>
    <n v="60.68302782"/>
    <n v="7668031.4921270916"/>
  </r>
  <r>
    <d v="2016-10-20T00:00:00"/>
    <x v="0"/>
    <s v="October"/>
    <x v="1"/>
    <x v="42"/>
    <s v="Y"/>
    <s v="N"/>
    <n v="6.8"/>
    <n v="21.8"/>
    <n v="25.6"/>
    <n v="0"/>
    <x v="657"/>
    <n v="27.425826229999998"/>
    <n v="3150326.7696936065"/>
  </r>
  <r>
    <d v="2016-10-21T00:00:00"/>
    <x v="1"/>
    <s v="October"/>
    <x v="1"/>
    <x v="42"/>
    <s v="Y"/>
    <s v="N"/>
    <n v="14.8"/>
    <n v="17.600000000000001"/>
    <n v="1.9"/>
    <n v="0"/>
    <x v="658"/>
    <n v="43.244732259999999"/>
    <n v="5318033.2744221939"/>
  </r>
  <r>
    <d v="2016-10-22T00:00:00"/>
    <x v="2"/>
    <s v="October"/>
    <x v="1"/>
    <x v="42"/>
    <s v="Y"/>
    <s v="N"/>
    <n v="6.9"/>
    <n v="13.2"/>
    <n v="16.899999999999999"/>
    <n v="16.399999999999999"/>
    <x v="659"/>
    <n v="38.711130760000003"/>
    <n v="4420199.3033703389"/>
  </r>
  <r>
    <d v="2016-10-23T00:00:00"/>
    <x v="3"/>
    <s v="October"/>
    <x v="1"/>
    <x v="43"/>
    <s v="Y"/>
    <s v="N"/>
    <n v="7.9"/>
    <n v="14.1"/>
    <n v="18.7"/>
    <n v="8.8000000000000007"/>
    <x v="660"/>
    <n v="40.91855691"/>
    <n v="4553785.2799569899"/>
  </r>
  <r>
    <d v="2016-10-24T00:00:00"/>
    <x v="4"/>
    <s v="October"/>
    <x v="1"/>
    <x v="43"/>
    <s v="Y"/>
    <s v="N"/>
    <n v="9.4"/>
    <n v="17.100000000000001"/>
    <n v="20.3"/>
    <n v="0.4"/>
    <x v="661"/>
    <n v="66.513366149999996"/>
    <n v="8332140.3523159139"/>
  </r>
  <r>
    <d v="2016-10-25T00:00:00"/>
    <x v="5"/>
    <s v="October"/>
    <x v="1"/>
    <x v="43"/>
    <s v="Y"/>
    <s v="N"/>
    <n v="9.6"/>
    <n v="25.7"/>
    <n v="23.1"/>
    <n v="0.2"/>
    <x v="662"/>
    <n v="37.022146409999998"/>
    <n v="4336713.3290365553"/>
  </r>
  <r>
    <d v="2016-10-26T00:00:00"/>
    <x v="6"/>
    <s v="October"/>
    <x v="1"/>
    <x v="43"/>
    <s v="Y"/>
    <s v="N"/>
    <n v="16.5"/>
    <n v="18.5"/>
    <n v="9"/>
    <n v="0"/>
    <x v="663"/>
    <n v="55.416352840000002"/>
    <n v="6738927.476567572"/>
  </r>
  <r>
    <d v="2016-10-27T00:00:00"/>
    <x v="0"/>
    <s v="October"/>
    <x v="1"/>
    <x v="43"/>
    <s v="Y"/>
    <s v="N"/>
    <n v="10.1"/>
    <n v="15.4"/>
    <n v="25.8"/>
    <n v="0.2"/>
    <x v="664"/>
    <n v="43.480540499999996"/>
    <n v="5223857.7933834139"/>
  </r>
  <r>
    <d v="2016-10-28T00:00:00"/>
    <x v="1"/>
    <s v="October"/>
    <x v="1"/>
    <x v="43"/>
    <s v="Y"/>
    <s v="N"/>
    <n v="6.3"/>
    <n v="16.600000000000001"/>
    <n v="26.5"/>
    <n v="0"/>
    <x v="665"/>
    <n v="54.509745119999998"/>
    <n v="6531396.3621974355"/>
  </r>
  <r>
    <d v="2016-10-29T00:00:00"/>
    <x v="2"/>
    <s v="October"/>
    <x v="1"/>
    <x v="43"/>
    <s v="Y"/>
    <s v="N"/>
    <n v="9.3000000000000007"/>
    <n v="25.6"/>
    <n v="25.8"/>
    <n v="0"/>
    <x v="666"/>
    <n v="21.28564824"/>
    <n v="2217775.210766905"/>
  </r>
  <r>
    <d v="2016-10-30T00:00:00"/>
    <x v="3"/>
    <s v="October"/>
    <x v="1"/>
    <x v="44"/>
    <s v="Y"/>
    <s v="N"/>
    <n v="12.7"/>
    <n v="28"/>
    <n v="19.5"/>
    <n v="0"/>
    <x v="667"/>
    <n v="6.8691345049999999"/>
    <n v="647936.05796096858"/>
  </r>
  <r>
    <d v="2016-10-31T00:00:00"/>
    <x v="4"/>
    <s v="October"/>
    <x v="1"/>
    <x v="44"/>
    <s v="Y"/>
    <s v="N"/>
    <n v="7.9"/>
    <n v="17.5"/>
    <n v="19"/>
    <n v="1.8"/>
    <x v="668"/>
    <n v="19.08090112"/>
    <n v="2111519.8036278016"/>
  </r>
  <r>
    <d v="2016-11-01T00:00:00"/>
    <x v="5"/>
    <s v="November"/>
    <x v="1"/>
    <x v="44"/>
    <s v="Y"/>
    <s v="Y"/>
    <n v="9.4"/>
    <n v="18.399999999999999"/>
    <n v="17.7"/>
    <n v="0.4"/>
    <x v="669"/>
    <n v="17.418201960000001"/>
    <n v="1828496.8267753718"/>
  </r>
  <r>
    <d v="2016-11-02T00:00:00"/>
    <x v="6"/>
    <s v="November"/>
    <x v="1"/>
    <x v="44"/>
    <s v="Y"/>
    <s v="N"/>
    <n v="9.6999999999999993"/>
    <n v="18.5"/>
    <n v="13.3"/>
    <n v="0.4"/>
    <x v="670"/>
    <n v="46.645669009999999"/>
    <n v="5593024.6868961649"/>
  </r>
  <r>
    <d v="2016-11-03T00:00:00"/>
    <x v="0"/>
    <s v="November"/>
    <x v="1"/>
    <x v="44"/>
    <s v="Y"/>
    <s v="N"/>
    <n v="10"/>
    <n v="19.100000000000001"/>
    <n v="28"/>
    <n v="0"/>
    <x v="671"/>
    <n v="60.221047589999998"/>
    <n v="7146883.0742569864"/>
  </r>
  <r>
    <d v="2016-11-04T00:00:00"/>
    <x v="1"/>
    <s v="November"/>
    <x v="1"/>
    <x v="44"/>
    <s v="Y"/>
    <s v="N"/>
    <n v="10.199999999999999"/>
    <n v="29.2"/>
    <n v="24.9"/>
    <n v="0"/>
    <x v="672"/>
    <n v="25.952350200000001"/>
    <n v="2949912.4247230473"/>
  </r>
  <r>
    <d v="2016-11-05T00:00:00"/>
    <x v="2"/>
    <s v="November"/>
    <x v="1"/>
    <x v="44"/>
    <s v="Y"/>
    <s v="N"/>
    <n v="10"/>
    <n v="16.8"/>
    <n v="10.8"/>
    <n v="0"/>
    <x v="673"/>
    <n v="15.26468717"/>
    <n v="1554109.2492930775"/>
  </r>
  <r>
    <d v="2016-11-06T00:00:00"/>
    <x v="3"/>
    <s v="November"/>
    <x v="1"/>
    <x v="45"/>
    <s v="Y"/>
    <s v="N"/>
    <n v="11.5"/>
    <n v="21.4"/>
    <n v="25.2"/>
    <n v="0"/>
    <x v="674"/>
    <n v="24.15876196"/>
    <n v="2341827.7786854529"/>
  </r>
  <r>
    <d v="2016-11-07T00:00:00"/>
    <x v="4"/>
    <s v="November"/>
    <x v="1"/>
    <x v="45"/>
    <s v="Y"/>
    <s v="N"/>
    <n v="14.6"/>
    <n v="25.9"/>
    <n v="15.9"/>
    <n v="0"/>
    <x v="675"/>
    <n v="30.36705791"/>
    <n v="3529573.4656789894"/>
  </r>
  <r>
    <d v="2016-11-08T00:00:00"/>
    <x v="5"/>
    <s v="November"/>
    <x v="1"/>
    <x v="45"/>
    <s v="Y"/>
    <s v="N"/>
    <n v="11"/>
    <n v="18.2"/>
    <n v="28.9"/>
    <n v="0.2"/>
    <x v="676"/>
    <n v="53.922003029999999"/>
    <n v="6351720.5085076224"/>
  </r>
  <r>
    <d v="2016-11-09T00:00:00"/>
    <x v="6"/>
    <s v="November"/>
    <x v="1"/>
    <x v="45"/>
    <s v="Y"/>
    <s v="N"/>
    <n v="9.1999999999999993"/>
    <n v="17.399999999999999"/>
    <n v="22"/>
    <n v="0"/>
    <x v="677"/>
    <n v="55.662203390000002"/>
    <n v="6798086.9633774804"/>
  </r>
  <r>
    <d v="2016-11-10T00:00:00"/>
    <x v="0"/>
    <s v="November"/>
    <x v="1"/>
    <x v="45"/>
    <s v="Y"/>
    <s v="N"/>
    <n v="11.9"/>
    <n v="17.5"/>
    <n v="20.3"/>
    <n v="0"/>
    <x v="678"/>
    <n v="48.706971459999998"/>
    <n v="5973156.5527205132"/>
  </r>
  <r>
    <d v="2016-11-11T00:00:00"/>
    <x v="1"/>
    <s v="November"/>
    <x v="1"/>
    <x v="45"/>
    <s v="Y"/>
    <s v="N"/>
    <n v="8.4"/>
    <n v="23.8"/>
    <n v="29.1"/>
    <n v="0"/>
    <x v="679"/>
    <n v="26.823982910000002"/>
    <n v="3163992.9954081052"/>
  </r>
  <r>
    <d v="2016-11-12T00:00:00"/>
    <x v="2"/>
    <s v="November"/>
    <x v="1"/>
    <x v="45"/>
    <s v="Y"/>
    <s v="N"/>
    <n v="13.2"/>
    <n v="25.5"/>
    <n v="17"/>
    <n v="2"/>
    <x v="680"/>
    <n v="10.832116259999999"/>
    <n v="1082207.7054650232"/>
  </r>
  <r>
    <d v="2016-11-13T00:00:00"/>
    <x v="3"/>
    <s v="November"/>
    <x v="1"/>
    <x v="46"/>
    <s v="Y"/>
    <s v="N"/>
    <n v="11.7"/>
    <n v="19"/>
    <n v="9.6999999999999993"/>
    <n v="2"/>
    <x v="681"/>
    <n v="10.725641830000001"/>
    <n v="1038305.6785718428"/>
  </r>
  <r>
    <d v="2016-11-14T00:00:00"/>
    <x v="4"/>
    <s v="November"/>
    <x v="1"/>
    <x v="46"/>
    <s v="Y"/>
    <s v="N"/>
    <n v="11.5"/>
    <n v="15.9"/>
    <n v="14.8"/>
    <n v="8.6"/>
    <x v="682"/>
    <n v="39.499737830000001"/>
    <n v="4614246.7990477839"/>
  </r>
  <r>
    <d v="2016-11-15T00:00:00"/>
    <x v="5"/>
    <s v="November"/>
    <x v="1"/>
    <x v="46"/>
    <s v="Y"/>
    <s v="N"/>
    <n v="11"/>
    <n v="19.2"/>
    <n v="17.100000000000001"/>
    <n v="0"/>
    <x v="683"/>
    <n v="26.908387489999999"/>
    <n v="3226466.0779370689"/>
  </r>
  <r>
    <d v="2016-11-16T00:00:00"/>
    <x v="6"/>
    <s v="November"/>
    <x v="1"/>
    <x v="46"/>
    <s v="Y"/>
    <s v="N"/>
    <n v="11.9"/>
    <n v="21.6"/>
    <n v="25.8"/>
    <n v="0"/>
    <x v="684"/>
    <n v="35.630684420000001"/>
    <n v="4352169.0954170376"/>
  </r>
  <r>
    <d v="2016-11-17T00:00:00"/>
    <x v="0"/>
    <s v="November"/>
    <x v="1"/>
    <x v="46"/>
    <s v="Y"/>
    <s v="N"/>
    <n v="12"/>
    <n v="31.4"/>
    <n v="28.8"/>
    <n v="0"/>
    <x v="685"/>
    <n v="28.55507656"/>
    <n v="3496987.3138682214"/>
  </r>
  <r>
    <d v="2016-11-18T00:00:00"/>
    <x v="1"/>
    <s v="November"/>
    <x v="1"/>
    <x v="46"/>
    <s v="Y"/>
    <s v="N"/>
    <n v="15.3"/>
    <n v="18.899999999999999"/>
    <n v="15.6"/>
    <n v="0"/>
    <x v="686"/>
    <n v="31.775799320000001"/>
    <n v="3858886.4340100861"/>
  </r>
  <r>
    <d v="2016-11-19T00:00:00"/>
    <x v="2"/>
    <s v="November"/>
    <x v="1"/>
    <x v="46"/>
    <s v="Y"/>
    <s v="N"/>
    <n v="11.7"/>
    <n v="19.399999999999999"/>
    <n v="29.9"/>
    <n v="0"/>
    <x v="687"/>
    <n v="24.655993039999998"/>
    <n v="2634948.9921952398"/>
  </r>
  <r>
    <d v="2016-11-20T00:00:00"/>
    <x v="3"/>
    <s v="November"/>
    <x v="1"/>
    <x v="47"/>
    <s v="Y"/>
    <s v="N"/>
    <n v="11.9"/>
    <n v="33.299999999999997"/>
    <n v="22.1"/>
    <n v="0"/>
    <x v="688"/>
    <n v="43.08594969"/>
    <n v="4829863.2221427662"/>
  </r>
  <r>
    <d v="2016-11-21T00:00:00"/>
    <x v="4"/>
    <s v="November"/>
    <x v="1"/>
    <x v="47"/>
    <s v="Y"/>
    <s v="N"/>
    <n v="17.899999999999999"/>
    <n v="35"/>
    <n v="19.8"/>
    <n v="0"/>
    <x v="689"/>
    <n v="51.0352654"/>
    <n v="7077663.2346787015"/>
  </r>
  <r>
    <d v="2016-11-22T00:00:00"/>
    <x v="5"/>
    <s v="November"/>
    <x v="1"/>
    <x v="47"/>
    <s v="Y"/>
    <s v="N"/>
    <n v="14.5"/>
    <n v="14.9"/>
    <n v="1.5"/>
    <n v="8.6"/>
    <x v="690"/>
    <n v="37.021291779999999"/>
    <n v="4687551.5566383414"/>
  </r>
  <r>
    <d v="2016-11-23T00:00:00"/>
    <x v="6"/>
    <s v="November"/>
    <x v="1"/>
    <x v="47"/>
    <s v="Y"/>
    <s v="N"/>
    <n v="11"/>
    <n v="16.8"/>
    <n v="16.899999999999999"/>
    <n v="5.4"/>
    <x v="691"/>
    <n v="41.912267790000001"/>
    <n v="4950635.578209688"/>
  </r>
  <r>
    <d v="2016-11-24T00:00:00"/>
    <x v="0"/>
    <s v="November"/>
    <x v="1"/>
    <x v="47"/>
    <s v="Y"/>
    <s v="N"/>
    <n v="10.3"/>
    <n v="17"/>
    <n v="21.6"/>
    <n v="2.2000000000000002"/>
    <x v="692"/>
    <n v="38.059403269999997"/>
    <n v="4578871.4309819415"/>
  </r>
  <r>
    <d v="2016-11-25T00:00:00"/>
    <x v="1"/>
    <s v="November"/>
    <x v="1"/>
    <x v="47"/>
    <s v="Y"/>
    <s v="N"/>
    <n v="10.9"/>
    <n v="17.899999999999999"/>
    <n v="15.7"/>
    <n v="0.8"/>
    <x v="693"/>
    <n v="27.61649096"/>
    <n v="3203832.3360779523"/>
  </r>
  <r>
    <d v="2016-11-26T00:00:00"/>
    <x v="2"/>
    <s v="November"/>
    <x v="1"/>
    <x v="47"/>
    <s v="Y"/>
    <s v="N"/>
    <n v="12.2"/>
    <n v="17.399999999999999"/>
    <n v="18.8"/>
    <n v="0"/>
    <x v="694"/>
    <n v="23.790582969999999"/>
    <n v="2490875.3454410629"/>
  </r>
  <r>
    <d v="2016-11-27T00:00:00"/>
    <x v="3"/>
    <s v="November"/>
    <x v="1"/>
    <x v="48"/>
    <s v="Y"/>
    <s v="N"/>
    <n v="11.6"/>
    <n v="16.3"/>
    <n v="10.1"/>
    <n v="0.4"/>
    <x v="695"/>
    <n v="37.00394515"/>
    <n v="3801004.5414683348"/>
  </r>
  <r>
    <d v="2016-11-28T00:00:00"/>
    <x v="4"/>
    <s v="November"/>
    <x v="1"/>
    <x v="48"/>
    <s v="Y"/>
    <s v="N"/>
    <n v="12.2"/>
    <n v="19.600000000000001"/>
    <n v="24.4"/>
    <n v="0.2"/>
    <x v="696"/>
    <n v="65.392779020000006"/>
    <n v="7759923.7105155578"/>
  </r>
  <r>
    <d v="2016-11-29T00:00:00"/>
    <x v="5"/>
    <s v="November"/>
    <x v="1"/>
    <x v="48"/>
    <s v="Y"/>
    <s v="N"/>
    <n v="10.4"/>
    <n v="20"/>
    <n v="31"/>
    <n v="0.2"/>
    <x v="697"/>
    <n v="63.429964150000004"/>
    <n v="7558896.1808852563"/>
  </r>
  <r>
    <d v="2016-11-30T00:00:00"/>
    <x v="6"/>
    <s v="November"/>
    <x v="1"/>
    <x v="48"/>
    <s v="Y"/>
    <s v="N"/>
    <n v="13.3"/>
    <n v="18.899999999999999"/>
    <n v="9.6"/>
    <n v="0"/>
    <x v="698"/>
    <n v="76.02598021"/>
    <n v="9204282.2014123928"/>
  </r>
  <r>
    <d v="2016-12-01T00:00:00"/>
    <x v="0"/>
    <s v="December"/>
    <x v="1"/>
    <x v="48"/>
    <s v="Y"/>
    <s v="N"/>
    <n v="12.9"/>
    <n v="21.9"/>
    <n v="28"/>
    <n v="0"/>
    <x v="699"/>
    <n v="56.012306840000001"/>
    <n v="6330736.0885302974"/>
  </r>
  <r>
    <d v="2016-12-02T00:00:00"/>
    <x v="1"/>
    <s v="December"/>
    <x v="1"/>
    <x v="48"/>
    <s v="Y"/>
    <s v="N"/>
    <n v="13"/>
    <n v="21.6"/>
    <n v="29.7"/>
    <n v="0"/>
    <x v="700"/>
    <n v="41.499436780000003"/>
    <n v="4536650.1622160971"/>
  </r>
  <r>
    <d v="2016-12-03T00:00:00"/>
    <x v="2"/>
    <s v="December"/>
    <x v="1"/>
    <x v="48"/>
    <s v="Y"/>
    <s v="N"/>
    <n v="9.9"/>
    <n v="23.9"/>
    <n v="31.2"/>
    <n v="0"/>
    <x v="701"/>
    <n v="29.20305213"/>
    <n v="2888167.108115674"/>
  </r>
  <r>
    <d v="2016-12-04T00:00:00"/>
    <x v="3"/>
    <s v="December"/>
    <x v="1"/>
    <x v="49"/>
    <s v="Y"/>
    <s v="N"/>
    <n v="12.7"/>
    <n v="31.7"/>
    <n v="14.1"/>
    <n v="0"/>
    <x v="702"/>
    <n v="43.732741949999998"/>
    <n v="4255211.5355221014"/>
  </r>
  <r>
    <d v="2016-12-05T00:00:00"/>
    <x v="4"/>
    <s v="December"/>
    <x v="1"/>
    <x v="49"/>
    <s v="Y"/>
    <s v="N"/>
    <n v="16.899999999999999"/>
    <n v="21.5"/>
    <n v="21.6"/>
    <n v="2.4"/>
    <x v="703"/>
    <n v="25.294384869999998"/>
    <n v="2774035.1886928999"/>
  </r>
  <r>
    <d v="2016-12-06T00:00:00"/>
    <x v="5"/>
    <s v="December"/>
    <x v="1"/>
    <x v="49"/>
    <s v="Y"/>
    <s v="N"/>
    <n v="12.8"/>
    <n v="20.8"/>
    <n v="24.2"/>
    <n v="0"/>
    <x v="704"/>
    <n v="48.412487810000002"/>
    <n v="5384827.0988799483"/>
  </r>
  <r>
    <d v="2016-12-07T00:00:00"/>
    <x v="6"/>
    <s v="December"/>
    <x v="1"/>
    <x v="49"/>
    <s v="Y"/>
    <s v="N"/>
    <n v="10.5"/>
    <n v="28.3"/>
    <n v="30.8"/>
    <n v="0"/>
    <x v="705"/>
    <n v="44.722059059999999"/>
    <n v="5041879.0720710047"/>
  </r>
  <r>
    <d v="2016-12-08T00:00:00"/>
    <x v="0"/>
    <s v="December"/>
    <x v="1"/>
    <x v="49"/>
    <s v="Y"/>
    <s v="N"/>
    <n v="15.4"/>
    <n v="23.2"/>
    <n v="11.6"/>
    <n v="2.2000000000000002"/>
    <x v="706"/>
    <n v="25.853861729999998"/>
    <n v="2726177.2551299743"/>
  </r>
  <r>
    <d v="2016-12-09T00:00:00"/>
    <x v="1"/>
    <s v="December"/>
    <x v="1"/>
    <x v="49"/>
    <s v="Y"/>
    <s v="N"/>
    <n v="10"/>
    <n v="17.3"/>
    <n v="23.2"/>
    <n v="6.6"/>
    <x v="707"/>
    <n v="25.118195310000001"/>
    <n v="2654091.2498734179"/>
  </r>
  <r>
    <d v="2016-12-10T00:00:00"/>
    <x v="2"/>
    <s v="December"/>
    <x v="1"/>
    <x v="49"/>
    <s v="Y"/>
    <s v="N"/>
    <n v="11.2"/>
    <n v="18.8"/>
    <n v="24.2"/>
    <n v="0.2"/>
    <x v="708"/>
    <n v="19.31166859"/>
    <n v="1904572.0842763104"/>
  </r>
  <r>
    <d v="2016-12-11T00:00:00"/>
    <x v="3"/>
    <s v="December"/>
    <x v="1"/>
    <x v="50"/>
    <s v="Y"/>
    <s v="N"/>
    <n v="12.9"/>
    <n v="19.3"/>
    <n v="27"/>
    <n v="1"/>
    <x v="709"/>
    <n v="16.396687880000002"/>
    <n v="1535930.0591539375"/>
  </r>
  <r>
    <d v="2016-12-12T00:00:00"/>
    <x v="4"/>
    <s v="December"/>
    <x v="1"/>
    <x v="50"/>
    <s v="Y"/>
    <s v="N"/>
    <n v="10.7"/>
    <n v="32.799999999999997"/>
    <n v="30"/>
    <n v="0"/>
    <x v="710"/>
    <n v="45.157572940000001"/>
    <n v="5436525.1735796239"/>
  </r>
  <r>
    <d v="2016-12-13T00:00:00"/>
    <x v="5"/>
    <s v="December"/>
    <x v="1"/>
    <x v="50"/>
    <s v="Y"/>
    <s v="N"/>
    <n v="16.5"/>
    <n v="36.299999999999997"/>
    <n v="14.1"/>
    <n v="0"/>
    <x v="711"/>
    <n v="44.693023539999999"/>
    <n v="5757875.9661470409"/>
  </r>
  <r>
    <d v="2016-12-14T00:00:00"/>
    <x v="6"/>
    <s v="December"/>
    <x v="1"/>
    <x v="50"/>
    <s v="Y"/>
    <s v="N"/>
    <n v="15.7"/>
    <n v="19.3"/>
    <n v="21.3"/>
    <n v="0"/>
    <x v="712"/>
    <n v="19.919106330000002"/>
    <n v="2219461.8227239326"/>
  </r>
  <r>
    <d v="2016-12-15T00:00:00"/>
    <x v="0"/>
    <s v="December"/>
    <x v="1"/>
    <x v="50"/>
    <s v="Y"/>
    <s v="N"/>
    <n v="11.7"/>
    <n v="18.600000000000001"/>
    <n v="30.8"/>
    <n v="0"/>
    <x v="713"/>
    <n v="31.145308459999999"/>
    <n v="3334801.6797401654"/>
  </r>
  <r>
    <d v="2016-12-16T00:00:00"/>
    <x v="1"/>
    <s v="December"/>
    <x v="1"/>
    <x v="50"/>
    <s v="Y"/>
    <s v="N"/>
    <n v="9.6999999999999993"/>
    <n v="25.5"/>
    <n v="20.5"/>
    <n v="0"/>
    <x v="714"/>
    <n v="48.856884800000003"/>
    <n v="5554933.0194034884"/>
  </r>
  <r>
    <d v="2016-12-17T00:00:00"/>
    <x v="2"/>
    <s v="December"/>
    <x v="1"/>
    <x v="50"/>
    <s v="Y"/>
    <s v="N"/>
    <n v="15.1"/>
    <n v="20.9"/>
    <n v="22.5"/>
    <n v="0"/>
    <x v="715"/>
    <n v="23.576231230000001"/>
    <n v="2127223.9317802005"/>
  </r>
  <r>
    <d v="2016-12-18T00:00:00"/>
    <x v="3"/>
    <s v="December"/>
    <x v="1"/>
    <x v="51"/>
    <s v="Y"/>
    <s v="N"/>
    <n v="10"/>
    <n v="17.5"/>
    <n v="30.3"/>
    <n v="0"/>
    <x v="716"/>
    <n v="26.49359939"/>
    <n v="2408561.8661002382"/>
  </r>
  <r>
    <d v="2016-12-19T00:00:00"/>
    <x v="4"/>
    <s v="December"/>
    <x v="1"/>
    <x v="51"/>
    <s v="Y"/>
    <s v="N"/>
    <n v="8.8000000000000007"/>
    <n v="30.2"/>
    <n v="29.3"/>
    <n v="0"/>
    <x v="717"/>
    <n v="28.684832369999999"/>
    <n v="3134113.5336200725"/>
  </r>
  <r>
    <d v="2016-12-20T00:00:00"/>
    <x v="5"/>
    <s v="December"/>
    <x v="1"/>
    <x v="51"/>
    <s v="N"/>
    <s v="N"/>
    <n v="14.4"/>
    <n v="21.5"/>
    <n v="26"/>
    <n v="3"/>
    <x v="718"/>
    <n v="16.129856849999999"/>
    <n v="1717043.5046528468"/>
  </r>
  <r>
    <d v="2016-12-21T00:00:00"/>
    <x v="6"/>
    <s v="December"/>
    <x v="1"/>
    <x v="51"/>
    <s v="N"/>
    <s v="N"/>
    <n v="13.5"/>
    <n v="19.899999999999999"/>
    <n v="28.8"/>
    <n v="0.2"/>
    <x v="719"/>
    <n v="21.34587505"/>
    <n v="2228285.4369907253"/>
  </r>
  <r>
    <d v="2016-12-22T00:00:00"/>
    <x v="0"/>
    <s v="December"/>
    <x v="1"/>
    <x v="51"/>
    <s v="N"/>
    <s v="N"/>
    <n v="14.6"/>
    <n v="20"/>
    <n v="29.6"/>
    <n v="0"/>
    <x v="720"/>
    <n v="20.97623583"/>
    <n v="2213270.50054621"/>
  </r>
  <r>
    <d v="2016-12-23T00:00:00"/>
    <x v="1"/>
    <s v="December"/>
    <x v="1"/>
    <x v="51"/>
    <s v="N"/>
    <s v="N"/>
    <n v="12.5"/>
    <n v="26.3"/>
    <n v="28.7"/>
    <n v="0"/>
    <x v="721"/>
    <n v="24.329345190000002"/>
    <n v="2730919.0007731351"/>
  </r>
  <r>
    <d v="2016-12-24T00:00:00"/>
    <x v="2"/>
    <s v="December"/>
    <x v="1"/>
    <x v="51"/>
    <s v="N"/>
    <s v="N"/>
    <n v="16.2"/>
    <n v="34.9"/>
    <n v="26.3"/>
    <n v="0.8"/>
    <x v="722"/>
    <n v="34.693111190000003"/>
    <n v="3984291.3248654618"/>
  </r>
  <r>
    <d v="2016-12-25T00:00:00"/>
    <x v="3"/>
    <s v="December"/>
    <x v="1"/>
    <x v="52"/>
    <s v="N"/>
    <s v="N"/>
    <n v="16.399999999999999"/>
    <n v="36.299999999999997"/>
    <n v="32.299999999999997"/>
    <n v="0.2"/>
    <x v="723"/>
    <n v="28.64742992"/>
    <n v="3279218.8781456463"/>
  </r>
  <r>
    <d v="2016-12-26T00:00:00"/>
    <x v="4"/>
    <s v="December"/>
    <x v="1"/>
    <x v="52"/>
    <s v="N"/>
    <s v="Y"/>
    <n v="25.4"/>
    <n v="29.3"/>
    <n v="10.199999999999999"/>
    <n v="0"/>
    <x v="724"/>
    <n v="22.910355590000002"/>
    <n v="2435023.2491226997"/>
  </r>
  <r>
    <d v="2016-12-27T00:00:00"/>
    <x v="5"/>
    <s v="December"/>
    <x v="1"/>
    <x v="52"/>
    <s v="N"/>
    <s v="Y"/>
    <n v="18"/>
    <n v="29.8"/>
    <n v="5.8"/>
    <n v="1.6"/>
    <x v="725"/>
    <n v="23.813537400000001"/>
    <n v="2374243.7321384819"/>
  </r>
  <r>
    <d v="2016-12-28T00:00:00"/>
    <x v="6"/>
    <s v="December"/>
    <x v="1"/>
    <x v="52"/>
    <s v="N"/>
    <s v="N"/>
    <n v="20.3"/>
    <n v="38.200000000000003"/>
    <n v="15.1"/>
    <n v="1"/>
    <x v="726"/>
    <n v="40.282509820000001"/>
    <n v="4982685.4340703664"/>
  </r>
  <r>
    <d v="2016-12-29T00:00:00"/>
    <x v="0"/>
    <s v="December"/>
    <x v="1"/>
    <x v="52"/>
    <s v="N"/>
    <s v="N"/>
    <n v="27"/>
    <n v="33.5"/>
    <n v="15.7"/>
    <n v="0"/>
    <x v="727"/>
    <n v="47.145005580000003"/>
    <n v="6391533.0317656174"/>
  </r>
  <r>
    <d v="2016-12-30T00:00:00"/>
    <x v="1"/>
    <s v="December"/>
    <x v="1"/>
    <x v="52"/>
    <s v="N"/>
    <s v="N"/>
    <n v="20.100000000000001"/>
    <n v="27.8"/>
    <n v="28.8"/>
    <n v="20.399999999999999"/>
    <x v="728"/>
    <n v="24.065077649999999"/>
    <n v="2698701.8467630995"/>
  </r>
  <r>
    <d v="2016-12-31T00:00:00"/>
    <x v="2"/>
    <s v="December"/>
    <x v="1"/>
    <x v="52"/>
    <s v="N"/>
    <s v="N"/>
    <n v="17.3"/>
    <n v="23.8"/>
    <n v="30.8"/>
    <n v="0"/>
    <x v="729"/>
    <n v="17.59822922"/>
    <n v="1684645.9265065428"/>
  </r>
  <r>
    <d v="2017-01-01T00:00:00"/>
    <x v="3"/>
    <s v="January"/>
    <x v="2"/>
    <x v="0"/>
    <s v="N"/>
    <s v="Y"/>
    <n v="16.8"/>
    <n v="21.1"/>
    <n v="8.5"/>
    <n v="0"/>
    <x v="730"/>
    <n v="25.846761099999998"/>
    <n v="2310781.7304036594"/>
  </r>
  <r>
    <d v="2017-01-02T00:00:00"/>
    <x v="4"/>
    <s v="January"/>
    <x v="2"/>
    <x v="0"/>
    <s v="N"/>
    <s v="Y"/>
    <n v="14.8"/>
    <n v="17.8"/>
    <n v="7.8"/>
    <n v="0.4"/>
    <x v="731"/>
    <n v="30.618702880000001"/>
    <n v="2648746.5208305139"/>
  </r>
  <r>
    <d v="2017-01-03T00:00:00"/>
    <x v="5"/>
    <s v="January"/>
    <x v="2"/>
    <x v="0"/>
    <s v="N"/>
    <s v="N"/>
    <n v="14.6"/>
    <n v="19.5"/>
    <n v="25.9"/>
    <n v="0.4"/>
    <x v="732"/>
    <n v="28.68695469"/>
    <n v="2798835.4191564037"/>
  </r>
  <r>
    <d v="2017-01-04T00:00:00"/>
    <x v="6"/>
    <s v="January"/>
    <x v="2"/>
    <x v="0"/>
    <s v="N"/>
    <s v="N"/>
    <n v="13.3"/>
    <n v="29.3"/>
    <n v="31.6"/>
    <n v="0"/>
    <x v="733"/>
    <n v="56.972780710000002"/>
    <n v="6643413.3608309245"/>
  </r>
  <r>
    <d v="2017-01-05T00:00:00"/>
    <x v="0"/>
    <s v="January"/>
    <x v="2"/>
    <x v="0"/>
    <s v="N"/>
    <s v="N"/>
    <n v="18.5"/>
    <n v="31.7"/>
    <n v="29.7"/>
    <n v="0"/>
    <x v="734"/>
    <n v="73.458259870000006"/>
    <n v="9408522.5381193217"/>
  </r>
  <r>
    <d v="2017-01-06T00:00:00"/>
    <x v="1"/>
    <s v="January"/>
    <x v="2"/>
    <x v="0"/>
    <s v="N"/>
    <s v="N"/>
    <n v="18.3"/>
    <n v="35.200000000000003"/>
    <n v="30.1"/>
    <n v="0"/>
    <x v="735"/>
    <n v="97.699200840000003"/>
    <n v="13317254.477011336"/>
  </r>
  <r>
    <d v="2017-01-07T00:00:00"/>
    <x v="2"/>
    <s v="January"/>
    <x v="2"/>
    <x v="0"/>
    <s v="N"/>
    <s v="N"/>
    <n v="20.9"/>
    <n v="36.700000000000003"/>
    <n v="28.5"/>
    <n v="0"/>
    <x v="736"/>
    <n v="77.602997990000006"/>
    <n v="10472914.14580041"/>
  </r>
  <r>
    <d v="2017-01-08T00:00:00"/>
    <x v="3"/>
    <s v="January"/>
    <x v="2"/>
    <x v="1"/>
    <s v="N"/>
    <s v="N"/>
    <n v="28"/>
    <n v="33.1"/>
    <n v="29.3"/>
    <n v="0"/>
    <x v="737"/>
    <n v="69.224810730000002"/>
    <n v="8499216.3176174778"/>
  </r>
  <r>
    <d v="2017-01-09T00:00:00"/>
    <x v="4"/>
    <s v="January"/>
    <x v="2"/>
    <x v="1"/>
    <s v="N"/>
    <s v="N"/>
    <n v="18.5"/>
    <n v="24.4"/>
    <n v="14.3"/>
    <n v="0"/>
    <x v="738"/>
    <n v="68.099525220000004"/>
    <n v="7913981.3438713886"/>
  </r>
  <r>
    <d v="2017-01-10T00:00:00"/>
    <x v="5"/>
    <s v="January"/>
    <x v="2"/>
    <x v="1"/>
    <s v="N"/>
    <s v="N"/>
    <n v="17.7"/>
    <n v="26.2"/>
    <n v="28.6"/>
    <n v="0"/>
    <x v="739"/>
    <n v="72.813056849999995"/>
    <n v="8764239.700985292"/>
  </r>
  <r>
    <d v="2017-01-11T00:00:00"/>
    <x v="6"/>
    <s v="January"/>
    <x v="2"/>
    <x v="1"/>
    <s v="N"/>
    <s v="N"/>
    <n v="16.600000000000001"/>
    <n v="24.3"/>
    <n v="25.9"/>
    <n v="0"/>
    <x v="740"/>
    <n v="65.744510939999998"/>
    <n v="7336814.9099061536"/>
  </r>
  <r>
    <d v="2017-01-12T00:00:00"/>
    <x v="0"/>
    <s v="January"/>
    <x v="2"/>
    <x v="1"/>
    <s v="N"/>
    <s v="N"/>
    <n v="14.9"/>
    <n v="26.5"/>
    <n v="30.7"/>
    <n v="0"/>
    <x v="741"/>
    <n v="70.490405460000005"/>
    <n v="8373128.4451883407"/>
  </r>
  <r>
    <d v="2017-01-13T00:00:00"/>
    <x v="1"/>
    <s v="January"/>
    <x v="2"/>
    <x v="1"/>
    <s v="N"/>
    <s v="N"/>
    <n v="17.5"/>
    <n v="28.8"/>
    <n v="1.3"/>
    <n v="1.4"/>
    <x v="742"/>
    <n v="70.012194559999998"/>
    <n v="7795275.0127362879"/>
  </r>
  <r>
    <d v="2017-01-14T00:00:00"/>
    <x v="2"/>
    <s v="January"/>
    <x v="2"/>
    <x v="1"/>
    <s v="N"/>
    <s v="N"/>
    <n v="15.2"/>
    <n v="23.5"/>
    <n v="16.5"/>
    <n v="2.6"/>
    <x v="743"/>
    <n v="42.294834850000001"/>
    <n v="3764097.5565823815"/>
  </r>
  <r>
    <d v="2017-01-15T00:00:00"/>
    <x v="3"/>
    <s v="January"/>
    <x v="2"/>
    <x v="2"/>
    <s v="N"/>
    <s v="N"/>
    <n v="15.2"/>
    <n v="21.5"/>
    <n v="22.7"/>
    <n v="0"/>
    <x v="744"/>
    <n v="55.444296340000001"/>
    <n v="5006287.2937239604"/>
  </r>
  <r>
    <d v="2017-01-16T00:00:00"/>
    <x v="4"/>
    <s v="January"/>
    <x v="2"/>
    <x v="2"/>
    <s v="N"/>
    <s v="N"/>
    <n v="12.2"/>
    <n v="32.700000000000003"/>
    <n v="30.5"/>
    <n v="0"/>
    <x v="745"/>
    <n v="108.1670628"/>
    <n v="13080502.828057675"/>
  </r>
  <r>
    <d v="2017-01-17T00:00:00"/>
    <x v="5"/>
    <s v="January"/>
    <x v="2"/>
    <x v="2"/>
    <s v="N"/>
    <s v="N"/>
    <n v="16.399999999999999"/>
    <n v="37.799999999999997"/>
    <n v="25.5"/>
    <n v="0"/>
    <x v="746"/>
    <n v="129.23765750000001"/>
    <n v="18160171.923404876"/>
  </r>
  <r>
    <d v="2017-01-18T00:00:00"/>
    <x v="6"/>
    <s v="January"/>
    <x v="2"/>
    <x v="2"/>
    <s v="N"/>
    <s v="N"/>
    <n v="15.6"/>
    <n v="20.8"/>
    <n v="27.5"/>
    <n v="0"/>
    <x v="747"/>
    <n v="75.16561944"/>
    <n v="8359270.0115086446"/>
  </r>
  <r>
    <d v="2017-01-19T00:00:00"/>
    <x v="0"/>
    <s v="January"/>
    <x v="2"/>
    <x v="2"/>
    <s v="N"/>
    <s v="N"/>
    <n v="11"/>
    <n v="23.4"/>
    <n v="29.7"/>
    <n v="0"/>
    <x v="748"/>
    <n v="62.885130349999997"/>
    <n v="7066490.7654632935"/>
  </r>
  <r>
    <d v="2017-01-20T00:00:00"/>
    <x v="1"/>
    <s v="January"/>
    <x v="2"/>
    <x v="2"/>
    <s v="N"/>
    <s v="N"/>
    <n v="16.100000000000001"/>
    <n v="20.8"/>
    <n v="13.2"/>
    <n v="22.6"/>
    <x v="749"/>
    <n v="38.993116039999997"/>
    <n v="4208826.6762939673"/>
  </r>
  <r>
    <d v="2017-01-21T00:00:00"/>
    <x v="2"/>
    <s v="January"/>
    <x v="2"/>
    <x v="2"/>
    <s v="N"/>
    <s v="N"/>
    <n v="15.3"/>
    <n v="22.6"/>
    <n v="25.1"/>
    <n v="0.6"/>
    <x v="750"/>
    <n v="46.479114430000003"/>
    <n v="4498205.4689589804"/>
  </r>
  <r>
    <d v="2017-01-22T00:00:00"/>
    <x v="3"/>
    <s v="January"/>
    <x v="2"/>
    <x v="3"/>
    <s v="N"/>
    <s v="N"/>
    <n v="12.7"/>
    <n v="29.6"/>
    <n v="30.3"/>
    <n v="0"/>
    <x v="751"/>
    <n v="60.78453185"/>
    <n v="6278532.1578827789"/>
  </r>
  <r>
    <d v="2017-01-23T00:00:00"/>
    <x v="4"/>
    <s v="January"/>
    <x v="2"/>
    <x v="3"/>
    <s v="N"/>
    <s v="N"/>
    <n v="17.8"/>
    <n v="36.700000000000003"/>
    <n v="19.2"/>
    <n v="0"/>
    <x v="752"/>
    <n v="79.114397690000004"/>
    <n v="11181400.405614953"/>
  </r>
  <r>
    <d v="2017-01-24T00:00:00"/>
    <x v="5"/>
    <s v="January"/>
    <x v="2"/>
    <x v="3"/>
    <s v="N"/>
    <s v="N"/>
    <n v="19.100000000000001"/>
    <n v="22"/>
    <n v="27.6"/>
    <n v="0.6"/>
    <x v="753"/>
    <n v="59.817182150000001"/>
    <n v="6918704.1269467445"/>
  </r>
  <r>
    <d v="2017-01-25T00:00:00"/>
    <x v="6"/>
    <s v="January"/>
    <x v="2"/>
    <x v="3"/>
    <s v="N"/>
    <s v="N"/>
    <n v="13.5"/>
    <n v="21.1"/>
    <n v="29.8"/>
    <n v="0"/>
    <x v="754"/>
    <n v="58.875132450000002"/>
    <n v="6590288.0385159152"/>
  </r>
  <r>
    <d v="2017-01-26T00:00:00"/>
    <x v="0"/>
    <s v="January"/>
    <x v="2"/>
    <x v="3"/>
    <s v="N"/>
    <s v="Y"/>
    <n v="16.399999999999999"/>
    <n v="21.2"/>
    <n v="16.899999999999999"/>
    <n v="0"/>
    <x v="755"/>
    <n v="37.844897750000001"/>
    <n v="3731130.7398663652"/>
  </r>
  <r>
    <d v="2017-01-27T00:00:00"/>
    <x v="1"/>
    <s v="January"/>
    <x v="2"/>
    <x v="3"/>
    <s v="N"/>
    <s v="N"/>
    <n v="17"/>
    <n v="23.6"/>
    <n v="29.3"/>
    <n v="0"/>
    <x v="756"/>
    <n v="69.657181960000003"/>
    <n v="7837395.6327546882"/>
  </r>
  <r>
    <d v="2017-01-28T00:00:00"/>
    <x v="2"/>
    <s v="January"/>
    <x v="2"/>
    <x v="3"/>
    <s v="N"/>
    <s v="N"/>
    <n v="15"/>
    <n v="29.2"/>
    <n v="29.2"/>
    <n v="0"/>
    <x v="757"/>
    <n v="74.062542859999994"/>
    <n v="8023678.8964286754"/>
  </r>
  <r>
    <d v="2017-01-29T00:00:00"/>
    <x v="3"/>
    <s v="January"/>
    <x v="2"/>
    <x v="4"/>
    <s v="N"/>
    <s v="N"/>
    <n v="15.1"/>
    <n v="27"/>
    <n v="29.4"/>
    <n v="0"/>
    <x v="758"/>
    <n v="76.586887250000004"/>
    <n v="8349546.8683896055"/>
  </r>
  <r>
    <d v="2017-01-30T00:00:00"/>
    <x v="4"/>
    <s v="January"/>
    <x v="2"/>
    <x v="4"/>
    <s v="N"/>
    <s v="N"/>
    <n v="17.8"/>
    <n v="30"/>
    <n v="3.7"/>
    <n v="0"/>
    <x v="759"/>
    <n v="96.168584289999998"/>
    <n v="11953077.519570677"/>
  </r>
  <r>
    <d v="2017-01-31T00:00:00"/>
    <x v="5"/>
    <s v="January"/>
    <x v="2"/>
    <x v="4"/>
    <s v="Y"/>
    <s v="N"/>
    <n v="16.5"/>
    <n v="22.1"/>
    <n v="26.8"/>
    <n v="3"/>
    <x v="760"/>
    <n v="58.791267060000003"/>
    <n v="6635359.3621054506"/>
  </r>
  <r>
    <d v="2017-02-01T00:00:00"/>
    <x v="6"/>
    <s v="February"/>
    <x v="2"/>
    <x v="4"/>
    <s v="Y"/>
    <s v="N"/>
    <n v="14.3"/>
    <n v="20.6"/>
    <n v="9.3000000000000007"/>
    <n v="0"/>
    <x v="761"/>
    <n v="66.863303090000002"/>
    <n v="7631358.1817822261"/>
  </r>
  <r>
    <d v="2017-02-02T00:00:00"/>
    <x v="0"/>
    <s v="February"/>
    <x v="2"/>
    <x v="4"/>
    <s v="Y"/>
    <s v="N"/>
    <n v="14.2"/>
    <n v="24.1"/>
    <n v="28.2"/>
    <n v="0"/>
    <x v="762"/>
    <n v="82.468013690000006"/>
    <n v="9126674.8734223079"/>
  </r>
  <r>
    <d v="2017-02-03T00:00:00"/>
    <x v="1"/>
    <s v="February"/>
    <x v="2"/>
    <x v="4"/>
    <s v="Y"/>
    <s v="N"/>
    <n v="15.4"/>
    <n v="27.6"/>
    <n v="28.1"/>
    <n v="0"/>
    <x v="763"/>
    <n v="87.111014569999995"/>
    <n v="10231386.403249573"/>
  </r>
  <r>
    <d v="2017-02-04T00:00:00"/>
    <x v="2"/>
    <s v="February"/>
    <x v="2"/>
    <x v="4"/>
    <s v="Y"/>
    <s v="N"/>
    <n v="14.6"/>
    <n v="35.9"/>
    <n v="27.3"/>
    <n v="0"/>
    <x v="764"/>
    <n v="80.817312549999997"/>
    <n v="9484857.190299334"/>
  </r>
  <r>
    <d v="2017-02-05T00:00:00"/>
    <x v="3"/>
    <s v="February"/>
    <x v="2"/>
    <x v="5"/>
    <s v="Y"/>
    <s v="N"/>
    <n v="18.5"/>
    <n v="30.7"/>
    <n v="9.3000000000000007"/>
    <n v="0"/>
    <x v="765"/>
    <n v="113.87036519999999"/>
    <n v="12569497.706587229"/>
  </r>
  <r>
    <d v="2017-02-06T00:00:00"/>
    <x v="4"/>
    <s v="February"/>
    <x v="2"/>
    <x v="5"/>
    <s v="Y"/>
    <s v="N"/>
    <n v="15.1"/>
    <n v="18"/>
    <n v="3.9"/>
    <n v="32.4"/>
    <x v="766"/>
    <n v="92.101795850000002"/>
    <n v="10017117.496106314"/>
  </r>
  <r>
    <d v="2017-02-07T00:00:00"/>
    <x v="5"/>
    <s v="February"/>
    <x v="2"/>
    <x v="5"/>
    <s v="Y"/>
    <s v="N"/>
    <n v="15.4"/>
    <n v="27.6"/>
    <n v="27.9"/>
    <n v="0"/>
    <x v="767"/>
    <n v="69.069610850000004"/>
    <n v="7704287.5494263386"/>
  </r>
  <r>
    <d v="2017-02-08T00:00:00"/>
    <x v="6"/>
    <s v="February"/>
    <x v="2"/>
    <x v="5"/>
    <s v="Y"/>
    <s v="N"/>
    <n v="16.5"/>
    <n v="36"/>
    <n v="27.7"/>
    <n v="0"/>
    <x v="768"/>
    <n v="135.0612793"/>
    <n v="19207558.853535239"/>
  </r>
  <r>
    <d v="2017-02-09T00:00:00"/>
    <x v="0"/>
    <s v="February"/>
    <x v="2"/>
    <x v="5"/>
    <s v="Y"/>
    <s v="N"/>
    <n v="20.3"/>
    <n v="36"/>
    <n v="24.4"/>
    <n v="0"/>
    <x v="769"/>
    <n v="156.69956149999999"/>
    <n v="24297929.592922512"/>
  </r>
  <r>
    <d v="2017-02-10T00:00:00"/>
    <x v="1"/>
    <s v="February"/>
    <x v="2"/>
    <x v="5"/>
    <s v="Y"/>
    <s v="N"/>
    <n v="18.7"/>
    <n v="27.1"/>
    <n v="21.3"/>
    <n v="0"/>
    <x v="770"/>
    <n v="213.33943170000001"/>
    <n v="29610145.614202805"/>
  </r>
  <r>
    <d v="2017-02-11T00:00:00"/>
    <x v="2"/>
    <s v="February"/>
    <x v="2"/>
    <x v="5"/>
    <s v="Y"/>
    <s v="N"/>
    <n v="18.5"/>
    <n v="24.6"/>
    <n v="21"/>
    <n v="0"/>
    <x v="771"/>
    <n v="97.608005399999996"/>
    <n v="10930487.048790952"/>
  </r>
  <r>
    <d v="2017-02-12T00:00:00"/>
    <x v="3"/>
    <s v="February"/>
    <x v="2"/>
    <x v="6"/>
    <s v="Y"/>
    <s v="N"/>
    <n v="15.1"/>
    <n v="19.899999999999999"/>
    <n v="12.6"/>
    <n v="2"/>
    <x v="772"/>
    <n v="19.865113940000001"/>
    <n v="1768057.7157689109"/>
  </r>
  <r>
    <d v="2017-02-13T00:00:00"/>
    <x v="4"/>
    <s v="February"/>
    <x v="2"/>
    <x v="6"/>
    <s v="Y"/>
    <s v="N"/>
    <n v="14"/>
    <n v="21"/>
    <n v="20.5"/>
    <n v="0"/>
    <x v="773"/>
    <n v="69.041327929999994"/>
    <n v="7238576.234832352"/>
  </r>
  <r>
    <d v="2017-02-14T00:00:00"/>
    <x v="5"/>
    <s v="February"/>
    <x v="2"/>
    <x v="6"/>
    <s v="Y"/>
    <s v="N"/>
    <n v="14.5"/>
    <n v="19.5"/>
    <n v="15.6"/>
    <n v="0.6"/>
    <x v="774"/>
    <n v="90.69389262"/>
    <n v="10122621.971690692"/>
  </r>
  <r>
    <d v="2017-02-15T00:00:00"/>
    <x v="6"/>
    <s v="February"/>
    <x v="2"/>
    <x v="6"/>
    <s v="Y"/>
    <s v="N"/>
    <n v="10"/>
    <n v="31.5"/>
    <n v="26"/>
    <n v="0"/>
    <x v="775"/>
    <n v="79.044379649999996"/>
    <n v="9192813.1362234131"/>
  </r>
  <r>
    <d v="2017-02-16T00:00:00"/>
    <x v="0"/>
    <s v="February"/>
    <x v="2"/>
    <x v="6"/>
    <s v="Y"/>
    <s v="N"/>
    <n v="14.9"/>
    <n v="23.6"/>
    <n v="23.2"/>
    <n v="0"/>
    <x v="776"/>
    <n v="112.88703289999999"/>
    <n v="13540527.53860571"/>
  </r>
  <r>
    <d v="2017-02-17T00:00:00"/>
    <x v="1"/>
    <s v="February"/>
    <x v="2"/>
    <x v="6"/>
    <s v="Y"/>
    <s v="N"/>
    <n v="13.7"/>
    <n v="25.5"/>
    <n v="18.399999999999999"/>
    <n v="0"/>
    <x v="777"/>
    <n v="93.732609629999999"/>
    <n v="10487363.949083891"/>
  </r>
  <r>
    <d v="2017-02-18T00:00:00"/>
    <x v="2"/>
    <s v="February"/>
    <x v="2"/>
    <x v="6"/>
    <s v="Y"/>
    <s v="N"/>
    <n v="13.3"/>
    <n v="18.899999999999999"/>
    <n v="16.100000000000001"/>
    <n v="0"/>
    <x v="778"/>
    <n v="49.818158859999997"/>
    <n v="4763779.2410253808"/>
  </r>
  <r>
    <d v="2017-02-19T00:00:00"/>
    <x v="3"/>
    <s v="February"/>
    <x v="2"/>
    <x v="7"/>
    <s v="Y"/>
    <s v="N"/>
    <n v="11.7"/>
    <n v="17.3"/>
    <n v="9.9"/>
    <n v="0"/>
    <x v="779"/>
    <n v="53.12020553"/>
    <n v="4848813.6887835376"/>
  </r>
  <r>
    <d v="2017-02-20T00:00:00"/>
    <x v="4"/>
    <s v="February"/>
    <x v="2"/>
    <x v="7"/>
    <s v="Y"/>
    <s v="N"/>
    <n v="11.6"/>
    <n v="20.3"/>
    <n v="22.4"/>
    <n v="3.6"/>
    <x v="780"/>
    <n v="93.726701410000004"/>
    <n v="9873345.5268275309"/>
  </r>
  <r>
    <d v="2017-02-21T00:00:00"/>
    <x v="5"/>
    <s v="February"/>
    <x v="2"/>
    <x v="7"/>
    <s v="Y"/>
    <s v="N"/>
    <n v="10.1"/>
    <n v="24"/>
    <n v="25"/>
    <n v="0.2"/>
    <x v="781"/>
    <n v="103.2484286"/>
    <n v="11600112.728400042"/>
  </r>
  <r>
    <d v="2017-02-22T00:00:00"/>
    <x v="6"/>
    <s v="February"/>
    <x v="2"/>
    <x v="7"/>
    <s v="Y"/>
    <s v="N"/>
    <n v="12.8"/>
    <n v="33.299999999999997"/>
    <n v="23.1"/>
    <n v="0"/>
    <x v="782"/>
    <n v="78.057835249999997"/>
    <n v="9108582.0651544929"/>
  </r>
  <r>
    <d v="2017-02-23T00:00:00"/>
    <x v="0"/>
    <s v="February"/>
    <x v="2"/>
    <x v="7"/>
    <s v="Y"/>
    <s v="N"/>
    <n v="15.9"/>
    <n v="25"/>
    <n v="23.5"/>
    <n v="0"/>
    <x v="783"/>
    <n v="102.3617733"/>
    <n v="12073436.55500311"/>
  </r>
  <r>
    <d v="2017-02-24T00:00:00"/>
    <x v="1"/>
    <s v="February"/>
    <x v="2"/>
    <x v="7"/>
    <s v="Y"/>
    <s v="N"/>
    <n v="15.8"/>
    <n v="20"/>
    <n v="13.2"/>
    <n v="1.4"/>
    <x v="784"/>
    <n v="98.210797409999998"/>
    <n v="10923939.854731543"/>
  </r>
  <r>
    <d v="2017-02-25T00:00:00"/>
    <x v="2"/>
    <s v="February"/>
    <x v="2"/>
    <x v="7"/>
    <s v="Y"/>
    <s v="N"/>
    <n v="13.7"/>
    <n v="19.399999999999999"/>
    <n v="23.9"/>
    <n v="0"/>
    <x v="785"/>
    <n v="45.609290440000002"/>
    <n v="4335021.8955680886"/>
  </r>
  <r>
    <d v="2017-02-26T00:00:00"/>
    <x v="3"/>
    <s v="February"/>
    <x v="2"/>
    <x v="8"/>
    <s v="Y"/>
    <s v="N"/>
    <n v="13.2"/>
    <n v="29.8"/>
    <n v="24.2"/>
    <n v="0"/>
    <x v="786"/>
    <n v="56.026420170000002"/>
    <n v="5630409.5512325549"/>
  </r>
  <r>
    <d v="2017-02-27T00:00:00"/>
    <x v="4"/>
    <s v="February"/>
    <x v="2"/>
    <x v="8"/>
    <s v="Y"/>
    <s v="N"/>
    <n v="15.6"/>
    <n v="33.1"/>
    <n v="23.9"/>
    <n v="0"/>
    <x v="787"/>
    <n v="96.550071590000002"/>
    <n v="12656823.711038582"/>
  </r>
  <r>
    <d v="2017-02-28T00:00:00"/>
    <x v="5"/>
    <s v="February"/>
    <x v="2"/>
    <x v="8"/>
    <s v="Y"/>
    <s v="N"/>
    <n v="17.3"/>
    <n v="33.6"/>
    <n v="23.6"/>
    <n v="0"/>
    <x v="788"/>
    <n v="99.945639459999995"/>
    <n v="14009130.41900955"/>
  </r>
  <r>
    <d v="2017-03-01T00:00:00"/>
    <x v="6"/>
    <s v="March"/>
    <x v="2"/>
    <x v="8"/>
    <s v="Y"/>
    <s v="N"/>
    <n v="16.600000000000001"/>
    <n v="30.5"/>
    <n v="23.7"/>
    <n v="0"/>
    <x v="789"/>
    <n v="86.003999010000001"/>
    <n v="11807658.451960949"/>
  </r>
  <r>
    <d v="2017-03-02T00:00:00"/>
    <x v="0"/>
    <s v="March"/>
    <x v="2"/>
    <x v="8"/>
    <s v="Y"/>
    <s v="N"/>
    <n v="17.7"/>
    <n v="23.3"/>
    <n v="22"/>
    <n v="0"/>
    <x v="790"/>
    <n v="85.498445459999999"/>
    <n v="10912446.60146868"/>
  </r>
  <r>
    <d v="2017-03-03T00:00:00"/>
    <x v="1"/>
    <s v="March"/>
    <x v="2"/>
    <x v="8"/>
    <s v="Y"/>
    <s v="N"/>
    <n v="18.100000000000001"/>
    <n v="28.6"/>
    <n v="18.100000000000001"/>
    <n v="0"/>
    <x v="791"/>
    <n v="73.929299439999994"/>
    <n v="9190249.539354654"/>
  </r>
  <r>
    <d v="2017-03-04T00:00:00"/>
    <x v="2"/>
    <s v="March"/>
    <x v="2"/>
    <x v="8"/>
    <s v="Y"/>
    <s v="N"/>
    <n v="16.100000000000001"/>
    <n v="27.4"/>
    <n v="23"/>
    <n v="0"/>
    <x v="792"/>
    <n v="77.595643690000003"/>
    <n v="9007557.9971811585"/>
  </r>
  <r>
    <d v="2017-03-05T00:00:00"/>
    <x v="3"/>
    <s v="March"/>
    <x v="2"/>
    <x v="9"/>
    <s v="Y"/>
    <s v="N"/>
    <n v="17.600000000000001"/>
    <n v="25.4"/>
    <n v="16.8"/>
    <n v="0.2"/>
    <x v="793"/>
    <n v="45.460745699999997"/>
    <n v="4706961.0582472142"/>
  </r>
  <r>
    <d v="2017-03-06T00:00:00"/>
    <x v="4"/>
    <s v="March"/>
    <x v="2"/>
    <x v="9"/>
    <s v="Y"/>
    <s v="N"/>
    <n v="17.7"/>
    <n v="27.4"/>
    <n v="22.3"/>
    <n v="0"/>
    <x v="794"/>
    <n v="56.634147380000002"/>
    <n v="6594924.9821548695"/>
  </r>
  <r>
    <d v="2017-03-07T00:00:00"/>
    <x v="5"/>
    <s v="March"/>
    <x v="2"/>
    <x v="9"/>
    <s v="Y"/>
    <s v="N"/>
    <n v="15"/>
    <n v="28.2"/>
    <n v="22.4"/>
    <n v="0"/>
    <x v="795"/>
    <n v="57.516139000000003"/>
    <n v="6782962.2458329406"/>
  </r>
  <r>
    <d v="2017-03-08T00:00:00"/>
    <x v="6"/>
    <s v="March"/>
    <x v="2"/>
    <x v="9"/>
    <s v="Y"/>
    <s v="N"/>
    <n v="14.2"/>
    <n v="31.5"/>
    <n v="22.1"/>
    <n v="0"/>
    <x v="796"/>
    <n v="73.923132069999994"/>
    <n v="9193876.4867419321"/>
  </r>
  <r>
    <d v="2017-03-09T00:00:00"/>
    <x v="0"/>
    <s v="March"/>
    <x v="2"/>
    <x v="9"/>
    <s v="Y"/>
    <s v="N"/>
    <n v="15"/>
    <n v="32.299999999999997"/>
    <n v="21.1"/>
    <n v="0"/>
    <x v="797"/>
    <n v="83.889686549999993"/>
    <n v="10876234.943942586"/>
  </r>
  <r>
    <d v="2017-03-10T00:00:00"/>
    <x v="1"/>
    <s v="March"/>
    <x v="2"/>
    <x v="9"/>
    <s v="Y"/>
    <s v="N"/>
    <n v="18.5"/>
    <n v="23.8"/>
    <n v="19.399999999999999"/>
    <n v="0"/>
    <x v="798"/>
    <n v="82.034537619999995"/>
    <n v="10282707.305106841"/>
  </r>
  <r>
    <d v="2017-03-11T00:00:00"/>
    <x v="2"/>
    <s v="March"/>
    <x v="2"/>
    <x v="9"/>
    <s v="Y"/>
    <s v="N"/>
    <n v="18"/>
    <n v="26.4"/>
    <n v="13.9"/>
    <n v="0"/>
    <x v="799"/>
    <n v="50.762326090000002"/>
    <n v="5523794.3932935726"/>
  </r>
  <r>
    <d v="2017-03-12T00:00:00"/>
    <x v="3"/>
    <s v="March"/>
    <x v="2"/>
    <x v="10"/>
    <s v="Y"/>
    <s v="N"/>
    <n v="17.899999999999999"/>
    <n v="27.1"/>
    <n v="19.600000000000001"/>
    <n v="0"/>
    <x v="800"/>
    <n v="42.480560560000001"/>
    <n v="4359249.3480714057"/>
  </r>
  <r>
    <d v="2017-03-13T00:00:00"/>
    <x v="4"/>
    <s v="March"/>
    <x v="2"/>
    <x v="10"/>
    <s v="Y"/>
    <s v="Y"/>
    <n v="15.7"/>
    <n v="24.3"/>
    <n v="20.7"/>
    <n v="0.2"/>
    <x v="801"/>
    <n v="66.843722060000005"/>
    <n v="6983090.1155139338"/>
  </r>
  <r>
    <d v="2017-03-14T00:00:00"/>
    <x v="5"/>
    <s v="March"/>
    <x v="2"/>
    <x v="10"/>
    <s v="Y"/>
    <s v="N"/>
    <n v="18.8"/>
    <n v="32.700000000000003"/>
    <n v="20.8"/>
    <n v="0"/>
    <x v="802"/>
    <n v="101.4423563"/>
    <n v="13514940.435029795"/>
  </r>
  <r>
    <d v="2017-03-15T00:00:00"/>
    <x v="6"/>
    <s v="March"/>
    <x v="2"/>
    <x v="10"/>
    <s v="Y"/>
    <s v="N"/>
    <n v="20.8"/>
    <n v="33.200000000000003"/>
    <n v="18.899999999999999"/>
    <n v="0"/>
    <x v="803"/>
    <n v="102.0122176"/>
    <n v="14248335.636828896"/>
  </r>
  <r>
    <d v="2017-03-16T00:00:00"/>
    <x v="0"/>
    <s v="March"/>
    <x v="2"/>
    <x v="10"/>
    <s v="Y"/>
    <s v="N"/>
    <n v="21.7"/>
    <n v="23"/>
    <n v="4.8"/>
    <n v="1.8"/>
    <x v="804"/>
    <n v="87.894020850000004"/>
    <n v="10921357.257387079"/>
  </r>
  <r>
    <d v="2017-03-17T00:00:00"/>
    <x v="1"/>
    <s v="March"/>
    <x v="2"/>
    <x v="10"/>
    <s v="Y"/>
    <s v="N"/>
    <n v="15.8"/>
    <n v="22.1"/>
    <n v="20.100000000000001"/>
    <n v="0"/>
    <x v="805"/>
    <n v="70.74607288"/>
    <n v="7896115.9922380261"/>
  </r>
  <r>
    <d v="2017-03-18T00:00:00"/>
    <x v="2"/>
    <s v="March"/>
    <x v="2"/>
    <x v="10"/>
    <s v="Y"/>
    <s v="N"/>
    <n v="12.4"/>
    <n v="30.8"/>
    <n v="19.899999999999999"/>
    <n v="0"/>
    <x v="806"/>
    <n v="68.877097030000002"/>
    <n v="7420252.2642746139"/>
  </r>
  <r>
    <d v="2017-03-19T00:00:00"/>
    <x v="3"/>
    <s v="March"/>
    <x v="2"/>
    <x v="11"/>
    <s v="Y"/>
    <s v="N"/>
    <n v="14.5"/>
    <n v="33.5"/>
    <n v="19.7"/>
    <n v="0"/>
    <x v="807"/>
    <n v="121.12201020000001"/>
    <n v="13758711.824696966"/>
  </r>
  <r>
    <d v="2017-03-20T00:00:00"/>
    <x v="4"/>
    <s v="March"/>
    <x v="2"/>
    <x v="11"/>
    <s v="Y"/>
    <s v="N"/>
    <n v="19.3"/>
    <n v="28"/>
    <n v="11.3"/>
    <n v="0"/>
    <x v="808"/>
    <n v="184.82347909999999"/>
    <n v="24393184.82274491"/>
  </r>
  <r>
    <d v="2017-03-21T00:00:00"/>
    <x v="5"/>
    <s v="March"/>
    <x v="2"/>
    <x v="11"/>
    <s v="Y"/>
    <s v="N"/>
    <n v="19.899999999999999"/>
    <n v="26.1"/>
    <n v="6.1"/>
    <n v="4.4000000000000004"/>
    <x v="809"/>
    <n v="112.9036926"/>
    <n v="14409374.977922799"/>
  </r>
  <r>
    <d v="2017-03-22T00:00:00"/>
    <x v="6"/>
    <s v="March"/>
    <x v="2"/>
    <x v="11"/>
    <s v="Y"/>
    <s v="N"/>
    <n v="17.8"/>
    <n v="21.8"/>
    <n v="7.3"/>
    <n v="9.1999999999999993"/>
    <x v="810"/>
    <n v="77.000286310000007"/>
    <n v="8831653.3287176955"/>
  </r>
  <r>
    <d v="2017-03-23T00:00:00"/>
    <x v="0"/>
    <s v="March"/>
    <x v="2"/>
    <x v="11"/>
    <s v="Y"/>
    <s v="N"/>
    <n v="16.2"/>
    <n v="25.1"/>
    <n v="17.2"/>
    <n v="0"/>
    <x v="811"/>
    <n v="97.823059580000006"/>
    <n v="10920265.46928931"/>
  </r>
  <r>
    <d v="2017-03-24T00:00:00"/>
    <x v="1"/>
    <s v="March"/>
    <x v="2"/>
    <x v="11"/>
    <s v="Y"/>
    <s v="N"/>
    <n v="13.9"/>
    <n v="24.7"/>
    <n v="16.100000000000001"/>
    <n v="0"/>
    <x v="812"/>
    <n v="118.4496111"/>
    <n v="13670436.631002652"/>
  </r>
  <r>
    <d v="2017-03-25T00:00:00"/>
    <x v="2"/>
    <s v="March"/>
    <x v="2"/>
    <x v="11"/>
    <s v="Y"/>
    <s v="N"/>
    <n v="15.3"/>
    <n v="29.7"/>
    <n v="13.5"/>
    <n v="0"/>
    <x v="813"/>
    <n v="138.79475579999999"/>
    <n v="14915714.450907683"/>
  </r>
  <r>
    <d v="2017-03-26T00:00:00"/>
    <x v="3"/>
    <s v="March"/>
    <x v="2"/>
    <x v="12"/>
    <s v="Y"/>
    <s v="N"/>
    <n v="19.3"/>
    <n v="26.7"/>
    <n v="14.6"/>
    <n v="0"/>
    <x v="814"/>
    <n v="147.4805929"/>
    <n v="15365870.241717391"/>
  </r>
  <r>
    <d v="2017-03-27T00:00:00"/>
    <x v="4"/>
    <s v="March"/>
    <x v="2"/>
    <x v="12"/>
    <s v="Y"/>
    <s v="N"/>
    <n v="19.3"/>
    <n v="31.9"/>
    <n v="7.6"/>
    <n v="0"/>
    <x v="815"/>
    <n v="118.5621993"/>
    <n v="13781340.443717947"/>
  </r>
  <r>
    <d v="2017-03-28T00:00:00"/>
    <x v="5"/>
    <s v="March"/>
    <x v="2"/>
    <x v="12"/>
    <s v="Y"/>
    <s v="N"/>
    <n v="11.9"/>
    <n v="24.3"/>
    <n v="17.8"/>
    <n v="4.2"/>
    <x v="816"/>
    <n v="121.90563229999999"/>
    <n v="13535545.023525093"/>
  </r>
  <r>
    <d v="2017-03-29T00:00:00"/>
    <x v="6"/>
    <s v="March"/>
    <x v="2"/>
    <x v="12"/>
    <s v="Y"/>
    <s v="N"/>
    <n v="13.9"/>
    <n v="27.2"/>
    <n v="14.7"/>
    <n v="0.2"/>
    <x v="817"/>
    <n v="133.7982653"/>
    <n v="14669685.96091955"/>
  </r>
  <r>
    <d v="2017-03-30T00:00:00"/>
    <x v="0"/>
    <s v="March"/>
    <x v="2"/>
    <x v="12"/>
    <s v="Y"/>
    <s v="N"/>
    <n v="10.199999999999999"/>
    <n v="17.899999999999999"/>
    <n v="13"/>
    <n v="3.4"/>
    <x v="818"/>
    <n v="115.1902122"/>
    <n v="12382011.315074814"/>
  </r>
  <r>
    <d v="2017-03-31T00:00:00"/>
    <x v="1"/>
    <s v="March"/>
    <x v="2"/>
    <x v="12"/>
    <s v="N"/>
    <s v="N"/>
    <n v="10.1"/>
    <n v="17.899999999999999"/>
    <n v="12.3"/>
    <n v="2.8"/>
    <x v="819"/>
    <n v="145.21906050000001"/>
    <n v="16070267.251720823"/>
  </r>
  <r>
    <d v="2017-04-01T00:00:00"/>
    <x v="2"/>
    <s v="April"/>
    <x v="2"/>
    <x v="12"/>
    <s v="N"/>
    <s v="N"/>
    <n v="10"/>
    <n v="19"/>
    <n v="13.5"/>
    <n v="0"/>
    <x v="820"/>
    <n v="99.249181780000001"/>
    <n v="9667095.1047687326"/>
  </r>
  <r>
    <d v="2017-04-02T00:00:00"/>
    <x v="3"/>
    <s v="April"/>
    <x v="2"/>
    <x v="13"/>
    <s v="N"/>
    <s v="N"/>
    <n v="11.7"/>
    <n v="18.2"/>
    <n v="10.1"/>
    <n v="0.4"/>
    <x v="821"/>
    <n v="92.915735170000005"/>
    <n v="8778408.738650931"/>
  </r>
  <r>
    <d v="2017-04-03T00:00:00"/>
    <x v="4"/>
    <s v="April"/>
    <x v="2"/>
    <x v="13"/>
    <s v="N"/>
    <s v="N"/>
    <n v="8.1999999999999993"/>
    <n v="21.5"/>
    <n v="16.8"/>
    <n v="0"/>
    <x v="822"/>
    <n v="106.4521598"/>
    <n v="11485711.669004895"/>
  </r>
  <r>
    <d v="2017-04-04T00:00:00"/>
    <x v="5"/>
    <s v="April"/>
    <x v="2"/>
    <x v="13"/>
    <s v="N"/>
    <s v="N"/>
    <n v="10"/>
    <n v="24.4"/>
    <n v="16.399999999999999"/>
    <n v="0"/>
    <x v="823"/>
    <n v="122.6614787"/>
    <n v="13877756.560351329"/>
  </r>
  <r>
    <d v="2017-04-05T00:00:00"/>
    <x v="6"/>
    <s v="April"/>
    <x v="2"/>
    <x v="13"/>
    <s v="N"/>
    <s v="N"/>
    <n v="11"/>
    <n v="25.4"/>
    <n v="15.8"/>
    <n v="0"/>
    <x v="824"/>
    <n v="142.28042669999999"/>
    <n v="16247194.003449045"/>
  </r>
  <r>
    <d v="2017-04-06T00:00:00"/>
    <x v="0"/>
    <s v="April"/>
    <x v="2"/>
    <x v="13"/>
    <s v="N"/>
    <s v="N"/>
    <n v="12"/>
    <n v="26.6"/>
    <n v="13.5"/>
    <n v="0"/>
    <x v="825"/>
    <n v="126.18198750000001"/>
    <n v="14487875.744293688"/>
  </r>
  <r>
    <d v="2017-04-07T00:00:00"/>
    <x v="1"/>
    <s v="April"/>
    <x v="2"/>
    <x v="13"/>
    <s v="N"/>
    <s v="N"/>
    <n v="12.7"/>
    <n v="26.2"/>
    <n v="15.6"/>
    <n v="0"/>
    <x v="826"/>
    <n v="101.330421"/>
    <n v="11162561.710620524"/>
  </r>
  <r>
    <d v="2017-04-08T00:00:00"/>
    <x v="2"/>
    <s v="April"/>
    <x v="2"/>
    <x v="13"/>
    <s v="N"/>
    <s v="N"/>
    <n v="18.600000000000001"/>
    <n v="28.1"/>
    <n v="13.8"/>
    <n v="0"/>
    <x v="827"/>
    <n v="95.867977690000004"/>
    <n v="9499053.6437394507"/>
  </r>
  <r>
    <d v="2017-04-09T00:00:00"/>
    <x v="3"/>
    <s v="April"/>
    <x v="2"/>
    <x v="14"/>
    <s v="N"/>
    <s v="N"/>
    <n v="11.7"/>
    <n v="15.2"/>
    <n v="6.5"/>
    <n v="10.6"/>
    <x v="828"/>
    <n v="74.591633180000002"/>
    <n v="7163921.8017520765"/>
  </r>
  <r>
    <d v="2017-04-10T00:00:00"/>
    <x v="4"/>
    <s v="April"/>
    <x v="2"/>
    <x v="14"/>
    <s v="N"/>
    <s v="N"/>
    <n v="9"/>
    <n v="17"/>
    <n v="3"/>
    <n v="25.4"/>
    <x v="829"/>
    <n v="111.8004887"/>
    <n v="12665548.112383777"/>
  </r>
  <r>
    <d v="2017-04-11T00:00:00"/>
    <x v="5"/>
    <s v="April"/>
    <x v="2"/>
    <x v="14"/>
    <s v="N"/>
    <s v="N"/>
    <n v="12.3"/>
    <n v="18.5"/>
    <n v="13.5"/>
    <n v="15.4"/>
    <x v="830"/>
    <n v="130.03687339999999"/>
    <n v="14845004.916053429"/>
  </r>
  <r>
    <d v="2017-04-12T00:00:00"/>
    <x v="6"/>
    <s v="April"/>
    <x v="2"/>
    <x v="14"/>
    <s v="N"/>
    <s v="N"/>
    <n v="10.8"/>
    <n v="19.3"/>
    <n v="14"/>
    <n v="0"/>
    <x v="831"/>
    <n v="126.572879"/>
    <n v="14471836.060479604"/>
  </r>
  <r>
    <d v="2017-04-13T00:00:00"/>
    <x v="0"/>
    <s v="April"/>
    <x v="2"/>
    <x v="14"/>
    <s v="N"/>
    <s v="N"/>
    <n v="10.9"/>
    <n v="22.2"/>
    <n v="13.9"/>
    <n v="0"/>
    <x v="832"/>
    <n v="117.53565020000001"/>
    <n v="13246743.20924506"/>
  </r>
  <r>
    <d v="2017-04-14T00:00:00"/>
    <x v="1"/>
    <s v="April"/>
    <x v="2"/>
    <x v="14"/>
    <s v="N"/>
    <s v="Y"/>
    <n v="13"/>
    <n v="17.899999999999999"/>
    <n v="8.9"/>
    <n v="0"/>
    <x v="833"/>
    <n v="109.7650221"/>
    <n v="10695109.69699466"/>
  </r>
  <r>
    <d v="2017-04-15T00:00:00"/>
    <x v="2"/>
    <s v="April"/>
    <x v="2"/>
    <x v="14"/>
    <s v="N"/>
    <s v="Y"/>
    <n v="11.8"/>
    <n v="17.3"/>
    <n v="9.6999999999999993"/>
    <n v="0"/>
    <x v="834"/>
    <n v="116.78284910000001"/>
    <n v="11632572.599376788"/>
  </r>
  <r>
    <d v="2017-04-16T00:00:00"/>
    <x v="3"/>
    <s v="April"/>
    <x v="2"/>
    <x v="15"/>
    <s v="N"/>
    <s v="Y"/>
    <n v="9.9"/>
    <n v="22.6"/>
    <n v="10.1"/>
    <n v="0"/>
    <x v="835"/>
    <n v="95.646407010000004"/>
    <n v="9238940.2952971626"/>
  </r>
  <r>
    <d v="2017-04-17T00:00:00"/>
    <x v="4"/>
    <s v="April"/>
    <x v="2"/>
    <x v="15"/>
    <s v="N"/>
    <s v="Y"/>
    <n v="11.1"/>
    <n v="18.3"/>
    <n v="10.9"/>
    <n v="0"/>
    <x v="836"/>
    <n v="104.57818949999999"/>
    <n v="10452118.915781301"/>
  </r>
  <r>
    <d v="2017-04-18T00:00:00"/>
    <x v="5"/>
    <s v="April"/>
    <x v="2"/>
    <x v="15"/>
    <s v="N"/>
    <s v="N"/>
    <n v="9.5"/>
    <n v="20.399999999999999"/>
    <n v="13.7"/>
    <n v="0"/>
    <x v="837"/>
    <n v="112.8247059"/>
    <n v="12631309.693358032"/>
  </r>
  <r>
    <d v="2017-04-19T00:00:00"/>
    <x v="6"/>
    <s v="April"/>
    <x v="2"/>
    <x v="15"/>
    <s v="Y"/>
    <s v="N"/>
    <n v="13"/>
    <n v="26.9"/>
    <n v="12.7"/>
    <n v="0"/>
    <x v="838"/>
    <n v="101.3145524"/>
    <n v="11594130.393562227"/>
  </r>
  <r>
    <d v="2017-04-20T00:00:00"/>
    <x v="0"/>
    <s v="April"/>
    <x v="2"/>
    <x v="15"/>
    <s v="Y"/>
    <s v="N"/>
    <n v="14.6"/>
    <n v="26.5"/>
    <n v="12.4"/>
    <n v="0"/>
    <x v="839"/>
    <n v="104.07810310000001"/>
    <n v="11741746.052439708"/>
  </r>
  <r>
    <d v="2017-04-21T00:00:00"/>
    <x v="1"/>
    <s v="April"/>
    <x v="2"/>
    <x v="15"/>
    <s v="Y"/>
    <s v="N"/>
    <n v="16.5"/>
    <n v="20.9"/>
    <n v="3.6"/>
    <n v="9.4"/>
    <x v="840"/>
    <n v="133.2265993"/>
    <n v="15257435.224738292"/>
  </r>
  <r>
    <d v="2017-04-22T00:00:00"/>
    <x v="2"/>
    <s v="April"/>
    <x v="2"/>
    <x v="15"/>
    <s v="Y"/>
    <s v="N"/>
    <n v="16.899999999999999"/>
    <n v="22.5"/>
    <n v="11.8"/>
    <n v="4.5999999999999996"/>
    <x v="841"/>
    <n v="111.6671228"/>
    <n v="11449051.43328752"/>
  </r>
  <r>
    <d v="2017-04-23T00:00:00"/>
    <x v="3"/>
    <s v="April"/>
    <x v="2"/>
    <x v="16"/>
    <s v="Y"/>
    <s v="N"/>
    <n v="14.4"/>
    <n v="21.8"/>
    <n v="11.9"/>
    <n v="0"/>
    <x v="842"/>
    <n v="90.726651050000001"/>
    <n v="8832835.1001816429"/>
  </r>
  <r>
    <d v="2017-04-24T00:00:00"/>
    <x v="4"/>
    <s v="April"/>
    <x v="2"/>
    <x v="16"/>
    <s v="Y"/>
    <s v="N"/>
    <n v="15.9"/>
    <n v="24.7"/>
    <n v="9.9"/>
    <n v="0"/>
    <x v="843"/>
    <n v="113.2589368"/>
    <n v="12392998.429626292"/>
  </r>
  <r>
    <d v="2017-04-25T00:00:00"/>
    <x v="5"/>
    <s v="April"/>
    <x v="2"/>
    <x v="16"/>
    <s v="Y"/>
    <s v="Y"/>
    <n v="16.2"/>
    <n v="17.7"/>
    <n v="5.8"/>
    <n v="21.6"/>
    <x v="844"/>
    <n v="86.790072550000005"/>
    <n v="8813422.0780107249"/>
  </r>
  <r>
    <d v="2017-04-26T00:00:00"/>
    <x v="6"/>
    <s v="April"/>
    <x v="2"/>
    <x v="16"/>
    <s v="Y"/>
    <s v="N"/>
    <n v="10.1"/>
    <n v="14.5"/>
    <n v="6.4"/>
    <n v="20"/>
    <x v="845"/>
    <n v="100.69868460000001"/>
    <n v="11761127.539034728"/>
  </r>
  <r>
    <d v="2017-04-27T00:00:00"/>
    <x v="0"/>
    <s v="April"/>
    <x v="2"/>
    <x v="16"/>
    <s v="Y"/>
    <s v="N"/>
    <n v="8.3000000000000007"/>
    <n v="15.6"/>
    <n v="7.1"/>
    <n v="15.4"/>
    <x v="846"/>
    <n v="145.68273490000001"/>
    <n v="18404031.429031599"/>
  </r>
  <r>
    <d v="2017-04-28T00:00:00"/>
    <x v="1"/>
    <s v="April"/>
    <x v="2"/>
    <x v="16"/>
    <s v="Y"/>
    <s v="N"/>
    <n v="9.4"/>
    <n v="19.8"/>
    <n v="6"/>
    <n v="0.4"/>
    <x v="847"/>
    <n v="120.8095221"/>
    <n v="14514562.176991599"/>
  </r>
  <r>
    <d v="2017-04-29T00:00:00"/>
    <x v="2"/>
    <s v="April"/>
    <x v="2"/>
    <x v="16"/>
    <s v="Y"/>
    <s v="N"/>
    <n v="14.9"/>
    <n v="18.100000000000001"/>
    <n v="7.9"/>
    <n v="0.2"/>
    <x v="848"/>
    <n v="100.81967"/>
    <n v="10572358.915863501"/>
  </r>
  <r>
    <d v="2017-04-30T00:00:00"/>
    <x v="3"/>
    <s v="April"/>
    <x v="2"/>
    <x v="17"/>
    <s v="Y"/>
    <s v="N"/>
    <n v="13.6"/>
    <n v="17.8"/>
    <n v="7.3"/>
    <n v="0"/>
    <x v="849"/>
    <n v="109.5772954"/>
    <n v="11369360.48537544"/>
  </r>
  <r>
    <d v="2017-05-01T00:00:00"/>
    <x v="4"/>
    <s v="May"/>
    <x v="2"/>
    <x v="17"/>
    <s v="Y"/>
    <s v="N"/>
    <n v="13.6"/>
    <n v="20.399999999999999"/>
    <n v="8.6999999999999993"/>
    <n v="0"/>
    <x v="850"/>
    <n v="99.159474029999998"/>
    <n v="11413629.787867462"/>
  </r>
  <r>
    <d v="2017-05-02T00:00:00"/>
    <x v="5"/>
    <s v="May"/>
    <x v="2"/>
    <x v="17"/>
    <s v="Y"/>
    <s v="N"/>
    <n v="10.4"/>
    <n v="15.2"/>
    <n v="9.4"/>
    <n v="2.4"/>
    <x v="851"/>
    <n v="109.9227693"/>
    <n v="13269727.214929752"/>
  </r>
  <r>
    <d v="2017-05-03T00:00:00"/>
    <x v="6"/>
    <s v="May"/>
    <x v="2"/>
    <x v="17"/>
    <s v="Y"/>
    <s v="N"/>
    <n v="7.4"/>
    <n v="15.3"/>
    <n v="10.8"/>
    <n v="0.8"/>
    <x v="852"/>
    <n v="128.63995560000001"/>
    <n v="16619824.948477844"/>
  </r>
  <r>
    <d v="2017-05-04T00:00:00"/>
    <x v="0"/>
    <s v="May"/>
    <x v="2"/>
    <x v="17"/>
    <s v="Y"/>
    <s v="N"/>
    <n v="5.8"/>
    <n v="16.899999999999999"/>
    <n v="12"/>
    <n v="0"/>
    <x v="853"/>
    <n v="123.4720662"/>
    <n v="15713061.318215311"/>
  </r>
  <r>
    <d v="2017-05-05T00:00:00"/>
    <x v="1"/>
    <s v="May"/>
    <x v="2"/>
    <x v="17"/>
    <s v="Y"/>
    <s v="N"/>
    <n v="6.2"/>
    <n v="20.5"/>
    <n v="10.6"/>
    <n v="0"/>
    <x v="854"/>
    <n v="108.2886014"/>
    <n v="13335782.953521539"/>
  </r>
  <r>
    <d v="2017-05-06T00:00:00"/>
    <x v="2"/>
    <s v="May"/>
    <x v="2"/>
    <x v="17"/>
    <s v="Y"/>
    <s v="N"/>
    <n v="9.6"/>
    <n v="20"/>
    <n v="6.1"/>
    <n v="0.2"/>
    <x v="855"/>
    <n v="81.778327349999998"/>
    <n v="8587793.2144884653"/>
  </r>
  <r>
    <d v="2017-05-07T00:00:00"/>
    <x v="3"/>
    <s v="May"/>
    <x v="2"/>
    <x v="18"/>
    <s v="Y"/>
    <s v="N"/>
    <n v="8.9"/>
    <n v="14.8"/>
    <n v="9.4"/>
    <n v="1.4"/>
    <x v="856"/>
    <n v="104.9084029"/>
    <n v="11269687.616717804"/>
  </r>
  <r>
    <d v="2017-05-08T00:00:00"/>
    <x v="4"/>
    <s v="May"/>
    <x v="2"/>
    <x v="18"/>
    <s v="Y"/>
    <s v="N"/>
    <n v="10.1"/>
    <n v="15.8"/>
    <n v="7.2"/>
    <n v="1.8"/>
    <x v="857"/>
    <n v="132.9735336"/>
    <n v="16735818.894682871"/>
  </r>
  <r>
    <d v="2017-05-09T00:00:00"/>
    <x v="5"/>
    <s v="May"/>
    <x v="2"/>
    <x v="18"/>
    <s v="Y"/>
    <s v="N"/>
    <n v="10.9"/>
    <n v="15.9"/>
    <n v="7.3"/>
    <n v="1.6"/>
    <x v="858"/>
    <n v="138.99141549999999"/>
    <n v="17618650.512685005"/>
  </r>
  <r>
    <d v="2017-05-10T00:00:00"/>
    <x v="6"/>
    <s v="May"/>
    <x v="2"/>
    <x v="18"/>
    <s v="Y"/>
    <s v="N"/>
    <n v="8.1"/>
    <n v="17.7"/>
    <n v="11.3"/>
    <n v="0"/>
    <x v="859"/>
    <n v="149.62274859999999"/>
    <n v="18814721.740924422"/>
  </r>
  <r>
    <d v="2017-05-11T00:00:00"/>
    <x v="0"/>
    <s v="May"/>
    <x v="2"/>
    <x v="18"/>
    <s v="Y"/>
    <s v="N"/>
    <n v="6.1"/>
    <n v="16.5"/>
    <n v="8.6"/>
    <n v="0"/>
    <x v="860"/>
    <n v="170.29264480000001"/>
    <n v="21925711.033978224"/>
  </r>
  <r>
    <d v="2017-05-12T00:00:00"/>
    <x v="1"/>
    <s v="May"/>
    <x v="2"/>
    <x v="18"/>
    <s v="Y"/>
    <s v="N"/>
    <n v="5.9"/>
    <n v="19.5"/>
    <n v="9.9"/>
    <n v="0"/>
    <x v="861"/>
    <n v="129.30937700000001"/>
    <n v="15972682.175171001"/>
  </r>
  <r>
    <d v="2017-05-13T00:00:00"/>
    <x v="2"/>
    <s v="May"/>
    <x v="2"/>
    <x v="18"/>
    <s v="Y"/>
    <s v="N"/>
    <n v="8.4"/>
    <n v="15.6"/>
    <n v="10.1"/>
    <n v="0.2"/>
    <x v="862"/>
    <n v="130.31682979999999"/>
    <n v="14266750.309083115"/>
  </r>
  <r>
    <d v="2017-05-14T00:00:00"/>
    <x v="3"/>
    <s v="May"/>
    <x v="2"/>
    <x v="19"/>
    <s v="Y"/>
    <s v="N"/>
    <n v="6.4"/>
    <n v="15.1"/>
    <n v="7.7"/>
    <n v="0"/>
    <x v="863"/>
    <n v="126.9174946"/>
    <n v="13643253.724541038"/>
  </r>
  <r>
    <d v="2017-05-15T00:00:00"/>
    <x v="4"/>
    <s v="May"/>
    <x v="2"/>
    <x v="19"/>
    <s v="Y"/>
    <s v="N"/>
    <n v="6.3"/>
    <n v="16.899999999999999"/>
    <n v="8.1999999999999993"/>
    <n v="0"/>
    <x v="864"/>
    <n v="134.64203240000001"/>
    <n v="16947650.457680047"/>
  </r>
  <r>
    <d v="2017-05-16T00:00:00"/>
    <x v="5"/>
    <s v="May"/>
    <x v="2"/>
    <x v="19"/>
    <s v="Y"/>
    <s v="N"/>
    <n v="5.6"/>
    <n v="18.2"/>
    <n v="9"/>
    <n v="0"/>
    <x v="865"/>
    <n v="128.3149076"/>
    <n v="16401303.234590933"/>
  </r>
  <r>
    <d v="2017-05-17T00:00:00"/>
    <x v="6"/>
    <s v="May"/>
    <x v="2"/>
    <x v="19"/>
    <s v="Y"/>
    <s v="N"/>
    <n v="7.6"/>
    <n v="17"/>
    <n v="3.8"/>
    <n v="0"/>
    <x v="866"/>
    <n v="123.8345994"/>
    <n v="15488324.604511395"/>
  </r>
  <r>
    <d v="2017-05-18T00:00:00"/>
    <x v="0"/>
    <s v="May"/>
    <x v="2"/>
    <x v="19"/>
    <s v="Y"/>
    <s v="N"/>
    <n v="10.7"/>
    <n v="20.2"/>
    <n v="9.8000000000000007"/>
    <n v="0.8"/>
    <x v="867"/>
    <n v="107.8423351"/>
    <n v="13254953.171461847"/>
  </r>
  <r>
    <d v="2017-05-19T00:00:00"/>
    <x v="1"/>
    <s v="May"/>
    <x v="2"/>
    <x v="19"/>
    <s v="Y"/>
    <s v="N"/>
    <n v="10.199999999999999"/>
    <n v="17.8"/>
    <n v="2.5"/>
    <n v="0"/>
    <x v="868"/>
    <n v="96.440249769999994"/>
    <n v="11896044.647491666"/>
  </r>
  <r>
    <d v="2017-05-20T00:00:00"/>
    <x v="2"/>
    <s v="May"/>
    <x v="2"/>
    <x v="19"/>
    <s v="Y"/>
    <s v="N"/>
    <n v="10.199999999999999"/>
    <n v="19.3"/>
    <n v="9.8000000000000007"/>
    <n v="0"/>
    <x v="869"/>
    <n v="88.135879099999997"/>
    <n v="9616648.1080457475"/>
  </r>
  <r>
    <d v="2017-05-21T00:00:00"/>
    <x v="3"/>
    <s v="May"/>
    <x v="2"/>
    <x v="20"/>
    <s v="Y"/>
    <s v="N"/>
    <n v="10.8"/>
    <n v="18.7"/>
    <n v="6.8"/>
    <n v="0"/>
    <x v="870"/>
    <n v="76.782179819999996"/>
    <n v="8132166.5142446114"/>
  </r>
  <r>
    <d v="2017-05-22T00:00:00"/>
    <x v="4"/>
    <s v="May"/>
    <x v="2"/>
    <x v="20"/>
    <s v="Y"/>
    <s v="N"/>
    <n v="10.4"/>
    <n v="20.3"/>
    <n v="10.1"/>
    <n v="0"/>
    <x v="871"/>
    <n v="72.931488029999997"/>
    <n v="8281446.3145540506"/>
  </r>
  <r>
    <d v="2017-05-23T00:00:00"/>
    <x v="5"/>
    <s v="May"/>
    <x v="2"/>
    <x v="20"/>
    <s v="Y"/>
    <s v="N"/>
    <n v="12.8"/>
    <n v="19.3"/>
    <n v="7.4"/>
    <n v="0"/>
    <x v="872"/>
    <n v="96.837634640000005"/>
    <n v="11535996.753474383"/>
  </r>
  <r>
    <d v="2017-05-24T00:00:00"/>
    <x v="6"/>
    <s v="May"/>
    <x v="2"/>
    <x v="20"/>
    <s v="Y"/>
    <s v="N"/>
    <n v="11.7"/>
    <n v="17.100000000000001"/>
    <n v="8"/>
    <n v="0"/>
    <x v="873"/>
    <n v="103.2410383"/>
    <n v="12551216.410976451"/>
  </r>
  <r>
    <d v="2017-05-25T00:00:00"/>
    <x v="0"/>
    <s v="May"/>
    <x v="2"/>
    <x v="20"/>
    <s v="Y"/>
    <s v="N"/>
    <n v="13.7"/>
    <n v="18.5"/>
    <n v="5.7"/>
    <n v="0"/>
    <x v="874"/>
    <n v="108.51901340000001"/>
    <n v="13457446.107304402"/>
  </r>
  <r>
    <d v="2017-05-26T00:00:00"/>
    <x v="1"/>
    <s v="May"/>
    <x v="2"/>
    <x v="20"/>
    <s v="Y"/>
    <s v="N"/>
    <n v="13.1"/>
    <n v="18"/>
    <n v="8.1999999999999993"/>
    <n v="0"/>
    <x v="875"/>
    <n v="94.696229970000005"/>
    <n v="11660003.613944083"/>
  </r>
  <r>
    <d v="2017-05-27T00:00:00"/>
    <x v="2"/>
    <s v="May"/>
    <x v="2"/>
    <x v="20"/>
    <s v="Y"/>
    <s v="N"/>
    <n v="11.9"/>
    <n v="17.8"/>
    <n v="8.3000000000000007"/>
    <n v="0"/>
    <x v="876"/>
    <n v="60.860101950000001"/>
    <n v="6368624.7289226661"/>
  </r>
  <r>
    <d v="2017-05-28T00:00:00"/>
    <x v="3"/>
    <s v="May"/>
    <x v="2"/>
    <x v="21"/>
    <s v="Y"/>
    <s v="N"/>
    <n v="10.199999999999999"/>
    <n v="15.3"/>
    <n v="7.6"/>
    <n v="6.8"/>
    <x v="877"/>
    <n v="72.341641420000002"/>
    <n v="7959718.2517039618"/>
  </r>
  <r>
    <d v="2017-05-29T00:00:00"/>
    <x v="4"/>
    <s v="May"/>
    <x v="2"/>
    <x v="21"/>
    <s v="Y"/>
    <s v="N"/>
    <n v="7.7"/>
    <n v="14.8"/>
    <n v="8"/>
    <n v="1.4"/>
    <x v="878"/>
    <n v="96.084781000000007"/>
    <n v="12540610.885474101"/>
  </r>
  <r>
    <d v="2017-05-30T00:00:00"/>
    <x v="5"/>
    <s v="May"/>
    <x v="2"/>
    <x v="21"/>
    <s v="Y"/>
    <s v="N"/>
    <n v="9.3000000000000007"/>
    <n v="13.1"/>
    <n v="6.9"/>
    <n v="2.2000000000000002"/>
    <x v="879"/>
    <n v="95.714474339999995"/>
    <n v="12707281.41382733"/>
  </r>
  <r>
    <d v="2017-05-31T00:00:00"/>
    <x v="6"/>
    <s v="May"/>
    <x v="2"/>
    <x v="21"/>
    <s v="Y"/>
    <s v="N"/>
    <n v="6.7"/>
    <n v="13"/>
    <n v="8.5"/>
    <n v="5.4"/>
    <x v="880"/>
    <n v="120.64923159999999"/>
    <n v="16773958.585487122"/>
  </r>
  <r>
    <d v="2017-06-01T00:00:00"/>
    <x v="0"/>
    <s v="June"/>
    <x v="2"/>
    <x v="21"/>
    <s v="Y"/>
    <s v="N"/>
    <n v="7.9"/>
    <n v="13.9"/>
    <n v="4.7"/>
    <n v="0.4"/>
    <x v="881"/>
    <n v="113.3116143"/>
    <n v="15886598.232125109"/>
  </r>
  <r>
    <d v="2017-06-02T00:00:00"/>
    <x v="1"/>
    <s v="June"/>
    <x v="2"/>
    <x v="21"/>
    <s v="Y"/>
    <s v="N"/>
    <n v="8"/>
    <n v="14.7"/>
    <n v="7.3"/>
    <n v="0"/>
    <x v="882"/>
    <n v="96.837747410000006"/>
    <n v="13252904.229740888"/>
  </r>
  <r>
    <d v="2017-06-03T00:00:00"/>
    <x v="2"/>
    <s v="June"/>
    <x v="2"/>
    <x v="21"/>
    <s v="Y"/>
    <s v="N"/>
    <n v="9.9"/>
    <n v="14.3"/>
    <n v="8.3000000000000007"/>
    <n v="0"/>
    <x v="883"/>
    <n v="107.24572980000001"/>
    <n v="13101289.03261837"/>
  </r>
  <r>
    <d v="2017-06-04T00:00:00"/>
    <x v="3"/>
    <s v="June"/>
    <x v="2"/>
    <x v="22"/>
    <s v="Y"/>
    <s v="N"/>
    <n v="4.4000000000000004"/>
    <n v="15.8"/>
    <n v="9.3000000000000007"/>
    <n v="0"/>
    <x v="884"/>
    <n v="109.7429759"/>
    <n v="13054360.468059806"/>
  </r>
  <r>
    <d v="2017-06-05T00:00:00"/>
    <x v="4"/>
    <s v="June"/>
    <x v="2"/>
    <x v="22"/>
    <s v="Y"/>
    <s v="N"/>
    <n v="5.6"/>
    <n v="17.5"/>
    <n v="5"/>
    <n v="0"/>
    <x v="885"/>
    <n v="101.13227740000001"/>
    <n v="13438199.133604633"/>
  </r>
  <r>
    <d v="2017-06-06T00:00:00"/>
    <x v="5"/>
    <s v="June"/>
    <x v="2"/>
    <x v="22"/>
    <s v="Y"/>
    <s v="N"/>
    <n v="8.6999999999999993"/>
    <n v="13.9"/>
    <n v="6.3"/>
    <n v="6.4"/>
    <x v="886"/>
    <n v="97.892460380000003"/>
    <n v="13046571.647688122"/>
  </r>
  <r>
    <d v="2017-06-07T00:00:00"/>
    <x v="6"/>
    <s v="June"/>
    <x v="2"/>
    <x v="22"/>
    <s v="Y"/>
    <s v="N"/>
    <n v="5.9"/>
    <n v="14.3"/>
    <n v="9.1999999999999993"/>
    <n v="0"/>
    <x v="887"/>
    <n v="105.69616809999999"/>
    <n v="14386952.300639771"/>
  </r>
  <r>
    <d v="2017-06-08T00:00:00"/>
    <x v="0"/>
    <s v="June"/>
    <x v="2"/>
    <x v="22"/>
    <s v="Y"/>
    <s v="N"/>
    <n v="3.6"/>
    <n v="15"/>
    <n v="7.2"/>
    <n v="0"/>
    <x v="888"/>
    <n v="110.1268719"/>
    <n v="15363995.924600981"/>
  </r>
  <r>
    <d v="2017-06-09T00:00:00"/>
    <x v="1"/>
    <s v="June"/>
    <x v="2"/>
    <x v="22"/>
    <s v="Y"/>
    <s v="N"/>
    <n v="6.6"/>
    <n v="15"/>
    <n v="7.8"/>
    <n v="1.8"/>
    <x v="889"/>
    <n v="99.977135680000004"/>
    <n v="13096458.898919187"/>
  </r>
  <r>
    <d v="2017-06-10T00:00:00"/>
    <x v="2"/>
    <s v="June"/>
    <x v="2"/>
    <x v="22"/>
    <s v="Y"/>
    <s v="N"/>
    <n v="7"/>
    <n v="15.8"/>
    <n v="8.9"/>
    <n v="0"/>
    <x v="890"/>
    <n v="97.622124130000003"/>
    <n v="11782884.462486319"/>
  </r>
  <r>
    <d v="2017-06-11T00:00:00"/>
    <x v="3"/>
    <s v="June"/>
    <x v="2"/>
    <x v="23"/>
    <s v="Y"/>
    <s v="N"/>
    <n v="3.4"/>
    <n v="15.5"/>
    <n v="8.6"/>
    <n v="0.2"/>
    <x v="891"/>
    <n v="87.883388569999994"/>
    <n v="9963732.1615108643"/>
  </r>
  <r>
    <d v="2017-06-12T00:00:00"/>
    <x v="4"/>
    <s v="June"/>
    <x v="2"/>
    <x v="23"/>
    <s v="Y"/>
    <s v="Y"/>
    <n v="6"/>
    <n v="15.9"/>
    <n v="5.0999999999999996"/>
    <n v="0"/>
    <x v="892"/>
    <n v="101.70609880000001"/>
    <n v="11969962.142548479"/>
  </r>
  <r>
    <d v="2017-06-13T00:00:00"/>
    <x v="5"/>
    <s v="June"/>
    <x v="2"/>
    <x v="23"/>
    <s v="Y"/>
    <s v="N"/>
    <n v="8.8000000000000007"/>
    <n v="15.1"/>
    <n v="6.6"/>
    <n v="0"/>
    <x v="893"/>
    <n v="109.9512443"/>
    <n v="14863753.463133287"/>
  </r>
  <r>
    <d v="2017-06-14T00:00:00"/>
    <x v="6"/>
    <s v="June"/>
    <x v="2"/>
    <x v="23"/>
    <s v="Y"/>
    <s v="N"/>
    <n v="4"/>
    <n v="17.399999999999999"/>
    <n v="8.9"/>
    <n v="0"/>
    <x v="894"/>
    <n v="93.589782150000005"/>
    <n v="12751927.894992454"/>
  </r>
  <r>
    <d v="2017-06-15T00:00:00"/>
    <x v="0"/>
    <s v="June"/>
    <x v="2"/>
    <x v="23"/>
    <s v="Y"/>
    <s v="N"/>
    <n v="7.7"/>
    <n v="19"/>
    <n v="7.4"/>
    <n v="0"/>
    <x v="895"/>
    <n v="102.837272"/>
    <n v="13914217.636920361"/>
  </r>
  <r>
    <d v="2017-06-16T00:00:00"/>
    <x v="1"/>
    <s v="June"/>
    <x v="2"/>
    <x v="23"/>
    <s v="Y"/>
    <s v="N"/>
    <n v="6.6"/>
    <n v="17.100000000000001"/>
    <n v="8.9"/>
    <n v="0"/>
    <x v="896"/>
    <n v="107.362224"/>
    <n v="14522848.853268242"/>
  </r>
  <r>
    <d v="2017-06-17T00:00:00"/>
    <x v="2"/>
    <s v="June"/>
    <x v="2"/>
    <x v="23"/>
    <s v="Y"/>
    <s v="N"/>
    <n v="4.2"/>
    <n v="15.5"/>
    <n v="9.1999999999999993"/>
    <n v="0"/>
    <x v="897"/>
    <n v="104.2875868"/>
    <n v="12637432.108809423"/>
  </r>
  <r>
    <d v="2017-06-18T00:00:00"/>
    <x v="3"/>
    <s v="June"/>
    <x v="2"/>
    <x v="24"/>
    <s v="Y"/>
    <s v="N"/>
    <n v="5.4"/>
    <n v="16.3"/>
    <n v="7.9"/>
    <n v="0"/>
    <x v="898"/>
    <n v="93.616927630000006"/>
    <n v="10870117.977501007"/>
  </r>
  <r>
    <d v="2017-06-19T00:00:00"/>
    <x v="4"/>
    <s v="June"/>
    <x v="2"/>
    <x v="24"/>
    <s v="Y"/>
    <s v="N"/>
    <n v="7.1"/>
    <n v="16.100000000000001"/>
    <n v="6"/>
    <n v="0"/>
    <x v="899"/>
    <n v="95.96949334"/>
    <n v="12948754.906324571"/>
  </r>
  <r>
    <d v="2017-06-20T00:00:00"/>
    <x v="5"/>
    <s v="June"/>
    <x v="2"/>
    <x v="24"/>
    <s v="Y"/>
    <s v="N"/>
    <n v="6.4"/>
    <n v="15.8"/>
    <n v="9.1999999999999993"/>
    <n v="0"/>
    <x v="900"/>
    <n v="85.797832029999995"/>
    <n v="11325053.860528948"/>
  </r>
  <r>
    <d v="2017-06-21T00:00:00"/>
    <x v="6"/>
    <s v="June"/>
    <x v="2"/>
    <x v="24"/>
    <s v="Y"/>
    <s v="N"/>
    <n v="7.8"/>
    <n v="13.5"/>
    <n v="5"/>
    <n v="0.6"/>
    <x v="901"/>
    <n v="106.9667247"/>
    <n v="14955477.737223208"/>
  </r>
  <r>
    <d v="2017-06-22T00:00:00"/>
    <x v="0"/>
    <s v="June"/>
    <x v="2"/>
    <x v="24"/>
    <s v="Y"/>
    <s v="N"/>
    <n v="6.7"/>
    <n v="14.1"/>
    <n v="6.7"/>
    <n v="0.2"/>
    <x v="902"/>
    <n v="94.858967509999999"/>
    <n v="13313320.441704961"/>
  </r>
  <r>
    <d v="2017-06-23T00:00:00"/>
    <x v="1"/>
    <s v="June"/>
    <x v="2"/>
    <x v="24"/>
    <s v="Y"/>
    <s v="N"/>
    <n v="7.4"/>
    <n v="14.9"/>
    <n v="8.1999999999999993"/>
    <n v="0"/>
    <x v="903"/>
    <n v="80.269938710000005"/>
    <n v="10598005.89315735"/>
  </r>
  <r>
    <d v="2017-06-24T00:00:00"/>
    <x v="2"/>
    <s v="June"/>
    <x v="2"/>
    <x v="24"/>
    <s v="Y"/>
    <s v="N"/>
    <n v="8.3000000000000007"/>
    <n v="12.3"/>
    <n v="7.3"/>
    <n v="1.4"/>
    <x v="904"/>
    <n v="84.970944450000005"/>
    <n v="10399876.419625796"/>
  </r>
  <r>
    <d v="2017-06-25T00:00:00"/>
    <x v="3"/>
    <s v="June"/>
    <x v="2"/>
    <x v="25"/>
    <s v="Y"/>
    <s v="N"/>
    <n v="8.6"/>
    <n v="14.3"/>
    <n v="5.3"/>
    <n v="0"/>
    <x v="905"/>
    <n v="72.870515380000001"/>
    <n v="8606289.5109199435"/>
  </r>
  <r>
    <d v="2017-06-26T00:00:00"/>
    <x v="4"/>
    <s v="June"/>
    <x v="2"/>
    <x v="25"/>
    <s v="Y"/>
    <s v="N"/>
    <n v="8.8000000000000007"/>
    <n v="12.6"/>
    <n v="7.8"/>
    <n v="1.4"/>
    <x v="906"/>
    <n v="104.3154945"/>
    <n v="14399750.500667911"/>
  </r>
  <r>
    <d v="2017-06-27T00:00:00"/>
    <x v="5"/>
    <s v="June"/>
    <x v="2"/>
    <x v="25"/>
    <s v="Y"/>
    <s v="N"/>
    <n v="6"/>
    <n v="12.1"/>
    <n v="4.4000000000000004"/>
    <n v="0"/>
    <x v="907"/>
    <n v="100.1993406"/>
    <n v="14481473.025140177"/>
  </r>
  <r>
    <d v="2017-06-28T00:00:00"/>
    <x v="6"/>
    <s v="June"/>
    <x v="2"/>
    <x v="25"/>
    <s v="Y"/>
    <s v="N"/>
    <n v="6.8"/>
    <n v="14.1"/>
    <n v="5.4"/>
    <n v="0"/>
    <x v="908"/>
    <n v="98.538103219999996"/>
    <n v="13928547.619852601"/>
  </r>
  <r>
    <d v="2017-06-29T00:00:00"/>
    <x v="0"/>
    <s v="June"/>
    <x v="2"/>
    <x v="25"/>
    <s v="Y"/>
    <s v="N"/>
    <n v="9.1999999999999993"/>
    <n v="13.7"/>
    <n v="5"/>
    <n v="0"/>
    <x v="909"/>
    <n v="102.52503950000001"/>
    <n v="14161174.70740037"/>
  </r>
  <r>
    <d v="2017-06-30T00:00:00"/>
    <x v="1"/>
    <s v="June"/>
    <x v="2"/>
    <x v="25"/>
    <s v="N"/>
    <s v="N"/>
    <n v="7.1"/>
    <n v="12.3"/>
    <n v="8.4"/>
    <n v="4.4000000000000004"/>
    <x v="910"/>
    <n v="124.6840444"/>
    <n v="17365466.913944408"/>
  </r>
  <r>
    <d v="2017-07-01T00:00:00"/>
    <x v="2"/>
    <s v="July"/>
    <x v="2"/>
    <x v="25"/>
    <s v="N"/>
    <s v="N"/>
    <n v="1.1000000000000001"/>
    <n v="12.7"/>
    <n v="9.3000000000000007"/>
    <n v="0"/>
    <x v="911"/>
    <n v="114.7570772"/>
    <n v="14453596.4948014"/>
  </r>
  <r>
    <d v="2017-07-02T00:00:00"/>
    <x v="3"/>
    <s v="July"/>
    <x v="2"/>
    <x v="26"/>
    <s v="N"/>
    <s v="N"/>
    <n v="0.8"/>
    <n v="14.3"/>
    <n v="9.1999999999999993"/>
    <n v="0"/>
    <x v="912"/>
    <n v="110.1092823"/>
    <n v="13228248.396852136"/>
  </r>
  <r>
    <d v="2017-07-03T00:00:00"/>
    <x v="4"/>
    <s v="July"/>
    <x v="2"/>
    <x v="26"/>
    <s v="N"/>
    <s v="N"/>
    <n v="3.8"/>
    <n v="13.9"/>
    <n v="3.9"/>
    <n v="0"/>
    <x v="913"/>
    <n v="150.61276599999999"/>
    <n v="21050441.436075121"/>
  </r>
  <r>
    <d v="2017-07-04T00:00:00"/>
    <x v="5"/>
    <s v="July"/>
    <x v="2"/>
    <x v="26"/>
    <s v="N"/>
    <s v="N"/>
    <n v="9"/>
    <n v="16.2"/>
    <n v="6.4"/>
    <n v="3"/>
    <x v="914"/>
    <n v="132.54551810000001"/>
    <n v="17765049.944566973"/>
  </r>
  <r>
    <d v="2017-07-05T00:00:00"/>
    <x v="6"/>
    <s v="July"/>
    <x v="2"/>
    <x v="26"/>
    <s v="N"/>
    <s v="N"/>
    <n v="10.1"/>
    <n v="15.8"/>
    <n v="6.5"/>
    <n v="0"/>
    <x v="915"/>
    <n v="146.17612560000001"/>
    <n v="19599976.832073927"/>
  </r>
  <r>
    <d v="2017-07-06T00:00:00"/>
    <x v="0"/>
    <s v="July"/>
    <x v="2"/>
    <x v="26"/>
    <s v="N"/>
    <s v="N"/>
    <n v="4.8"/>
    <n v="15"/>
    <n v="8.6999999999999993"/>
    <n v="0"/>
    <x v="916"/>
    <n v="141.67937280000001"/>
    <n v="19537545.130498752"/>
  </r>
  <r>
    <d v="2017-07-07T00:00:00"/>
    <x v="1"/>
    <s v="July"/>
    <x v="2"/>
    <x v="26"/>
    <s v="N"/>
    <s v="N"/>
    <n v="8"/>
    <n v="14.2"/>
    <n v="9.4"/>
    <n v="0"/>
    <x v="917"/>
    <n v="131.26538149999999"/>
    <n v="17599809.009333704"/>
  </r>
  <r>
    <d v="2017-07-08T00:00:00"/>
    <x v="2"/>
    <s v="July"/>
    <x v="2"/>
    <x v="26"/>
    <s v="N"/>
    <s v="N"/>
    <n v="5.3"/>
    <n v="13.5"/>
    <n v="5.0999999999999996"/>
    <n v="0"/>
    <x v="918"/>
    <n v="129.135411"/>
    <n v="15972496.841705671"/>
  </r>
  <r>
    <d v="2017-07-09T00:00:00"/>
    <x v="3"/>
    <s v="July"/>
    <x v="2"/>
    <x v="27"/>
    <s v="N"/>
    <s v="N"/>
    <n v="7.3"/>
    <n v="14.6"/>
    <n v="7.3"/>
    <n v="0.8"/>
    <x v="919"/>
    <n v="115.1296024"/>
    <n v="13362405.626841672"/>
  </r>
  <r>
    <d v="2017-07-10T00:00:00"/>
    <x v="4"/>
    <s v="July"/>
    <x v="2"/>
    <x v="27"/>
    <s v="N"/>
    <s v="N"/>
    <n v="7"/>
    <n v="16"/>
    <n v="5.7"/>
    <n v="0"/>
    <x v="920"/>
    <n v="123.9739271"/>
    <n v="16504937.154203508"/>
  </r>
  <r>
    <d v="2017-07-11T00:00:00"/>
    <x v="5"/>
    <s v="July"/>
    <x v="2"/>
    <x v="27"/>
    <s v="N"/>
    <s v="N"/>
    <n v="6.9"/>
    <n v="14.3"/>
    <n v="9.6999999999999993"/>
    <n v="0.4"/>
    <x v="921"/>
    <n v="148.67949519999999"/>
    <n v="20421541.994716655"/>
  </r>
  <r>
    <d v="2017-07-12T00:00:00"/>
    <x v="6"/>
    <s v="July"/>
    <x v="2"/>
    <x v="27"/>
    <s v="N"/>
    <s v="N"/>
    <n v="3.2"/>
    <n v="15.1"/>
    <n v="9.8000000000000007"/>
    <n v="0"/>
    <x v="922"/>
    <n v="117.9532423"/>
    <n v="16295488.715320043"/>
  </r>
  <r>
    <d v="2017-07-13T00:00:00"/>
    <x v="0"/>
    <s v="July"/>
    <x v="2"/>
    <x v="27"/>
    <s v="N"/>
    <s v="N"/>
    <n v="4.8"/>
    <n v="13.3"/>
    <n v="5.5"/>
    <n v="0"/>
    <x v="923"/>
    <n v="106.14876340000001"/>
    <n v="14290000.224452529"/>
  </r>
  <r>
    <d v="2017-07-14T00:00:00"/>
    <x v="1"/>
    <s v="July"/>
    <x v="2"/>
    <x v="27"/>
    <s v="N"/>
    <s v="N"/>
    <n v="9.9"/>
    <n v="15.9"/>
    <n v="8.6"/>
    <n v="2"/>
    <x v="924"/>
    <n v="111.39498260000001"/>
    <n v="14635935.568128238"/>
  </r>
  <r>
    <d v="2017-07-15T00:00:00"/>
    <x v="2"/>
    <s v="July"/>
    <x v="2"/>
    <x v="27"/>
    <s v="N"/>
    <s v="N"/>
    <n v="4.5"/>
    <n v="12"/>
    <n v="9.4"/>
    <n v="0"/>
    <x v="925"/>
    <n v="136.10655170000001"/>
    <n v="16943454.788979635"/>
  </r>
  <r>
    <d v="2017-07-16T00:00:00"/>
    <x v="3"/>
    <s v="July"/>
    <x v="2"/>
    <x v="28"/>
    <s v="N"/>
    <s v="N"/>
    <n v="3"/>
    <n v="12.5"/>
    <n v="7.8"/>
    <n v="0"/>
    <x v="926"/>
    <n v="102.14913730000001"/>
    <n v="12250504.964424973"/>
  </r>
  <r>
    <d v="2017-07-17T00:00:00"/>
    <x v="4"/>
    <s v="July"/>
    <x v="2"/>
    <x v="28"/>
    <s v="N"/>
    <s v="N"/>
    <n v="5.7"/>
    <n v="15.3"/>
    <n v="6.3"/>
    <n v="0"/>
    <x v="927"/>
    <n v="99.851637530000005"/>
    <n v="13167259.702199047"/>
  </r>
  <r>
    <d v="2017-07-18T00:00:00"/>
    <x v="5"/>
    <s v="July"/>
    <x v="2"/>
    <x v="28"/>
    <s v="Y"/>
    <s v="N"/>
    <n v="9.6999999999999993"/>
    <n v="14.5"/>
    <n v="5.8"/>
    <n v="0.2"/>
    <x v="928"/>
    <n v="109.9969729"/>
    <n v="14972989.795593271"/>
  </r>
  <r>
    <d v="2017-07-19T00:00:00"/>
    <x v="6"/>
    <s v="July"/>
    <x v="2"/>
    <x v="28"/>
    <s v="Y"/>
    <s v="N"/>
    <n v="8.9"/>
    <n v="13.2"/>
    <n v="7.7"/>
    <n v="5"/>
    <x v="929"/>
    <n v="109.5605504"/>
    <n v="14670843.547605505"/>
  </r>
  <r>
    <d v="2017-07-20T00:00:00"/>
    <x v="0"/>
    <s v="July"/>
    <x v="2"/>
    <x v="28"/>
    <s v="Y"/>
    <s v="N"/>
    <n v="7.9"/>
    <n v="10.7"/>
    <n v="5.9"/>
    <n v="0.6"/>
    <x v="930"/>
    <n v="133.736501"/>
    <n v="18631673.156901293"/>
  </r>
  <r>
    <d v="2017-07-21T00:00:00"/>
    <x v="1"/>
    <s v="July"/>
    <x v="2"/>
    <x v="28"/>
    <s v="Y"/>
    <s v="N"/>
    <n v="3.3"/>
    <n v="13.8"/>
    <n v="10.3"/>
    <n v="4.2"/>
    <x v="931"/>
    <n v="130.19271090000001"/>
    <n v="18236600.116371956"/>
  </r>
  <r>
    <d v="2017-07-22T00:00:00"/>
    <x v="2"/>
    <s v="July"/>
    <x v="2"/>
    <x v="28"/>
    <s v="Y"/>
    <s v="N"/>
    <n v="5.4"/>
    <n v="12.4"/>
    <n v="7"/>
    <n v="0"/>
    <x v="932"/>
    <n v="91.656080619999997"/>
    <n v="11218441.214936621"/>
  </r>
  <r>
    <d v="2017-07-23T00:00:00"/>
    <x v="3"/>
    <s v="July"/>
    <x v="2"/>
    <x v="29"/>
    <s v="Y"/>
    <s v="N"/>
    <n v="8.4"/>
    <n v="14.1"/>
    <n v="5.4"/>
    <n v="0"/>
    <x v="933"/>
    <n v="107.89233230000001"/>
    <n v="12732122.206127079"/>
  </r>
  <r>
    <d v="2017-07-24T00:00:00"/>
    <x v="4"/>
    <s v="July"/>
    <x v="2"/>
    <x v="29"/>
    <s v="Y"/>
    <s v="N"/>
    <n v="8.1"/>
    <n v="16.100000000000001"/>
    <n v="8.3000000000000007"/>
    <n v="7"/>
    <x v="934"/>
    <n v="122.6544774"/>
    <n v="16721557.270083666"/>
  </r>
  <r>
    <d v="2017-07-25T00:00:00"/>
    <x v="5"/>
    <s v="July"/>
    <x v="2"/>
    <x v="29"/>
    <s v="Y"/>
    <s v="N"/>
    <n v="9.8000000000000007"/>
    <n v="17.2"/>
    <n v="9"/>
    <n v="0"/>
    <x v="935"/>
    <n v="113.0336114"/>
    <n v="14660376.31887562"/>
  </r>
  <r>
    <d v="2017-07-26T00:00:00"/>
    <x v="6"/>
    <s v="July"/>
    <x v="2"/>
    <x v="29"/>
    <s v="Y"/>
    <s v="N"/>
    <n v="10.9"/>
    <n v="15"/>
    <n v="8.6999999999999993"/>
    <n v="2.4"/>
    <x v="936"/>
    <n v="117.2808433"/>
    <n v="15621613.641360121"/>
  </r>
  <r>
    <d v="2017-07-27T00:00:00"/>
    <x v="0"/>
    <s v="July"/>
    <x v="2"/>
    <x v="29"/>
    <s v="Y"/>
    <s v="N"/>
    <n v="4.4000000000000004"/>
    <n v="14.2"/>
    <n v="8.6999999999999993"/>
    <n v="2"/>
    <x v="937"/>
    <n v="117.31547380000001"/>
    <n v="15955363.726879928"/>
  </r>
  <r>
    <d v="2017-07-28T00:00:00"/>
    <x v="1"/>
    <s v="July"/>
    <x v="2"/>
    <x v="29"/>
    <s v="Y"/>
    <s v="N"/>
    <n v="6.2"/>
    <n v="14.3"/>
    <n v="9.8000000000000007"/>
    <n v="2.8"/>
    <x v="938"/>
    <n v="111.3069682"/>
    <n v="14517996.041610811"/>
  </r>
  <r>
    <d v="2017-07-29T00:00:00"/>
    <x v="2"/>
    <s v="July"/>
    <x v="2"/>
    <x v="29"/>
    <s v="Y"/>
    <s v="N"/>
    <n v="9.6999999999999993"/>
    <n v="17.899999999999999"/>
    <n v="10.1"/>
    <n v="0"/>
    <x v="939"/>
    <n v="93.453100860000006"/>
    <n v="10404249.133323362"/>
  </r>
  <r>
    <d v="2017-07-30T00:00:00"/>
    <x v="3"/>
    <s v="July"/>
    <x v="2"/>
    <x v="30"/>
    <s v="Y"/>
    <s v="N"/>
    <n v="11.3"/>
    <n v="18.100000000000001"/>
    <n v="8.3000000000000007"/>
    <n v="0"/>
    <x v="940"/>
    <n v="91.416166270000005"/>
    <n v="9834596.4183289036"/>
  </r>
  <r>
    <d v="2017-07-31T00:00:00"/>
    <x v="4"/>
    <s v="July"/>
    <x v="2"/>
    <x v="30"/>
    <s v="Y"/>
    <s v="N"/>
    <n v="6.7"/>
    <n v="14.8"/>
    <n v="11.5"/>
    <n v="0"/>
    <x v="941"/>
    <n v="137.47669010000001"/>
    <n v="18184987.639154889"/>
  </r>
  <r>
    <d v="2017-08-01T00:00:00"/>
    <x v="5"/>
    <s v="August"/>
    <x v="2"/>
    <x v="30"/>
    <s v="Y"/>
    <s v="N"/>
    <n v="3.5"/>
    <n v="15.5"/>
    <n v="11.5"/>
    <n v="0"/>
    <x v="942"/>
    <n v="137.9754246"/>
    <n v="18987885.425551847"/>
  </r>
  <r>
    <d v="2017-08-02T00:00:00"/>
    <x v="6"/>
    <s v="August"/>
    <x v="2"/>
    <x v="30"/>
    <s v="Y"/>
    <s v="N"/>
    <n v="3.4"/>
    <n v="12.9"/>
    <n v="7.5"/>
    <n v="0"/>
    <x v="943"/>
    <n v="113.4923335"/>
    <n v="15971683.597203197"/>
  </r>
  <r>
    <d v="2017-08-03T00:00:00"/>
    <x v="0"/>
    <s v="August"/>
    <x v="2"/>
    <x v="30"/>
    <s v="Y"/>
    <s v="N"/>
    <n v="3.1"/>
    <n v="9"/>
    <n v="4.4000000000000004"/>
    <n v="0"/>
    <x v="944"/>
    <n v="169.23382710000001"/>
    <n v="25614458.671266153"/>
  </r>
  <r>
    <d v="2017-08-04T00:00:00"/>
    <x v="1"/>
    <s v="August"/>
    <x v="2"/>
    <x v="30"/>
    <s v="Y"/>
    <s v="N"/>
    <n v="4.3"/>
    <n v="12.1"/>
    <n v="7.2"/>
    <n v="6.6"/>
    <x v="945"/>
    <n v="110.3517269"/>
    <n v="15631089.824999874"/>
  </r>
  <r>
    <d v="2017-08-05T00:00:00"/>
    <x v="2"/>
    <s v="August"/>
    <x v="2"/>
    <x v="30"/>
    <s v="Y"/>
    <s v="N"/>
    <n v="8.8000000000000007"/>
    <n v="14.2"/>
    <n v="11.7"/>
    <n v="0"/>
    <x v="946"/>
    <n v="82.766673249999997"/>
    <n v="9658577.360418329"/>
  </r>
  <r>
    <d v="2017-08-06T00:00:00"/>
    <x v="3"/>
    <s v="August"/>
    <x v="2"/>
    <x v="31"/>
    <s v="Y"/>
    <s v="N"/>
    <n v="9"/>
    <n v="13"/>
    <n v="8.1999999999999993"/>
    <n v="0"/>
    <x v="947"/>
    <n v="86.202202409999998"/>
    <n v="10115926.723324247"/>
  </r>
  <r>
    <d v="2017-08-07T00:00:00"/>
    <x v="4"/>
    <s v="August"/>
    <x v="2"/>
    <x v="31"/>
    <s v="Y"/>
    <s v="N"/>
    <n v="7.7"/>
    <n v="12.3"/>
    <n v="7.3"/>
    <n v="4.2"/>
    <x v="948"/>
    <n v="111.4890145"/>
    <n v="15492867.432541035"/>
  </r>
  <r>
    <d v="2017-08-08T00:00:00"/>
    <x v="5"/>
    <s v="August"/>
    <x v="2"/>
    <x v="31"/>
    <s v="Y"/>
    <s v="N"/>
    <n v="7.9"/>
    <n v="15"/>
    <n v="7.5"/>
    <n v="2.2000000000000002"/>
    <x v="949"/>
    <n v="111.5513751"/>
    <n v="15517737.212258969"/>
  </r>
  <r>
    <d v="2017-08-09T00:00:00"/>
    <x v="6"/>
    <s v="August"/>
    <x v="2"/>
    <x v="31"/>
    <s v="Y"/>
    <s v="N"/>
    <n v="8.9"/>
    <n v="16.8"/>
    <n v="11.5"/>
    <n v="0"/>
    <x v="950"/>
    <n v="105.283102"/>
    <n v="13691475.19765125"/>
  </r>
  <r>
    <d v="2017-08-10T00:00:00"/>
    <x v="0"/>
    <s v="August"/>
    <x v="2"/>
    <x v="31"/>
    <s v="Y"/>
    <s v="N"/>
    <n v="11.4"/>
    <n v="18.8"/>
    <n v="8.4"/>
    <n v="0"/>
    <x v="951"/>
    <n v="86.916548329999998"/>
    <n v="10635276.168014335"/>
  </r>
  <r>
    <d v="2017-08-11T00:00:00"/>
    <x v="1"/>
    <s v="August"/>
    <x v="2"/>
    <x v="31"/>
    <s v="Y"/>
    <s v="N"/>
    <n v="10.3"/>
    <n v="16.399999999999999"/>
    <n v="9.3000000000000007"/>
    <n v="0"/>
    <x v="952"/>
    <n v="78.92563543"/>
    <n v="9696988.6495448835"/>
  </r>
  <r>
    <d v="2017-08-12T00:00:00"/>
    <x v="2"/>
    <s v="August"/>
    <x v="2"/>
    <x v="31"/>
    <s v="Y"/>
    <s v="N"/>
    <n v="10.3"/>
    <n v="17.899999999999999"/>
    <n v="9.9"/>
    <n v="2.8"/>
    <x v="953"/>
    <n v="77.123590930000006"/>
    <n v="8766596.1630380899"/>
  </r>
  <r>
    <d v="2017-08-13T00:00:00"/>
    <x v="3"/>
    <s v="August"/>
    <x v="2"/>
    <x v="32"/>
    <s v="Y"/>
    <s v="N"/>
    <n v="9.4"/>
    <n v="18.7"/>
    <n v="11.1"/>
    <n v="2"/>
    <x v="954"/>
    <n v="68.294171739999996"/>
    <n v="7257933.0522329342"/>
  </r>
  <r>
    <d v="2017-08-14T00:00:00"/>
    <x v="4"/>
    <s v="August"/>
    <x v="2"/>
    <x v="32"/>
    <s v="Y"/>
    <s v="N"/>
    <n v="12.3"/>
    <n v="20.100000000000001"/>
    <n v="12.6"/>
    <n v="0"/>
    <x v="955"/>
    <n v="101.399598"/>
    <n v="12323494.180350089"/>
  </r>
  <r>
    <d v="2017-08-15T00:00:00"/>
    <x v="5"/>
    <s v="August"/>
    <x v="2"/>
    <x v="32"/>
    <s v="Y"/>
    <s v="N"/>
    <n v="10.4"/>
    <n v="17.5"/>
    <n v="3.2"/>
    <n v="0.2"/>
    <x v="956"/>
    <n v="99.086174200000002"/>
    <n v="12603097.48087286"/>
  </r>
  <r>
    <d v="2017-08-16T00:00:00"/>
    <x v="6"/>
    <s v="August"/>
    <x v="2"/>
    <x v="32"/>
    <s v="Y"/>
    <s v="N"/>
    <n v="12.1"/>
    <n v="18.100000000000001"/>
    <n v="10.9"/>
    <n v="0.8"/>
    <x v="957"/>
    <n v="72.164817319999997"/>
    <n v="8764083.6620579809"/>
  </r>
  <r>
    <d v="2017-08-17T00:00:00"/>
    <x v="0"/>
    <s v="August"/>
    <x v="2"/>
    <x v="32"/>
    <s v="Y"/>
    <s v="N"/>
    <n v="9.3000000000000007"/>
    <n v="15.6"/>
    <n v="9.1"/>
    <n v="1.8"/>
    <x v="958"/>
    <n v="73.714560050000003"/>
    <n v="9525675.93356199"/>
  </r>
  <r>
    <d v="2017-08-18T00:00:00"/>
    <x v="1"/>
    <s v="August"/>
    <x v="2"/>
    <x v="32"/>
    <s v="Y"/>
    <s v="N"/>
    <n v="8"/>
    <n v="12.2"/>
    <n v="9.4"/>
    <n v="2.8"/>
    <x v="959"/>
    <n v="92.107544930000003"/>
    <n v="12302158.641872415"/>
  </r>
  <r>
    <d v="2017-08-19T00:00:00"/>
    <x v="2"/>
    <s v="August"/>
    <x v="2"/>
    <x v="32"/>
    <s v="Y"/>
    <s v="N"/>
    <n v="5.9"/>
    <n v="11.8"/>
    <n v="11.6"/>
    <n v="7.2"/>
    <x v="960"/>
    <n v="97.968935160000001"/>
    <n v="12231683.131782876"/>
  </r>
  <r>
    <d v="2017-08-20T00:00:00"/>
    <x v="3"/>
    <s v="August"/>
    <x v="2"/>
    <x v="33"/>
    <s v="Y"/>
    <s v="N"/>
    <n v="5.0999999999999996"/>
    <n v="13.3"/>
    <n v="13.9"/>
    <n v="2"/>
    <x v="961"/>
    <n v="92.815878290000001"/>
    <n v="11119248.939184317"/>
  </r>
  <r>
    <d v="2017-08-21T00:00:00"/>
    <x v="4"/>
    <s v="August"/>
    <x v="2"/>
    <x v="33"/>
    <s v="Y"/>
    <s v="N"/>
    <n v="6.8"/>
    <n v="12.7"/>
    <n v="7.9"/>
    <n v="0.6"/>
    <x v="962"/>
    <n v="108.906684"/>
    <n v="15291619.627911782"/>
  </r>
  <r>
    <d v="2017-08-22T00:00:00"/>
    <x v="5"/>
    <s v="August"/>
    <x v="2"/>
    <x v="33"/>
    <s v="Y"/>
    <s v="N"/>
    <n v="5.7"/>
    <n v="16.8"/>
    <n v="11.1"/>
    <n v="1.6"/>
    <x v="963"/>
    <n v="107.9380963"/>
    <n v="14443137.839640515"/>
  </r>
  <r>
    <d v="2017-08-23T00:00:00"/>
    <x v="6"/>
    <s v="August"/>
    <x v="2"/>
    <x v="33"/>
    <s v="Y"/>
    <s v="N"/>
    <n v="8.3000000000000007"/>
    <n v="18.100000000000001"/>
    <n v="9.6999999999999993"/>
    <n v="0"/>
    <x v="964"/>
    <n v="106.6475104"/>
    <n v="14190178.594740929"/>
  </r>
  <r>
    <d v="2017-08-24T00:00:00"/>
    <x v="0"/>
    <s v="August"/>
    <x v="2"/>
    <x v="33"/>
    <s v="Y"/>
    <s v="N"/>
    <n v="5.2"/>
    <n v="13.3"/>
    <n v="13"/>
    <n v="9.1999999999999993"/>
    <x v="965"/>
    <n v="118.9186938"/>
    <n v="16127746.118034372"/>
  </r>
  <r>
    <d v="2017-08-25T00:00:00"/>
    <x v="1"/>
    <s v="August"/>
    <x v="2"/>
    <x v="33"/>
    <s v="Y"/>
    <s v="N"/>
    <n v="4.9000000000000004"/>
    <n v="15"/>
    <n v="13.3"/>
    <n v="0.6"/>
    <x v="966"/>
    <n v="120.1723289"/>
    <n v="16063023.613836518"/>
  </r>
  <r>
    <d v="2017-08-26T00:00:00"/>
    <x v="2"/>
    <s v="August"/>
    <x v="2"/>
    <x v="33"/>
    <s v="Y"/>
    <s v="N"/>
    <n v="9.9"/>
    <n v="15.3"/>
    <n v="8.5"/>
    <n v="0"/>
    <x v="967"/>
    <n v="93.657541890000005"/>
    <n v="10999525.715483351"/>
  </r>
  <r>
    <d v="2017-08-27T00:00:00"/>
    <x v="3"/>
    <s v="August"/>
    <x v="2"/>
    <x v="34"/>
    <s v="Y"/>
    <s v="N"/>
    <n v="5.8"/>
    <n v="10.7"/>
    <n v="11.8"/>
    <n v="7.8"/>
    <x v="968"/>
    <n v="93.117477789999995"/>
    <n v="10725078.804260563"/>
  </r>
  <r>
    <d v="2017-08-28T00:00:00"/>
    <x v="4"/>
    <s v="August"/>
    <x v="2"/>
    <x v="34"/>
    <s v="Y"/>
    <s v="N"/>
    <n v="5.8"/>
    <n v="11.8"/>
    <n v="14.6"/>
    <n v="0.6"/>
    <x v="969"/>
    <n v="163.40926049999999"/>
    <n v="22781619.530930944"/>
  </r>
  <r>
    <d v="2017-08-29T00:00:00"/>
    <x v="5"/>
    <s v="August"/>
    <x v="2"/>
    <x v="34"/>
    <s v="Y"/>
    <s v="N"/>
    <n v="5.4"/>
    <n v="12.9"/>
    <n v="9.1"/>
    <n v="0"/>
    <x v="970"/>
    <n v="143.84804"/>
    <n v="20111975.618481603"/>
  </r>
  <r>
    <d v="2017-08-30T00:00:00"/>
    <x v="6"/>
    <s v="August"/>
    <x v="2"/>
    <x v="34"/>
    <s v="Y"/>
    <s v="N"/>
    <n v="7.7"/>
    <n v="13.8"/>
    <n v="12.3"/>
    <n v="0.6"/>
    <x v="971"/>
    <n v="118.29507649999999"/>
    <n v="16267165.861955071"/>
  </r>
  <r>
    <d v="2017-08-31T00:00:00"/>
    <x v="0"/>
    <s v="August"/>
    <x v="2"/>
    <x v="34"/>
    <s v="Y"/>
    <s v="N"/>
    <n v="4"/>
    <n v="16.7"/>
    <n v="15.9"/>
    <n v="0.2"/>
    <x v="972"/>
    <n v="115.4257008"/>
    <n v="15464995.678139305"/>
  </r>
  <r>
    <d v="2017-09-01T00:00:00"/>
    <x v="1"/>
    <s v="September"/>
    <x v="2"/>
    <x v="34"/>
    <s v="Y"/>
    <s v="N"/>
    <n v="3.7"/>
    <n v="17"/>
    <n v="14.4"/>
    <n v="0"/>
    <x v="973"/>
    <n v="102.27816319999999"/>
    <n v="13163959.019201759"/>
  </r>
  <r>
    <d v="2017-09-02T00:00:00"/>
    <x v="2"/>
    <s v="September"/>
    <x v="2"/>
    <x v="34"/>
    <s v="Y"/>
    <s v="N"/>
    <n v="7.3"/>
    <n v="18.399999999999999"/>
    <n v="6.3"/>
    <n v="0"/>
    <x v="974"/>
    <n v="89.329916780000005"/>
    <n v="10192375.11770487"/>
  </r>
  <r>
    <d v="2017-09-03T00:00:00"/>
    <x v="3"/>
    <s v="September"/>
    <x v="2"/>
    <x v="35"/>
    <s v="Y"/>
    <s v="N"/>
    <n v="13.4"/>
    <n v="17.2"/>
    <n v="6.3"/>
    <n v="0"/>
    <x v="975"/>
    <n v="67.073127529999994"/>
    <n v="6973212.7646610048"/>
  </r>
  <r>
    <d v="2017-09-04T00:00:00"/>
    <x v="4"/>
    <s v="September"/>
    <x v="2"/>
    <x v="35"/>
    <s v="Y"/>
    <s v="N"/>
    <n v="8.8000000000000007"/>
    <n v="13.7"/>
    <n v="13.4"/>
    <n v="0.4"/>
    <x v="976"/>
    <n v="93.826620980000001"/>
    <n v="12009906.472525133"/>
  </r>
  <r>
    <d v="2017-09-05T00:00:00"/>
    <x v="5"/>
    <s v="September"/>
    <x v="2"/>
    <x v="35"/>
    <s v="Y"/>
    <s v="N"/>
    <n v="6.5"/>
    <n v="13.3"/>
    <n v="11"/>
    <n v="0.2"/>
    <x v="977"/>
    <n v="95.602018139999998"/>
    <n v="13164079.543157594"/>
  </r>
  <r>
    <d v="2017-09-06T00:00:00"/>
    <x v="6"/>
    <s v="September"/>
    <x v="2"/>
    <x v="35"/>
    <s v="Y"/>
    <s v="N"/>
    <n v="6.7"/>
    <n v="15.1"/>
    <n v="11"/>
    <n v="4.8"/>
    <x v="978"/>
    <n v="101.0173763"/>
    <n v="13619157.116810303"/>
  </r>
  <r>
    <d v="2017-09-07T00:00:00"/>
    <x v="0"/>
    <s v="September"/>
    <x v="2"/>
    <x v="35"/>
    <s v="Y"/>
    <s v="N"/>
    <n v="7.9"/>
    <n v="15.2"/>
    <n v="9.5"/>
    <n v="0.8"/>
    <x v="979"/>
    <n v="93.025254910000001"/>
    <n v="12410101.109452086"/>
  </r>
  <r>
    <d v="2017-09-08T00:00:00"/>
    <x v="1"/>
    <s v="September"/>
    <x v="2"/>
    <x v="35"/>
    <s v="Y"/>
    <s v="N"/>
    <n v="8"/>
    <n v="13.5"/>
    <n v="13.1"/>
    <n v="3.2"/>
    <x v="980"/>
    <n v="102.4160808"/>
    <n v="13574544.839082481"/>
  </r>
  <r>
    <d v="2017-09-09T00:00:00"/>
    <x v="2"/>
    <s v="September"/>
    <x v="2"/>
    <x v="35"/>
    <s v="Y"/>
    <s v="N"/>
    <n v="7.1"/>
    <n v="14.9"/>
    <n v="15.9"/>
    <n v="1.2"/>
    <x v="981"/>
    <n v="96.910244129999995"/>
    <n v="11673227.515537459"/>
  </r>
  <r>
    <d v="2017-09-10T00:00:00"/>
    <x v="3"/>
    <s v="September"/>
    <x v="2"/>
    <x v="36"/>
    <s v="Y"/>
    <s v="N"/>
    <n v="5.3"/>
    <n v="16.100000000000001"/>
    <n v="12.3"/>
    <n v="0.2"/>
    <x v="982"/>
    <n v="91.883909369999998"/>
    <n v="10528431.843706189"/>
  </r>
  <r>
    <d v="2017-09-11T00:00:00"/>
    <x v="4"/>
    <s v="September"/>
    <x v="2"/>
    <x v="36"/>
    <s v="Y"/>
    <s v="N"/>
    <n v="8.1"/>
    <n v="18.100000000000001"/>
    <n v="7"/>
    <n v="0"/>
    <x v="983"/>
    <n v="86.68557783"/>
    <n v="11023720.847630605"/>
  </r>
  <r>
    <d v="2017-09-12T00:00:00"/>
    <x v="5"/>
    <s v="September"/>
    <x v="2"/>
    <x v="36"/>
    <s v="Y"/>
    <s v="N"/>
    <n v="12.2"/>
    <n v="19.899999999999999"/>
    <n v="3.5"/>
    <n v="0.2"/>
    <x v="984"/>
    <n v="94.772968660000004"/>
    <n v="12406434.583348067"/>
  </r>
  <r>
    <d v="2017-09-13T00:00:00"/>
    <x v="6"/>
    <s v="September"/>
    <x v="2"/>
    <x v="36"/>
    <s v="Y"/>
    <s v="N"/>
    <n v="13.3"/>
    <n v="16.399999999999999"/>
    <n v="8.1999999999999993"/>
    <n v="2"/>
    <x v="985"/>
    <n v="88.361935939999995"/>
    <n v="11238959.190090301"/>
  </r>
  <r>
    <d v="2017-09-14T00:00:00"/>
    <x v="0"/>
    <s v="September"/>
    <x v="2"/>
    <x v="36"/>
    <s v="Y"/>
    <s v="N"/>
    <n v="5.8"/>
    <n v="15.3"/>
    <n v="10.8"/>
    <n v="1.4"/>
    <x v="986"/>
    <n v="89.57361118"/>
    <n v="11822534.751960479"/>
  </r>
  <r>
    <d v="2017-09-15T00:00:00"/>
    <x v="1"/>
    <s v="September"/>
    <x v="2"/>
    <x v="36"/>
    <s v="Y"/>
    <s v="N"/>
    <n v="9.6"/>
    <n v="16.7"/>
    <n v="7"/>
    <n v="0"/>
    <x v="987"/>
    <n v="89.236201120000004"/>
    <n v="11490196.480313998"/>
  </r>
  <r>
    <d v="2017-09-16T00:00:00"/>
    <x v="2"/>
    <s v="September"/>
    <x v="2"/>
    <x v="36"/>
    <s v="Y"/>
    <s v="N"/>
    <n v="7.4"/>
    <n v="13.3"/>
    <n v="16.7"/>
    <n v="21.4"/>
    <x v="988"/>
    <n v="89.607587129999999"/>
    <n v="9973464.2354049217"/>
  </r>
  <r>
    <d v="2017-09-17T00:00:00"/>
    <x v="3"/>
    <s v="September"/>
    <x v="2"/>
    <x v="37"/>
    <s v="Y"/>
    <s v="N"/>
    <n v="4"/>
    <n v="18.100000000000001"/>
    <n v="19"/>
    <n v="0.2"/>
    <x v="989"/>
    <n v="75.509598890000007"/>
    <n v="7910838.6373097403"/>
  </r>
  <r>
    <d v="2017-09-18T00:00:00"/>
    <x v="4"/>
    <s v="September"/>
    <x v="2"/>
    <x v="37"/>
    <s v="Y"/>
    <s v="N"/>
    <n v="10.5"/>
    <n v="22"/>
    <n v="15.7"/>
    <n v="0"/>
    <x v="990"/>
    <n v="79.783447899999999"/>
    <n v="9184952.955653565"/>
  </r>
  <r>
    <d v="2017-09-19T00:00:00"/>
    <x v="5"/>
    <s v="September"/>
    <x v="2"/>
    <x v="37"/>
    <s v="Y"/>
    <s v="N"/>
    <n v="9"/>
    <n v="13.9"/>
    <n v="16.600000000000001"/>
    <n v="0.2"/>
    <x v="991"/>
    <n v="92.372768620000002"/>
    <n v="11457359.826238493"/>
  </r>
  <r>
    <d v="2017-09-20T00:00:00"/>
    <x v="6"/>
    <s v="September"/>
    <x v="2"/>
    <x v="37"/>
    <s v="Y"/>
    <s v="N"/>
    <n v="6"/>
    <n v="19.2"/>
    <n v="17.3"/>
    <n v="0"/>
    <x v="992"/>
    <n v="82.595610879999995"/>
    <n v="10197368.101187814"/>
  </r>
  <r>
    <d v="2017-09-21T00:00:00"/>
    <x v="0"/>
    <s v="September"/>
    <x v="2"/>
    <x v="37"/>
    <s v="Y"/>
    <s v="N"/>
    <n v="11.6"/>
    <n v="23.6"/>
    <n v="13"/>
    <n v="0"/>
    <x v="993"/>
    <n v="74.957769020000001"/>
    <n v="8943206.1747323684"/>
  </r>
  <r>
    <d v="2017-09-22T00:00:00"/>
    <x v="1"/>
    <s v="September"/>
    <x v="2"/>
    <x v="37"/>
    <s v="N"/>
    <s v="N"/>
    <n v="12.8"/>
    <n v="25.6"/>
    <n v="15.6"/>
    <n v="0"/>
    <x v="994"/>
    <n v="75.289119159999998"/>
    <n v="8779558.2966465503"/>
  </r>
  <r>
    <d v="2017-09-23T00:00:00"/>
    <x v="2"/>
    <s v="September"/>
    <x v="2"/>
    <x v="37"/>
    <s v="N"/>
    <s v="N"/>
    <n v="14.8"/>
    <n v="30.6"/>
    <n v="17.3"/>
    <n v="0"/>
    <x v="995"/>
    <n v="63.0173962"/>
    <n v="6365531.4999992978"/>
  </r>
  <r>
    <d v="2017-09-24T00:00:00"/>
    <x v="3"/>
    <s v="September"/>
    <x v="2"/>
    <x v="38"/>
    <s v="N"/>
    <s v="N"/>
    <n v="12.9"/>
    <n v="19.899999999999999"/>
    <n v="12"/>
    <n v="0.4"/>
    <x v="996"/>
    <n v="43.197347600000001"/>
    <n v="4000430.3339042244"/>
  </r>
  <r>
    <d v="2017-09-25T00:00:00"/>
    <x v="4"/>
    <s v="September"/>
    <x v="2"/>
    <x v="38"/>
    <s v="N"/>
    <s v="N"/>
    <n v="10.3"/>
    <n v="14.2"/>
    <n v="10.9"/>
    <n v="1.6"/>
    <x v="997"/>
    <n v="71.241065710000001"/>
    <n v="8486697.7456863299"/>
  </r>
  <r>
    <d v="2017-09-26T00:00:00"/>
    <x v="5"/>
    <s v="September"/>
    <x v="2"/>
    <x v="38"/>
    <s v="N"/>
    <s v="N"/>
    <n v="5"/>
    <n v="15.1"/>
    <n v="20.399999999999999"/>
    <n v="0.4"/>
    <x v="998"/>
    <n v="79.800225260000005"/>
    <n v="9931372.6462692656"/>
  </r>
  <r>
    <d v="2017-09-27T00:00:00"/>
    <x v="6"/>
    <s v="September"/>
    <x v="2"/>
    <x v="38"/>
    <s v="N"/>
    <s v="N"/>
    <n v="9.6"/>
    <n v="24.6"/>
    <n v="11.7"/>
    <n v="0"/>
    <x v="999"/>
    <n v="72.545509100000004"/>
    <n v="8634951.935340438"/>
  </r>
  <r>
    <d v="2017-09-28T00:00:00"/>
    <x v="0"/>
    <s v="September"/>
    <x v="2"/>
    <x v="38"/>
    <s v="N"/>
    <s v="N"/>
    <n v="10.4"/>
    <n v="18.5"/>
    <n v="12.8"/>
    <n v="0"/>
    <x v="1000"/>
    <n v="61.649556580000002"/>
    <n v="7191781.733210776"/>
  </r>
  <r>
    <d v="2017-09-29T00:00:00"/>
    <x v="1"/>
    <s v="September"/>
    <x v="2"/>
    <x v="38"/>
    <s v="N"/>
    <s v="Y"/>
    <n v="10.6"/>
    <n v="18.399999999999999"/>
    <n v="14.5"/>
    <n v="0"/>
    <x v="1001"/>
    <n v="42.634675649999998"/>
    <n v="4384859.3584178407"/>
  </r>
  <r>
    <d v="2017-09-30T00:00:00"/>
    <x v="2"/>
    <s v="September"/>
    <x v="2"/>
    <x v="38"/>
    <s v="N"/>
    <s v="N"/>
    <n v="11"/>
    <n v="15.4"/>
    <n v="16.100000000000001"/>
    <n v="1"/>
    <x v="1002"/>
    <n v="47.309943529999998"/>
    <n v="4764197.4175682245"/>
  </r>
  <r>
    <d v="2017-10-01T00:00:00"/>
    <x v="3"/>
    <s v="October"/>
    <x v="2"/>
    <x v="39"/>
    <s v="N"/>
    <s v="N"/>
    <n v="9.6999999999999993"/>
    <n v="17.2"/>
    <n v="9.1999999999999993"/>
    <n v="0"/>
    <x v="1003"/>
    <n v="58.989627579999997"/>
    <n v="6108773.5259988895"/>
  </r>
  <r>
    <d v="2017-10-02T00:00:00"/>
    <x v="4"/>
    <s v="October"/>
    <x v="2"/>
    <x v="39"/>
    <s v="N"/>
    <s v="N"/>
    <n v="9.5"/>
    <n v="16.399999999999999"/>
    <n v="16.399999999999999"/>
    <n v="0"/>
    <x v="1004"/>
    <n v="74.497158290000002"/>
    <n v="8882029.4830900226"/>
  </r>
  <r>
    <d v="2017-10-03T00:00:00"/>
    <x v="5"/>
    <s v="October"/>
    <x v="2"/>
    <x v="39"/>
    <s v="N"/>
    <s v="N"/>
    <n v="6.8"/>
    <n v="22.3"/>
    <n v="21.8"/>
    <n v="0"/>
    <x v="1005"/>
    <n v="79.059146049999995"/>
    <n v="9396686.6724644098"/>
  </r>
  <r>
    <d v="2017-10-04T00:00:00"/>
    <x v="6"/>
    <s v="October"/>
    <x v="2"/>
    <x v="39"/>
    <s v="N"/>
    <s v="N"/>
    <n v="8.5"/>
    <n v="20.8"/>
    <n v="21.6"/>
    <n v="0"/>
    <x v="1006"/>
    <n v="71.108733229999999"/>
    <n v="8149389.3505055225"/>
  </r>
  <r>
    <d v="2017-10-05T00:00:00"/>
    <x v="0"/>
    <s v="October"/>
    <x v="2"/>
    <x v="39"/>
    <s v="N"/>
    <s v="N"/>
    <n v="11.7"/>
    <n v="19.399999999999999"/>
    <n v="10.4"/>
    <n v="0"/>
    <x v="1007"/>
    <n v="65.315736259999994"/>
    <n v="7389468.3891658699"/>
  </r>
  <r>
    <d v="2017-10-06T00:00:00"/>
    <x v="1"/>
    <s v="October"/>
    <x v="2"/>
    <x v="39"/>
    <s v="N"/>
    <s v="N"/>
    <n v="10.1"/>
    <n v="15"/>
    <n v="16.8"/>
    <n v="2.4"/>
    <x v="1008"/>
    <n v="53.429039449999998"/>
    <n v="6323822.6403935952"/>
  </r>
  <r>
    <d v="2017-10-07T00:00:00"/>
    <x v="2"/>
    <s v="October"/>
    <x v="2"/>
    <x v="39"/>
    <s v="N"/>
    <s v="N"/>
    <n v="7.2"/>
    <n v="23.7"/>
    <n v="17.3"/>
    <n v="0.2"/>
    <x v="1009"/>
    <n v="38.89411226"/>
    <n v="3966211.3455980346"/>
  </r>
  <r>
    <d v="2017-10-08T00:00:00"/>
    <x v="3"/>
    <s v="October"/>
    <x v="2"/>
    <x v="40"/>
    <s v="N"/>
    <s v="N"/>
    <n v="11.1"/>
    <n v="25.3"/>
    <n v="19.5"/>
    <n v="0"/>
    <x v="1010"/>
    <n v="56.16035213"/>
    <n v="5450561.2626648005"/>
  </r>
  <r>
    <d v="2017-10-09T00:00:00"/>
    <x v="4"/>
    <s v="October"/>
    <x v="2"/>
    <x v="40"/>
    <s v="N"/>
    <s v="N"/>
    <n v="14"/>
    <n v="18.7"/>
    <n v="16.7"/>
    <n v="2.4"/>
    <x v="1011"/>
    <n v="68.87949682"/>
    <n v="7675405.2306625796"/>
  </r>
  <r>
    <d v="2017-10-10T00:00:00"/>
    <x v="5"/>
    <s v="October"/>
    <x v="2"/>
    <x v="40"/>
    <s v="Y"/>
    <s v="N"/>
    <n v="8"/>
    <n v="18.8"/>
    <n v="23.6"/>
    <n v="0.2"/>
    <x v="1012"/>
    <n v="77.452308540000004"/>
    <n v="9027564.1914193705"/>
  </r>
  <r>
    <d v="2017-10-11T00:00:00"/>
    <x v="6"/>
    <s v="October"/>
    <x v="2"/>
    <x v="40"/>
    <s v="Y"/>
    <s v="N"/>
    <n v="9.8000000000000007"/>
    <n v="25.6"/>
    <n v="7.5"/>
    <n v="0"/>
    <x v="1013"/>
    <n v="55.553221790000002"/>
    <n v="6340485.8612978365"/>
  </r>
  <r>
    <d v="2017-10-12T00:00:00"/>
    <x v="0"/>
    <s v="October"/>
    <x v="2"/>
    <x v="40"/>
    <s v="Y"/>
    <s v="N"/>
    <n v="10.5"/>
    <n v="19.2"/>
    <n v="15.6"/>
    <n v="10"/>
    <x v="1014"/>
    <n v="56.959277329999999"/>
    <n v="6490950.2317636479"/>
  </r>
  <r>
    <d v="2017-10-13T00:00:00"/>
    <x v="1"/>
    <s v="October"/>
    <x v="2"/>
    <x v="40"/>
    <s v="Y"/>
    <s v="N"/>
    <n v="13.1"/>
    <n v="16.7"/>
    <n v="12.5"/>
    <n v="0"/>
    <x v="1015"/>
    <n v="83.756746089999993"/>
    <n v="9803620.3399832342"/>
  </r>
  <r>
    <d v="2017-10-14T00:00:00"/>
    <x v="2"/>
    <s v="October"/>
    <x v="2"/>
    <x v="40"/>
    <s v="Y"/>
    <s v="N"/>
    <n v="8.1999999999999993"/>
    <n v="16.100000000000001"/>
    <n v="23.6"/>
    <n v="0"/>
    <x v="1016"/>
    <n v="85.403883269999994"/>
    <n v="8714370.1288617291"/>
  </r>
  <r>
    <d v="2017-10-15T00:00:00"/>
    <x v="3"/>
    <s v="October"/>
    <x v="2"/>
    <x v="41"/>
    <s v="Y"/>
    <s v="N"/>
    <n v="6.8"/>
    <n v="17.600000000000001"/>
    <n v="24.5"/>
    <n v="0"/>
    <x v="1017"/>
    <n v="71.602890579999993"/>
    <n v="7024874.7453784626"/>
  </r>
  <r>
    <d v="2017-10-16T00:00:00"/>
    <x v="4"/>
    <s v="October"/>
    <x v="2"/>
    <x v="41"/>
    <s v="Y"/>
    <s v="N"/>
    <n v="11.3"/>
    <n v="28.6"/>
    <n v="23.8"/>
    <n v="0"/>
    <x v="1018"/>
    <n v="84.013226709999998"/>
    <n v="9737754.2535005212"/>
  </r>
  <r>
    <d v="2017-10-17T00:00:00"/>
    <x v="5"/>
    <s v="October"/>
    <x v="2"/>
    <x v="41"/>
    <s v="Y"/>
    <s v="N"/>
    <n v="12.8"/>
    <n v="30.2"/>
    <n v="24.9"/>
    <n v="0"/>
    <x v="1019"/>
    <n v="76.51584579"/>
    <n v="8988333.2384373732"/>
  </r>
  <r>
    <d v="2017-10-18T00:00:00"/>
    <x v="6"/>
    <s v="October"/>
    <x v="2"/>
    <x v="41"/>
    <s v="Y"/>
    <s v="N"/>
    <n v="14.5"/>
    <n v="30.9"/>
    <n v="25.1"/>
    <n v="0"/>
    <x v="1020"/>
    <n v="92.334121359999997"/>
    <n v="11180470.986530457"/>
  </r>
  <r>
    <d v="2017-10-19T00:00:00"/>
    <x v="0"/>
    <s v="October"/>
    <x v="2"/>
    <x v="41"/>
    <s v="Y"/>
    <s v="N"/>
    <n v="21.7"/>
    <n v="25.6"/>
    <n v="9.8000000000000007"/>
    <n v="0"/>
    <x v="1021"/>
    <n v="80.376717099999993"/>
    <n v="9500622.4038625918"/>
  </r>
  <r>
    <d v="2017-10-20T00:00:00"/>
    <x v="1"/>
    <s v="October"/>
    <x v="2"/>
    <x v="41"/>
    <s v="Y"/>
    <s v="N"/>
    <n v="11.3"/>
    <n v="16.2"/>
    <n v="24"/>
    <n v="2.6"/>
    <x v="1022"/>
    <n v="72.715846839999998"/>
    <n v="7883318.7436562283"/>
  </r>
  <r>
    <d v="2017-10-21T00:00:00"/>
    <x v="2"/>
    <s v="October"/>
    <x v="2"/>
    <x v="41"/>
    <s v="Y"/>
    <s v="N"/>
    <n v="11"/>
    <n v="15.4"/>
    <n v="12.8"/>
    <n v="0"/>
    <x v="1023"/>
    <n v="73.108339409999999"/>
    <n v="7471378.026635875"/>
  </r>
  <r>
    <d v="2017-10-22T00:00:00"/>
    <x v="3"/>
    <s v="October"/>
    <x v="2"/>
    <x v="42"/>
    <s v="Y"/>
    <s v="N"/>
    <n v="11.1"/>
    <n v="16"/>
    <n v="13"/>
    <n v="0"/>
    <x v="1024"/>
    <n v="76.328222569999994"/>
    <n v="7676408.7252163719"/>
  </r>
  <r>
    <d v="2017-10-23T00:00:00"/>
    <x v="4"/>
    <s v="October"/>
    <x v="2"/>
    <x v="42"/>
    <s v="Y"/>
    <s v="N"/>
    <n v="11.9"/>
    <n v="19"/>
    <n v="21.8"/>
    <n v="0"/>
    <x v="1025"/>
    <n v="90.675665039999998"/>
    <n v="10477521.863621252"/>
  </r>
  <r>
    <d v="2017-10-24T00:00:00"/>
    <x v="5"/>
    <s v="October"/>
    <x v="2"/>
    <x v="42"/>
    <s v="Y"/>
    <s v="N"/>
    <n v="12.1"/>
    <n v="20.5"/>
    <n v="18.7"/>
    <n v="0.2"/>
    <x v="1026"/>
    <n v="91.93047541"/>
    <n v="10848743.901581477"/>
  </r>
  <r>
    <d v="2017-10-25T00:00:00"/>
    <x v="6"/>
    <s v="October"/>
    <x v="2"/>
    <x v="42"/>
    <s v="Y"/>
    <s v="N"/>
    <n v="13.3"/>
    <n v="18.5"/>
    <n v="12.5"/>
    <n v="11.4"/>
    <x v="1027"/>
    <n v="98.042415309999996"/>
    <n v="11354589.185569489"/>
  </r>
  <r>
    <d v="2017-10-26T00:00:00"/>
    <x v="0"/>
    <s v="October"/>
    <x v="2"/>
    <x v="42"/>
    <s v="Y"/>
    <s v="N"/>
    <n v="12.9"/>
    <n v="16.8"/>
    <n v="12.2"/>
    <n v="0.2"/>
    <x v="1028"/>
    <n v="89.911230680000003"/>
    <n v="10549594.439874094"/>
  </r>
  <r>
    <d v="2017-10-27T00:00:00"/>
    <x v="1"/>
    <s v="October"/>
    <x v="2"/>
    <x v="42"/>
    <s v="Y"/>
    <s v="N"/>
    <n v="10.3"/>
    <n v="27.4"/>
    <n v="26.1"/>
    <n v="0"/>
    <x v="1029"/>
    <n v="78.660882360000002"/>
    <n v="8859832.007987706"/>
  </r>
  <r>
    <d v="2017-10-28T00:00:00"/>
    <x v="2"/>
    <s v="October"/>
    <x v="2"/>
    <x v="42"/>
    <s v="Y"/>
    <s v="N"/>
    <n v="15"/>
    <n v="21.4"/>
    <n v="16.8"/>
    <n v="0.4"/>
    <x v="1030"/>
    <n v="81.094467010000002"/>
    <n v="8169977.2330656042"/>
  </r>
  <r>
    <d v="2017-10-29T00:00:00"/>
    <x v="3"/>
    <s v="October"/>
    <x v="2"/>
    <x v="43"/>
    <s v="Y"/>
    <s v="N"/>
    <n v="11.5"/>
    <n v="28.6"/>
    <n v="27.1"/>
    <n v="0"/>
    <x v="1031"/>
    <n v="61.462527489999999"/>
    <n v="5665797.405796933"/>
  </r>
  <r>
    <d v="2017-10-30T00:00:00"/>
    <x v="4"/>
    <s v="October"/>
    <x v="2"/>
    <x v="43"/>
    <s v="Y"/>
    <s v="N"/>
    <n v="8.8000000000000007"/>
    <n v="17"/>
    <n v="17"/>
    <n v="4.4000000000000004"/>
    <x v="1032"/>
    <n v="77.42179007"/>
    <n v="8688865.5583494343"/>
  </r>
  <r>
    <d v="2017-10-31T00:00:00"/>
    <x v="5"/>
    <s v="October"/>
    <x v="2"/>
    <x v="43"/>
    <s v="Y"/>
    <s v="N"/>
    <n v="8.1"/>
    <n v="16.399999999999999"/>
    <n v="24.8"/>
    <n v="6"/>
    <x v="1033"/>
    <n v="86.957257670000004"/>
    <n v="10102648.108754035"/>
  </r>
  <r>
    <d v="2017-11-01T00:00:00"/>
    <x v="6"/>
    <s v="November"/>
    <x v="2"/>
    <x v="43"/>
    <s v="Y"/>
    <s v="N"/>
    <n v="11.9"/>
    <n v="18"/>
    <n v="14.2"/>
    <n v="0.4"/>
    <x v="1034"/>
    <n v="87.027542560000001"/>
    <n v="10150204.17633675"/>
  </r>
  <r>
    <d v="2017-11-02T00:00:00"/>
    <x v="0"/>
    <s v="November"/>
    <x v="2"/>
    <x v="43"/>
    <s v="Y"/>
    <s v="N"/>
    <n v="11.3"/>
    <n v="17.399999999999999"/>
    <n v="17"/>
    <n v="1.4"/>
    <x v="1035"/>
    <n v="87.510162679999993"/>
    <n v="10542417.993537303"/>
  </r>
  <r>
    <d v="2017-11-03T00:00:00"/>
    <x v="1"/>
    <s v="November"/>
    <x v="2"/>
    <x v="43"/>
    <s v="Y"/>
    <s v="N"/>
    <n v="9.4"/>
    <n v="16.600000000000001"/>
    <n v="20.5"/>
    <n v="1.4"/>
    <x v="1036"/>
    <n v="76.925848950000002"/>
    <n v="8727391.030446155"/>
  </r>
  <r>
    <d v="2017-11-04T00:00:00"/>
    <x v="2"/>
    <s v="November"/>
    <x v="2"/>
    <x v="43"/>
    <s v="Y"/>
    <s v="N"/>
    <n v="8.3000000000000007"/>
    <n v="15.8"/>
    <n v="24.6"/>
    <n v="0.4"/>
    <x v="1037"/>
    <n v="78.734581890000001"/>
    <n v="8000285.0345271407"/>
  </r>
  <r>
    <d v="2017-11-05T00:00:00"/>
    <x v="3"/>
    <s v="November"/>
    <x v="2"/>
    <x v="44"/>
    <s v="Y"/>
    <s v="N"/>
    <n v="6.4"/>
    <n v="17.600000000000001"/>
    <n v="24.1"/>
    <n v="0"/>
    <x v="1038"/>
    <n v="77.636602679999996"/>
    <n v="7404060.3344256813"/>
  </r>
  <r>
    <d v="2017-11-06T00:00:00"/>
    <x v="4"/>
    <s v="November"/>
    <x v="2"/>
    <x v="44"/>
    <s v="Y"/>
    <s v="N"/>
    <n v="10.9"/>
    <n v="16.100000000000001"/>
    <n v="18.899999999999999"/>
    <n v="0"/>
    <x v="1039"/>
    <n v="80.934221030000003"/>
    <n v="8468373.3528455738"/>
  </r>
  <r>
    <d v="2017-11-07T00:00:00"/>
    <x v="5"/>
    <s v="November"/>
    <x v="2"/>
    <x v="44"/>
    <s v="Y"/>
    <s v="Y"/>
    <n v="10"/>
    <n v="15.8"/>
    <n v="18.8"/>
    <n v="3.4"/>
    <x v="1040"/>
    <n v="78.317766300000002"/>
    <n v="7878163.8513906589"/>
  </r>
  <r>
    <d v="2017-11-08T00:00:00"/>
    <x v="6"/>
    <s v="November"/>
    <x v="2"/>
    <x v="44"/>
    <s v="Y"/>
    <s v="N"/>
    <n v="12.1"/>
    <n v="16.899999999999999"/>
    <n v="25.4"/>
    <n v="0"/>
    <x v="1041"/>
    <n v="90.995755090000003"/>
    <n v="10167727.815187639"/>
  </r>
  <r>
    <d v="2017-11-09T00:00:00"/>
    <x v="0"/>
    <s v="November"/>
    <x v="2"/>
    <x v="44"/>
    <s v="Y"/>
    <s v="N"/>
    <n v="8.6999999999999993"/>
    <n v="21.8"/>
    <n v="28.8"/>
    <n v="0"/>
    <x v="1042"/>
    <n v="85.582594670000006"/>
    <n v="9717042.2359631471"/>
  </r>
  <r>
    <d v="2017-11-10T00:00:00"/>
    <x v="1"/>
    <s v="November"/>
    <x v="2"/>
    <x v="44"/>
    <s v="Y"/>
    <s v="N"/>
    <n v="12.1"/>
    <n v="27.2"/>
    <n v="23.7"/>
    <n v="0"/>
    <x v="1043"/>
    <n v="92.615536950000006"/>
    <n v="10665275.986928144"/>
  </r>
  <r>
    <d v="2017-11-11T00:00:00"/>
    <x v="2"/>
    <s v="November"/>
    <x v="2"/>
    <x v="44"/>
    <s v="Y"/>
    <s v="N"/>
    <n v="14.8"/>
    <n v="24.7"/>
    <n v="28.8"/>
    <n v="0"/>
    <x v="1044"/>
    <n v="83.494939239999994"/>
    <n v="8699700.5049265977"/>
  </r>
  <r>
    <d v="2017-11-12T00:00:00"/>
    <x v="3"/>
    <s v="November"/>
    <x v="2"/>
    <x v="45"/>
    <s v="Y"/>
    <s v="N"/>
    <n v="13.2"/>
    <n v="23.3"/>
    <n v="25"/>
    <n v="0"/>
    <x v="1045"/>
    <n v="73.950064819999994"/>
    <n v="7304361.0807959121"/>
  </r>
  <r>
    <d v="2017-11-13T00:00:00"/>
    <x v="4"/>
    <s v="November"/>
    <x v="2"/>
    <x v="45"/>
    <s v="Y"/>
    <s v="N"/>
    <n v="13.7"/>
    <n v="33"/>
    <n v="29.5"/>
    <n v="0"/>
    <x v="1046"/>
    <n v="102.5536814"/>
    <n v="12900826.496805375"/>
  </r>
  <r>
    <d v="2017-11-14T00:00:00"/>
    <x v="5"/>
    <s v="November"/>
    <x v="2"/>
    <x v="45"/>
    <s v="Y"/>
    <s v="N"/>
    <n v="18.2"/>
    <n v="33.9"/>
    <n v="29.5"/>
    <n v="0"/>
    <x v="1047"/>
    <n v="94.731684869999995"/>
    <n v="12828642.445076993"/>
  </r>
  <r>
    <d v="2017-11-15T00:00:00"/>
    <x v="6"/>
    <s v="November"/>
    <x v="2"/>
    <x v="45"/>
    <s v="Y"/>
    <s v="N"/>
    <n v="21.5"/>
    <n v="31.4"/>
    <n v="16.899999999999999"/>
    <n v="0"/>
    <x v="1048"/>
    <n v="90.97415977"/>
    <n v="11861670.370319439"/>
  </r>
  <r>
    <d v="2017-11-16T00:00:00"/>
    <x v="0"/>
    <s v="November"/>
    <x v="2"/>
    <x v="45"/>
    <s v="Y"/>
    <s v="N"/>
    <n v="18.100000000000001"/>
    <n v="21.3"/>
    <n v="4.8"/>
    <n v="3.6"/>
    <x v="1049"/>
    <n v="88.816107369999997"/>
    <n v="10366257.679233162"/>
  </r>
  <r>
    <d v="2017-11-17T00:00:00"/>
    <x v="1"/>
    <s v="November"/>
    <x v="2"/>
    <x v="45"/>
    <s v="Y"/>
    <s v="N"/>
    <n v="16.399999999999999"/>
    <n v="26.8"/>
    <n v="22.9"/>
    <n v="4.2"/>
    <x v="1050"/>
    <n v="99.446276760000003"/>
    <n v="11714534.720189311"/>
  </r>
  <r>
    <d v="2017-11-18T00:00:00"/>
    <x v="2"/>
    <s v="November"/>
    <x v="2"/>
    <x v="45"/>
    <s v="Y"/>
    <s v="N"/>
    <n v="16.100000000000001"/>
    <n v="28.1"/>
    <n v="20.100000000000001"/>
    <n v="0"/>
    <x v="1051"/>
    <n v="89.770277660000005"/>
    <n v="9581200.586410109"/>
  </r>
  <r>
    <d v="2017-11-19T00:00:00"/>
    <x v="3"/>
    <s v="November"/>
    <x v="2"/>
    <x v="46"/>
    <s v="Y"/>
    <s v="N"/>
    <n v="15.1"/>
    <n v="29.3"/>
    <n v="27.5"/>
    <n v="24.8"/>
    <x v="1052"/>
    <n v="81.881314270000004"/>
    <n v="8291038.2251482513"/>
  </r>
  <r>
    <d v="2017-11-20T00:00:00"/>
    <x v="4"/>
    <s v="November"/>
    <x v="2"/>
    <x v="46"/>
    <s v="Y"/>
    <s v="N"/>
    <n v="16.600000000000001"/>
    <n v="30.8"/>
    <n v="28.6"/>
    <n v="0"/>
    <x v="1053"/>
    <n v="131.30094130000001"/>
    <n v="16892951.957029551"/>
  </r>
  <r>
    <d v="2017-11-21T00:00:00"/>
    <x v="5"/>
    <s v="November"/>
    <x v="2"/>
    <x v="46"/>
    <s v="Y"/>
    <s v="N"/>
    <n v="17.8"/>
    <n v="32.9"/>
    <n v="29.5"/>
    <n v="0"/>
    <x v="1054"/>
    <n v="152.7547663"/>
    <n v="20950544.566420618"/>
  </r>
  <r>
    <d v="2017-11-22T00:00:00"/>
    <x v="6"/>
    <s v="November"/>
    <x v="2"/>
    <x v="46"/>
    <s v="Y"/>
    <s v="N"/>
    <n v="18.7"/>
    <n v="32.6"/>
    <n v="30.6"/>
    <n v="0"/>
    <x v="1055"/>
    <n v="116.8798367"/>
    <n v="16232534.700528575"/>
  </r>
  <r>
    <d v="2017-11-23T00:00:00"/>
    <x v="0"/>
    <s v="November"/>
    <x v="2"/>
    <x v="46"/>
    <s v="Y"/>
    <s v="N"/>
    <n v="16.2"/>
    <n v="31.9"/>
    <n v="18.899999999999999"/>
    <n v="0"/>
    <x v="1056"/>
    <n v="105.2716657"/>
    <n v="14228740.985584954"/>
  </r>
  <r>
    <d v="2017-11-24T00:00:00"/>
    <x v="1"/>
    <s v="November"/>
    <x v="2"/>
    <x v="46"/>
    <s v="Y"/>
    <s v="N"/>
    <n v="18.600000000000001"/>
    <n v="30.7"/>
    <n v="13.8"/>
    <n v="1"/>
    <x v="1057"/>
    <n v="116.56179090000001"/>
    <n v="15613602.255765263"/>
  </r>
  <r>
    <d v="2017-11-25T00:00:00"/>
    <x v="2"/>
    <s v="November"/>
    <x v="2"/>
    <x v="46"/>
    <s v="Y"/>
    <s v="N"/>
    <n v="19.3"/>
    <n v="32.5"/>
    <n v="17"/>
    <n v="0.4"/>
    <x v="1058"/>
    <n v="99.010420740000001"/>
    <n v="12002003.1028824"/>
  </r>
  <r>
    <d v="2017-11-26T00:00:00"/>
    <x v="3"/>
    <s v="November"/>
    <x v="2"/>
    <x v="47"/>
    <s v="Y"/>
    <s v="N"/>
    <n v="19.399999999999999"/>
    <n v="28.3"/>
    <m/>
    <n v="3.4"/>
    <x v="1059"/>
    <n v="83.114514119999996"/>
    <n v="9036033.3567838948"/>
  </r>
  <r>
    <d v="2017-11-27T00:00:00"/>
    <x v="4"/>
    <s v="November"/>
    <x v="2"/>
    <x v="47"/>
    <s v="Y"/>
    <s v="N"/>
    <n v="16.5"/>
    <n v="21.2"/>
    <n v="20.5"/>
    <n v="1.4"/>
    <x v="1060"/>
    <n v="84.608923149999995"/>
    <n v="9766323.8133259658"/>
  </r>
  <r>
    <d v="2017-11-28T00:00:00"/>
    <x v="5"/>
    <s v="November"/>
    <x v="2"/>
    <x v="47"/>
    <s v="Y"/>
    <s v="N"/>
    <n v="13.7"/>
    <n v="31"/>
    <n v="31.1"/>
    <n v="0.2"/>
    <x v="1061"/>
    <n v="130.50196869999999"/>
    <n v="16938955.869247887"/>
  </r>
  <r>
    <d v="2017-11-29T00:00:00"/>
    <x v="6"/>
    <s v="November"/>
    <x v="2"/>
    <x v="47"/>
    <s v="Y"/>
    <s v="N"/>
    <n v="18.5"/>
    <n v="35.799999999999997"/>
    <n v="28.3"/>
    <n v="0"/>
    <x v="1062"/>
    <n v="166.55264679999999"/>
    <n v="25271191.323978461"/>
  </r>
  <r>
    <d v="2017-11-30T00:00:00"/>
    <x v="0"/>
    <s v="November"/>
    <x v="2"/>
    <x v="47"/>
    <s v="Y"/>
    <s v="N"/>
    <n v="22.5"/>
    <n v="34.9"/>
    <n v="23.1"/>
    <n v="0"/>
    <x v="1063"/>
    <n v="131.4914339"/>
    <n v="20332827.456455156"/>
  </r>
  <r>
    <d v="2017-12-01T00:00:00"/>
    <x v="1"/>
    <s v="December"/>
    <x v="2"/>
    <x v="47"/>
    <s v="Y"/>
    <s v="N"/>
    <n v="21.5"/>
    <n v="23.5"/>
    <n v="1.6"/>
    <n v="1.8"/>
    <x v="1064"/>
    <n v="87.152295949999996"/>
    <n v="10906403.904545303"/>
  </r>
  <r>
    <d v="2017-12-02T00:00:00"/>
    <x v="2"/>
    <s v="December"/>
    <x v="2"/>
    <x v="47"/>
    <s v="Y"/>
    <s v="N"/>
    <n v="14.7"/>
    <n v="16.399999999999999"/>
    <n v="0.7"/>
    <n v="20.6"/>
    <x v="1065"/>
    <n v="66.255858649999993"/>
    <n v="6574848.4535630029"/>
  </r>
  <r>
    <d v="2017-12-03T00:00:00"/>
    <x v="3"/>
    <s v="December"/>
    <x v="2"/>
    <x v="48"/>
    <s v="Y"/>
    <s v="N"/>
    <n v="11.5"/>
    <n v="17.100000000000001"/>
    <n v="14.4"/>
    <n v="43.8"/>
    <x v="1066"/>
    <n v="67.758066369999995"/>
    <n v="6266788.0537989801"/>
  </r>
  <r>
    <d v="2017-12-04T00:00:00"/>
    <x v="4"/>
    <s v="December"/>
    <x v="2"/>
    <x v="48"/>
    <s v="Y"/>
    <s v="N"/>
    <n v="12.4"/>
    <n v="17.5"/>
    <n v="7.9"/>
    <n v="5.4"/>
    <x v="1067"/>
    <n v="84.041757820000001"/>
    <n v="9381243.5775801633"/>
  </r>
  <r>
    <d v="2017-12-05T00:00:00"/>
    <x v="5"/>
    <s v="December"/>
    <x v="2"/>
    <x v="48"/>
    <s v="Y"/>
    <s v="N"/>
    <n v="10.8"/>
    <n v="22.8"/>
    <n v="22.9"/>
    <n v="1.8"/>
    <x v="1068"/>
    <n v="82.842057909999994"/>
    <n v="9366427.5118674189"/>
  </r>
  <r>
    <d v="2017-12-06T00:00:00"/>
    <x v="6"/>
    <s v="December"/>
    <x v="2"/>
    <x v="48"/>
    <s v="Y"/>
    <s v="N"/>
    <n v="13.6"/>
    <n v="21.3"/>
    <n v="23.6"/>
    <n v="0"/>
    <x v="1069"/>
    <n v="89.564050550000005"/>
    <n v="10334180.487937223"/>
  </r>
  <r>
    <d v="2017-12-07T00:00:00"/>
    <x v="0"/>
    <s v="December"/>
    <x v="2"/>
    <x v="48"/>
    <s v="Y"/>
    <s v="N"/>
    <n v="11.6"/>
    <n v="21.9"/>
    <n v="19.8"/>
    <n v="0"/>
    <x v="1070"/>
    <n v="102.5919318"/>
    <n v="11873679.332978645"/>
  </r>
  <r>
    <d v="2017-12-08T00:00:00"/>
    <x v="1"/>
    <s v="December"/>
    <x v="2"/>
    <x v="48"/>
    <s v="Y"/>
    <s v="N"/>
    <n v="11.4"/>
    <n v="18.7"/>
    <n v="28.5"/>
    <n v="25.2"/>
    <x v="1071"/>
    <n v="87.467721979999993"/>
    <n v="9583704.4717339706"/>
  </r>
  <r>
    <d v="2017-12-09T00:00:00"/>
    <x v="2"/>
    <s v="December"/>
    <x v="2"/>
    <x v="48"/>
    <s v="Y"/>
    <s v="N"/>
    <n v="12.7"/>
    <n v="23"/>
    <n v="19.2"/>
    <n v="0"/>
    <x v="1072"/>
    <n v="82.980837530000002"/>
    <n v="8242884.8998750448"/>
  </r>
  <r>
    <d v="2017-12-10T00:00:00"/>
    <x v="3"/>
    <s v="December"/>
    <x v="2"/>
    <x v="49"/>
    <s v="Y"/>
    <s v="N"/>
    <n v="14.5"/>
    <n v="22.2"/>
    <n v="31.4"/>
    <n v="0"/>
    <x v="1073"/>
    <n v="81.089163600000006"/>
    <n v="7923628.4320656359"/>
  </r>
  <r>
    <d v="2017-12-11T00:00:00"/>
    <x v="4"/>
    <s v="December"/>
    <x v="2"/>
    <x v="49"/>
    <s v="Y"/>
    <s v="N"/>
    <n v="16.399999999999999"/>
    <n v="20.7"/>
    <n v="26.3"/>
    <n v="0"/>
    <x v="1074"/>
    <n v="97.605395759999993"/>
    <n v="11193404.842755014"/>
  </r>
  <r>
    <d v="2017-12-12T00:00:00"/>
    <x v="5"/>
    <s v="December"/>
    <x v="2"/>
    <x v="49"/>
    <s v="Y"/>
    <s v="N"/>
    <n v="15.8"/>
    <n v="26.4"/>
    <n v="31.3"/>
    <n v="0"/>
    <x v="1075"/>
    <n v="104.9958379"/>
    <n v="12803735.826987132"/>
  </r>
  <r>
    <d v="2017-12-13T00:00:00"/>
    <x v="6"/>
    <s v="December"/>
    <x v="2"/>
    <x v="49"/>
    <s v="Y"/>
    <s v="N"/>
    <n v="15.8"/>
    <n v="37.6"/>
    <n v="32"/>
    <n v="0"/>
    <x v="1076"/>
    <n v="94.498151980000003"/>
    <n v="13884905.942201778"/>
  </r>
  <r>
    <d v="2017-12-14T00:00:00"/>
    <x v="0"/>
    <s v="December"/>
    <x v="2"/>
    <x v="49"/>
    <s v="Y"/>
    <s v="N"/>
    <n v="20.5"/>
    <n v="23.1"/>
    <n v="21.7"/>
    <n v="0"/>
    <x v="1077"/>
    <n v="101.8652498"/>
    <n v="13169222.004996337"/>
  </r>
  <r>
    <d v="2017-12-15T00:00:00"/>
    <x v="1"/>
    <s v="December"/>
    <x v="2"/>
    <x v="49"/>
    <s v="Y"/>
    <s v="N"/>
    <n v="14.1"/>
    <n v="26.4"/>
    <n v="32.1"/>
    <n v="0"/>
    <x v="1078"/>
    <n v="105.4358596"/>
    <n v="12738871.791703878"/>
  </r>
  <r>
    <d v="2017-12-16T00:00:00"/>
    <x v="2"/>
    <s v="December"/>
    <x v="2"/>
    <x v="49"/>
    <s v="Y"/>
    <s v="N"/>
    <n v="13.8"/>
    <n v="24.6"/>
    <n v="31"/>
    <n v="0"/>
    <x v="1079"/>
    <n v="99.475416330000002"/>
    <n v="10957650.821564699"/>
  </r>
  <r>
    <d v="2017-12-17T00:00:00"/>
    <x v="3"/>
    <s v="December"/>
    <x v="2"/>
    <x v="50"/>
    <s v="Y"/>
    <s v="N"/>
    <n v="15.7"/>
    <n v="24.5"/>
    <n v="30.5"/>
    <n v="0"/>
    <x v="1080"/>
    <n v="82.049323279999996"/>
    <n v="8796740.968926914"/>
  </r>
  <r>
    <d v="2017-12-18T00:00:00"/>
    <x v="4"/>
    <s v="December"/>
    <x v="2"/>
    <x v="50"/>
    <s v="Y"/>
    <s v="N"/>
    <n v="17.100000000000001"/>
    <n v="33"/>
    <n v="22.1"/>
    <n v="0"/>
    <x v="1081"/>
    <n v="117.26538429999999"/>
    <n v="16293987.0372351"/>
  </r>
  <r>
    <d v="2017-12-19T00:00:00"/>
    <x v="5"/>
    <s v="December"/>
    <x v="2"/>
    <x v="50"/>
    <s v="Y"/>
    <s v="N"/>
    <n v="19.7"/>
    <n v="37.4"/>
    <n v="12.1"/>
    <n v="0"/>
    <x v="1082"/>
    <n v="106.4977263"/>
    <n v="15215372.223082887"/>
  </r>
  <r>
    <d v="2017-12-20T00:00:00"/>
    <x v="6"/>
    <s v="December"/>
    <x v="2"/>
    <x v="50"/>
    <s v="Y"/>
    <s v="N"/>
    <n v="15.8"/>
    <n v="24.5"/>
    <n v="19"/>
    <n v="20.6"/>
    <x v="1083"/>
    <n v="78.737600779999994"/>
    <n v="9048288.0814592522"/>
  </r>
  <r>
    <d v="2017-12-21T00:00:00"/>
    <x v="0"/>
    <s v="December"/>
    <x v="2"/>
    <x v="50"/>
    <s v="Y"/>
    <s v="N"/>
    <n v="12.3"/>
    <n v="23.7"/>
    <n v="31.9"/>
    <n v="0"/>
    <x v="1084"/>
    <n v="85.775431650000002"/>
    <n v="9818072.9185010754"/>
  </r>
  <r>
    <d v="2017-12-22T00:00:00"/>
    <x v="1"/>
    <s v="December"/>
    <x v="2"/>
    <x v="50"/>
    <s v="N"/>
    <s v="N"/>
    <n v="13.6"/>
    <n v="27.7"/>
    <n v="26.6"/>
    <n v="0"/>
    <x v="1085"/>
    <n v="81.598862999999994"/>
    <n v="9500456.8844657689"/>
  </r>
  <r>
    <d v="2017-12-23T00:00:00"/>
    <x v="2"/>
    <s v="December"/>
    <x v="2"/>
    <x v="50"/>
    <s v="N"/>
    <s v="N"/>
    <n v="14.7"/>
    <n v="30.2"/>
    <n v="21.2"/>
    <n v="0"/>
    <x v="1086"/>
    <n v="79.898848340000001"/>
    <n v="8738058.4488442428"/>
  </r>
  <r>
    <d v="2017-12-24T00:00:00"/>
    <x v="3"/>
    <s v="December"/>
    <x v="2"/>
    <x v="51"/>
    <s v="N"/>
    <s v="N"/>
    <n v="15.8"/>
    <n v="19.399999999999999"/>
    <n v="25.7"/>
    <n v="0.4"/>
    <x v="1087"/>
    <n v="58.939113859999999"/>
    <n v="5472863.9125803476"/>
  </r>
  <r>
    <d v="2017-12-25T00:00:00"/>
    <x v="4"/>
    <s v="December"/>
    <x v="2"/>
    <x v="51"/>
    <s v="N"/>
    <s v="Y"/>
    <n v="15.1"/>
    <n v="21.4"/>
    <n v="29"/>
    <n v="0"/>
    <x v="1088"/>
    <n v="44.900300629999997"/>
    <n v="3820763.019421956"/>
  </r>
  <r>
    <d v="2017-12-26T00:00:00"/>
    <x v="5"/>
    <s v="December"/>
    <x v="2"/>
    <x v="51"/>
    <s v="N"/>
    <s v="Y"/>
    <n v="12.5"/>
    <n v="30.5"/>
    <n v="31.9"/>
    <n v="0"/>
    <x v="1089"/>
    <n v="72.845242119999995"/>
    <n v="7185371.274914572"/>
  </r>
  <r>
    <d v="2017-12-27T00:00:00"/>
    <x v="6"/>
    <s v="December"/>
    <x v="2"/>
    <x v="51"/>
    <s v="N"/>
    <s v="N"/>
    <n v="17.3"/>
    <n v="34.5"/>
    <n v="30.6"/>
    <n v="0"/>
    <x v="1090"/>
    <n v="113.6548037"/>
    <n v="14633482.750162894"/>
  </r>
  <r>
    <d v="2017-12-28T00:00:00"/>
    <x v="0"/>
    <s v="December"/>
    <x v="2"/>
    <x v="51"/>
    <s v="N"/>
    <s v="N"/>
    <n v="24"/>
    <n v="32.799999999999997"/>
    <n v="13.5"/>
    <n v="0"/>
    <x v="1091"/>
    <n v="109.4926892"/>
    <n v="14310601.957117626"/>
  </r>
  <r>
    <d v="2017-12-29T00:00:00"/>
    <x v="1"/>
    <s v="December"/>
    <x v="2"/>
    <x v="51"/>
    <s v="N"/>
    <s v="N"/>
    <n v="18.600000000000001"/>
    <n v="24.4"/>
    <n v="9.3000000000000007"/>
    <n v="0.2"/>
    <x v="1092"/>
    <n v="93.834088929999993"/>
    <n v="10844597.54835196"/>
  </r>
  <r>
    <d v="2017-12-30T00:00:00"/>
    <x v="2"/>
    <s v="December"/>
    <x v="2"/>
    <x v="51"/>
    <s v="N"/>
    <s v="N"/>
    <n v="15.6"/>
    <n v="21.3"/>
    <n v="13.6"/>
    <n v="8.4"/>
    <x v="1093"/>
    <n v="59.475169020000003"/>
    <n v="5730966.324718955"/>
  </r>
  <r>
    <d v="2017-12-31T00:00:00"/>
    <x v="3"/>
    <s v="December"/>
    <x v="2"/>
    <x v="52"/>
    <s v="N"/>
    <s v="N"/>
    <n v="12"/>
    <n v="25.7"/>
    <n v="31.7"/>
    <n v="0.2"/>
    <x v="1094"/>
    <n v="61.49347092"/>
    <n v="5884954.6839100411"/>
  </r>
  <r>
    <d v="2018-01-01T00:00:00"/>
    <x v="4"/>
    <s v="January"/>
    <x v="3"/>
    <x v="0"/>
    <s v="N"/>
    <s v="Y"/>
    <n v="16.600000000000001"/>
    <n v="25.3"/>
    <n v="31.4"/>
    <n v="0"/>
    <x v="1095"/>
    <n v="71.817747299999994"/>
    <n v="6891608.4083175994"/>
  </r>
  <r>
    <d v="2018-01-02T00:00:00"/>
    <x v="5"/>
    <s v="January"/>
    <x v="3"/>
    <x v="0"/>
    <s v="N"/>
    <s v="N"/>
    <n v="16.399999999999999"/>
    <n v="21.8"/>
    <n v="29.7"/>
    <n v="0"/>
    <x v="1096"/>
    <n v="69.387729629999995"/>
    <n v="7304990.9918276956"/>
  </r>
  <r>
    <d v="2018-01-03T00:00:00"/>
    <x v="6"/>
    <s v="January"/>
    <x v="3"/>
    <x v="0"/>
    <s v="N"/>
    <s v="N"/>
    <n v="14.6"/>
    <n v="21"/>
    <n v="27.2"/>
    <n v="0"/>
    <x v="1097"/>
    <n v="67.238116770000005"/>
    <n v="7152375.6666215453"/>
  </r>
  <r>
    <d v="2018-01-04T00:00:00"/>
    <x v="0"/>
    <s v="January"/>
    <x v="3"/>
    <x v="0"/>
    <s v="N"/>
    <s v="N"/>
    <n v="14.1"/>
    <n v="23.6"/>
    <n v="31.8"/>
    <n v="0.2"/>
    <x v="1098"/>
    <n v="78.738187400000001"/>
    <n v="8924003.8810121696"/>
  </r>
  <r>
    <d v="2018-01-05T00:00:00"/>
    <x v="1"/>
    <s v="January"/>
    <x v="3"/>
    <x v="0"/>
    <s v="N"/>
    <s v="N"/>
    <n v="14.7"/>
    <n v="30.7"/>
    <n v="31.7"/>
    <n v="0"/>
    <x v="1099"/>
    <n v="90.82817034"/>
    <n v="11194366.268599181"/>
  </r>
  <r>
    <d v="2018-01-06T00:00:00"/>
    <x v="2"/>
    <s v="January"/>
    <x v="3"/>
    <x v="0"/>
    <s v="N"/>
    <s v="N"/>
    <n v="18.8"/>
    <n v="41.7"/>
    <n v="31.5"/>
    <n v="0"/>
    <x v="1100"/>
    <n v="75.591386209999996"/>
    <n v="10107010.167929398"/>
  </r>
  <r>
    <d v="2018-01-07T00:00:00"/>
    <x v="3"/>
    <s v="January"/>
    <x v="3"/>
    <x v="1"/>
    <s v="N"/>
    <s v="N"/>
    <n v="18.7"/>
    <n v="21.8"/>
    <n v="11"/>
    <n v="0"/>
    <x v="1101"/>
    <n v="80.976046170000004"/>
    <n v="8676001.5342237689"/>
  </r>
  <r>
    <d v="2018-01-08T00:00:00"/>
    <x v="4"/>
    <s v="January"/>
    <x v="3"/>
    <x v="1"/>
    <s v="N"/>
    <s v="N"/>
    <n v="17.3"/>
    <n v="21.9"/>
    <n v="17.5"/>
    <n v="0"/>
    <x v="1102"/>
    <n v="87.931578639999998"/>
    <n v="10449091.508158986"/>
  </r>
  <r>
    <d v="2018-01-09T00:00:00"/>
    <x v="5"/>
    <s v="January"/>
    <x v="3"/>
    <x v="1"/>
    <s v="N"/>
    <s v="N"/>
    <n v="15.7"/>
    <n v="22.5"/>
    <n v="30"/>
    <n v="0"/>
    <x v="1103"/>
    <n v="76.717394519999999"/>
    <n v="8543329.6070114467"/>
  </r>
  <r>
    <d v="2018-01-10T00:00:00"/>
    <x v="6"/>
    <s v="January"/>
    <x v="3"/>
    <x v="1"/>
    <s v="N"/>
    <s v="N"/>
    <n v="13.6"/>
    <n v="25.6"/>
    <n v="23.5"/>
    <n v="0"/>
    <x v="1104"/>
    <n v="80.212274440000002"/>
    <n v="9347139.5489841774"/>
  </r>
  <r>
    <d v="2018-01-11T00:00:00"/>
    <x v="0"/>
    <s v="January"/>
    <x v="3"/>
    <x v="1"/>
    <s v="N"/>
    <s v="N"/>
    <n v="15.5"/>
    <n v="34.5"/>
    <n v="28.6"/>
    <n v="0"/>
    <x v="1105"/>
    <n v="87.802658050000005"/>
    <n v="12257945.143791886"/>
  </r>
  <r>
    <d v="2018-01-12T00:00:00"/>
    <x v="1"/>
    <s v="January"/>
    <x v="3"/>
    <x v="1"/>
    <s v="N"/>
    <s v="N"/>
    <n v="20.399999999999999"/>
    <n v="30"/>
    <n v="1.7"/>
    <n v="1"/>
    <x v="1106"/>
    <n v="94.000719250000003"/>
    <n v="12410244.737449247"/>
  </r>
  <r>
    <d v="2018-01-13T00:00:00"/>
    <x v="2"/>
    <s v="January"/>
    <x v="3"/>
    <x v="1"/>
    <s v="N"/>
    <s v="N"/>
    <n v="16"/>
    <n v="20.9"/>
    <n v="10.7"/>
    <n v="7"/>
    <x v="1107"/>
    <n v="73.276545920000004"/>
    <n v="7252696.3493511369"/>
  </r>
  <r>
    <d v="2018-01-14T00:00:00"/>
    <x v="3"/>
    <s v="January"/>
    <x v="3"/>
    <x v="2"/>
    <s v="N"/>
    <s v="N"/>
    <n v="12.7"/>
    <n v="19.5"/>
    <n v="27.5"/>
    <n v="15"/>
    <x v="1108"/>
    <n v="66.65958191"/>
    <n v="6134126.7154558087"/>
  </r>
  <r>
    <d v="2018-01-15T00:00:00"/>
    <x v="4"/>
    <s v="January"/>
    <x v="3"/>
    <x v="2"/>
    <s v="N"/>
    <s v="N"/>
    <n v="14.6"/>
    <n v="20.9"/>
    <n v="21.1"/>
    <n v="0"/>
    <x v="1109"/>
    <n v="86.378514550000006"/>
    <n v="9448867.5340688322"/>
  </r>
  <r>
    <d v="2018-01-16T00:00:00"/>
    <x v="5"/>
    <s v="January"/>
    <x v="3"/>
    <x v="2"/>
    <s v="N"/>
    <s v="N"/>
    <n v="12.9"/>
    <n v="26.9"/>
    <n v="31.1"/>
    <n v="0"/>
    <x v="1110"/>
    <n v="92.836877680000001"/>
    <n v="10775950.524934649"/>
  </r>
  <r>
    <d v="2018-01-17T00:00:00"/>
    <x v="6"/>
    <s v="January"/>
    <x v="3"/>
    <x v="2"/>
    <s v="N"/>
    <s v="N"/>
    <n v="12.4"/>
    <n v="30.3"/>
    <n v="30.9"/>
    <n v="0"/>
    <x v="1111"/>
    <n v="100.2774263"/>
    <n v="12964503.937882401"/>
  </r>
  <r>
    <d v="2018-01-18T00:00:00"/>
    <x v="0"/>
    <s v="January"/>
    <x v="3"/>
    <x v="2"/>
    <s v="N"/>
    <s v="N"/>
    <n v="16.600000000000001"/>
    <n v="40"/>
    <n v="30.8"/>
    <n v="0"/>
    <x v="1112"/>
    <n v="1210.1379199999999"/>
    <n v="187145487.71112478"/>
  </r>
  <r>
    <d v="2018-01-19T00:00:00"/>
    <x v="1"/>
    <s v="January"/>
    <x v="3"/>
    <x v="2"/>
    <s v="N"/>
    <s v="N"/>
    <n v="22.5"/>
    <n v="40.299999999999997"/>
    <n v="30.6"/>
    <n v="0"/>
    <x v="1113"/>
    <n v="647.57416339999997"/>
    <n v="106895452.45906521"/>
  </r>
  <r>
    <d v="2018-01-20T00:00:00"/>
    <x v="2"/>
    <s v="January"/>
    <x v="3"/>
    <x v="2"/>
    <s v="N"/>
    <s v="N"/>
    <n v="20.3"/>
    <n v="24.6"/>
    <n v="20.2"/>
    <n v="0"/>
    <x v="1114"/>
    <n v="94.104814860000005"/>
    <n v="11746635.867519872"/>
  </r>
  <r>
    <d v="2018-01-21T00:00:00"/>
    <x v="3"/>
    <s v="January"/>
    <x v="3"/>
    <x v="3"/>
    <s v="N"/>
    <s v="N"/>
    <n v="21"/>
    <n v="28.2"/>
    <n v="14.9"/>
    <n v="0"/>
    <x v="1115"/>
    <n v="121.7119723"/>
    <n v="15494566.976045959"/>
  </r>
  <r>
    <d v="2018-01-22T00:00:00"/>
    <x v="4"/>
    <s v="January"/>
    <x v="3"/>
    <x v="3"/>
    <s v="N"/>
    <s v="N"/>
    <n v="20.5"/>
    <n v="23.9"/>
    <n v="27.3"/>
    <n v="0"/>
    <x v="1116"/>
    <n v="115.1294838"/>
    <n v="15882736.867659613"/>
  </r>
  <r>
    <d v="2018-01-23T00:00:00"/>
    <x v="5"/>
    <s v="January"/>
    <x v="3"/>
    <x v="3"/>
    <s v="N"/>
    <s v="N"/>
    <n v="18"/>
    <n v="23.6"/>
    <n v="28.3"/>
    <n v="0"/>
    <x v="1117"/>
    <n v="102.3741093"/>
    <n v="13136079.576551571"/>
  </r>
  <r>
    <d v="2018-01-24T00:00:00"/>
    <x v="6"/>
    <s v="January"/>
    <x v="3"/>
    <x v="3"/>
    <s v="N"/>
    <s v="N"/>
    <n v="14.8"/>
    <n v="23.3"/>
    <n v="27.5"/>
    <n v="0"/>
    <x v="1118"/>
    <n v="103.427874"/>
    <n v="13331828.653049611"/>
  </r>
  <r>
    <d v="2018-01-25T00:00:00"/>
    <x v="0"/>
    <s v="January"/>
    <x v="3"/>
    <x v="3"/>
    <s v="N"/>
    <s v="N"/>
    <n v="17.100000000000001"/>
    <n v="26.6"/>
    <n v="28.1"/>
    <n v="0"/>
    <x v="1119"/>
    <n v="155.5028059"/>
    <n v="21653020.863134738"/>
  </r>
  <r>
    <d v="2018-01-26T00:00:00"/>
    <x v="1"/>
    <s v="January"/>
    <x v="3"/>
    <x v="3"/>
    <s v="N"/>
    <s v="Y"/>
    <n v="19.399999999999999"/>
    <n v="28.4"/>
    <n v="19.899999999999999"/>
    <n v="0"/>
    <x v="1120"/>
    <n v="91.434892809999994"/>
    <n v="11758477.840523882"/>
  </r>
  <r>
    <d v="2018-01-27T00:00:00"/>
    <x v="2"/>
    <s v="January"/>
    <x v="3"/>
    <x v="3"/>
    <s v="N"/>
    <s v="N"/>
    <n v="21.2"/>
    <n v="33.200000000000003"/>
    <n v="27.5"/>
    <n v="3.4"/>
    <x v="1121"/>
    <n v="104.878878"/>
    <n v="14590181.58823563"/>
  </r>
  <r>
    <d v="2018-01-28T00:00:00"/>
    <x v="3"/>
    <s v="January"/>
    <x v="3"/>
    <x v="4"/>
    <s v="N"/>
    <s v="N"/>
    <n v="22.7"/>
    <n v="38.1"/>
    <n v="28.5"/>
    <n v="0"/>
    <x v="1122"/>
    <n v="290.41964400000001"/>
    <n v="46303546.750338361"/>
  </r>
  <r>
    <d v="2018-01-29T00:00:00"/>
    <x v="4"/>
    <s v="January"/>
    <x v="3"/>
    <x v="4"/>
    <s v="N"/>
    <s v="N"/>
    <n v="27.8"/>
    <n v="33.5"/>
    <n v="7.3"/>
    <n v="0"/>
    <x v="1123"/>
    <n v="107.6574249"/>
    <n v="17272295.10512637"/>
  </r>
  <r>
    <d v="2018-01-30T00:00:00"/>
    <x v="5"/>
    <s v="January"/>
    <x v="3"/>
    <x v="4"/>
    <s v="N"/>
    <s v="N"/>
    <n v="15.6"/>
    <n v="21"/>
    <n v="14.1"/>
    <n v="38.799999999999997"/>
    <x v="1124"/>
    <n v="78.574438810000004"/>
    <n v="9054884.5414557122"/>
  </r>
  <r>
    <d v="2018-01-31T00:00:00"/>
    <x v="6"/>
    <s v="January"/>
    <x v="3"/>
    <x v="4"/>
    <s v="Y"/>
    <s v="N"/>
    <n v="14.6"/>
    <n v="19.100000000000001"/>
    <n v="19.600000000000001"/>
    <n v="0"/>
    <x v="1125"/>
    <n v="65.217558049999994"/>
    <n v="7077682.0089786481"/>
  </r>
  <r>
    <d v="2018-02-01T00:00:00"/>
    <x v="0"/>
    <s v="February"/>
    <x v="3"/>
    <x v="4"/>
    <s v="Y"/>
    <s v="N"/>
    <n v="12.1"/>
    <n v="22.5"/>
    <n v="28.9"/>
    <n v="0.2"/>
    <x v="1126"/>
    <n v="72.412229809999999"/>
    <n v="7961667.4619479505"/>
  </r>
  <r>
    <d v="2018-02-02T00:00:00"/>
    <x v="1"/>
    <s v="February"/>
    <x v="3"/>
    <x v="4"/>
    <s v="Y"/>
    <s v="N"/>
    <n v="13.4"/>
    <n v="22.1"/>
    <n v="28.4"/>
    <n v="0"/>
    <x v="1127"/>
    <n v="80.454353729999994"/>
    <n v="9087024.7908688467"/>
  </r>
  <r>
    <d v="2018-02-03T00:00:00"/>
    <x v="2"/>
    <s v="February"/>
    <x v="3"/>
    <x v="4"/>
    <s v="Y"/>
    <s v="N"/>
    <n v="15.8"/>
    <n v="28.1"/>
    <n v="26.7"/>
    <n v="0"/>
    <x v="1128"/>
    <n v="86.517007910000004"/>
    <n v="9079728.54715834"/>
  </r>
  <r>
    <d v="2018-02-04T00:00:00"/>
    <x v="3"/>
    <s v="February"/>
    <x v="3"/>
    <x v="5"/>
    <s v="Y"/>
    <s v="N"/>
    <n v="14.7"/>
    <n v="25.7"/>
    <n v="28.5"/>
    <n v="0"/>
    <x v="1129"/>
    <n v="98.921846560000006"/>
    <n v="10492238.147312934"/>
  </r>
  <r>
    <d v="2018-02-05T00:00:00"/>
    <x v="4"/>
    <s v="February"/>
    <x v="3"/>
    <x v="5"/>
    <s v="Y"/>
    <s v="N"/>
    <n v="17"/>
    <n v="25.7"/>
    <n v="24"/>
    <n v="0"/>
    <x v="1130"/>
    <n v="103.83019280000001"/>
    <n v="13130985.00943709"/>
  </r>
  <r>
    <d v="2018-02-06T00:00:00"/>
    <x v="5"/>
    <s v="February"/>
    <x v="3"/>
    <x v="5"/>
    <s v="Y"/>
    <s v="N"/>
    <n v="17.7"/>
    <n v="29.9"/>
    <n v="27.6"/>
    <n v="0"/>
    <x v="1131"/>
    <n v="104.2296312"/>
    <n v="14335714.812099421"/>
  </r>
  <r>
    <d v="2018-02-07T00:00:00"/>
    <x v="6"/>
    <s v="February"/>
    <x v="3"/>
    <x v="5"/>
    <s v="Y"/>
    <s v="N"/>
    <n v="18.7"/>
    <n v="37.4"/>
    <n v="27.1"/>
    <n v="0"/>
    <x v="1132"/>
    <n v="624.26093430000003"/>
    <n v="99449333.302724406"/>
  </r>
  <r>
    <d v="2018-02-08T00:00:00"/>
    <x v="0"/>
    <s v="February"/>
    <x v="3"/>
    <x v="5"/>
    <s v="Y"/>
    <s v="N"/>
    <n v="20.6"/>
    <n v="27.5"/>
    <n v="15.8"/>
    <n v="0"/>
    <x v="1133"/>
    <n v="106.6526349"/>
    <n v="15941690.362934049"/>
  </r>
  <r>
    <d v="2018-02-09T00:00:00"/>
    <x v="1"/>
    <s v="February"/>
    <x v="3"/>
    <x v="5"/>
    <s v="Y"/>
    <s v="N"/>
    <n v="20.399999999999999"/>
    <n v="24.9"/>
    <n v="17.2"/>
    <n v="0"/>
    <x v="1134"/>
    <n v="113.7060807"/>
    <n v="15589316.294340909"/>
  </r>
  <r>
    <d v="2018-02-10T00:00:00"/>
    <x v="2"/>
    <s v="February"/>
    <x v="3"/>
    <x v="5"/>
    <s v="Y"/>
    <s v="N"/>
    <n v="18.7"/>
    <n v="30.3"/>
    <n v="6.6"/>
    <n v="0"/>
    <x v="1135"/>
    <n v="83.521526919999999"/>
    <n v="9865044.9263234958"/>
  </r>
  <r>
    <d v="2018-02-11T00:00:00"/>
    <x v="3"/>
    <s v="February"/>
    <x v="3"/>
    <x v="6"/>
    <s v="Y"/>
    <s v="N"/>
    <n v="15.5"/>
    <n v="21.2"/>
    <n v="18.5"/>
    <n v="0"/>
    <x v="1136"/>
    <n v="66.272357439999993"/>
    <n v="6656414.8002572563"/>
  </r>
  <r>
    <d v="2018-02-12T00:00:00"/>
    <x v="4"/>
    <s v="February"/>
    <x v="3"/>
    <x v="6"/>
    <s v="Y"/>
    <s v="N"/>
    <n v="16.3"/>
    <n v="23.6"/>
    <n v="22.2"/>
    <n v="0"/>
    <x v="1137"/>
    <n v="93.173935740000005"/>
    <n v="10827662.011021307"/>
  </r>
  <r>
    <d v="2018-02-13T00:00:00"/>
    <x v="5"/>
    <s v="February"/>
    <x v="3"/>
    <x v="6"/>
    <s v="Y"/>
    <s v="N"/>
    <n v="13.6"/>
    <n v="29"/>
    <n v="26"/>
    <n v="0"/>
    <x v="1138"/>
    <n v="99.609433350000003"/>
    <n v="12439496.476359546"/>
  </r>
  <r>
    <d v="2018-02-14T00:00:00"/>
    <x v="6"/>
    <s v="February"/>
    <x v="3"/>
    <x v="6"/>
    <s v="Y"/>
    <s v="N"/>
    <n v="17.5"/>
    <n v="23.3"/>
    <n v="22.8"/>
    <n v="0"/>
    <x v="1139"/>
    <n v="72.046428359999993"/>
    <n v="8304755.7738430193"/>
  </r>
  <r>
    <d v="2018-02-15T00:00:00"/>
    <x v="0"/>
    <s v="February"/>
    <x v="3"/>
    <x v="6"/>
    <s v="Y"/>
    <s v="N"/>
    <n v="13.5"/>
    <n v="24.2"/>
    <n v="18.399999999999999"/>
    <n v="0"/>
    <x v="1140"/>
    <n v="83.187740950000006"/>
    <n v="9754614.884793533"/>
  </r>
  <r>
    <d v="2018-02-16T00:00:00"/>
    <x v="1"/>
    <s v="February"/>
    <x v="3"/>
    <x v="6"/>
    <s v="Y"/>
    <s v="N"/>
    <n v="15.7"/>
    <n v="22.2"/>
    <n v="24.8"/>
    <n v="0"/>
    <x v="1141"/>
    <n v="86.835346319999999"/>
    <n v="9963171.1219194625"/>
  </r>
  <r>
    <d v="2018-02-17T00:00:00"/>
    <x v="2"/>
    <s v="February"/>
    <x v="3"/>
    <x v="6"/>
    <s v="Y"/>
    <s v="N"/>
    <n v="12.4"/>
    <n v="25.3"/>
    <n v="24.1"/>
    <n v="0"/>
    <x v="1142"/>
    <n v="82.758307090000002"/>
    <n v="8755823.5108320396"/>
  </r>
  <r>
    <d v="2018-02-18T00:00:00"/>
    <x v="3"/>
    <s v="February"/>
    <x v="3"/>
    <x v="7"/>
    <s v="Y"/>
    <s v="N"/>
    <n v="13.6"/>
    <n v="24"/>
    <n v="20.5"/>
    <n v="0"/>
    <x v="1143"/>
    <n v="77.337616229999995"/>
    <n v="8127063.230401908"/>
  </r>
  <r>
    <d v="2018-02-19T00:00:00"/>
    <x v="4"/>
    <s v="February"/>
    <x v="3"/>
    <x v="7"/>
    <s v="Y"/>
    <s v="N"/>
    <n v="17.600000000000001"/>
    <n v="25.4"/>
    <n v="20.9"/>
    <n v="0.8"/>
    <x v="1144"/>
    <n v="74.677828180000006"/>
    <n v="8447288.9504858572"/>
  </r>
  <r>
    <d v="2018-02-20T00:00:00"/>
    <x v="5"/>
    <s v="February"/>
    <x v="3"/>
    <x v="7"/>
    <s v="Y"/>
    <s v="N"/>
    <n v="14.1"/>
    <n v="29.5"/>
    <n v="25.5"/>
    <n v="0"/>
    <x v="1145"/>
    <n v="78.800517830000004"/>
    <n v="9458850.4959234148"/>
  </r>
  <r>
    <d v="2018-02-21T00:00:00"/>
    <x v="6"/>
    <s v="February"/>
    <x v="3"/>
    <x v="7"/>
    <s v="Y"/>
    <s v="N"/>
    <n v="16"/>
    <n v="29.3"/>
    <n v="16"/>
    <n v="0"/>
    <x v="1146"/>
    <n v="84.555739439999996"/>
    <n v="10525618.091862507"/>
  </r>
  <r>
    <d v="2018-02-22T00:00:00"/>
    <x v="0"/>
    <s v="February"/>
    <x v="3"/>
    <x v="7"/>
    <s v="Y"/>
    <s v="N"/>
    <n v="20.3"/>
    <n v="31"/>
    <n v="16.8"/>
    <n v="0"/>
    <x v="1147"/>
    <n v="88.847838789999997"/>
    <n v="11870698.972325051"/>
  </r>
  <r>
    <d v="2018-02-23T00:00:00"/>
    <x v="1"/>
    <s v="February"/>
    <x v="3"/>
    <x v="7"/>
    <s v="Y"/>
    <s v="N"/>
    <n v="21.2"/>
    <n v="33.5"/>
    <n v="13.4"/>
    <n v="0.2"/>
    <x v="1148"/>
    <n v="85.713196379999999"/>
    <n v="11685138.207145391"/>
  </r>
  <r>
    <d v="2018-02-24T00:00:00"/>
    <x v="2"/>
    <s v="February"/>
    <x v="3"/>
    <x v="7"/>
    <s v="Y"/>
    <s v="N"/>
    <n v="22.7"/>
    <n v="31.6"/>
    <n v="4.8"/>
    <n v="0.4"/>
    <x v="1149"/>
    <n v="75.07065351"/>
    <n v="8950406.3911175374"/>
  </r>
  <r>
    <d v="2018-02-25T00:00:00"/>
    <x v="3"/>
    <s v="February"/>
    <x v="3"/>
    <x v="8"/>
    <s v="Y"/>
    <s v="N"/>
    <n v="16.2"/>
    <n v="19.8"/>
    <n v="10"/>
    <n v="0"/>
    <x v="1150"/>
    <n v="55.999394809999998"/>
    <n v="5393025.637134687"/>
  </r>
  <r>
    <d v="2018-02-26T00:00:00"/>
    <x v="4"/>
    <s v="February"/>
    <x v="3"/>
    <x v="8"/>
    <s v="Y"/>
    <s v="N"/>
    <n v="14.3"/>
    <n v="26.5"/>
    <n v="24.3"/>
    <n v="0"/>
    <x v="1151"/>
    <n v="76.805514340000002"/>
    <n v="9059392.0614444148"/>
  </r>
  <r>
    <d v="2018-02-27T00:00:00"/>
    <x v="5"/>
    <s v="February"/>
    <x v="3"/>
    <x v="8"/>
    <s v="Y"/>
    <s v="N"/>
    <n v="14.9"/>
    <n v="31.3"/>
    <n v="24"/>
    <n v="0"/>
    <x v="1152"/>
    <n v="73.635400590000003"/>
    <n v="9417546.9091466293"/>
  </r>
  <r>
    <d v="2018-02-28T00:00:00"/>
    <x v="6"/>
    <s v="February"/>
    <x v="3"/>
    <x v="8"/>
    <s v="Y"/>
    <s v="N"/>
    <n v="20"/>
    <n v="30.9"/>
    <n v="19.600000000000001"/>
    <n v="0"/>
    <x v="1153"/>
    <n v="69.092841730000004"/>
    <n v="8526068.4152650945"/>
  </r>
  <r>
    <d v="2018-03-01T00:00:00"/>
    <x v="0"/>
    <s v="March"/>
    <x v="3"/>
    <x v="8"/>
    <s v="Y"/>
    <s v="N"/>
    <n v="16.2"/>
    <n v="20.5"/>
    <n v="17.7"/>
    <n v="0.8"/>
    <x v="1154"/>
    <n v="78.60161635"/>
    <n v="9223605.7086273506"/>
  </r>
  <r>
    <d v="2018-03-02T00:00:00"/>
    <x v="1"/>
    <s v="March"/>
    <x v="3"/>
    <x v="8"/>
    <s v="Y"/>
    <s v="N"/>
    <n v="14.5"/>
    <n v="22.8"/>
    <n v="19.600000000000001"/>
    <n v="0.4"/>
    <x v="1155"/>
    <n v="91.866531140000006"/>
    <n v="11020339.391509676"/>
  </r>
  <r>
    <d v="2018-03-03T00:00:00"/>
    <x v="2"/>
    <s v="March"/>
    <x v="3"/>
    <x v="8"/>
    <s v="Y"/>
    <s v="N"/>
    <n v="13.9"/>
    <n v="32.700000000000003"/>
    <n v="21.8"/>
    <n v="0"/>
    <x v="1156"/>
    <n v="80.624052259999999"/>
    <n v="8957034.3002128992"/>
  </r>
  <r>
    <d v="2018-03-04T00:00:00"/>
    <x v="3"/>
    <s v="March"/>
    <x v="3"/>
    <x v="9"/>
    <s v="Y"/>
    <s v="N"/>
    <n v="15.8"/>
    <n v="21"/>
    <n v="22.2"/>
    <n v="0"/>
    <x v="1157"/>
    <n v="72.599066879999995"/>
    <n v="7356768.3630312951"/>
  </r>
  <r>
    <d v="2018-03-05T00:00:00"/>
    <x v="4"/>
    <s v="March"/>
    <x v="3"/>
    <x v="9"/>
    <s v="Y"/>
    <s v="N"/>
    <n v="14.9"/>
    <n v="21.1"/>
    <n v="16.600000000000001"/>
    <n v="0"/>
    <x v="1158"/>
    <n v="70.615557719999998"/>
    <n v="7946176.9889923902"/>
  </r>
  <r>
    <d v="2018-03-06T00:00:00"/>
    <x v="5"/>
    <s v="March"/>
    <x v="3"/>
    <x v="9"/>
    <s v="Y"/>
    <s v="N"/>
    <n v="12.5"/>
    <n v="27.6"/>
    <n v="22.6"/>
    <n v="0"/>
    <x v="1159"/>
    <n v="61.354685359999998"/>
    <n v="6985280.6255311416"/>
  </r>
  <r>
    <d v="2018-03-07T00:00:00"/>
    <x v="6"/>
    <s v="March"/>
    <x v="3"/>
    <x v="9"/>
    <s v="Y"/>
    <s v="N"/>
    <n v="14.4"/>
    <n v="28.5"/>
    <n v="22.4"/>
    <n v="0"/>
    <x v="1160"/>
    <n v="73.26754588"/>
    <n v="8991210.0615289006"/>
  </r>
  <r>
    <d v="2018-03-08T00:00:00"/>
    <x v="0"/>
    <s v="March"/>
    <x v="3"/>
    <x v="9"/>
    <s v="Y"/>
    <s v="N"/>
    <n v="14.9"/>
    <n v="30.5"/>
    <n v="22.1"/>
    <n v="0"/>
    <x v="1161"/>
    <n v="94.574270459999994"/>
    <n v="12174790.783676291"/>
  </r>
  <r>
    <d v="2018-03-09T00:00:00"/>
    <x v="1"/>
    <s v="March"/>
    <x v="3"/>
    <x v="9"/>
    <s v="Y"/>
    <s v="N"/>
    <n v="14.6"/>
    <n v="28.8"/>
    <n v="21.9"/>
    <n v="0"/>
    <x v="1162"/>
    <n v="99.170499149999998"/>
    <n v="12674533.741557838"/>
  </r>
  <r>
    <d v="2018-03-10T00:00:00"/>
    <x v="2"/>
    <s v="March"/>
    <x v="3"/>
    <x v="9"/>
    <s v="Y"/>
    <s v="N"/>
    <n v="14.3"/>
    <n v="35.1"/>
    <n v="21.6"/>
    <n v="0"/>
    <x v="1163"/>
    <n v="91.988443200000006"/>
    <n v="11075305.994165832"/>
  </r>
  <r>
    <d v="2018-03-11T00:00:00"/>
    <x v="3"/>
    <s v="March"/>
    <x v="3"/>
    <x v="10"/>
    <s v="Y"/>
    <s v="N"/>
    <n v="17"/>
    <n v="22.8"/>
    <n v="14.3"/>
    <n v="0"/>
    <x v="1164"/>
    <n v="74.152652579999994"/>
    <n v="7747927.4049513433"/>
  </r>
  <r>
    <d v="2018-03-12T00:00:00"/>
    <x v="4"/>
    <s v="March"/>
    <x v="3"/>
    <x v="10"/>
    <s v="Y"/>
    <s v="Y"/>
    <n v="16.7"/>
    <n v="20.9"/>
    <n v="10.199999999999999"/>
    <n v="0"/>
    <x v="1165"/>
    <n v="63.452204719999997"/>
    <n v="6189274.6229817029"/>
  </r>
  <r>
    <d v="2018-03-13T00:00:00"/>
    <x v="5"/>
    <s v="March"/>
    <x v="3"/>
    <x v="10"/>
    <s v="Y"/>
    <s v="N"/>
    <n v="14.6"/>
    <n v="20.5"/>
    <n v="18.8"/>
    <n v="2.2000000000000002"/>
    <x v="1166"/>
    <n v="77.094966779999993"/>
    <n v="8685798.4266893771"/>
  </r>
  <r>
    <d v="2018-03-14T00:00:00"/>
    <x v="6"/>
    <s v="March"/>
    <x v="3"/>
    <x v="10"/>
    <s v="Y"/>
    <s v="N"/>
    <n v="12.8"/>
    <n v="21.3"/>
    <n v="17.7"/>
    <n v="0"/>
    <x v="1167"/>
    <n v="97.281748919999998"/>
    <n v="11109123.366531523"/>
  </r>
  <r>
    <d v="2018-03-15T00:00:00"/>
    <x v="0"/>
    <s v="March"/>
    <x v="3"/>
    <x v="10"/>
    <s v="Y"/>
    <s v="N"/>
    <n v="15.3"/>
    <n v="20.8"/>
    <n v="13.9"/>
    <n v="0"/>
    <x v="1168"/>
    <n v="101.6909409"/>
    <n v="11800752.693294544"/>
  </r>
  <r>
    <d v="2018-03-16T00:00:00"/>
    <x v="1"/>
    <s v="March"/>
    <x v="3"/>
    <x v="10"/>
    <s v="Y"/>
    <s v="N"/>
    <n v="12.5"/>
    <n v="24.4"/>
    <n v="15"/>
    <n v="0"/>
    <x v="1169"/>
    <n v="92.594232239999997"/>
    <n v="10767259.646806283"/>
  </r>
  <r>
    <d v="2018-03-17T00:00:00"/>
    <x v="2"/>
    <s v="March"/>
    <x v="3"/>
    <x v="10"/>
    <s v="Y"/>
    <s v="N"/>
    <n v="15.4"/>
    <n v="32"/>
    <n v="15.1"/>
    <n v="0"/>
    <x v="1170"/>
    <n v="75.229994289999993"/>
    <n v="8329097.8454166641"/>
  </r>
  <r>
    <d v="2018-03-18T00:00:00"/>
    <x v="3"/>
    <s v="March"/>
    <x v="3"/>
    <x v="11"/>
    <s v="Y"/>
    <s v="N"/>
    <n v="22.6"/>
    <n v="23.1"/>
    <n v="13.4"/>
    <n v="0"/>
    <x v="1171"/>
    <n v="62.872760649999996"/>
    <n v="6115174.7716365578"/>
  </r>
  <r>
    <d v="2018-03-19T00:00:00"/>
    <x v="4"/>
    <s v="March"/>
    <x v="3"/>
    <x v="11"/>
    <s v="Y"/>
    <s v="N"/>
    <n v="13.2"/>
    <n v="28"/>
    <n v="17.8"/>
    <n v="0"/>
    <x v="1172"/>
    <n v="77.170165359999999"/>
    <n v="8613575.2727933861"/>
  </r>
  <r>
    <d v="2018-03-20T00:00:00"/>
    <x v="5"/>
    <s v="March"/>
    <x v="3"/>
    <x v="11"/>
    <s v="Y"/>
    <s v="N"/>
    <n v="15.4"/>
    <n v="19.2"/>
    <n v="9.5"/>
    <n v="0.2"/>
    <x v="1173"/>
    <n v="72.75516331"/>
    <n v="8060854.4801106006"/>
  </r>
  <r>
    <d v="2018-03-21T00:00:00"/>
    <x v="6"/>
    <s v="March"/>
    <x v="3"/>
    <x v="11"/>
    <s v="Y"/>
    <s v="N"/>
    <n v="11.2"/>
    <n v="25.1"/>
    <n v="18.3"/>
    <n v="0"/>
    <x v="1174"/>
    <n v="71.198345349999997"/>
    <n v="7921123.1410476854"/>
  </r>
  <r>
    <d v="2018-03-22T00:00:00"/>
    <x v="0"/>
    <s v="March"/>
    <x v="3"/>
    <x v="11"/>
    <s v="Y"/>
    <s v="N"/>
    <n v="12.3"/>
    <n v="28.1"/>
    <n v="19"/>
    <n v="0"/>
    <x v="1175"/>
    <n v="77.280427599999996"/>
    <n v="8888833.8091679383"/>
  </r>
  <r>
    <d v="2018-03-23T00:00:00"/>
    <x v="1"/>
    <s v="March"/>
    <x v="3"/>
    <x v="11"/>
    <s v="Y"/>
    <s v="N"/>
    <n v="15.2"/>
    <n v="29.4"/>
    <n v="18.8"/>
    <n v="0"/>
    <x v="1176"/>
    <n v="78.640442410000006"/>
    <n v="9381673.0567719638"/>
  </r>
  <r>
    <d v="2018-03-24T00:00:00"/>
    <x v="2"/>
    <s v="March"/>
    <x v="3"/>
    <x v="11"/>
    <s v="Y"/>
    <s v="N"/>
    <n v="20.2"/>
    <n v="24.2"/>
    <n v="5.4"/>
    <n v="0"/>
    <x v="1177"/>
    <n v="71.966619069999993"/>
    <n v="8082764.937790093"/>
  </r>
  <r>
    <d v="2018-03-25T00:00:00"/>
    <x v="3"/>
    <s v="March"/>
    <x v="3"/>
    <x v="12"/>
    <s v="Y"/>
    <s v="N"/>
    <n v="17.8"/>
    <n v="25.4"/>
    <n v="11.6"/>
    <n v="13"/>
    <x v="1178"/>
    <n v="40.2567047"/>
    <n v="3982133.4477175204"/>
  </r>
  <r>
    <d v="2018-03-26T00:00:00"/>
    <x v="4"/>
    <s v="March"/>
    <x v="3"/>
    <x v="12"/>
    <s v="Y"/>
    <s v="N"/>
    <n v="10.7"/>
    <n v="18.5"/>
    <n v="11.9"/>
    <n v="5.2"/>
    <x v="1179"/>
    <n v="70.830680319999999"/>
    <n v="7967616.7964324281"/>
  </r>
  <r>
    <d v="2018-03-27T00:00:00"/>
    <x v="5"/>
    <s v="March"/>
    <x v="3"/>
    <x v="12"/>
    <s v="Y"/>
    <s v="N"/>
    <n v="9.6"/>
    <n v="22.6"/>
    <n v="14"/>
    <n v="1.2"/>
    <x v="1180"/>
    <n v="64.569195899999997"/>
    <n v="7542286.7716396032"/>
  </r>
  <r>
    <d v="2018-03-28T00:00:00"/>
    <x v="6"/>
    <s v="March"/>
    <x v="3"/>
    <x v="12"/>
    <s v="Y"/>
    <s v="N"/>
    <n v="11.3"/>
    <n v="30.3"/>
    <n v="17.8"/>
    <n v="0"/>
    <x v="1181"/>
    <n v="72.111955769999994"/>
    <n v="8490750.4807426594"/>
  </r>
  <r>
    <d v="2018-03-29T00:00:00"/>
    <x v="0"/>
    <s v="March"/>
    <x v="3"/>
    <x v="12"/>
    <s v="N"/>
    <s v="N"/>
    <n v="16.5"/>
    <n v="21.8"/>
    <n v="14.2"/>
    <n v="0"/>
    <x v="1182"/>
    <n v="79.365081939999996"/>
    <n v="9242639.9824078828"/>
  </r>
  <r>
    <d v="2018-03-30T00:00:00"/>
    <x v="1"/>
    <s v="March"/>
    <x v="3"/>
    <x v="12"/>
    <s v="N"/>
    <s v="Y"/>
    <n v="12.2"/>
    <n v="23.3"/>
    <n v="14.3"/>
    <n v="0"/>
    <x v="1183"/>
    <n v="69.452869660000005"/>
    <n v="6741814.0191362333"/>
  </r>
  <r>
    <d v="2018-03-31T00:00:00"/>
    <x v="2"/>
    <s v="March"/>
    <x v="3"/>
    <x v="12"/>
    <s v="N"/>
    <s v="Y"/>
    <n v="13.2"/>
    <n v="22.4"/>
    <n v="16.7"/>
    <n v="0"/>
    <x v="1184"/>
    <n v="81.406771699999993"/>
    <n v="8115248.9507917874"/>
  </r>
  <r>
    <d v="2018-04-01T00:00:00"/>
    <x v="3"/>
    <s v="April"/>
    <x v="3"/>
    <x v="13"/>
    <s v="N"/>
    <s v="Y"/>
    <n v="13"/>
    <n v="27.7"/>
    <n v="11"/>
    <n v="0"/>
    <x v="1185"/>
    <n v="73.967841899999996"/>
    <n v="7309282.4520675568"/>
  </r>
  <r>
    <d v="2018-04-02T00:00:00"/>
    <x v="4"/>
    <s v="April"/>
    <x v="3"/>
    <x v="13"/>
    <s v="N"/>
    <s v="Y"/>
    <n v="14.9"/>
    <n v="20.9"/>
    <n v="14.4"/>
    <n v="0"/>
    <x v="1186"/>
    <n v="62.410101240000003"/>
    <n v="6132307.3301652307"/>
  </r>
  <r>
    <d v="2018-04-03T00:00:00"/>
    <x v="5"/>
    <s v="April"/>
    <x v="3"/>
    <x v="13"/>
    <s v="N"/>
    <s v="N"/>
    <n v="13.4"/>
    <n v="19.8"/>
    <n v="13.9"/>
    <n v="0"/>
    <x v="1187"/>
    <n v="80.110737060000005"/>
    <n v="9083077.9372905027"/>
  </r>
  <r>
    <d v="2018-04-04T00:00:00"/>
    <x v="6"/>
    <s v="April"/>
    <x v="3"/>
    <x v="13"/>
    <s v="N"/>
    <s v="N"/>
    <n v="13.3"/>
    <n v="20.6"/>
    <n v="16.600000000000001"/>
    <n v="0"/>
    <x v="1188"/>
    <n v="90.073740799999996"/>
    <n v="10446266.960521087"/>
  </r>
  <r>
    <d v="2018-04-05T00:00:00"/>
    <x v="0"/>
    <s v="April"/>
    <x v="3"/>
    <x v="13"/>
    <s v="N"/>
    <s v="N"/>
    <n v="13.3"/>
    <n v="18.7"/>
    <n v="9"/>
    <n v="0"/>
    <x v="1189"/>
    <n v="86.891929590000004"/>
    <n v="10214293.605125155"/>
  </r>
  <r>
    <d v="2018-04-06T00:00:00"/>
    <x v="1"/>
    <s v="April"/>
    <x v="3"/>
    <x v="13"/>
    <s v="N"/>
    <s v="N"/>
    <n v="13.8"/>
    <n v="21.2"/>
    <n v="14.8"/>
    <n v="0"/>
    <x v="1190"/>
    <n v="85.687904610000004"/>
    <n v="9938003.4869165141"/>
  </r>
  <r>
    <d v="2018-04-07T00:00:00"/>
    <x v="2"/>
    <s v="April"/>
    <x v="3"/>
    <x v="13"/>
    <s v="N"/>
    <s v="N"/>
    <n v="9.8000000000000007"/>
    <n v="21.6"/>
    <n v="16"/>
    <n v="0"/>
    <x v="1191"/>
    <n v="84.8974312"/>
    <n v="8993904.3927454203"/>
  </r>
  <r>
    <d v="2018-04-08T00:00:00"/>
    <x v="3"/>
    <s v="April"/>
    <x v="3"/>
    <x v="14"/>
    <s v="N"/>
    <s v="N"/>
    <n v="11.8"/>
    <n v="29.9"/>
    <n v="14.7"/>
    <n v="0"/>
    <x v="1192"/>
    <n v="58.238721519999999"/>
    <n v="5857136.07137697"/>
  </r>
  <r>
    <d v="2018-04-09T00:00:00"/>
    <x v="4"/>
    <s v="April"/>
    <x v="3"/>
    <x v="14"/>
    <s v="N"/>
    <s v="N"/>
    <n v="15.9"/>
    <n v="25.7"/>
    <n v="13.6"/>
    <n v="0"/>
    <x v="1193"/>
    <n v="91.693644509999999"/>
    <n v="10884303.807247192"/>
  </r>
  <r>
    <d v="2018-04-10T00:00:00"/>
    <x v="5"/>
    <s v="April"/>
    <x v="3"/>
    <x v="14"/>
    <s v="N"/>
    <s v="N"/>
    <n v="14.8"/>
    <n v="28.8"/>
    <n v="5.9"/>
    <n v="0"/>
    <x v="1194"/>
    <n v="76.333648019999998"/>
    <n v="9344994.9548889399"/>
  </r>
  <r>
    <d v="2018-04-11T00:00:00"/>
    <x v="6"/>
    <s v="April"/>
    <x v="3"/>
    <x v="14"/>
    <s v="N"/>
    <s v="N"/>
    <n v="18.100000000000001"/>
    <n v="27.3"/>
    <n v="10.9"/>
    <n v="0"/>
    <x v="1195"/>
    <n v="75.040945059999999"/>
    <n v="9150867.6701369733"/>
  </r>
  <r>
    <d v="2018-04-12T00:00:00"/>
    <x v="0"/>
    <s v="April"/>
    <x v="3"/>
    <x v="14"/>
    <s v="N"/>
    <s v="N"/>
    <n v="15.9"/>
    <n v="26.5"/>
    <n v="7.4"/>
    <n v="0"/>
    <x v="1196"/>
    <n v="77.714523709999995"/>
    <n v="9316155.2044098973"/>
  </r>
  <r>
    <d v="2018-04-13T00:00:00"/>
    <x v="1"/>
    <s v="April"/>
    <x v="3"/>
    <x v="14"/>
    <s v="N"/>
    <s v="N"/>
    <n v="11.9"/>
    <n v="25.9"/>
    <n v="14.4"/>
    <n v="0"/>
    <x v="1197"/>
    <n v="69.763201089999995"/>
    <n v="7925780.5326666376"/>
  </r>
  <r>
    <d v="2018-04-14T00:00:00"/>
    <x v="2"/>
    <s v="April"/>
    <x v="3"/>
    <x v="14"/>
    <s v="N"/>
    <s v="N"/>
    <n v="13.5"/>
    <n v="16.100000000000001"/>
    <n v="3.1"/>
    <n v="0"/>
    <x v="1198"/>
    <n v="37.741398410000002"/>
    <n v="3967953.4329618649"/>
  </r>
  <r>
    <d v="2018-04-15T00:00:00"/>
    <x v="3"/>
    <s v="April"/>
    <x v="3"/>
    <x v="15"/>
    <s v="N"/>
    <s v="N"/>
    <n v="9.6999999999999993"/>
    <n v="19.100000000000001"/>
    <n v="4.9000000000000004"/>
    <n v="12.2"/>
    <x v="1199"/>
    <n v="31.682325389999999"/>
    <n v="3298871.122689872"/>
  </r>
  <r>
    <d v="2018-04-16T00:00:00"/>
    <x v="4"/>
    <s v="April"/>
    <x v="3"/>
    <x v="15"/>
    <s v="N"/>
    <s v="N"/>
    <n v="13.1"/>
    <n v="21"/>
    <n v="7.1"/>
    <n v="3"/>
    <x v="1200"/>
    <n v="69.360932570000003"/>
    <n v="8024688.1237504249"/>
  </r>
  <r>
    <d v="2018-04-17T00:00:00"/>
    <x v="5"/>
    <s v="April"/>
    <x v="3"/>
    <x v="15"/>
    <s v="Y"/>
    <s v="N"/>
    <n v="13.2"/>
    <n v="16.600000000000001"/>
    <n v="8.9"/>
    <n v="0.6"/>
    <x v="1201"/>
    <n v="86.534392859999997"/>
    <n v="10478696.687109014"/>
  </r>
  <r>
    <d v="2018-04-18T00:00:00"/>
    <x v="6"/>
    <s v="April"/>
    <x v="3"/>
    <x v="15"/>
    <s v="Y"/>
    <s v="N"/>
    <n v="6.2"/>
    <n v="19.399999999999999"/>
    <n v="14.2"/>
    <n v="0"/>
    <x v="1202"/>
    <n v="82.879097999999999"/>
    <n v="10010541.49204275"/>
  </r>
  <r>
    <d v="2018-04-19T00:00:00"/>
    <x v="0"/>
    <s v="April"/>
    <x v="3"/>
    <x v="15"/>
    <s v="Y"/>
    <s v="N"/>
    <n v="11"/>
    <n v="22.3"/>
    <n v="13"/>
    <n v="0"/>
    <x v="1203"/>
    <n v="93.533142819999995"/>
    <n v="11265967.439871896"/>
  </r>
  <r>
    <d v="2018-04-20T00:00:00"/>
    <x v="1"/>
    <s v="April"/>
    <x v="3"/>
    <x v="15"/>
    <s v="Y"/>
    <s v="N"/>
    <n v="8.9"/>
    <n v="20.2"/>
    <n v="13.7"/>
    <n v="0"/>
    <x v="1204"/>
    <n v="95.73201718"/>
    <n v="11327403.816687865"/>
  </r>
  <r>
    <d v="2018-04-21T00:00:00"/>
    <x v="2"/>
    <s v="April"/>
    <x v="3"/>
    <x v="15"/>
    <s v="Y"/>
    <s v="N"/>
    <n v="11.9"/>
    <n v="22.8"/>
    <n v="11.3"/>
    <n v="0"/>
    <x v="1205"/>
    <n v="74.439689259999994"/>
    <n v="8000722.7162947468"/>
  </r>
  <r>
    <d v="2018-04-22T00:00:00"/>
    <x v="3"/>
    <s v="April"/>
    <x v="3"/>
    <x v="16"/>
    <s v="Y"/>
    <s v="N"/>
    <n v="11.2"/>
    <n v="20.399999999999999"/>
    <n v="12.6"/>
    <n v="0"/>
    <x v="1206"/>
    <n v="76.318245149999996"/>
    <n v="7911305.7446515569"/>
  </r>
  <r>
    <d v="2018-04-23T00:00:00"/>
    <x v="4"/>
    <s v="April"/>
    <x v="3"/>
    <x v="16"/>
    <s v="Y"/>
    <s v="N"/>
    <n v="11.9"/>
    <n v="26.9"/>
    <n v="13"/>
    <n v="0"/>
    <x v="1207"/>
    <n v="72.740947320000004"/>
    <n v="8568881.412067581"/>
  </r>
  <r>
    <d v="2018-04-24T00:00:00"/>
    <x v="5"/>
    <s v="April"/>
    <x v="3"/>
    <x v="16"/>
    <s v="Y"/>
    <s v="N"/>
    <n v="13.7"/>
    <n v="24.6"/>
    <n v="5.2"/>
    <n v="0"/>
    <x v="1208"/>
    <n v="88.090941540000003"/>
    <n v="10363251.363305975"/>
  </r>
  <r>
    <d v="2018-04-25T00:00:00"/>
    <x v="6"/>
    <s v="April"/>
    <x v="3"/>
    <x v="16"/>
    <s v="Y"/>
    <s v="Y"/>
    <n v="15.7"/>
    <n v="20.100000000000001"/>
    <n v="7.7"/>
    <n v="0.6"/>
    <x v="1209"/>
    <n v="77.461866439999994"/>
    <n v="8261691.8793742098"/>
  </r>
  <r>
    <d v="2018-04-26T00:00:00"/>
    <x v="0"/>
    <s v="April"/>
    <x v="3"/>
    <x v="16"/>
    <s v="Y"/>
    <s v="N"/>
    <n v="11.9"/>
    <n v="17.5"/>
    <n v="7.9"/>
    <n v="0"/>
    <x v="1210"/>
    <n v="82.433491849999996"/>
    <n v="9695622.0520022921"/>
  </r>
  <r>
    <d v="2018-04-27T00:00:00"/>
    <x v="1"/>
    <s v="April"/>
    <x v="3"/>
    <x v="16"/>
    <s v="Y"/>
    <s v="N"/>
    <n v="11.6"/>
    <n v="17.8"/>
    <n v="8.8000000000000007"/>
    <n v="0"/>
    <x v="1211"/>
    <n v="78.214854180000003"/>
    <n v="9313782.9908074141"/>
  </r>
  <r>
    <d v="2018-04-28T00:00:00"/>
    <x v="2"/>
    <s v="April"/>
    <x v="3"/>
    <x v="16"/>
    <s v="Y"/>
    <s v="N"/>
    <n v="7.7"/>
    <n v="18.3"/>
    <n v="11.7"/>
    <n v="0"/>
    <x v="1212"/>
    <n v="70.000391410000006"/>
    <n v="7602979.1123630665"/>
  </r>
  <r>
    <d v="2018-04-29T00:00:00"/>
    <x v="3"/>
    <s v="April"/>
    <x v="3"/>
    <x v="17"/>
    <s v="Y"/>
    <s v="N"/>
    <n v="10.5"/>
    <n v="18"/>
    <n v="9.6"/>
    <n v="0"/>
    <x v="1213"/>
    <n v="64.158974720000003"/>
    <n v="6754510.2552643651"/>
  </r>
  <r>
    <d v="2018-04-30T00:00:00"/>
    <x v="4"/>
    <s v="April"/>
    <x v="3"/>
    <x v="17"/>
    <s v="Y"/>
    <s v="N"/>
    <n v="8.8000000000000007"/>
    <n v="19.600000000000001"/>
    <n v="12.3"/>
    <n v="0"/>
    <x v="1214"/>
    <n v="77.969150560000003"/>
    <n v="9477281.6285866946"/>
  </r>
  <r>
    <d v="2018-05-01T00:00:00"/>
    <x v="5"/>
    <s v="May"/>
    <x v="3"/>
    <x v="17"/>
    <s v="Y"/>
    <s v="N"/>
    <n v="7.2"/>
    <n v="23.4"/>
    <n v="12.3"/>
    <n v="0"/>
    <x v="1215"/>
    <n v="73.974820219999998"/>
    <n v="9072437.2855039909"/>
  </r>
  <r>
    <d v="2018-05-02T00:00:00"/>
    <x v="6"/>
    <s v="May"/>
    <x v="3"/>
    <x v="17"/>
    <s v="Y"/>
    <s v="N"/>
    <n v="10.199999999999999"/>
    <n v="23.2"/>
    <n v="7.2"/>
    <n v="0"/>
    <x v="1216"/>
    <n v="67.274902339999997"/>
    <n v="7986647.334762332"/>
  </r>
  <r>
    <d v="2018-05-03T00:00:00"/>
    <x v="0"/>
    <s v="May"/>
    <x v="3"/>
    <x v="17"/>
    <s v="Y"/>
    <s v="N"/>
    <n v="14.5"/>
    <n v="24.4"/>
    <n v="4.4000000000000004"/>
    <n v="0"/>
    <x v="1217"/>
    <n v="52.768311670000003"/>
    <n v="6192774.8141964348"/>
  </r>
  <r>
    <d v="2018-05-04T00:00:00"/>
    <x v="1"/>
    <s v="May"/>
    <x v="3"/>
    <x v="17"/>
    <s v="Y"/>
    <s v="N"/>
    <n v="11.5"/>
    <n v="17.2"/>
    <n v="7.8"/>
    <n v="6.2"/>
    <x v="1218"/>
    <n v="54.639355999999999"/>
    <n v="6385726.6698237602"/>
  </r>
  <r>
    <d v="2018-05-05T00:00:00"/>
    <x v="2"/>
    <s v="May"/>
    <x v="3"/>
    <x v="17"/>
    <s v="Y"/>
    <s v="N"/>
    <n v="12.1"/>
    <n v="21.6"/>
    <n v="6.5"/>
    <n v="2.6"/>
    <x v="1219"/>
    <n v="58.574885250000001"/>
    <n v="6261244.916153824"/>
  </r>
  <r>
    <d v="2018-05-06T00:00:00"/>
    <x v="3"/>
    <s v="May"/>
    <x v="3"/>
    <x v="18"/>
    <s v="Y"/>
    <s v="N"/>
    <n v="9.9"/>
    <n v="21.7"/>
    <n v="11"/>
    <n v="0"/>
    <x v="1220"/>
    <n v="61.89517764"/>
    <n v="6551009.7405368797"/>
  </r>
  <r>
    <d v="2018-05-07T00:00:00"/>
    <x v="4"/>
    <s v="May"/>
    <x v="3"/>
    <x v="18"/>
    <s v="Y"/>
    <s v="N"/>
    <n v="12"/>
    <n v="19.5"/>
    <n v="6.2"/>
    <n v="0"/>
    <x v="1221"/>
    <n v="49.41762224"/>
    <n v="5843858.9271493033"/>
  </r>
  <r>
    <d v="2018-05-08T00:00:00"/>
    <x v="5"/>
    <s v="May"/>
    <x v="3"/>
    <x v="18"/>
    <s v="Y"/>
    <s v="N"/>
    <n v="13.4"/>
    <n v="17.899999999999999"/>
    <n v="10.6"/>
    <n v="0.2"/>
    <x v="1222"/>
    <n v="101.2917412"/>
    <n v="12446411.609047338"/>
  </r>
  <r>
    <d v="2018-05-09T00:00:00"/>
    <x v="6"/>
    <s v="May"/>
    <x v="3"/>
    <x v="18"/>
    <s v="Y"/>
    <s v="N"/>
    <n v="8"/>
    <n v="18.399999999999999"/>
    <n v="7.5"/>
    <n v="0"/>
    <x v="1223"/>
    <n v="127.59078030000001"/>
    <n v="15658126.840955239"/>
  </r>
  <r>
    <d v="2018-05-10T00:00:00"/>
    <x v="0"/>
    <s v="May"/>
    <x v="3"/>
    <x v="18"/>
    <s v="Y"/>
    <s v="N"/>
    <n v="9"/>
    <n v="12.8"/>
    <n v="8.5"/>
    <n v="8"/>
    <x v="1224"/>
    <n v="62.881023409999997"/>
    <n v="8081375.1215232024"/>
  </r>
  <r>
    <d v="2018-05-11T00:00:00"/>
    <x v="1"/>
    <s v="May"/>
    <x v="3"/>
    <x v="18"/>
    <s v="Y"/>
    <s v="N"/>
    <n v="7.4"/>
    <n v="15.1"/>
    <n v="3.7"/>
    <n v="18.600000000000001"/>
    <x v="1225"/>
    <n v="63.673069720000001"/>
    <n v="8498277.1553550363"/>
  </r>
  <r>
    <d v="2018-05-12T00:00:00"/>
    <x v="2"/>
    <s v="May"/>
    <x v="3"/>
    <x v="18"/>
    <s v="Y"/>
    <s v="N"/>
    <n v="11"/>
    <n v="16.899999999999999"/>
    <n v="9"/>
    <n v="8.4"/>
    <x v="1226"/>
    <n v="62.662214910000003"/>
    <n v="6972659.9496526876"/>
  </r>
  <r>
    <d v="2018-05-13T00:00:00"/>
    <x v="3"/>
    <s v="May"/>
    <x v="3"/>
    <x v="19"/>
    <s v="Y"/>
    <s v="N"/>
    <n v="13"/>
    <n v="16.2"/>
    <n v="10.8"/>
    <n v="4"/>
    <x v="1227"/>
    <n v="65.510003979999993"/>
    <n v="7122883.7348442459"/>
  </r>
  <r>
    <d v="2018-05-14T00:00:00"/>
    <x v="4"/>
    <s v="May"/>
    <x v="3"/>
    <x v="19"/>
    <s v="Y"/>
    <s v="N"/>
    <n v="6.8"/>
    <n v="15.9"/>
    <n v="8.1999999999999993"/>
    <n v="0"/>
    <x v="1228"/>
    <n v="111.6666324"/>
    <n v="14503927.190907942"/>
  </r>
  <r>
    <d v="2018-05-15T00:00:00"/>
    <x v="5"/>
    <s v="May"/>
    <x v="3"/>
    <x v="19"/>
    <s v="Y"/>
    <s v="N"/>
    <n v="8.9"/>
    <n v="14.6"/>
    <n v="4.5999999999999996"/>
    <n v="0"/>
    <x v="1229"/>
    <n v="97.880329009999997"/>
    <n v="12910466.294190085"/>
  </r>
  <r>
    <d v="2018-05-16T00:00:00"/>
    <x v="6"/>
    <s v="May"/>
    <x v="3"/>
    <x v="19"/>
    <s v="Y"/>
    <s v="N"/>
    <n v="9.4"/>
    <n v="14.3"/>
    <n v="7.6"/>
    <n v="2"/>
    <x v="1230"/>
    <n v="124.0856314"/>
    <n v="16552927.682823824"/>
  </r>
  <r>
    <d v="2018-05-17T00:00:00"/>
    <x v="0"/>
    <s v="May"/>
    <x v="3"/>
    <x v="19"/>
    <s v="Y"/>
    <s v="N"/>
    <n v="11.7"/>
    <n v="15"/>
    <n v="6.9"/>
    <n v="0"/>
    <x v="1231"/>
    <n v="108.95155010000001"/>
    <n v="14355146.274015967"/>
  </r>
  <r>
    <d v="2018-05-18T00:00:00"/>
    <x v="1"/>
    <s v="May"/>
    <x v="3"/>
    <x v="19"/>
    <s v="Y"/>
    <s v="N"/>
    <n v="12.3"/>
    <n v="17.7"/>
    <n v="8"/>
    <n v="0.2"/>
    <x v="1232"/>
    <n v="96.161656390000005"/>
    <n v="12246530.719188094"/>
  </r>
  <r>
    <d v="2018-05-19T00:00:00"/>
    <x v="2"/>
    <s v="May"/>
    <x v="3"/>
    <x v="19"/>
    <s v="Y"/>
    <s v="N"/>
    <n v="10.6"/>
    <n v="15.5"/>
    <n v="6.5"/>
    <n v="2.6"/>
    <x v="1233"/>
    <n v="93.623434770000003"/>
    <n v="11165731.652937783"/>
  </r>
  <r>
    <d v="2018-05-20T00:00:00"/>
    <x v="3"/>
    <s v="May"/>
    <x v="3"/>
    <x v="20"/>
    <s v="Y"/>
    <s v="N"/>
    <n v="11.8"/>
    <n v="16.2"/>
    <n v="1.7"/>
    <n v="0"/>
    <x v="1234"/>
    <n v="78.280735460000002"/>
    <n v="8794782.7011867594"/>
  </r>
  <r>
    <d v="2018-05-21T00:00:00"/>
    <x v="4"/>
    <s v="May"/>
    <x v="3"/>
    <x v="20"/>
    <s v="Y"/>
    <s v="N"/>
    <n v="12.6"/>
    <n v="16.7"/>
    <n v="5"/>
    <n v="2.4"/>
    <x v="1235"/>
    <n v="82.722971250000001"/>
    <n v="10261520.283669356"/>
  </r>
  <r>
    <d v="2018-05-22T00:00:00"/>
    <x v="5"/>
    <s v="May"/>
    <x v="3"/>
    <x v="20"/>
    <s v="Y"/>
    <s v="N"/>
    <n v="13"/>
    <n v="17"/>
    <n v="3.6"/>
    <n v="0"/>
    <x v="1236"/>
    <n v="91.621182129999994"/>
    <n v="11628834.841380078"/>
  </r>
  <r>
    <d v="2018-05-23T00:00:00"/>
    <x v="6"/>
    <s v="May"/>
    <x v="3"/>
    <x v="20"/>
    <s v="Y"/>
    <s v="N"/>
    <n v="11.8"/>
    <n v="15.3"/>
    <n v="6.5"/>
    <n v="4.5999999999999996"/>
    <x v="1237"/>
    <n v="118.6907459"/>
    <n v="15352983.876975896"/>
  </r>
  <r>
    <d v="2018-05-24T00:00:00"/>
    <x v="0"/>
    <s v="May"/>
    <x v="3"/>
    <x v="20"/>
    <s v="Y"/>
    <s v="N"/>
    <n v="12.9"/>
    <n v="16.100000000000001"/>
    <n v="5.0999999999999996"/>
    <n v="0"/>
    <x v="1238"/>
    <n v="99.488060959999999"/>
    <n v="12889070.280328183"/>
  </r>
  <r>
    <d v="2018-05-25T00:00:00"/>
    <x v="1"/>
    <s v="May"/>
    <x v="3"/>
    <x v="20"/>
    <s v="Y"/>
    <s v="N"/>
    <n v="9.4"/>
    <n v="14.9"/>
    <n v="9.5"/>
    <n v="0"/>
    <x v="1239"/>
    <n v="92.989529200000007"/>
    <n v="11898714.191876046"/>
  </r>
  <r>
    <d v="2018-05-26T00:00:00"/>
    <x v="2"/>
    <s v="May"/>
    <x v="3"/>
    <x v="20"/>
    <s v="Y"/>
    <s v="N"/>
    <n v="5.2"/>
    <n v="20.5"/>
    <n v="9.9"/>
    <n v="0"/>
    <x v="1240"/>
    <n v="74.746741069999999"/>
    <n v="8624584.325093871"/>
  </r>
  <r>
    <d v="2018-05-27T00:00:00"/>
    <x v="3"/>
    <s v="May"/>
    <x v="3"/>
    <x v="21"/>
    <s v="Y"/>
    <s v="N"/>
    <n v="7.3"/>
    <n v="20.7"/>
    <n v="8"/>
    <n v="0"/>
    <x v="1241"/>
    <n v="54.187031419999997"/>
    <n v="5746237.1952885035"/>
  </r>
  <r>
    <d v="2018-05-28T00:00:00"/>
    <x v="4"/>
    <s v="May"/>
    <x v="3"/>
    <x v="21"/>
    <s v="Y"/>
    <s v="N"/>
    <n v="12.9"/>
    <n v="20.5"/>
    <n v="6"/>
    <n v="0"/>
    <x v="1242"/>
    <n v="70.171557399999998"/>
    <n v="8375695.6867267108"/>
  </r>
  <r>
    <d v="2018-05-29T00:00:00"/>
    <x v="5"/>
    <s v="May"/>
    <x v="3"/>
    <x v="21"/>
    <s v="Y"/>
    <s v="N"/>
    <n v="13.7"/>
    <n v="17.899999999999999"/>
    <n v="8.1"/>
    <n v="0.8"/>
    <x v="1243"/>
    <n v="81.978399519999996"/>
    <n v="10095046.377275474"/>
  </r>
  <r>
    <d v="2018-05-30T00:00:00"/>
    <x v="6"/>
    <s v="May"/>
    <x v="3"/>
    <x v="21"/>
    <s v="Y"/>
    <s v="N"/>
    <n v="7.7"/>
    <n v="15.1"/>
    <n v="7.9"/>
    <n v="0"/>
    <x v="1244"/>
    <n v="82.535944020000002"/>
    <n v="10550620.896361893"/>
  </r>
  <r>
    <d v="2018-05-31T00:00:00"/>
    <x v="0"/>
    <s v="May"/>
    <x v="3"/>
    <x v="21"/>
    <s v="Y"/>
    <s v="N"/>
    <n v="9.6"/>
    <n v="14.8"/>
    <n v="7.6"/>
    <n v="5"/>
    <x v="1245"/>
    <n v="90.357837750000002"/>
    <n v="11851329.029608924"/>
  </r>
  <r>
    <d v="2018-06-01T00:00:00"/>
    <x v="1"/>
    <s v="June"/>
    <x v="3"/>
    <x v="21"/>
    <s v="Y"/>
    <s v="N"/>
    <n v="4.0999999999999996"/>
    <n v="13.3"/>
    <n v="9.6"/>
    <n v="0"/>
    <x v="1246"/>
    <n v="101.4128802"/>
    <n v="13778366.147330014"/>
  </r>
  <r>
    <d v="2018-06-02T00:00:00"/>
    <x v="2"/>
    <s v="June"/>
    <x v="3"/>
    <x v="21"/>
    <s v="Y"/>
    <s v="N"/>
    <n v="3.5"/>
    <n v="13.6"/>
    <n v="9.6"/>
    <n v="0.2"/>
    <x v="1247"/>
    <n v="99.853479250000007"/>
    <n v="12304552.323071444"/>
  </r>
  <r>
    <d v="2018-06-03T00:00:00"/>
    <x v="3"/>
    <s v="June"/>
    <x v="3"/>
    <x v="22"/>
    <s v="Y"/>
    <s v="N"/>
    <n v="4.3"/>
    <n v="13.8"/>
    <n v="8.5"/>
    <n v="0"/>
    <x v="1248"/>
    <n v="91.043729630000001"/>
    <n v="11032459.285956344"/>
  </r>
  <r>
    <d v="2018-06-04T00:00:00"/>
    <x v="4"/>
    <s v="June"/>
    <x v="3"/>
    <x v="22"/>
    <s v="Y"/>
    <s v="N"/>
    <n v="4.5"/>
    <n v="14.4"/>
    <n v="9.3000000000000007"/>
    <n v="0"/>
    <x v="1249"/>
    <n v="120.25203740000001"/>
    <n v="16280371.386734335"/>
  </r>
  <r>
    <d v="2018-06-05T00:00:00"/>
    <x v="5"/>
    <s v="June"/>
    <x v="3"/>
    <x v="22"/>
    <s v="Y"/>
    <s v="N"/>
    <n v="7.5"/>
    <n v="15"/>
    <n v="8.8000000000000007"/>
    <n v="1.6"/>
    <x v="1250"/>
    <n v="105.8039052"/>
    <n v="14069288.048477678"/>
  </r>
  <r>
    <d v="2018-06-06T00:00:00"/>
    <x v="6"/>
    <s v="June"/>
    <x v="3"/>
    <x v="22"/>
    <s v="Y"/>
    <s v="N"/>
    <n v="5.6"/>
    <n v="19.100000000000001"/>
    <n v="9.4"/>
    <n v="0.4"/>
    <x v="1251"/>
    <n v="106.2306746"/>
    <n v="14026530.960871505"/>
  </r>
  <r>
    <d v="2018-06-07T00:00:00"/>
    <x v="0"/>
    <s v="June"/>
    <x v="3"/>
    <x v="22"/>
    <s v="Y"/>
    <s v="N"/>
    <n v="7.7"/>
    <n v="17.8"/>
    <n v="5.7"/>
    <n v="0.2"/>
    <x v="1252"/>
    <n v="87.710791130000004"/>
    <n v="11277645.648920422"/>
  </r>
  <r>
    <d v="2018-06-08T00:00:00"/>
    <x v="1"/>
    <s v="June"/>
    <x v="3"/>
    <x v="22"/>
    <s v="Y"/>
    <s v="N"/>
    <n v="12.4"/>
    <n v="13.6"/>
    <n v="3.3"/>
    <n v="0.6"/>
    <x v="1253"/>
    <n v="130.0827333"/>
    <n v="16899049.834243998"/>
  </r>
  <r>
    <d v="2018-06-09T00:00:00"/>
    <x v="2"/>
    <s v="June"/>
    <x v="3"/>
    <x v="22"/>
    <s v="Y"/>
    <s v="N"/>
    <n v="11.3"/>
    <n v="15.6"/>
    <n v="8"/>
    <n v="3"/>
    <x v="1254"/>
    <n v="110.6732404"/>
    <n v="13306486.621054679"/>
  </r>
  <r>
    <d v="2018-06-10T00:00:00"/>
    <x v="3"/>
    <s v="June"/>
    <x v="3"/>
    <x v="23"/>
    <s v="Y"/>
    <s v="N"/>
    <n v="4.0999999999999996"/>
    <n v="15.3"/>
    <n v="9.3000000000000007"/>
    <n v="0"/>
    <x v="1255"/>
    <n v="75.51946753"/>
    <n v="8838637.2456480246"/>
  </r>
  <r>
    <d v="2018-06-11T00:00:00"/>
    <x v="4"/>
    <s v="June"/>
    <x v="3"/>
    <x v="23"/>
    <s v="Y"/>
    <s v="Y"/>
    <n v="5.3"/>
    <n v="17.600000000000001"/>
    <n v="8.9"/>
    <n v="0.2"/>
    <x v="1256"/>
    <n v="56.39994652"/>
    <n v="6396937.4882457219"/>
  </r>
  <r>
    <d v="2018-06-12T00:00:00"/>
    <x v="5"/>
    <s v="June"/>
    <x v="3"/>
    <x v="23"/>
    <s v="Y"/>
    <s v="N"/>
    <n v="7.9"/>
    <n v="16.600000000000001"/>
    <n v="6.7"/>
    <n v="0.4"/>
    <x v="1257"/>
    <n v="78.294416310000003"/>
    <n v="9963848.8108797222"/>
  </r>
  <r>
    <d v="2018-06-13T00:00:00"/>
    <x v="6"/>
    <s v="June"/>
    <x v="3"/>
    <x v="23"/>
    <s v="Y"/>
    <s v="N"/>
    <n v="9.5"/>
    <n v="14.1"/>
    <n v="7.1"/>
    <n v="0"/>
    <x v="1258"/>
    <n v="84.579532720000003"/>
    <n v="11128518.608718578"/>
  </r>
  <r>
    <d v="2018-06-14T00:00:00"/>
    <x v="0"/>
    <s v="June"/>
    <x v="3"/>
    <x v="23"/>
    <s v="Y"/>
    <s v="N"/>
    <n v="8.6"/>
    <n v="14.5"/>
    <n v="7.8"/>
    <n v="5.6"/>
    <x v="1259"/>
    <n v="72.49179642"/>
    <n v="9463404.2303737439"/>
  </r>
  <r>
    <d v="2018-06-15T00:00:00"/>
    <x v="1"/>
    <s v="June"/>
    <x v="3"/>
    <x v="23"/>
    <s v="Y"/>
    <s v="N"/>
    <n v="9.6"/>
    <n v="14"/>
    <n v="4.4000000000000004"/>
    <n v="4.5999999999999996"/>
    <x v="1260"/>
    <n v="74.905585810000005"/>
    <n v="9963117.8120581489"/>
  </r>
  <r>
    <d v="2018-06-16T00:00:00"/>
    <x v="2"/>
    <s v="June"/>
    <x v="3"/>
    <x v="23"/>
    <s v="Y"/>
    <s v="N"/>
    <n v="6.9"/>
    <n v="13.1"/>
    <n v="7.1"/>
    <n v="2.2000000000000002"/>
    <x v="1261"/>
    <n v="81.800766879999998"/>
    <n v="10172026.385475097"/>
  </r>
  <r>
    <d v="2018-06-17T00:00:00"/>
    <x v="3"/>
    <s v="June"/>
    <x v="3"/>
    <x v="24"/>
    <s v="Y"/>
    <s v="N"/>
    <n v="8"/>
    <n v="13.1"/>
    <n v="5.0999999999999996"/>
    <n v="15.6"/>
    <x v="1262"/>
    <n v="62.272671549999998"/>
    <n v="7521641.6854063217"/>
  </r>
  <r>
    <d v="2018-06-18T00:00:00"/>
    <x v="4"/>
    <s v="June"/>
    <x v="3"/>
    <x v="24"/>
    <s v="Y"/>
    <s v="N"/>
    <n v="9.5"/>
    <n v="12"/>
    <n v="5.9"/>
    <n v="7.2"/>
    <x v="1263"/>
    <n v="112.5014975"/>
    <n v="15583565.119305661"/>
  </r>
  <r>
    <d v="2018-06-19T00:00:00"/>
    <x v="5"/>
    <s v="June"/>
    <x v="3"/>
    <x v="24"/>
    <s v="Y"/>
    <s v="N"/>
    <n v="3"/>
    <n v="14.5"/>
    <n v="9"/>
    <n v="0.4"/>
    <x v="1264"/>
    <n v="110.05619040000001"/>
    <n v="15829395.071974847"/>
  </r>
  <r>
    <d v="2018-06-20T00:00:00"/>
    <x v="6"/>
    <s v="June"/>
    <x v="3"/>
    <x v="24"/>
    <s v="Y"/>
    <s v="N"/>
    <n v="4.3"/>
    <n v="15.3"/>
    <n v="8"/>
    <n v="0.2"/>
    <x v="1265"/>
    <n v="91.289341919999998"/>
    <n v="12899720.794626489"/>
  </r>
  <r>
    <d v="2018-06-21T00:00:00"/>
    <x v="0"/>
    <s v="June"/>
    <x v="3"/>
    <x v="24"/>
    <s v="Y"/>
    <s v="N"/>
    <n v="4"/>
    <n v="15.1"/>
    <n v="9.1"/>
    <n v="0"/>
    <x v="1266"/>
    <n v="141.55697810000001"/>
    <n v="20319374.581569761"/>
  </r>
  <r>
    <d v="2018-06-22T00:00:00"/>
    <x v="1"/>
    <s v="June"/>
    <x v="3"/>
    <x v="24"/>
    <s v="Y"/>
    <s v="N"/>
    <n v="4.3"/>
    <n v="15"/>
    <n v="8.5"/>
    <n v="0"/>
    <x v="1267"/>
    <n v="131.5621328"/>
    <n v="18457693.608161919"/>
  </r>
  <r>
    <d v="2018-06-23T00:00:00"/>
    <x v="2"/>
    <s v="June"/>
    <x v="3"/>
    <x v="24"/>
    <s v="Y"/>
    <s v="N"/>
    <n v="6"/>
    <n v="12.8"/>
    <n v="3.9"/>
    <n v="0"/>
    <x v="1268"/>
    <n v="98.836365509999993"/>
    <n v="13062750.25308449"/>
  </r>
  <r>
    <d v="2018-06-24T00:00:00"/>
    <x v="3"/>
    <s v="June"/>
    <x v="3"/>
    <x v="25"/>
    <s v="Y"/>
    <s v="N"/>
    <n v="9"/>
    <n v="13.1"/>
    <n v="5.7"/>
    <n v="0"/>
    <x v="1269"/>
    <n v="95.155970719999999"/>
    <n v="11975434.105575018"/>
  </r>
  <r>
    <d v="2018-06-25T00:00:00"/>
    <x v="4"/>
    <s v="June"/>
    <x v="3"/>
    <x v="25"/>
    <s v="Y"/>
    <s v="N"/>
    <n v="8.4"/>
    <n v="12.6"/>
    <n v="7.8"/>
    <n v="0"/>
    <x v="1270"/>
    <n v="120.2781698"/>
    <n v="17076218.321737006"/>
  </r>
  <r>
    <d v="2018-06-26T00:00:00"/>
    <x v="5"/>
    <s v="June"/>
    <x v="3"/>
    <x v="25"/>
    <s v="Y"/>
    <s v="N"/>
    <n v="8.4"/>
    <n v="14.1"/>
    <n v="6.6"/>
    <n v="0"/>
    <x v="1271"/>
    <n v="102.3492036"/>
    <n v="14619805.880312638"/>
  </r>
  <r>
    <d v="2018-06-27T00:00:00"/>
    <x v="6"/>
    <s v="June"/>
    <x v="3"/>
    <x v="25"/>
    <s v="Y"/>
    <s v="N"/>
    <n v="4.8"/>
    <n v="11.2"/>
    <n v="6"/>
    <n v="0.2"/>
    <x v="1272"/>
    <n v="102.4178146"/>
    <n v="15168091.656575898"/>
  </r>
  <r>
    <d v="2018-06-28T00:00:00"/>
    <x v="0"/>
    <s v="June"/>
    <x v="3"/>
    <x v="25"/>
    <s v="Y"/>
    <s v="N"/>
    <n v="5.3"/>
    <n v="10.6"/>
    <n v="5.2"/>
    <n v="0"/>
    <x v="1273"/>
    <n v="112.8005434"/>
    <n v="16970330.768068396"/>
  </r>
  <r>
    <d v="2018-06-29T00:00:00"/>
    <x v="1"/>
    <s v="June"/>
    <x v="3"/>
    <x v="25"/>
    <s v="N"/>
    <s v="N"/>
    <n v="6.1"/>
    <n v="12.5"/>
    <n v="6.1"/>
    <n v="0.2"/>
    <x v="1274"/>
    <n v="78.806642740000001"/>
    <n v="10968976.816883637"/>
  </r>
  <r>
    <d v="2018-06-30T00:00:00"/>
    <x v="2"/>
    <s v="June"/>
    <x v="3"/>
    <x v="25"/>
    <s v="N"/>
    <s v="N"/>
    <n v="9.4"/>
    <n v="14.2"/>
    <n v="4.9000000000000004"/>
    <n v="0.4"/>
    <x v="1275"/>
    <n v="72.963672560000006"/>
    <n v="9149237.7665494792"/>
  </r>
  <r>
    <d v="2018-07-01T00:00:00"/>
    <x v="3"/>
    <s v="July"/>
    <x v="3"/>
    <x v="26"/>
    <s v="N"/>
    <s v="N"/>
    <n v="3.5"/>
    <n v="14.7"/>
    <n v="8.8000000000000007"/>
    <n v="0.4"/>
    <x v="1276"/>
    <n v="83.374992370000001"/>
    <n v="10364601.262741277"/>
  </r>
  <r>
    <d v="2018-07-02T00:00:00"/>
    <x v="4"/>
    <s v="July"/>
    <x v="3"/>
    <x v="26"/>
    <s v="N"/>
    <s v="N"/>
    <n v="2.4"/>
    <n v="14.6"/>
    <n v="9.4"/>
    <n v="0"/>
    <x v="1277"/>
    <n v="87.324295090000007"/>
    <n v="12287685.802694419"/>
  </r>
  <r>
    <d v="2018-07-03T00:00:00"/>
    <x v="5"/>
    <s v="July"/>
    <x v="3"/>
    <x v="26"/>
    <s v="N"/>
    <s v="N"/>
    <n v="4.0999999999999996"/>
    <n v="14.3"/>
    <n v="6.7"/>
    <n v="0"/>
    <x v="1278"/>
    <n v="64.592088889999999"/>
    <n v="8768975.1584419552"/>
  </r>
  <r>
    <d v="2018-07-04T00:00:00"/>
    <x v="6"/>
    <s v="July"/>
    <x v="3"/>
    <x v="26"/>
    <s v="N"/>
    <s v="N"/>
    <n v="10.4"/>
    <n v="17.100000000000001"/>
    <n v="6"/>
    <n v="0"/>
    <x v="1279"/>
    <n v="57.008099029999997"/>
    <n v="7330156.9561739545"/>
  </r>
  <r>
    <d v="2018-07-05T00:00:00"/>
    <x v="0"/>
    <s v="July"/>
    <x v="3"/>
    <x v="26"/>
    <s v="N"/>
    <s v="N"/>
    <n v="12.7"/>
    <n v="18.7"/>
    <n v="2.8"/>
    <n v="0.4"/>
    <x v="1280"/>
    <n v="52.743567519999999"/>
    <n v="6638389.7977752322"/>
  </r>
  <r>
    <d v="2018-07-06T00:00:00"/>
    <x v="1"/>
    <s v="July"/>
    <x v="3"/>
    <x v="26"/>
    <s v="N"/>
    <s v="N"/>
    <n v="12.5"/>
    <n v="15.2"/>
    <n v="8.3000000000000007"/>
    <n v="0"/>
    <x v="1281"/>
    <n v="52.97184575"/>
    <n v="6581355.6050312901"/>
  </r>
  <r>
    <d v="2018-07-07T00:00:00"/>
    <x v="2"/>
    <s v="July"/>
    <x v="3"/>
    <x v="26"/>
    <s v="N"/>
    <s v="N"/>
    <n v="9.6"/>
    <n v="12.9"/>
    <n v="6.5"/>
    <n v="1.2"/>
    <x v="1282"/>
    <n v="45.21171494"/>
    <n v="5412630.5445679789"/>
  </r>
  <r>
    <d v="2018-07-08T00:00:00"/>
    <x v="3"/>
    <s v="July"/>
    <x v="3"/>
    <x v="27"/>
    <s v="N"/>
    <s v="N"/>
    <n v="9.3000000000000007"/>
    <n v="13.9"/>
    <n v="6.2"/>
    <n v="0.8"/>
    <x v="1283"/>
    <n v="47.891623060000001"/>
    <n v="5486570.4176986776"/>
  </r>
  <r>
    <d v="2018-07-09T00:00:00"/>
    <x v="4"/>
    <s v="July"/>
    <x v="3"/>
    <x v="27"/>
    <s v="N"/>
    <s v="N"/>
    <n v="10.1"/>
    <n v="13.8"/>
    <n v="8.1"/>
    <n v="1.2"/>
    <x v="1284"/>
    <n v="80.825556750000004"/>
    <n v="10820478.976488957"/>
  </r>
  <r>
    <d v="2018-07-10T00:00:00"/>
    <x v="5"/>
    <s v="July"/>
    <x v="3"/>
    <x v="27"/>
    <s v="N"/>
    <s v="N"/>
    <n v="9.3000000000000007"/>
    <n v="11.5"/>
    <n v="5.4"/>
    <n v="0"/>
    <x v="1285"/>
    <n v="94.623885849999994"/>
    <n v="13279799.53872712"/>
  </r>
  <r>
    <d v="2018-07-11T00:00:00"/>
    <x v="6"/>
    <s v="July"/>
    <x v="3"/>
    <x v="27"/>
    <s v="N"/>
    <s v="N"/>
    <n v="6.6"/>
    <n v="11.6"/>
    <n v="6"/>
    <n v="0"/>
    <x v="1286"/>
    <n v="81.952519140000007"/>
    <n v="11757000.592408434"/>
  </r>
  <r>
    <d v="2018-07-12T00:00:00"/>
    <x v="0"/>
    <s v="July"/>
    <x v="3"/>
    <x v="27"/>
    <s v="N"/>
    <s v="N"/>
    <n v="4.3"/>
    <n v="11.3"/>
    <n v="7.5"/>
    <n v="0"/>
    <x v="1287"/>
    <n v="111.82051679999999"/>
    <n v="16299752.45443728"/>
  </r>
  <r>
    <d v="2018-07-13T00:00:00"/>
    <x v="1"/>
    <s v="July"/>
    <x v="3"/>
    <x v="27"/>
    <s v="N"/>
    <s v="N"/>
    <n v="5.8"/>
    <n v="13.9"/>
    <n v="9.3000000000000007"/>
    <n v="0.2"/>
    <x v="1288"/>
    <n v="104.6546578"/>
    <n v="14708474.338452511"/>
  </r>
  <r>
    <d v="2018-07-14T00:00:00"/>
    <x v="2"/>
    <s v="July"/>
    <x v="3"/>
    <x v="27"/>
    <s v="N"/>
    <s v="N"/>
    <n v="4.4000000000000004"/>
    <n v="15.5"/>
    <n v="10"/>
    <n v="0"/>
    <x v="1289"/>
    <n v="85.800950819999997"/>
    <n v="10681491.643036554"/>
  </r>
  <r>
    <d v="2018-07-15T00:00:00"/>
    <x v="3"/>
    <s v="July"/>
    <x v="3"/>
    <x v="28"/>
    <s v="N"/>
    <s v="N"/>
    <n v="6"/>
    <n v="13.8"/>
    <n v="9.8000000000000007"/>
    <n v="0"/>
    <x v="1290"/>
    <n v="67.790909940000006"/>
    <n v="8098594.6192087922"/>
  </r>
  <r>
    <d v="2018-07-16T00:00:00"/>
    <x v="4"/>
    <s v="July"/>
    <x v="3"/>
    <x v="28"/>
    <s v="N"/>
    <s v="N"/>
    <n v="7.9"/>
    <n v="12.6"/>
    <n v="4.5"/>
    <n v="0"/>
    <x v="1291"/>
    <n v="87.634657079999997"/>
    <n v="12045098.80301049"/>
  </r>
  <r>
    <d v="2018-07-17T00:00:00"/>
    <x v="5"/>
    <s v="July"/>
    <x v="3"/>
    <x v="28"/>
    <s v="Y"/>
    <s v="N"/>
    <n v="9.1"/>
    <n v="17.5"/>
    <n v="9.1999999999999993"/>
    <n v="0"/>
    <x v="1292"/>
    <n v="71.116373879999998"/>
    <n v="9342351.0879676081"/>
  </r>
  <r>
    <d v="2018-07-18T00:00:00"/>
    <x v="6"/>
    <s v="July"/>
    <x v="3"/>
    <x v="28"/>
    <s v="Y"/>
    <s v="N"/>
    <n v="6.2"/>
    <n v="15.2"/>
    <n v="10.3"/>
    <n v="1.2"/>
    <x v="1293"/>
    <n v="72.337153369999996"/>
    <n v="9610476.9308751468"/>
  </r>
  <r>
    <d v="2018-07-19T00:00:00"/>
    <x v="0"/>
    <s v="July"/>
    <x v="3"/>
    <x v="28"/>
    <s v="Y"/>
    <s v="N"/>
    <n v="8.6999999999999993"/>
    <n v="17.600000000000001"/>
    <n v="8.5"/>
    <n v="0"/>
    <x v="1294"/>
    <n v="83.930959619999996"/>
    <n v="11228153.265321391"/>
  </r>
  <r>
    <d v="2018-07-20T00:00:00"/>
    <x v="1"/>
    <s v="July"/>
    <x v="3"/>
    <x v="28"/>
    <s v="Y"/>
    <s v="N"/>
    <n v="7.2"/>
    <n v="12.1"/>
    <n v="7.2"/>
    <n v="4.4000000000000004"/>
    <x v="1295"/>
    <n v="88.908711729999993"/>
    <n v="12067437.63371769"/>
  </r>
  <r>
    <d v="2018-07-21T00:00:00"/>
    <x v="2"/>
    <s v="July"/>
    <x v="3"/>
    <x v="28"/>
    <s v="Y"/>
    <s v="N"/>
    <n v="6.7"/>
    <n v="14"/>
    <n v="7.2"/>
    <n v="0.2"/>
    <x v="1296"/>
    <n v="91.699455979999996"/>
    <n v="11547585.946312146"/>
  </r>
  <r>
    <d v="2018-07-22T00:00:00"/>
    <x v="3"/>
    <s v="July"/>
    <x v="3"/>
    <x v="29"/>
    <s v="Y"/>
    <s v="N"/>
    <n v="8"/>
    <n v="14.8"/>
    <n v="10.5"/>
    <n v="0"/>
    <x v="1297"/>
    <n v="73.13566324"/>
    <n v="8351127.351253232"/>
  </r>
  <r>
    <d v="2018-07-23T00:00:00"/>
    <x v="4"/>
    <s v="July"/>
    <x v="3"/>
    <x v="29"/>
    <s v="Y"/>
    <s v="N"/>
    <n v="8.4"/>
    <n v="15.4"/>
    <n v="6.9"/>
    <n v="0.2"/>
    <x v="1298"/>
    <n v="80.355436100000006"/>
    <n v="10821037.079781046"/>
  </r>
  <r>
    <d v="2018-07-24T00:00:00"/>
    <x v="5"/>
    <s v="July"/>
    <x v="3"/>
    <x v="29"/>
    <s v="Y"/>
    <s v="N"/>
    <n v="8.6"/>
    <n v="15.6"/>
    <n v="7.1"/>
    <n v="0.6"/>
    <x v="1299"/>
    <n v="71.115294320000004"/>
    <n v="9456000.8517533615"/>
  </r>
  <r>
    <d v="2018-07-25T00:00:00"/>
    <x v="6"/>
    <s v="July"/>
    <x v="3"/>
    <x v="29"/>
    <s v="Y"/>
    <s v="N"/>
    <n v="8.3000000000000007"/>
    <n v="15.7"/>
    <n v="9.3000000000000007"/>
    <n v="6.2"/>
    <x v="1300"/>
    <n v="76.472503250000003"/>
    <n v="10347364.029139461"/>
  </r>
  <r>
    <d v="2018-07-26T00:00:00"/>
    <x v="0"/>
    <s v="July"/>
    <x v="3"/>
    <x v="29"/>
    <s v="Y"/>
    <s v="N"/>
    <n v="7.7"/>
    <n v="15.1"/>
    <n v="8.9"/>
    <n v="0"/>
    <x v="1301"/>
    <n v="86.406594089999999"/>
    <n v="11892495.971807322"/>
  </r>
  <r>
    <d v="2018-07-27T00:00:00"/>
    <x v="1"/>
    <s v="July"/>
    <x v="3"/>
    <x v="29"/>
    <s v="Y"/>
    <s v="N"/>
    <n v="9.1999999999999993"/>
    <n v="19.5"/>
    <n v="10.3"/>
    <n v="0"/>
    <x v="1302"/>
    <n v="71.869816619999995"/>
    <n v="9351664.6036860887"/>
  </r>
  <r>
    <d v="2018-07-28T00:00:00"/>
    <x v="2"/>
    <s v="July"/>
    <x v="3"/>
    <x v="29"/>
    <s v="Y"/>
    <s v="N"/>
    <n v="8.4"/>
    <n v="18.600000000000001"/>
    <n v="9.3000000000000007"/>
    <n v="0"/>
    <x v="1303"/>
    <n v="57.98204775"/>
    <n v="6780591.1311053848"/>
  </r>
  <r>
    <d v="2018-07-29T00:00:00"/>
    <x v="3"/>
    <s v="July"/>
    <x v="3"/>
    <x v="30"/>
    <s v="Y"/>
    <s v="N"/>
    <n v="10.8"/>
    <n v="14.6"/>
    <n v="10"/>
    <n v="2"/>
    <x v="1304"/>
    <n v="29.414282669999999"/>
    <n v="3281310.30325185"/>
  </r>
  <r>
    <d v="2018-07-30T00:00:00"/>
    <x v="4"/>
    <s v="July"/>
    <x v="3"/>
    <x v="30"/>
    <s v="Y"/>
    <s v="N"/>
    <n v="8.1999999999999993"/>
    <n v="12.6"/>
    <n v="7.3"/>
    <n v="0.4"/>
    <x v="1305"/>
    <n v="60.040308160000002"/>
    <n v="8130786.7170851221"/>
  </r>
  <r>
    <d v="2018-07-31T00:00:00"/>
    <x v="5"/>
    <s v="July"/>
    <x v="3"/>
    <x v="30"/>
    <s v="Y"/>
    <s v="N"/>
    <n v="8.3000000000000007"/>
    <n v="16.2"/>
    <n v="10.199999999999999"/>
    <n v="0"/>
    <x v="1306"/>
    <n v="60.905552239999999"/>
    <n v="7888486.8215970388"/>
  </r>
  <r>
    <d v="2018-08-01T00:00:00"/>
    <x v="6"/>
    <s v="August"/>
    <x v="3"/>
    <x v="30"/>
    <s v="Y"/>
    <s v="N"/>
    <n v="9.9"/>
    <n v="14.8"/>
    <n v="11.4"/>
    <n v="1.6"/>
    <x v="1307"/>
    <n v="78.761641850000004"/>
    <n v="10554450.665643577"/>
  </r>
  <r>
    <d v="2018-08-02T00:00:00"/>
    <x v="0"/>
    <s v="August"/>
    <x v="3"/>
    <x v="30"/>
    <s v="Y"/>
    <s v="N"/>
    <n v="4.9000000000000004"/>
    <n v="16.100000000000001"/>
    <n v="11.7"/>
    <n v="0"/>
    <x v="1308"/>
    <n v="68.077372269999998"/>
    <n v="8783682.9571367502"/>
  </r>
  <r>
    <d v="2018-08-03T00:00:00"/>
    <x v="1"/>
    <s v="August"/>
    <x v="3"/>
    <x v="30"/>
    <s v="Y"/>
    <s v="N"/>
    <n v="7.8"/>
    <n v="18.399999999999999"/>
    <n v="6.3"/>
    <n v="0"/>
    <x v="1309"/>
    <n v="79.407081439999999"/>
    <n v="10302299.759256253"/>
  </r>
  <r>
    <d v="2018-08-04T00:00:00"/>
    <x v="2"/>
    <s v="August"/>
    <x v="3"/>
    <x v="30"/>
    <s v="Y"/>
    <s v="N"/>
    <n v="8"/>
    <n v="15.3"/>
    <n v="8.6999999999999993"/>
    <n v="1.6"/>
    <x v="1310"/>
    <n v="44.889044869999999"/>
    <n v="5217820.6531819124"/>
  </r>
  <r>
    <d v="2018-08-05T00:00:00"/>
    <x v="3"/>
    <s v="August"/>
    <x v="3"/>
    <x v="31"/>
    <s v="Y"/>
    <s v="N"/>
    <n v="10.6"/>
    <n v="17.600000000000001"/>
    <n v="11.2"/>
    <n v="0"/>
    <x v="1311"/>
    <n v="37.44398417"/>
    <n v="3928337.4959570249"/>
  </r>
  <r>
    <d v="2018-08-06T00:00:00"/>
    <x v="4"/>
    <s v="August"/>
    <x v="3"/>
    <x v="31"/>
    <s v="Y"/>
    <s v="N"/>
    <n v="9.4"/>
    <n v="13.8"/>
    <n v="8.5"/>
    <n v="0"/>
    <x v="1312"/>
    <n v="83.712090750000002"/>
    <n v="10648075.814649286"/>
  </r>
  <r>
    <d v="2018-08-07T00:00:00"/>
    <x v="5"/>
    <s v="August"/>
    <x v="3"/>
    <x v="31"/>
    <s v="Y"/>
    <s v="N"/>
    <n v="7.3"/>
    <n v="14.8"/>
    <n v="9.6"/>
    <n v="0"/>
    <x v="1313"/>
    <n v="75.541241439999993"/>
    <n v="9960189.3582240622"/>
  </r>
  <r>
    <d v="2018-08-08T00:00:00"/>
    <x v="6"/>
    <s v="August"/>
    <x v="3"/>
    <x v="31"/>
    <s v="Y"/>
    <s v="N"/>
    <n v="9.6"/>
    <n v="16"/>
    <n v="7.2"/>
    <n v="1"/>
    <x v="1314"/>
    <n v="89.686836400000004"/>
    <n v="11833236.3511978"/>
  </r>
  <r>
    <d v="2018-08-09T00:00:00"/>
    <x v="0"/>
    <s v="August"/>
    <x v="3"/>
    <x v="31"/>
    <s v="Y"/>
    <s v="N"/>
    <n v="5.6"/>
    <n v="15.4"/>
    <n v="8.6"/>
    <n v="2.2000000000000002"/>
    <x v="1315"/>
    <n v="82.760846979999997"/>
    <n v="11228246.043015109"/>
  </r>
  <r>
    <d v="2018-08-10T00:00:00"/>
    <x v="1"/>
    <s v="August"/>
    <x v="3"/>
    <x v="31"/>
    <s v="Y"/>
    <s v="N"/>
    <n v="9.4"/>
    <n v="20"/>
    <n v="11.8"/>
    <n v="0"/>
    <x v="1316"/>
    <n v="58.050358019999997"/>
    <n v="7074907.991564597"/>
  </r>
  <r>
    <d v="2018-08-11T00:00:00"/>
    <x v="2"/>
    <s v="August"/>
    <x v="3"/>
    <x v="31"/>
    <s v="Y"/>
    <s v="N"/>
    <n v="8.1"/>
    <n v="14.7"/>
    <n v="7.4"/>
    <n v="10.4"/>
    <x v="1317"/>
    <n v="64.602342530000001"/>
    <n v="7751553.3582114"/>
  </r>
  <r>
    <d v="2018-08-12T00:00:00"/>
    <x v="3"/>
    <s v="August"/>
    <x v="3"/>
    <x v="32"/>
    <s v="Y"/>
    <s v="N"/>
    <n v="5.4"/>
    <n v="14.8"/>
    <n v="10.4"/>
    <n v="4.5999999999999996"/>
    <x v="1318"/>
    <n v="48.788940629999999"/>
    <n v="5622039.8883350659"/>
  </r>
  <r>
    <d v="2018-08-13T00:00:00"/>
    <x v="4"/>
    <s v="August"/>
    <x v="3"/>
    <x v="32"/>
    <s v="Y"/>
    <s v="N"/>
    <n v="7.9"/>
    <n v="14.9"/>
    <n v="8.6"/>
    <n v="0"/>
    <x v="1319"/>
    <n v="79.759066959999998"/>
    <n v="10172596.621813528"/>
  </r>
  <r>
    <d v="2018-08-14T00:00:00"/>
    <x v="5"/>
    <s v="August"/>
    <x v="3"/>
    <x v="32"/>
    <s v="Y"/>
    <s v="N"/>
    <n v="9.4"/>
    <n v="16.7"/>
    <n v="13.2"/>
    <n v="0.2"/>
    <x v="1320"/>
    <n v="69.127751180000004"/>
    <n v="8369535.3261041716"/>
  </r>
  <r>
    <d v="2018-08-15T00:00:00"/>
    <x v="6"/>
    <s v="August"/>
    <x v="3"/>
    <x v="32"/>
    <s v="Y"/>
    <s v="N"/>
    <n v="11.5"/>
    <n v="18.399999999999999"/>
    <n v="10.1"/>
    <n v="0"/>
    <x v="1321"/>
    <n v="67.796604759999994"/>
    <n v="8312007.1333950674"/>
  </r>
  <r>
    <d v="2018-08-16T00:00:00"/>
    <x v="0"/>
    <s v="August"/>
    <x v="3"/>
    <x v="32"/>
    <s v="Y"/>
    <s v="N"/>
    <n v="8.6999999999999993"/>
    <n v="14.7"/>
    <n v="9.1999999999999993"/>
    <n v="0.2"/>
    <x v="1322"/>
    <n v="95.267104889999999"/>
    <n v="12493048.526321748"/>
  </r>
  <r>
    <d v="2018-08-17T00:00:00"/>
    <x v="1"/>
    <s v="August"/>
    <x v="3"/>
    <x v="32"/>
    <s v="Y"/>
    <s v="N"/>
    <n v="7.7"/>
    <n v="15.9"/>
    <n v="12.2"/>
    <n v="0"/>
    <x v="1323"/>
    <n v="77.617767220000005"/>
    <n v="9716932.5740988795"/>
  </r>
  <r>
    <d v="2018-08-18T00:00:00"/>
    <x v="2"/>
    <s v="August"/>
    <x v="3"/>
    <x v="32"/>
    <s v="Y"/>
    <s v="N"/>
    <n v="8.9"/>
    <n v="13.8"/>
    <n v="10.4"/>
    <n v="2.2000000000000002"/>
    <x v="1324"/>
    <n v="38.301147139999998"/>
    <n v="4464812.9815551955"/>
  </r>
  <r>
    <d v="2018-08-19T00:00:00"/>
    <x v="3"/>
    <s v="August"/>
    <x v="3"/>
    <x v="33"/>
    <s v="Y"/>
    <s v="N"/>
    <n v="6.7"/>
    <n v="11.9"/>
    <n v="9.3000000000000007"/>
    <n v="9.1999999999999993"/>
    <x v="1325"/>
    <n v="50.446948470000002"/>
    <n v="6038899.7761603668"/>
  </r>
  <r>
    <d v="2018-08-20T00:00:00"/>
    <x v="4"/>
    <s v="August"/>
    <x v="3"/>
    <x v="33"/>
    <s v="Y"/>
    <s v="N"/>
    <n v="5.5"/>
    <n v="12.4"/>
    <n v="6.5"/>
    <n v="2"/>
    <x v="1326"/>
    <n v="102.3388107"/>
    <n v="14216742.305264721"/>
  </r>
  <r>
    <d v="2018-08-21T00:00:00"/>
    <x v="5"/>
    <s v="August"/>
    <x v="3"/>
    <x v="33"/>
    <s v="Y"/>
    <s v="N"/>
    <n v="8.6"/>
    <n v="12.4"/>
    <n v="7.7"/>
    <n v="1.2"/>
    <x v="1327"/>
    <n v="119.2284324"/>
    <n v="16504106.3336457"/>
  </r>
  <r>
    <d v="2018-08-22T00:00:00"/>
    <x v="6"/>
    <s v="August"/>
    <x v="3"/>
    <x v="33"/>
    <s v="Y"/>
    <s v="N"/>
    <n v="8.6999999999999993"/>
    <n v="14"/>
    <n v="8.5"/>
    <n v="1"/>
    <x v="1328"/>
    <n v="104.8161592"/>
    <n v="14280242.099062525"/>
  </r>
  <r>
    <d v="2018-08-23T00:00:00"/>
    <x v="0"/>
    <s v="August"/>
    <x v="3"/>
    <x v="33"/>
    <s v="Y"/>
    <s v="N"/>
    <n v="5.6"/>
    <n v="16"/>
    <n v="11.1"/>
    <n v="0"/>
    <x v="1329"/>
    <n v="89.579370560000001"/>
    <n v="11820600.366659017"/>
  </r>
  <r>
    <d v="2018-08-24T00:00:00"/>
    <x v="1"/>
    <s v="August"/>
    <x v="3"/>
    <x v="33"/>
    <s v="Y"/>
    <s v="N"/>
    <n v="4.8"/>
    <n v="15.4"/>
    <n v="14.7"/>
    <n v="0"/>
    <x v="1330"/>
    <n v="97.467844349999993"/>
    <n v="12691379.632587189"/>
  </r>
  <r>
    <d v="2018-08-25T00:00:00"/>
    <x v="2"/>
    <s v="August"/>
    <x v="3"/>
    <x v="33"/>
    <s v="Y"/>
    <s v="N"/>
    <n v="3.9"/>
    <n v="15.2"/>
    <n v="14.9"/>
    <n v="0"/>
    <x v="1331"/>
    <n v="118.4878363"/>
    <n v="13800488.609770432"/>
  </r>
  <r>
    <d v="2018-08-26T00:00:00"/>
    <x v="3"/>
    <s v="August"/>
    <x v="3"/>
    <x v="34"/>
    <s v="Y"/>
    <s v="N"/>
    <n v="4.9000000000000004"/>
    <n v="14.7"/>
    <n v="12.3"/>
    <n v="0"/>
    <x v="1332"/>
    <n v="105.4622088"/>
    <n v="11752314.647322131"/>
  </r>
  <r>
    <d v="2018-08-27T00:00:00"/>
    <x v="4"/>
    <s v="August"/>
    <x v="3"/>
    <x v="34"/>
    <s v="Y"/>
    <s v="N"/>
    <n v="6.8"/>
    <n v="12.9"/>
    <n v="12.4"/>
    <n v="3.6"/>
    <x v="1333"/>
    <n v="105.01180309999999"/>
    <n v="13786038.771000635"/>
  </r>
  <r>
    <d v="2018-08-28T00:00:00"/>
    <x v="5"/>
    <s v="August"/>
    <x v="3"/>
    <x v="34"/>
    <s v="Y"/>
    <s v="N"/>
    <n v="1.9"/>
    <n v="11.2"/>
    <n v="11.7"/>
    <n v="0.2"/>
    <x v="1334"/>
    <n v="119.82307369999999"/>
    <n v="16722879.017985102"/>
  </r>
  <r>
    <d v="2018-08-29T00:00:00"/>
    <x v="6"/>
    <s v="August"/>
    <x v="3"/>
    <x v="34"/>
    <s v="Y"/>
    <s v="N"/>
    <n v="0.8"/>
    <n v="12.5"/>
    <n v="15.5"/>
    <n v="0"/>
    <x v="1335"/>
    <n v="118.3790102"/>
    <n v="16103352.456168031"/>
  </r>
  <r>
    <d v="2018-08-30T00:00:00"/>
    <x v="0"/>
    <s v="August"/>
    <x v="3"/>
    <x v="34"/>
    <s v="Y"/>
    <s v="N"/>
    <n v="4.8"/>
    <n v="16.7"/>
    <n v="5.0999999999999996"/>
    <n v="0"/>
    <x v="1336"/>
    <n v="97.166418829999998"/>
    <n v="13579254.320028422"/>
  </r>
  <r>
    <d v="2018-08-31T00:00:00"/>
    <x v="1"/>
    <s v="August"/>
    <x v="3"/>
    <x v="34"/>
    <s v="Y"/>
    <s v="N"/>
    <n v="8.9"/>
    <n v="16"/>
    <n v="6.8"/>
    <n v="1.6"/>
    <x v="1337"/>
    <n v="122.4259917"/>
    <n v="15972541.452914605"/>
  </r>
  <r>
    <d v="2018-09-01T00:00:00"/>
    <x v="2"/>
    <s v="September"/>
    <x v="3"/>
    <x v="34"/>
    <s v="Y"/>
    <s v="N"/>
    <n v="10.5"/>
    <n v="13.4"/>
    <n v="7.4"/>
    <n v="2.2000000000000002"/>
    <x v="1338"/>
    <n v="104.0260614"/>
    <n v="12102866.862246292"/>
  </r>
  <r>
    <d v="2018-09-02T00:00:00"/>
    <x v="3"/>
    <s v="September"/>
    <x v="3"/>
    <x v="35"/>
    <s v="Y"/>
    <s v="N"/>
    <n v="5"/>
    <n v="12.3"/>
    <n v="11.2"/>
    <n v="3"/>
    <x v="1339"/>
    <n v="137.1315117"/>
    <n v="16236769.352321489"/>
  </r>
  <r>
    <d v="2018-09-03T00:00:00"/>
    <x v="4"/>
    <s v="September"/>
    <x v="3"/>
    <x v="35"/>
    <s v="Y"/>
    <s v="N"/>
    <n v="5"/>
    <n v="13.1"/>
    <n v="14.7"/>
    <n v="0"/>
    <x v="1340"/>
    <n v="139.51638489999999"/>
    <n v="18339288.581138175"/>
  </r>
  <r>
    <d v="2018-09-04T00:00:00"/>
    <x v="5"/>
    <s v="September"/>
    <x v="3"/>
    <x v="35"/>
    <s v="Y"/>
    <s v="N"/>
    <n v="3.4"/>
    <n v="19.5"/>
    <n v="14.7"/>
    <n v="0"/>
    <x v="1341"/>
    <n v="119.57434360000001"/>
    <n v="15328484.418590408"/>
  </r>
  <r>
    <d v="2018-09-05T00:00:00"/>
    <x v="6"/>
    <s v="September"/>
    <x v="3"/>
    <x v="35"/>
    <s v="Y"/>
    <s v="N"/>
    <n v="8.1"/>
    <n v="20.2"/>
    <n v="14.5"/>
    <n v="0"/>
    <x v="1342"/>
    <n v="111.54075349999999"/>
    <n v="13196069.213141292"/>
  </r>
  <r>
    <d v="2018-09-06T00:00:00"/>
    <x v="0"/>
    <s v="September"/>
    <x v="3"/>
    <x v="35"/>
    <s v="Y"/>
    <s v="N"/>
    <n v="13.8"/>
    <n v="20.6"/>
    <n v="9.5"/>
    <n v="0"/>
    <x v="1343"/>
    <n v="138.90753839999999"/>
    <n v="16178195.670622006"/>
  </r>
  <r>
    <d v="2018-09-07T00:00:00"/>
    <x v="1"/>
    <s v="September"/>
    <x v="3"/>
    <x v="35"/>
    <s v="Y"/>
    <s v="N"/>
    <n v="8.6999999999999993"/>
    <n v="15.1"/>
    <n v="14.7"/>
    <n v="3.4"/>
    <x v="1344"/>
    <n v="161.5068282"/>
    <n v="19959582.332991265"/>
  </r>
  <r>
    <d v="2018-09-08T00:00:00"/>
    <x v="2"/>
    <s v="September"/>
    <x v="3"/>
    <x v="35"/>
    <s v="Y"/>
    <s v="N"/>
    <n v="4.2"/>
    <n v="17.5"/>
    <n v="16.2"/>
    <n v="0.2"/>
    <x v="1345"/>
    <n v="109.29377119999999"/>
    <n v="12016698.771566888"/>
  </r>
  <r>
    <d v="2018-09-09T00:00:00"/>
    <x v="3"/>
    <s v="September"/>
    <x v="3"/>
    <x v="36"/>
    <s v="Y"/>
    <s v="N"/>
    <n v="8.6"/>
    <n v="18.100000000000001"/>
    <n v="7.3"/>
    <n v="0"/>
    <x v="1346"/>
    <n v="67.615591249999994"/>
    <n v="7291594.3640291868"/>
  </r>
  <r>
    <d v="2018-09-10T00:00:00"/>
    <x v="4"/>
    <s v="September"/>
    <x v="3"/>
    <x v="36"/>
    <s v="Y"/>
    <s v="N"/>
    <n v="13.4"/>
    <n v="18"/>
    <n v="10.199999999999999"/>
    <n v="0"/>
    <x v="1347"/>
    <n v="92.615982560000006"/>
    <n v="11404049.049567021"/>
  </r>
  <r>
    <d v="2018-09-11T00:00:00"/>
    <x v="5"/>
    <s v="September"/>
    <x v="3"/>
    <x v="36"/>
    <s v="Y"/>
    <s v="N"/>
    <n v="9.1"/>
    <n v="24.2"/>
    <n v="17.7"/>
    <n v="0"/>
    <x v="1348"/>
    <n v="67.333252150000007"/>
    <n v="7480490.6674800403"/>
  </r>
  <r>
    <d v="2018-09-12T00:00:00"/>
    <x v="6"/>
    <s v="September"/>
    <x v="3"/>
    <x v="36"/>
    <s v="Y"/>
    <s v="N"/>
    <n v="11.7"/>
    <n v="18.5"/>
    <n v="15.8"/>
    <n v="0"/>
    <x v="1349"/>
    <n v="83.694892069999995"/>
    <n v="9452085.9837211315"/>
  </r>
  <r>
    <d v="2018-09-13T00:00:00"/>
    <x v="0"/>
    <s v="September"/>
    <x v="3"/>
    <x v="36"/>
    <s v="Y"/>
    <s v="N"/>
    <n v="7.1"/>
    <n v="19.7"/>
    <n v="18.2"/>
    <n v="0"/>
    <x v="1350"/>
    <n v="84.978278599999996"/>
    <n v="10017287.494095409"/>
  </r>
  <r>
    <d v="2018-09-14T00:00:00"/>
    <x v="1"/>
    <s v="September"/>
    <x v="3"/>
    <x v="36"/>
    <s v="Y"/>
    <s v="N"/>
    <n v="10.9"/>
    <n v="22.7"/>
    <n v="18.2"/>
    <n v="0"/>
    <x v="1351"/>
    <n v="35.224262940000003"/>
    <n v="3917401.2379856613"/>
  </r>
  <r>
    <d v="2018-09-15T00:00:00"/>
    <x v="2"/>
    <s v="September"/>
    <x v="3"/>
    <x v="36"/>
    <s v="Y"/>
    <s v="N"/>
    <n v="10.199999999999999"/>
    <n v="13.7"/>
    <n v="6.3"/>
    <n v="0.2"/>
    <x v="1352"/>
    <n v="14.67358758"/>
    <n v="1594026.3751141508"/>
  </r>
  <r>
    <d v="2018-09-16T00:00:00"/>
    <x v="3"/>
    <s v="September"/>
    <x v="3"/>
    <x v="37"/>
    <s v="Y"/>
    <s v="N"/>
    <n v="5.5"/>
    <n v="14"/>
    <n v="15.3"/>
    <n v="2"/>
    <x v="1353"/>
    <n v="81.637617719999994"/>
    <n v="9227500.3390796892"/>
  </r>
  <r>
    <d v="2018-09-17T00:00:00"/>
    <x v="4"/>
    <s v="September"/>
    <x v="3"/>
    <x v="37"/>
    <s v="Y"/>
    <s v="N"/>
    <n v="6.7"/>
    <n v="18.100000000000001"/>
    <n v="18.7"/>
    <n v="0"/>
    <x v="1354"/>
    <n v="70.685303939999997"/>
    <n v="8355585.3726124652"/>
  </r>
  <r>
    <d v="2018-09-18T00:00:00"/>
    <x v="5"/>
    <s v="September"/>
    <x v="3"/>
    <x v="37"/>
    <s v="Y"/>
    <s v="N"/>
    <n v="11"/>
    <n v="20.3"/>
    <n v="8"/>
    <n v="0"/>
    <x v="1355"/>
    <n v="85.452468640000006"/>
    <n v="10222019.557607643"/>
  </r>
  <r>
    <d v="2018-09-19T00:00:00"/>
    <x v="6"/>
    <s v="September"/>
    <x v="3"/>
    <x v="37"/>
    <s v="Y"/>
    <s v="N"/>
    <n v="8.5"/>
    <n v="14.7"/>
    <n v="16.100000000000001"/>
    <n v="3"/>
    <x v="1356"/>
    <n v="101.0040489"/>
    <n v="12503065.974301953"/>
  </r>
  <r>
    <d v="2018-09-20T00:00:00"/>
    <x v="0"/>
    <s v="September"/>
    <x v="3"/>
    <x v="37"/>
    <s v="Y"/>
    <s v="N"/>
    <n v="3.8"/>
    <n v="17.399999999999999"/>
    <n v="18.5"/>
    <n v="0.8"/>
    <x v="1357"/>
    <n v="115.429534"/>
    <n v="14467426.438724382"/>
  </r>
  <r>
    <d v="2018-09-21T00:00:00"/>
    <x v="1"/>
    <s v="September"/>
    <x v="3"/>
    <x v="37"/>
    <s v="N"/>
    <s v="N"/>
    <n v="8.3000000000000007"/>
    <n v="18.899999999999999"/>
    <n v="16.600000000000001"/>
    <n v="0"/>
    <x v="1358"/>
    <n v="110.8134668"/>
    <n v="13338891.816113664"/>
  </r>
  <r>
    <d v="2018-09-22T00:00:00"/>
    <x v="2"/>
    <s v="September"/>
    <x v="3"/>
    <x v="37"/>
    <s v="N"/>
    <s v="N"/>
    <n v="6.8"/>
    <n v="17.3"/>
    <n v="19.7"/>
    <n v="0"/>
    <x v="1359"/>
    <n v="83.493593180000005"/>
    <n v="8994908.4022616707"/>
  </r>
  <r>
    <d v="2018-09-23T00:00:00"/>
    <x v="3"/>
    <s v="September"/>
    <x v="3"/>
    <x v="38"/>
    <s v="N"/>
    <s v="N"/>
    <n v="10.4"/>
    <n v="13.7"/>
    <n v="11.6"/>
    <n v="0.2"/>
    <x v="1360"/>
    <n v="79.780017569999998"/>
    <n v="8562956.823824998"/>
  </r>
  <r>
    <d v="2018-09-24T00:00:00"/>
    <x v="4"/>
    <s v="September"/>
    <x v="3"/>
    <x v="38"/>
    <s v="N"/>
    <s v="N"/>
    <n v="4.5999999999999996"/>
    <n v="14.9"/>
    <n v="17.2"/>
    <n v="0"/>
    <x v="1361"/>
    <n v="93.755130829999999"/>
    <n v="11207086.598682594"/>
  </r>
  <r>
    <d v="2018-09-25T00:00:00"/>
    <x v="5"/>
    <s v="September"/>
    <x v="3"/>
    <x v="38"/>
    <s v="N"/>
    <s v="N"/>
    <n v="8.6"/>
    <n v="13.6"/>
    <n v="12.2"/>
    <n v="0"/>
    <x v="1362"/>
    <n v="118.656356"/>
    <n v="14807967.34552226"/>
  </r>
  <r>
    <d v="2018-09-26T00:00:00"/>
    <x v="6"/>
    <s v="September"/>
    <x v="3"/>
    <x v="38"/>
    <s v="N"/>
    <s v="N"/>
    <n v="6.4"/>
    <n v="17.600000000000001"/>
    <n v="20.8"/>
    <n v="0"/>
    <x v="1363"/>
    <n v="120.8612104"/>
    <n v="14411290.702792788"/>
  </r>
  <r>
    <d v="2018-09-27T00:00:00"/>
    <x v="0"/>
    <s v="September"/>
    <x v="3"/>
    <x v="38"/>
    <s v="N"/>
    <s v="N"/>
    <n v="9.1999999999999993"/>
    <n v="24.2"/>
    <n v="20.8"/>
    <n v="0"/>
    <x v="1364"/>
    <n v="99.286997249999999"/>
    <n v="11008810.203373658"/>
  </r>
  <r>
    <d v="2018-09-28T00:00:00"/>
    <x v="1"/>
    <s v="September"/>
    <x v="3"/>
    <x v="38"/>
    <s v="N"/>
    <s v="Y"/>
    <n v="10.7"/>
    <n v="15.2"/>
    <n v="10.199999999999999"/>
    <n v="0"/>
    <x v="1365"/>
    <n v="90.212995460000002"/>
    <n v="9799153.8823142126"/>
  </r>
  <r>
    <d v="2018-09-29T00:00:00"/>
    <x v="2"/>
    <s v="September"/>
    <x v="3"/>
    <x v="38"/>
    <s v="N"/>
    <s v="N"/>
    <n v="5.5"/>
    <n v="14"/>
    <n v="17"/>
    <n v="1.2"/>
    <x v="1366"/>
    <n v="86.164086429999998"/>
    <n v="9419032.7087610681"/>
  </r>
  <r>
    <d v="2018-09-30T00:00:00"/>
    <x v="3"/>
    <s v="September"/>
    <x v="3"/>
    <x v="39"/>
    <s v="N"/>
    <s v="N"/>
    <n v="6.8"/>
    <n v="16.5"/>
    <n v="19.8"/>
    <n v="0.2"/>
    <x v="1367"/>
    <n v="86.884516410000003"/>
    <n v="9230283.468771534"/>
  </r>
  <r>
    <d v="2018-10-01T00:00:00"/>
    <x v="4"/>
    <s v="October"/>
    <x v="3"/>
    <x v="39"/>
    <s v="N"/>
    <s v="N"/>
    <n v="4.7"/>
    <n v="23.3"/>
    <n v="21.4"/>
    <n v="0"/>
    <x v="1368"/>
    <n v="111.1212712"/>
    <n v="12719678.546792768"/>
  </r>
  <r>
    <d v="2018-10-02T00:00:00"/>
    <x v="5"/>
    <s v="October"/>
    <x v="3"/>
    <x v="39"/>
    <s v="N"/>
    <s v="N"/>
    <n v="11.4"/>
    <n v="25.8"/>
    <n v="13.4"/>
    <n v="0"/>
    <x v="1369"/>
    <n v="104.9424003"/>
    <n v="12011518.766729463"/>
  </r>
  <r>
    <d v="2018-10-03T00:00:00"/>
    <x v="6"/>
    <s v="October"/>
    <x v="3"/>
    <x v="39"/>
    <s v="N"/>
    <s v="N"/>
    <n v="14.7"/>
    <n v="18.100000000000001"/>
    <n v="10.9"/>
    <n v="0"/>
    <x v="1370"/>
    <n v="122.0868375"/>
    <n v="14099910.805384314"/>
  </r>
  <r>
    <d v="2018-10-04T00:00:00"/>
    <x v="0"/>
    <s v="October"/>
    <x v="3"/>
    <x v="39"/>
    <s v="N"/>
    <s v="N"/>
    <n v="10.9"/>
    <n v="14.6"/>
    <n v="12.5"/>
    <n v="0"/>
    <x v="1371"/>
    <n v="97.499455749999996"/>
    <n v="11241113.951175189"/>
  </r>
  <r>
    <d v="2018-10-05T00:00:00"/>
    <x v="1"/>
    <s v="October"/>
    <x v="3"/>
    <x v="39"/>
    <s v="N"/>
    <s v="N"/>
    <n v="9.1"/>
    <n v="20.5"/>
    <n v="22.5"/>
    <n v="0"/>
    <x v="1372"/>
    <n v="105.2909812"/>
    <n v="11853294.883155955"/>
  </r>
  <r>
    <d v="2018-10-06T00:00:00"/>
    <x v="2"/>
    <s v="October"/>
    <x v="3"/>
    <x v="39"/>
    <s v="N"/>
    <s v="N"/>
    <n v="8.3000000000000007"/>
    <n v="23.8"/>
    <n v="22.7"/>
    <n v="0"/>
    <x v="1373"/>
    <n v="100.10292629999999"/>
    <n v="10309414.688708713"/>
  </r>
  <r>
    <d v="2018-10-07T00:00:00"/>
    <x v="3"/>
    <s v="October"/>
    <x v="3"/>
    <x v="40"/>
    <s v="N"/>
    <s v="N"/>
    <n v="10.3"/>
    <n v="24.7"/>
    <n v="21.2"/>
    <n v="0"/>
    <x v="1374"/>
    <n v="87.871654219999996"/>
    <n v="8829054.2789249457"/>
  </r>
  <r>
    <d v="2018-10-08T00:00:00"/>
    <x v="4"/>
    <s v="October"/>
    <x v="3"/>
    <x v="40"/>
    <s v="N"/>
    <s v="N"/>
    <n v="13.5"/>
    <n v="28.2"/>
    <n v="22.7"/>
    <n v="0"/>
    <x v="1375"/>
    <n v="87.101261609999995"/>
    <n v="9924796.8047822546"/>
  </r>
  <r>
    <d v="2018-10-09T00:00:00"/>
    <x v="5"/>
    <s v="October"/>
    <x v="3"/>
    <x v="40"/>
    <s v="Y"/>
    <s v="N"/>
    <n v="16.100000000000001"/>
    <n v="17.899999999999999"/>
    <n v="7.2"/>
    <m/>
    <x v="1376"/>
    <n v="99.00074936"/>
    <n v="11528568.952454941"/>
  </r>
  <r>
    <d v="2018-10-10T00:00:00"/>
    <x v="6"/>
    <s v="October"/>
    <x v="3"/>
    <x v="40"/>
    <s v="Y"/>
    <s v="N"/>
    <n v="10.1"/>
    <n v="16.5"/>
    <n v="20"/>
    <m/>
    <x v="1377"/>
    <n v="73.539697610000005"/>
    <n v="8056353.2960489197"/>
  </r>
  <r>
    <d v="2018-10-11T00:00:00"/>
    <x v="0"/>
    <s v="October"/>
    <x v="3"/>
    <x v="40"/>
    <s v="Y"/>
    <s v="N"/>
    <n v="6.4"/>
    <n v="20.7"/>
    <n v="23.7"/>
    <n v="0"/>
    <x v="1378"/>
    <n v="85.630408540000005"/>
    <n v="9456365.5339240991"/>
  </r>
  <r>
    <d v="2018-10-12T00:00:00"/>
    <x v="1"/>
    <s v="October"/>
    <x v="3"/>
    <x v="40"/>
    <s v="Y"/>
    <s v="N"/>
    <n v="8.6999999999999993"/>
    <n v="22.7"/>
    <n v="23.9"/>
    <n v="0"/>
    <x v="1379"/>
    <n v="88.472364569999996"/>
    <n v="9772421.6115506217"/>
  </r>
  <r>
    <d v="2018-10-13T00:00:00"/>
    <x v="2"/>
    <s v="October"/>
    <x v="3"/>
    <x v="40"/>
    <s v="Y"/>
    <s v="N"/>
    <n v="10.5"/>
    <n v="24.9"/>
    <n v="23.2"/>
    <n v="0"/>
    <x v="1380"/>
    <n v="74.616600149999996"/>
    <n v="7206825.2982547106"/>
  </r>
  <r>
    <d v="2018-10-14T00:00:00"/>
    <x v="3"/>
    <s v="October"/>
    <x v="3"/>
    <x v="41"/>
    <s v="Y"/>
    <s v="N"/>
    <n v="12.4"/>
    <n v="27.3"/>
    <n v="22.1"/>
    <n v="0"/>
    <x v="1381"/>
    <n v="56.864164340000002"/>
    <n v="5170011.0649251891"/>
  </r>
  <r>
    <d v="2018-10-15T00:00:00"/>
    <x v="4"/>
    <s v="October"/>
    <x v="3"/>
    <x v="41"/>
    <s v="Y"/>
    <s v="N"/>
    <n v="19.5"/>
    <n v="27.5"/>
    <n v="19.399999999999999"/>
    <n v="0"/>
    <x v="1382"/>
    <n v="79.182454410000005"/>
    <n v="8557269.6232636627"/>
  </r>
  <r>
    <d v="2018-10-16T00:00:00"/>
    <x v="5"/>
    <s v="October"/>
    <x v="3"/>
    <x v="41"/>
    <s v="Y"/>
    <s v="N"/>
    <n v="20"/>
    <n v="23.1"/>
    <n v="6.1"/>
    <n v="0.2"/>
    <x v="1383"/>
    <n v="89.02524597"/>
    <n v="10139032.738628179"/>
  </r>
  <r>
    <d v="2018-10-17T00:00:00"/>
    <x v="6"/>
    <s v="October"/>
    <x v="3"/>
    <x v="41"/>
    <s v="Y"/>
    <s v="N"/>
    <n v="16.100000000000001"/>
    <n v="22.6"/>
    <n v="15.1"/>
    <n v="5.2"/>
    <x v="1384"/>
    <n v="122.20067"/>
    <n v="13758849.6088142"/>
  </r>
  <r>
    <d v="2018-10-18T00:00:00"/>
    <x v="0"/>
    <s v="October"/>
    <x v="3"/>
    <x v="41"/>
    <s v="Y"/>
    <s v="N"/>
    <n v="14.7"/>
    <n v="20.7"/>
    <n v="10.5"/>
    <n v="2"/>
    <x v="1385"/>
    <n v="165.77970980000001"/>
    <n v="18701042.924829036"/>
  </r>
  <r>
    <d v="2018-10-19T00:00:00"/>
    <x v="1"/>
    <s v="October"/>
    <x v="3"/>
    <x v="41"/>
    <s v="Y"/>
    <s v="N"/>
    <n v="12.8"/>
    <n v="27.4"/>
    <n v="23"/>
    <n v="0"/>
    <x v="1386"/>
    <n v="101.6603803"/>
    <n v="10973237.715242848"/>
  </r>
  <r>
    <d v="2018-10-20T00:00:00"/>
    <x v="2"/>
    <s v="October"/>
    <x v="3"/>
    <x v="41"/>
    <s v="Y"/>
    <s v="N"/>
    <n v="11.7"/>
    <n v="16.100000000000001"/>
    <n v="9.8000000000000007"/>
    <n v="5"/>
    <x v="1387"/>
    <n v="96.292242040000005"/>
    <n v="9568449.8368976638"/>
  </r>
  <r>
    <d v="2018-10-21T00:00:00"/>
    <x v="3"/>
    <s v="October"/>
    <x v="3"/>
    <x v="42"/>
    <s v="Y"/>
    <s v="N"/>
    <n v="7.6"/>
    <n v="19.2"/>
    <n v="22.7"/>
    <n v="5.6"/>
    <x v="1388"/>
    <n v="81.920924420000006"/>
    <n v="8063274.2459772835"/>
  </r>
  <r>
    <d v="2018-10-22T00:00:00"/>
    <x v="4"/>
    <s v="October"/>
    <x v="3"/>
    <x v="42"/>
    <s v="Y"/>
    <s v="N"/>
    <n v="8.9"/>
    <n v="27"/>
    <n v="25.7"/>
    <n v="0"/>
    <x v="1389"/>
    <n v="84.175390419999999"/>
    <n v="8913636.3856101688"/>
  </r>
  <r>
    <d v="2018-10-23T00:00:00"/>
    <x v="5"/>
    <s v="October"/>
    <x v="3"/>
    <x v="42"/>
    <s v="Y"/>
    <s v="N"/>
    <n v="13"/>
    <n v="18.8"/>
    <n v="16.7"/>
    <n v="0"/>
    <x v="1390"/>
    <n v="90.935335870000003"/>
    <n v="9933918.4042394366"/>
  </r>
  <r>
    <d v="2018-10-24T00:00:00"/>
    <x v="6"/>
    <s v="October"/>
    <x v="3"/>
    <x v="42"/>
    <s v="Y"/>
    <s v="N"/>
    <n v="9.1999999999999993"/>
    <n v="15.5"/>
    <n v="19.7"/>
    <n v="0"/>
    <x v="1391"/>
    <n v="93.344752569999997"/>
    <n v="10400786.436441798"/>
  </r>
  <r>
    <d v="2018-10-25T00:00:00"/>
    <x v="0"/>
    <s v="October"/>
    <x v="3"/>
    <x v="42"/>
    <s v="Y"/>
    <s v="N"/>
    <n v="6.4"/>
    <n v="19.5"/>
    <n v="25"/>
    <n v="0"/>
    <x v="1392"/>
    <n v="115.427252"/>
    <n v="12975684.12295628"/>
  </r>
  <r>
    <d v="2018-10-26T00:00:00"/>
    <x v="1"/>
    <s v="October"/>
    <x v="3"/>
    <x v="42"/>
    <s v="Y"/>
    <s v="N"/>
    <n v="9.6"/>
    <n v="18.3"/>
    <n v="23.7"/>
    <n v="0"/>
    <x v="1393"/>
    <n v="111.2042443"/>
    <n v="12359809.077232815"/>
  </r>
  <r>
    <d v="2018-10-27T00:00:00"/>
    <x v="2"/>
    <s v="October"/>
    <x v="3"/>
    <x v="42"/>
    <s v="Y"/>
    <s v="N"/>
    <n v="11.3"/>
    <n v="19.600000000000001"/>
    <n v="20.5"/>
    <n v="0"/>
    <x v="1394"/>
    <n v="98.832267079999994"/>
    <n v="9682991.0524119139"/>
  </r>
  <r>
    <d v="2018-10-28T00:00:00"/>
    <x v="3"/>
    <s v="October"/>
    <x v="3"/>
    <x v="43"/>
    <s v="Y"/>
    <s v="N"/>
    <n v="9.3000000000000007"/>
    <n v="15.9"/>
    <n v="22.8"/>
    <n v="0"/>
    <x v="1395"/>
    <n v="110.2151781"/>
    <n v="10539217.843862072"/>
  </r>
  <r>
    <d v="2018-10-29T00:00:00"/>
    <x v="4"/>
    <s v="October"/>
    <x v="3"/>
    <x v="43"/>
    <s v="Y"/>
    <s v="N"/>
    <n v="9.1"/>
    <n v="17"/>
    <n v="25.6"/>
    <n v="0"/>
    <x v="1396"/>
    <n v="142.33806010000001"/>
    <n v="15685172.408686563"/>
  </r>
  <r>
    <d v="2018-10-30T00:00:00"/>
    <x v="5"/>
    <s v="October"/>
    <x v="3"/>
    <x v="43"/>
    <s v="Y"/>
    <s v="N"/>
    <n v="8.3000000000000007"/>
    <n v="25.2"/>
    <n v="25.8"/>
    <n v="0"/>
    <x v="1397"/>
    <n v="149.08062029999999"/>
    <n v="16914541.825633205"/>
  </r>
  <r>
    <d v="2018-10-31T00:00:00"/>
    <x v="6"/>
    <s v="October"/>
    <x v="3"/>
    <x v="43"/>
    <s v="Y"/>
    <s v="N"/>
    <n v="13"/>
    <n v="19.5"/>
    <n v="16.7"/>
    <n v="0"/>
    <x v="1398"/>
    <n v="121.6154276"/>
    <n v="13913138.751788761"/>
  </r>
  <r>
    <d v="2018-11-01T00:00:00"/>
    <x v="0"/>
    <s v="November"/>
    <x v="3"/>
    <x v="43"/>
    <s v="Y"/>
    <s v="N"/>
    <n v="12.8"/>
    <n v="34.299999999999997"/>
    <n v="14.2"/>
    <n v="0"/>
    <x v="1399"/>
    <n v="101.7889277"/>
    <n v="12148576.21063192"/>
  </r>
  <r>
    <d v="2018-11-02T00:00:00"/>
    <x v="1"/>
    <s v="November"/>
    <x v="3"/>
    <x v="43"/>
    <s v="Y"/>
    <s v="N"/>
    <n v="16.3"/>
    <n v="31.6"/>
    <n v="13.4"/>
    <n v="0"/>
    <x v="1400"/>
    <n v="79.019020170000005"/>
    <n v="9228935.9839770552"/>
  </r>
  <r>
    <d v="2018-11-03T00:00:00"/>
    <x v="2"/>
    <s v="November"/>
    <x v="3"/>
    <x v="43"/>
    <s v="Y"/>
    <s v="N"/>
    <n v="12.6"/>
    <n v="20.9"/>
    <n v="19.899999999999999"/>
    <n v="0.2"/>
    <x v="1401"/>
    <n v="74.729665089999997"/>
    <n v="7014072.9336368609"/>
  </r>
  <r>
    <d v="2018-11-04T00:00:00"/>
    <x v="3"/>
    <s v="November"/>
    <x v="3"/>
    <x v="44"/>
    <s v="Y"/>
    <s v="N"/>
    <n v="9.1999999999999993"/>
    <n v="20.9"/>
    <n v="19.7"/>
    <n v="0"/>
    <x v="1402"/>
    <n v="90.901472760000004"/>
    <n v="8765867.634612795"/>
  </r>
  <r>
    <d v="2018-11-05T00:00:00"/>
    <x v="4"/>
    <s v="November"/>
    <x v="3"/>
    <x v="44"/>
    <s v="Y"/>
    <s v="N"/>
    <n v="14.5"/>
    <n v="28.6"/>
    <n v="15.8"/>
    <n v="2.8"/>
    <x v="1403"/>
    <n v="104.6322227"/>
    <n v="11197120.527434502"/>
  </r>
  <r>
    <d v="2018-11-06T00:00:00"/>
    <x v="5"/>
    <s v="November"/>
    <x v="3"/>
    <x v="44"/>
    <s v="Y"/>
    <s v="Y"/>
    <n v="16.3"/>
    <n v="21.4"/>
    <n v="7.8"/>
    <n v="4.4000000000000004"/>
    <x v="1404"/>
    <n v="115.778035"/>
    <n v="11658450.426949775"/>
  </r>
  <r>
    <d v="2018-11-07T00:00:00"/>
    <x v="6"/>
    <s v="November"/>
    <x v="3"/>
    <x v="44"/>
    <s v="Y"/>
    <s v="N"/>
    <n v="11.1"/>
    <n v="17.2"/>
    <n v="18.2"/>
    <n v="35.799999999999997"/>
    <x v="1405"/>
    <n v="95.569564769999999"/>
    <n v="10167377.92325112"/>
  </r>
  <r>
    <d v="2018-11-08T00:00:00"/>
    <x v="0"/>
    <s v="November"/>
    <x v="3"/>
    <x v="44"/>
    <s v="Y"/>
    <s v="N"/>
    <n v="7.7"/>
    <n v="17"/>
    <n v="22.7"/>
    <n v="3"/>
    <x v="1406"/>
    <n v="91.884517419999995"/>
    <n v="10054956.738542045"/>
  </r>
  <r>
    <d v="2018-11-09T00:00:00"/>
    <x v="1"/>
    <s v="November"/>
    <x v="3"/>
    <x v="44"/>
    <s v="Y"/>
    <s v="N"/>
    <n v="8"/>
    <n v="20"/>
    <n v="14.8"/>
    <n v="0"/>
    <x v="1407"/>
    <n v="101.7347422"/>
    <n v="11445865.553958289"/>
  </r>
  <r>
    <d v="2018-11-10T00:00:00"/>
    <x v="2"/>
    <s v="November"/>
    <x v="3"/>
    <x v="44"/>
    <s v="Y"/>
    <s v="N"/>
    <n v="9"/>
    <n v="20.3"/>
    <n v="27.3"/>
    <n v="0"/>
    <x v="1408"/>
    <n v="86.725271390000003"/>
    <n v="8690180.0679914355"/>
  </r>
  <r>
    <d v="2018-11-11T00:00:00"/>
    <x v="3"/>
    <s v="November"/>
    <x v="3"/>
    <x v="45"/>
    <s v="Y"/>
    <s v="N"/>
    <n v="9.3000000000000007"/>
    <n v="19.600000000000001"/>
    <n v="29.1"/>
    <n v="0.2"/>
    <x v="1409"/>
    <n v="76.672204399999998"/>
    <n v="7253412.1189107159"/>
  </r>
  <r>
    <d v="2018-11-12T00:00:00"/>
    <x v="4"/>
    <s v="November"/>
    <x v="3"/>
    <x v="45"/>
    <s v="Y"/>
    <s v="N"/>
    <n v="10.9"/>
    <n v="30.2"/>
    <n v="17.5"/>
    <n v="0"/>
    <x v="1410"/>
    <n v="105.4518321"/>
    <n v="12038338.444544001"/>
  </r>
  <r>
    <d v="2018-11-13T00:00:00"/>
    <x v="5"/>
    <s v="November"/>
    <x v="3"/>
    <x v="45"/>
    <s v="Y"/>
    <s v="N"/>
    <n v="16.899999999999999"/>
    <n v="30.5"/>
    <n v="18.399999999999999"/>
    <n v="0"/>
    <x v="1411"/>
    <n v="111.5733647"/>
    <n v="13409474.403411146"/>
  </r>
  <r>
    <d v="2018-11-14T00:00:00"/>
    <x v="6"/>
    <s v="November"/>
    <x v="3"/>
    <x v="45"/>
    <s v="Y"/>
    <s v="N"/>
    <n v="14.8"/>
    <n v="17.3"/>
    <n v="7.2"/>
    <n v="6.2"/>
    <x v="1412"/>
    <n v="119.62472270000001"/>
    <n v="13934794.455494067"/>
  </r>
  <r>
    <d v="2018-11-15T00:00:00"/>
    <x v="0"/>
    <s v="November"/>
    <x v="3"/>
    <x v="45"/>
    <s v="Y"/>
    <s v="N"/>
    <n v="13.7"/>
    <n v="18.100000000000001"/>
    <n v="23.8"/>
    <n v="0.2"/>
    <x v="1413"/>
    <n v="96.501965749999997"/>
    <n v="10482848.346159354"/>
  </r>
  <r>
    <d v="2018-11-16T00:00:00"/>
    <x v="1"/>
    <s v="November"/>
    <x v="3"/>
    <x v="45"/>
    <s v="Y"/>
    <s v="N"/>
    <n v="8.3000000000000007"/>
    <n v="19"/>
    <n v="29.8"/>
    <n v="0"/>
    <x v="1414"/>
    <n v="97.767081950000005"/>
    <n v="10500763.871390555"/>
  </r>
  <r>
    <d v="2018-11-17T00:00:00"/>
    <x v="2"/>
    <s v="November"/>
    <x v="3"/>
    <x v="45"/>
    <s v="Y"/>
    <s v="N"/>
    <n v="9.6"/>
    <n v="18.100000000000001"/>
    <n v="29.9"/>
    <n v="0"/>
    <x v="1415"/>
    <n v="83.267081379999993"/>
    <n v="7535580.9364421088"/>
  </r>
  <r>
    <d v="2018-11-18T00:00:00"/>
    <x v="3"/>
    <s v="November"/>
    <x v="3"/>
    <x v="46"/>
    <s v="Y"/>
    <s v="N"/>
    <n v="9.8000000000000007"/>
    <n v="26.6"/>
    <n v="30.1"/>
    <n v="0"/>
    <x v="1416"/>
    <n v="89.24819359"/>
    <n v="8214683.0848695375"/>
  </r>
  <r>
    <d v="2018-11-19T00:00:00"/>
    <x v="4"/>
    <s v="November"/>
    <x v="3"/>
    <x v="46"/>
    <s v="Y"/>
    <s v="N"/>
    <n v="15.4"/>
    <n v="30.9"/>
    <n v="27.5"/>
    <n v="0"/>
    <x v="1417"/>
    <n v="104.47126299999999"/>
    <n v="11907481.506339705"/>
  </r>
  <r>
    <d v="2018-11-20T00:00:00"/>
    <x v="5"/>
    <s v="November"/>
    <x v="3"/>
    <x v="46"/>
    <s v="Y"/>
    <s v="N"/>
    <n v="22.5"/>
    <n v="27.6"/>
    <n v="5.5"/>
    <n v="0"/>
    <x v="1418"/>
    <n v="110.715976"/>
    <n v="13101090.637565"/>
  </r>
  <r>
    <d v="2018-11-21T00:00:00"/>
    <x v="6"/>
    <s v="November"/>
    <x v="3"/>
    <x v="46"/>
    <s v="Y"/>
    <s v="N"/>
    <n v="12.3"/>
    <n v="23.2"/>
    <n v="24.2"/>
    <n v="24.2"/>
    <x v="1419"/>
    <n v="100.42825310000001"/>
    <n v="10707479.072525157"/>
  </r>
  <r>
    <d v="2018-11-22T00:00:00"/>
    <x v="0"/>
    <s v="November"/>
    <x v="3"/>
    <x v="46"/>
    <s v="Y"/>
    <s v="N"/>
    <n v="9.6999999999999993"/>
    <n v="16.399999999999999"/>
    <n v="20.3"/>
    <n v="6.2"/>
    <x v="1420"/>
    <n v="77.208902539999997"/>
    <n v="8282880.730075228"/>
  </r>
  <r>
    <d v="2018-11-23T00:00:00"/>
    <x v="1"/>
    <s v="November"/>
    <x v="3"/>
    <x v="46"/>
    <s v="Y"/>
    <s v="N"/>
    <n v="11"/>
    <n v="14.5"/>
    <n v="3.5"/>
    <n v="6"/>
    <x v="1421"/>
    <n v="93.528906469999995"/>
    <n v="10623256.372019421"/>
  </r>
  <r>
    <d v="2018-11-24T00:00:00"/>
    <x v="2"/>
    <s v="November"/>
    <x v="3"/>
    <x v="46"/>
    <s v="Y"/>
    <s v="N"/>
    <n v="11.1"/>
    <n v="16.899999999999999"/>
    <n v="15.8"/>
    <n v="7"/>
    <x v="1422"/>
    <n v="110.5056773"/>
    <n v="11199984.666390875"/>
  </r>
  <r>
    <d v="2018-11-25T00:00:00"/>
    <x v="3"/>
    <s v="November"/>
    <x v="3"/>
    <x v="47"/>
    <s v="Y"/>
    <s v="N"/>
    <n v="12.7"/>
    <n v="18.8"/>
    <n v="20.5"/>
    <n v="0.8"/>
    <x v="1423"/>
    <n v="116.4628124"/>
    <n v="11208428.815129085"/>
  </r>
  <r>
    <d v="2018-11-26T00:00:00"/>
    <x v="4"/>
    <s v="November"/>
    <x v="3"/>
    <x v="47"/>
    <s v="Y"/>
    <s v="N"/>
    <n v="11.9"/>
    <n v="18.600000000000001"/>
    <n v="25.5"/>
    <n v="0"/>
    <x v="1424"/>
    <n v="112.20926300000001"/>
    <n v="12404465.283465115"/>
  </r>
  <r>
    <d v="2018-11-27T00:00:00"/>
    <x v="5"/>
    <s v="November"/>
    <x v="3"/>
    <x v="47"/>
    <s v="Y"/>
    <s v="N"/>
    <n v="14.4"/>
    <n v="20"/>
    <n v="23.3"/>
    <n v="0.2"/>
    <x v="1425"/>
    <n v="109.76169760000001"/>
    <n v="12041562.896818593"/>
  </r>
  <r>
    <d v="2018-11-28T00:00:00"/>
    <x v="6"/>
    <s v="November"/>
    <x v="3"/>
    <x v="47"/>
    <s v="Y"/>
    <s v="N"/>
    <n v="14.4"/>
    <n v="20.8"/>
    <n v="18"/>
    <n v="0"/>
    <x v="1426"/>
    <n v="98.178259999999995"/>
    <n v="10474130.4869045"/>
  </r>
  <r>
    <d v="2018-11-29T00:00:00"/>
    <x v="0"/>
    <s v="November"/>
    <x v="3"/>
    <x v="47"/>
    <s v="Y"/>
    <s v="N"/>
    <n v="13.9"/>
    <n v="18.7"/>
    <n v="21.1"/>
    <n v="0.6"/>
    <x v="1427"/>
    <n v="116.3293321"/>
    <n v="13097140.267516354"/>
  </r>
  <r>
    <d v="2018-11-30T00:00:00"/>
    <x v="1"/>
    <s v="November"/>
    <x v="3"/>
    <x v="47"/>
    <s v="Y"/>
    <s v="N"/>
    <n v="14.7"/>
    <n v="20.8"/>
    <n v="28"/>
    <n v="0"/>
    <x v="1428"/>
    <n v="106.2941526"/>
    <n v="11695739.065935733"/>
  </r>
  <r>
    <d v="2018-12-01T00:00:00"/>
    <x v="2"/>
    <s v="December"/>
    <x v="3"/>
    <x v="47"/>
    <s v="Y"/>
    <s v="N"/>
    <n v="10.3"/>
    <n v="31.7"/>
    <n v="30.8"/>
    <n v="0"/>
    <x v="1429"/>
    <n v="71.104740500000005"/>
    <n v="7162042.0520002209"/>
  </r>
  <r>
    <d v="2018-12-02T00:00:00"/>
    <x v="3"/>
    <s v="December"/>
    <x v="3"/>
    <x v="48"/>
    <s v="Y"/>
    <s v="N"/>
    <n v="12.2"/>
    <n v="19.5"/>
    <n v="18.899999999999999"/>
    <n v="10.4"/>
    <x v="1430"/>
    <n v="24.455382029999999"/>
    <n v="2174158.4182129218"/>
  </r>
  <r>
    <d v="2018-12-03T00:00:00"/>
    <x v="4"/>
    <s v="December"/>
    <x v="3"/>
    <x v="48"/>
    <s v="Y"/>
    <s v="N"/>
    <n v="13.3"/>
    <n v="23.6"/>
    <n v="13.4"/>
    <n v="0"/>
    <x v="1431"/>
    <n v="71.126198709999997"/>
    <n v="7657895.003801466"/>
  </r>
  <r>
    <d v="2018-12-04T00:00:00"/>
    <x v="5"/>
    <s v="December"/>
    <x v="3"/>
    <x v="48"/>
    <s v="Y"/>
    <s v="N"/>
    <n v="13.4"/>
    <n v="20.5"/>
    <n v="28.2"/>
    <n v="0"/>
    <x v="1432"/>
    <n v="92.945548959999996"/>
    <n v="10383697.809629451"/>
  </r>
  <r>
    <d v="2018-12-05T00:00:00"/>
    <x v="6"/>
    <s v="December"/>
    <x v="3"/>
    <x v="48"/>
    <s v="Y"/>
    <s v="N"/>
    <n v="13.4"/>
    <n v="25.2"/>
    <n v="31.1"/>
    <n v="0"/>
    <x v="1433"/>
    <n v="86.814999110000002"/>
    <n v="9916453.6911396421"/>
  </r>
  <r>
    <d v="2018-12-06T00:00:00"/>
    <x v="0"/>
    <s v="December"/>
    <x v="3"/>
    <x v="48"/>
    <s v="Y"/>
    <s v="N"/>
    <n v="14.5"/>
    <n v="35.5"/>
    <n v="31.3"/>
    <n v="0"/>
    <x v="1434"/>
    <n v="125.30810839999999"/>
    <n v="16973266.479104985"/>
  </r>
  <r>
    <d v="2018-12-07T00:00:00"/>
    <x v="1"/>
    <s v="December"/>
    <x v="3"/>
    <x v="48"/>
    <s v="Y"/>
    <s v="N"/>
    <n v="25.1"/>
    <n v="38"/>
    <n v="27.1"/>
    <n v="0"/>
    <x v="1435"/>
    <n v="177.86181680000001"/>
    <n v="27861769.912122205"/>
  </r>
  <r>
    <d v="2018-12-08T00:00:00"/>
    <x v="2"/>
    <s v="December"/>
    <x v="3"/>
    <x v="48"/>
    <s v="Y"/>
    <s v="N"/>
    <n v="22.7"/>
    <n v="30.3"/>
    <n v="11"/>
    <n v="0"/>
    <x v="1436"/>
    <n v="113.36703300000001"/>
    <n v="13744332.262326511"/>
  </r>
  <r>
    <d v="2018-12-09T00:00:00"/>
    <x v="3"/>
    <s v="December"/>
    <x v="3"/>
    <x v="49"/>
    <s v="Y"/>
    <s v="N"/>
    <n v="16"/>
    <n v="20.100000000000001"/>
    <n v="11.8"/>
    <n v="1.2"/>
    <x v="1437"/>
    <n v="80.188787649999995"/>
    <n v="8192175.9568222295"/>
  </r>
  <r>
    <d v="2018-12-10T00:00:00"/>
    <x v="4"/>
    <s v="December"/>
    <x v="3"/>
    <x v="49"/>
    <s v="Y"/>
    <s v="N"/>
    <n v="15.8"/>
    <n v="20.6"/>
    <n v="28.5"/>
    <n v="0"/>
    <x v="1438"/>
    <n v="95.225723139999999"/>
    <n v="10551368.648759622"/>
  </r>
  <r>
    <d v="2018-12-11T00:00:00"/>
    <x v="5"/>
    <s v="December"/>
    <x v="3"/>
    <x v="49"/>
    <s v="Y"/>
    <s v="N"/>
    <n v="13"/>
    <n v="23.6"/>
    <n v="31.6"/>
    <n v="0"/>
    <x v="1439"/>
    <n v="118.6444142"/>
    <n v="13574556.497729747"/>
  </r>
  <r>
    <d v="2018-12-12T00:00:00"/>
    <x v="6"/>
    <s v="December"/>
    <x v="3"/>
    <x v="49"/>
    <s v="Y"/>
    <s v="N"/>
    <n v="16"/>
    <n v="33.6"/>
    <n v="29.4"/>
    <n v="0"/>
    <x v="1440"/>
    <n v="199.184327"/>
    <n v="25837287.597517055"/>
  </r>
  <r>
    <d v="2018-12-13T00:00:00"/>
    <x v="0"/>
    <s v="December"/>
    <x v="3"/>
    <x v="49"/>
    <s v="Y"/>
    <s v="N"/>
    <n v="16.899999999999999"/>
    <n v="21.1"/>
    <n v="6"/>
    <n v="16.2"/>
    <x v="1441"/>
    <n v="101.8597212"/>
    <n v="11712475.515611196"/>
  </r>
  <r>
    <d v="2018-12-14T00:00:00"/>
    <x v="1"/>
    <s v="December"/>
    <x v="3"/>
    <x v="49"/>
    <s v="Y"/>
    <s v="N"/>
    <n v="16.399999999999999"/>
    <n v="22.7"/>
    <n v="13.7"/>
    <n v="16.600000000000001"/>
    <x v="1442"/>
    <n v="92.958029269999997"/>
    <n v="10227750.395915359"/>
  </r>
  <r>
    <d v="2018-12-15T00:00:00"/>
    <x v="2"/>
    <s v="December"/>
    <x v="3"/>
    <x v="49"/>
    <s v="Y"/>
    <s v="N"/>
    <n v="17.2"/>
    <n v="24.8"/>
    <n v="17.5"/>
    <n v="41.2"/>
    <x v="1443"/>
    <n v="101.632949"/>
    <n v="10425217.746350605"/>
  </r>
  <r>
    <d v="2018-12-16T00:00:00"/>
    <x v="3"/>
    <s v="December"/>
    <x v="3"/>
    <x v="50"/>
    <s v="Y"/>
    <s v="N"/>
    <n v="15.8"/>
    <n v="23.5"/>
    <n v="16.3"/>
    <n v="3.8"/>
    <x v="1444"/>
    <n v="101.4492327"/>
    <n v="10054712.076052342"/>
  </r>
  <r>
    <d v="2018-12-17T00:00:00"/>
    <x v="4"/>
    <s v="December"/>
    <x v="3"/>
    <x v="50"/>
    <s v="Y"/>
    <s v="N"/>
    <n v="15.6"/>
    <n v="21.8"/>
    <n v="23.2"/>
    <n v="2"/>
    <x v="1445"/>
    <n v="101.40388849999999"/>
    <n v="11438804.799909398"/>
  </r>
  <r>
    <d v="2018-12-18T00:00:00"/>
    <x v="5"/>
    <s v="December"/>
    <x v="3"/>
    <x v="50"/>
    <s v="Y"/>
    <s v="N"/>
    <n v="16.7"/>
    <n v="20.8"/>
    <n v="21.1"/>
    <n v="0"/>
    <x v="1446"/>
    <n v="104.7225562"/>
    <n v="11884450.286225401"/>
  </r>
  <r>
    <d v="2018-12-19T00:00:00"/>
    <x v="6"/>
    <s v="December"/>
    <x v="3"/>
    <x v="50"/>
    <s v="Y"/>
    <s v="N"/>
    <n v="16.8"/>
    <n v="26.9"/>
    <n v="16.600000000000001"/>
    <n v="0"/>
    <x v="1447"/>
    <n v="117.70772239999999"/>
    <n v="14114008.708208786"/>
  </r>
  <r>
    <d v="2018-12-20T00:00:00"/>
    <x v="0"/>
    <s v="December"/>
    <x v="3"/>
    <x v="50"/>
    <s v="Y"/>
    <s v="N"/>
    <n v="16.899999999999999"/>
    <n v="21.2"/>
    <n v="14.8"/>
    <n v="0"/>
    <x v="1448"/>
    <n v="75.555462689999999"/>
    <n v="8453184.8323751111"/>
  </r>
  <r>
    <d v="2018-12-21T00:00:00"/>
    <x v="1"/>
    <s v="December"/>
    <x v="3"/>
    <x v="50"/>
    <s v="N"/>
    <s v="N"/>
    <n v="15.4"/>
    <n v="20.9"/>
    <n v="9.6"/>
    <n v="1"/>
    <x v="1449"/>
    <n v="65.932437969999995"/>
    <n v="6730114.5932928715"/>
  </r>
  <r>
    <d v="2018-12-22T00:00:00"/>
    <x v="2"/>
    <s v="December"/>
    <x v="3"/>
    <x v="50"/>
    <s v="N"/>
    <s v="N"/>
    <n v="14.1"/>
    <n v="19.100000000000001"/>
    <n v="27.8"/>
    <n v="9.8000000000000007"/>
    <x v="1450"/>
    <n v="69.250457960000006"/>
    <n v="6421299.9596798914"/>
  </r>
  <r>
    <d v="2018-12-23T00:00:00"/>
    <x v="3"/>
    <s v="December"/>
    <x v="3"/>
    <x v="51"/>
    <s v="N"/>
    <s v="N"/>
    <n v="11.5"/>
    <n v="26.9"/>
    <n v="32.299999999999997"/>
    <n v="0"/>
    <x v="1451"/>
    <n v="65.612248190000003"/>
    <n v="6229121.5355002554"/>
  </r>
  <r>
    <d v="2018-12-24T00:00:00"/>
    <x v="4"/>
    <s v="December"/>
    <x v="3"/>
    <x v="51"/>
    <s v="N"/>
    <s v="N"/>
    <n v="14.3"/>
    <n v="34.200000000000003"/>
    <n v="32.299999999999997"/>
    <n v="0"/>
    <x v="1452"/>
    <n v="96.817179359999997"/>
    <n v="10878263.544532059"/>
  </r>
  <r>
    <d v="2018-12-25T00:00:00"/>
    <x v="5"/>
    <s v="December"/>
    <x v="3"/>
    <x v="51"/>
    <s v="N"/>
    <s v="Y"/>
    <n v="15.8"/>
    <n v="23.9"/>
    <n v="32.200000000000003"/>
    <n v="0"/>
    <x v="1453"/>
    <n v="55.238545299999998"/>
    <n v="5423964.1827994715"/>
  </r>
  <r>
    <d v="2018-12-26T00:00:00"/>
    <x v="6"/>
    <s v="December"/>
    <x v="3"/>
    <x v="51"/>
    <s v="N"/>
    <s v="Y"/>
    <n v="13.3"/>
    <n v="23.8"/>
    <n v="32.299999999999997"/>
    <n v="0"/>
    <x v="1454"/>
    <n v="77.578354779999998"/>
    <n v="7759169.4378104424"/>
  </r>
  <r>
    <d v="2018-12-27T00:00:00"/>
    <x v="0"/>
    <s v="December"/>
    <x v="3"/>
    <x v="51"/>
    <s v="N"/>
    <s v="N"/>
    <n v="16.2"/>
    <n v="37.4"/>
    <n v="29.3"/>
    <n v="0"/>
    <x v="1455"/>
    <n v="102.3108963"/>
    <n v="13274750.807554182"/>
  </r>
  <r>
    <d v="2018-12-28T00:00:00"/>
    <x v="1"/>
    <s v="December"/>
    <x v="3"/>
    <x v="51"/>
    <s v="N"/>
    <s v="N"/>
    <n v="21.9"/>
    <n v="36.4"/>
    <n v="19.100000000000001"/>
    <n v="0"/>
    <x v="1456"/>
    <n v="121.46071910000001"/>
    <n v="16255255.045641763"/>
  </r>
  <r>
    <d v="2018-12-29T00:00:00"/>
    <x v="2"/>
    <s v="December"/>
    <x v="3"/>
    <x v="51"/>
    <s v="N"/>
    <s v="N"/>
    <n v="21"/>
    <n v="23.9"/>
    <n v="5.7"/>
    <n v="1.2"/>
    <x v="1457"/>
    <n v="91.7235266"/>
    <n v="9932750.785101926"/>
  </r>
  <r>
    <d v="2018-12-30T00:00:00"/>
    <x v="3"/>
    <s v="December"/>
    <x v="3"/>
    <x v="52"/>
    <s v="N"/>
    <s v="N"/>
    <n v="18.2"/>
    <n v="22.7"/>
    <n v="9.9"/>
    <n v="0.6"/>
    <x v="1458"/>
    <n v="84.166495269999999"/>
    <n v="8384149.897348919"/>
  </r>
  <r>
    <d v="2018-12-31T00:00:00"/>
    <x v="4"/>
    <s v="December"/>
    <x v="3"/>
    <x v="52"/>
    <s v="N"/>
    <s v="N"/>
    <n v="17.3"/>
    <n v="23.5"/>
    <n v="31.3"/>
    <n v="0.8"/>
    <x v="1459"/>
    <n v="84.897997059999994"/>
    <n v="8776917.5157271679"/>
  </r>
  <r>
    <d v="2019-01-01T00:00:00"/>
    <x v="5"/>
    <s v="January"/>
    <x v="4"/>
    <x v="0"/>
    <s v="N"/>
    <s v="Y"/>
    <n v="15.5"/>
    <n v="26.2"/>
    <n v="31.7"/>
    <n v="0"/>
    <x v="1460"/>
    <n v="78.560978969999994"/>
    <n v="7772278.0460977471"/>
  </r>
  <r>
    <d v="2019-01-02T00:00:00"/>
    <x v="6"/>
    <s v="January"/>
    <x v="4"/>
    <x v="0"/>
    <s v="N"/>
    <s v="N"/>
    <n v="18.399999999999999"/>
    <n v="22.2"/>
    <n v="26.3"/>
    <n v="0"/>
    <x v="1461"/>
    <n v="92.202011200000001"/>
    <n v="9816810.3688215595"/>
  </r>
  <r>
    <d v="2019-01-03T00:00:00"/>
    <x v="0"/>
    <s v="January"/>
    <x v="4"/>
    <x v="0"/>
    <s v="N"/>
    <s v="N"/>
    <n v="15.9"/>
    <n v="29.5"/>
    <n v="27.6"/>
    <n v="0"/>
    <x v="1462"/>
    <n v="127.38030259999999"/>
    <n v="15131455.830634471"/>
  </r>
  <r>
    <d v="2019-01-04T00:00:00"/>
    <x v="1"/>
    <s v="January"/>
    <x v="4"/>
    <x v="0"/>
    <s v="N"/>
    <s v="N"/>
    <n v="18"/>
    <n v="42.6"/>
    <n v="27.4"/>
    <n v="0"/>
    <x v="1463"/>
    <n v="121.0209967"/>
    <n v="16130702.277808081"/>
  </r>
  <r>
    <d v="2019-01-05T00:00:00"/>
    <x v="2"/>
    <s v="January"/>
    <x v="4"/>
    <x v="0"/>
    <s v="N"/>
    <s v="N"/>
    <n v="17.399999999999999"/>
    <n v="21.2"/>
    <n v="12.9"/>
    <n v="0.4"/>
    <x v="1464"/>
    <n v="83.493520489999995"/>
    <n v="8120812.7497795662"/>
  </r>
  <r>
    <d v="2019-01-06T00:00:00"/>
    <x v="3"/>
    <s v="January"/>
    <x v="4"/>
    <x v="1"/>
    <s v="N"/>
    <s v="N"/>
    <n v="14.6"/>
    <n v="22.1"/>
    <n v="30.9"/>
    <n v="1.4"/>
    <x v="1465"/>
    <n v="65.766406979999999"/>
    <n v="6156144.4315473801"/>
  </r>
  <r>
    <d v="2019-01-07T00:00:00"/>
    <x v="4"/>
    <s v="January"/>
    <x v="4"/>
    <x v="1"/>
    <s v="N"/>
    <s v="N"/>
    <n v="17.100000000000001"/>
    <n v="23.1"/>
    <n v="30.2"/>
    <n v="0"/>
    <x v="1466"/>
    <n v="85.07795745"/>
    <n v="9347932.0670230053"/>
  </r>
  <r>
    <d v="2019-01-08T00:00:00"/>
    <x v="5"/>
    <s v="January"/>
    <x v="4"/>
    <x v="1"/>
    <s v="N"/>
    <s v="N"/>
    <n v="16.7"/>
    <n v="24.1"/>
    <n v="28.9"/>
    <n v="0"/>
    <x v="1467"/>
    <n v="104.9077815"/>
    <n v="11901378.67082715"/>
  </r>
  <r>
    <d v="2019-01-09T00:00:00"/>
    <x v="6"/>
    <s v="January"/>
    <x v="4"/>
    <x v="1"/>
    <s v="N"/>
    <s v="N"/>
    <n v="16.100000000000001"/>
    <n v="20.5"/>
    <n v="28.4"/>
    <n v="0.6"/>
    <x v="1468"/>
    <n v="91.851546720000002"/>
    <n v="9688816.6580885835"/>
  </r>
  <r>
    <d v="2019-01-10T00:00:00"/>
    <x v="0"/>
    <s v="January"/>
    <x v="4"/>
    <x v="1"/>
    <s v="N"/>
    <s v="N"/>
    <n v="13.5"/>
    <n v="21.4"/>
    <n v="25.8"/>
    <n v="0"/>
    <x v="1469"/>
    <n v="96.413742569999997"/>
    <n v="10420271.477031546"/>
  </r>
  <r>
    <d v="2019-01-11T00:00:00"/>
    <x v="1"/>
    <s v="January"/>
    <x v="4"/>
    <x v="1"/>
    <s v="N"/>
    <s v="N"/>
    <n v="12.9"/>
    <n v="30.4"/>
    <n v="31.5"/>
    <n v="0"/>
    <x v="1470"/>
    <n v="116.3056708"/>
    <n v="13925119.207643358"/>
  </r>
  <r>
    <d v="2019-01-12T00:00:00"/>
    <x v="2"/>
    <s v="January"/>
    <x v="4"/>
    <x v="1"/>
    <s v="N"/>
    <s v="N"/>
    <n v="17.7"/>
    <n v="24.7"/>
    <n v="28.6"/>
    <n v="0"/>
    <x v="1471"/>
    <n v="88.996642809999997"/>
    <n v="9667612.7519417778"/>
  </r>
  <r>
    <d v="2019-01-13T00:00:00"/>
    <x v="3"/>
    <s v="January"/>
    <x v="4"/>
    <x v="2"/>
    <s v="N"/>
    <s v="N"/>
    <n v="14.4"/>
    <n v="30.5"/>
    <n v="31.3"/>
    <n v="0"/>
    <x v="1472"/>
    <n v="75.273023879999997"/>
    <n v="7666801.3667753711"/>
  </r>
  <r>
    <d v="2019-01-14T00:00:00"/>
    <x v="4"/>
    <s v="January"/>
    <x v="4"/>
    <x v="2"/>
    <s v="N"/>
    <s v="N"/>
    <n v="18.7"/>
    <n v="32.299999999999997"/>
    <n v="31.1"/>
    <n v="0"/>
    <x v="1473"/>
    <n v="188.19764950000001"/>
    <n v="27678328.997707486"/>
  </r>
  <r>
    <d v="2019-01-15T00:00:00"/>
    <x v="5"/>
    <s v="January"/>
    <x v="4"/>
    <x v="2"/>
    <s v="N"/>
    <s v="N"/>
    <n v="19.399999999999999"/>
    <n v="30.4"/>
    <n v="22.3"/>
    <n v="0"/>
    <x v="1474"/>
    <n v="222.43841900000001"/>
    <n v="33921023.641236655"/>
  </r>
  <r>
    <d v="2019-01-16T00:00:00"/>
    <x v="6"/>
    <s v="January"/>
    <x v="4"/>
    <x v="2"/>
    <s v="N"/>
    <s v="N"/>
    <n v="19.8"/>
    <n v="26.7"/>
    <n v="17.5"/>
    <n v="0"/>
    <x v="1475"/>
    <n v="178.07967540000001"/>
    <n v="24391885.66936833"/>
  </r>
  <r>
    <d v="2019-01-17T00:00:00"/>
    <x v="0"/>
    <s v="January"/>
    <x v="4"/>
    <x v="2"/>
    <s v="N"/>
    <s v="N"/>
    <n v="20.7"/>
    <n v="32.5"/>
    <n v="6"/>
    <n v="0"/>
    <x v="1476"/>
    <n v="175.35289299999999"/>
    <n v="25463254.868340567"/>
  </r>
  <r>
    <d v="2019-01-18T00:00:00"/>
    <x v="1"/>
    <s v="January"/>
    <x v="4"/>
    <x v="2"/>
    <s v="N"/>
    <s v="N"/>
    <n v="22.3"/>
    <n v="28.7"/>
    <n v="2.6"/>
    <n v="0.2"/>
    <x v="1477"/>
    <n v="137.8500262"/>
    <n v="18595721.782833099"/>
  </r>
  <r>
    <d v="2019-01-19T00:00:00"/>
    <x v="2"/>
    <s v="January"/>
    <x v="4"/>
    <x v="2"/>
    <s v="N"/>
    <s v="N"/>
    <n v="16.5"/>
    <n v="23.5"/>
    <n v="30.2"/>
    <n v="2"/>
    <x v="1478"/>
    <n v="80.786252489999995"/>
    <n v="8215351.9420266999"/>
  </r>
  <r>
    <d v="2019-01-20T00:00:00"/>
    <x v="3"/>
    <s v="January"/>
    <x v="4"/>
    <x v="3"/>
    <s v="N"/>
    <s v="N"/>
    <n v="15.2"/>
    <n v="22.9"/>
    <n v="29.2"/>
    <n v="0"/>
    <x v="1479"/>
    <n v="86.607900729999997"/>
    <n v="8858527.1693936847"/>
  </r>
  <r>
    <d v="2019-01-21T00:00:00"/>
    <x v="4"/>
    <s v="January"/>
    <x v="4"/>
    <x v="3"/>
    <s v="N"/>
    <s v="N"/>
    <n v="18.399999999999999"/>
    <n v="25.1"/>
    <n v="28.2"/>
    <n v="0"/>
    <x v="1480"/>
    <n v="176.68995000000001"/>
    <n v="23061213.593401503"/>
  </r>
  <r>
    <d v="2019-01-22T00:00:00"/>
    <x v="5"/>
    <s v="January"/>
    <x v="4"/>
    <x v="3"/>
    <s v="N"/>
    <s v="N"/>
    <n v="19"/>
    <n v="26.8"/>
    <n v="29.3"/>
    <n v="0"/>
    <x v="1481"/>
    <n v="278.77774349999999"/>
    <n v="39431656.598253928"/>
  </r>
  <r>
    <d v="2019-01-23T00:00:00"/>
    <x v="6"/>
    <s v="January"/>
    <x v="4"/>
    <x v="3"/>
    <s v="N"/>
    <s v="N"/>
    <n v="18.7"/>
    <n v="23.9"/>
    <n v="27.4"/>
    <n v="0"/>
    <x v="1482"/>
    <n v="154.47314489999999"/>
    <n v="19386557.329066634"/>
  </r>
  <r>
    <d v="2019-01-24T00:00:00"/>
    <x v="0"/>
    <s v="January"/>
    <x v="4"/>
    <x v="3"/>
    <s v="N"/>
    <s v="N"/>
    <n v="17.3"/>
    <n v="40.799999999999997"/>
    <n v="30"/>
    <n v="0"/>
    <x v="1483"/>
    <n v="4549.6451049999996"/>
    <n v="709250294.69111621"/>
  </r>
  <r>
    <d v="2019-01-25T00:00:00"/>
    <x v="1"/>
    <s v="January"/>
    <x v="4"/>
    <x v="3"/>
    <s v="N"/>
    <s v="N"/>
    <n v="21.1"/>
    <n v="42.8"/>
    <n v="25.3"/>
    <n v="0"/>
    <x v="1484"/>
    <n v="906.43723230000001"/>
    <n v="153092575.8515375"/>
  </r>
  <r>
    <d v="2019-01-26T00:00:00"/>
    <x v="2"/>
    <s v="January"/>
    <x v="4"/>
    <x v="3"/>
    <s v="N"/>
    <s v="Y"/>
    <n v="19.899999999999999"/>
    <n v="26.1"/>
    <n v="27.7"/>
    <n v="0"/>
    <x v="1485"/>
    <n v="163.73362520000001"/>
    <n v="18799676.261074357"/>
  </r>
  <r>
    <d v="2019-01-27T00:00:00"/>
    <x v="3"/>
    <s v="January"/>
    <x v="4"/>
    <x v="4"/>
    <s v="N"/>
    <s v="N"/>
    <n v="18.399999999999999"/>
    <n v="27.8"/>
    <n v="21.1"/>
    <n v="0"/>
    <x v="1486"/>
    <n v="86.396224309999994"/>
    <n v="8622479.2601912878"/>
  </r>
  <r>
    <d v="2019-01-28T00:00:00"/>
    <x v="4"/>
    <s v="January"/>
    <x v="4"/>
    <x v="4"/>
    <s v="N"/>
    <s v="Y"/>
    <n v="15.5"/>
    <n v="34.5"/>
    <n v="29.4"/>
    <n v="0"/>
    <x v="1487"/>
    <n v="150.94848010000001"/>
    <n v="16962779.600299865"/>
  </r>
  <r>
    <d v="2019-01-29T00:00:00"/>
    <x v="5"/>
    <s v="January"/>
    <x v="4"/>
    <x v="4"/>
    <s v="N"/>
    <s v="N"/>
    <n v="17.5"/>
    <n v="36.799999999999997"/>
    <n v="27.7"/>
    <n v="0"/>
    <x v="1488"/>
    <n v="183.4002093"/>
    <n v="25392759.42572673"/>
  </r>
  <r>
    <d v="2019-01-30T00:00:00"/>
    <x v="6"/>
    <s v="January"/>
    <x v="4"/>
    <x v="4"/>
    <s v="N"/>
    <s v="N"/>
    <n v="18"/>
    <n v="38.1"/>
    <n v="19.899999999999999"/>
    <n v="0"/>
    <x v="1489"/>
    <n v="188.74241950000001"/>
    <n v="26822822.240810815"/>
  </r>
  <r>
    <d v="2019-01-31T00:00:00"/>
    <x v="0"/>
    <s v="January"/>
    <x v="4"/>
    <x v="4"/>
    <s v="Y"/>
    <s v="N"/>
    <n v="17.2"/>
    <n v="21.5"/>
    <n v="27.8"/>
    <n v="6.6"/>
    <x v="1490"/>
    <n v="107.5212334"/>
    <n v="11857141.635110814"/>
  </r>
  <r>
    <d v="2019-02-01T00:00:00"/>
    <x v="1"/>
    <s v="February"/>
    <x v="4"/>
    <x v="4"/>
    <s v="Y"/>
    <s v="N"/>
    <n v="12.6"/>
    <n v="24.2"/>
    <n v="28.8"/>
    <n v="0"/>
    <x v="1491"/>
    <n v="117.68273910000001"/>
    <n v="12288759.951664088"/>
  </r>
  <r>
    <d v="2019-02-02T00:00:00"/>
    <x v="2"/>
    <s v="February"/>
    <x v="4"/>
    <x v="4"/>
    <s v="Y"/>
    <s v="N"/>
    <n v="15"/>
    <n v="34.4"/>
    <n v="27.5"/>
    <n v="0"/>
    <x v="1492"/>
    <n v="240.9545239"/>
    <n v="30058851.564045154"/>
  </r>
  <r>
    <d v="2019-02-03T00:00:00"/>
    <x v="3"/>
    <s v="February"/>
    <x v="4"/>
    <x v="5"/>
    <s v="Y"/>
    <s v="N"/>
    <n v="19.100000000000001"/>
    <n v="38.200000000000003"/>
    <n v="26.1"/>
    <n v="0"/>
    <x v="1493"/>
    <n v="186.91763220000001"/>
    <n v="24913799.789856236"/>
  </r>
  <r>
    <d v="2019-02-04T00:00:00"/>
    <x v="4"/>
    <s v="February"/>
    <x v="4"/>
    <x v="5"/>
    <s v="Y"/>
    <s v="N"/>
    <n v="20"/>
    <n v="22.7"/>
    <n v="9.3000000000000007"/>
    <n v="0"/>
    <x v="1494"/>
    <n v="110.1512267"/>
    <n v="13126607.128563233"/>
  </r>
  <r>
    <d v="2019-02-05T00:00:00"/>
    <x v="5"/>
    <s v="February"/>
    <x v="4"/>
    <x v="5"/>
    <s v="Y"/>
    <s v="N"/>
    <n v="17.7"/>
    <n v="26.9"/>
    <n v="14.6"/>
    <n v="0"/>
    <x v="1495"/>
    <n v="92.701339529999998"/>
    <n v="11096539.915980339"/>
  </r>
  <r>
    <d v="2019-02-06T00:00:00"/>
    <x v="6"/>
    <s v="February"/>
    <x v="4"/>
    <x v="5"/>
    <s v="Y"/>
    <s v="N"/>
    <n v="18.5"/>
    <n v="34.700000000000003"/>
    <n v="22.8"/>
    <n v="0"/>
    <x v="1496"/>
    <n v="143.45505610000001"/>
    <n v="20155121.932752423"/>
  </r>
  <r>
    <d v="2019-02-07T00:00:00"/>
    <x v="0"/>
    <s v="February"/>
    <x v="4"/>
    <x v="5"/>
    <s v="Y"/>
    <s v="N"/>
    <n v="20.7"/>
    <n v="28.3"/>
    <n v="25.1"/>
    <n v="11"/>
    <x v="1497"/>
    <n v="147.68790949999999"/>
    <n v="20911654.659744177"/>
  </r>
  <r>
    <d v="2019-02-08T00:00:00"/>
    <x v="1"/>
    <s v="February"/>
    <x v="4"/>
    <x v="5"/>
    <s v="Y"/>
    <s v="N"/>
    <n v="18.100000000000001"/>
    <n v="23.1"/>
    <n v="21.1"/>
    <n v="0"/>
    <x v="1498"/>
    <n v="107.8491587"/>
    <n v="12653671.628128456"/>
  </r>
  <r>
    <d v="2019-02-09T00:00:00"/>
    <x v="2"/>
    <s v="February"/>
    <x v="4"/>
    <x v="5"/>
    <s v="Y"/>
    <s v="N"/>
    <n v="14.6"/>
    <n v="19.7"/>
    <n v="13.6"/>
    <n v="0"/>
    <x v="1499"/>
    <n v="44.176311859999998"/>
    <n v="4226293.4187826123"/>
  </r>
  <r>
    <d v="2019-02-10T00:00:00"/>
    <x v="3"/>
    <s v="February"/>
    <x v="4"/>
    <x v="6"/>
    <s v="Y"/>
    <s v="N"/>
    <n v="13"/>
    <n v="23.3"/>
    <n v="23.5"/>
    <n v="4.8"/>
    <x v="1500"/>
    <n v="86.435775870000001"/>
    <n v="8192963.6853724467"/>
  </r>
  <r>
    <d v="2019-02-11T00:00:00"/>
    <x v="4"/>
    <s v="February"/>
    <x v="4"/>
    <x v="6"/>
    <s v="Y"/>
    <s v="N"/>
    <n v="14.4"/>
    <n v="27.5"/>
    <n v="18.600000000000001"/>
    <n v="0"/>
    <x v="1501"/>
    <n v="97.715089509999999"/>
    <n v="11147889.012981085"/>
  </r>
  <r>
    <d v="2019-02-12T00:00:00"/>
    <x v="5"/>
    <s v="February"/>
    <x v="4"/>
    <x v="6"/>
    <s v="Y"/>
    <s v="N"/>
    <n v="18.399999999999999"/>
    <n v="21.5"/>
    <n v="12.4"/>
    <n v="0"/>
    <x v="1502"/>
    <n v="57.338211940000001"/>
    <n v="6175165.1656356277"/>
  </r>
  <r>
    <d v="2019-02-13T00:00:00"/>
    <x v="6"/>
    <s v="February"/>
    <x v="4"/>
    <x v="6"/>
    <s v="Y"/>
    <s v="N"/>
    <n v="11.8"/>
    <n v="19.2"/>
    <n v="23.7"/>
    <n v="2.8"/>
    <x v="1503"/>
    <n v="85.981483069999996"/>
    <n v="9173609.0460576341"/>
  </r>
  <r>
    <d v="2019-02-14T00:00:00"/>
    <x v="0"/>
    <s v="February"/>
    <x v="4"/>
    <x v="6"/>
    <s v="Y"/>
    <s v="N"/>
    <n v="12.3"/>
    <n v="23.2"/>
    <n v="24.2"/>
    <n v="0"/>
    <x v="1504"/>
    <n v="108.29071519999999"/>
    <n v="11658045.608113216"/>
  </r>
  <r>
    <d v="2019-02-15T00:00:00"/>
    <x v="1"/>
    <s v="February"/>
    <x v="4"/>
    <x v="6"/>
    <s v="Y"/>
    <s v="N"/>
    <n v="14.8"/>
    <n v="22.8"/>
    <n v="23.1"/>
    <n v="0"/>
    <x v="1505"/>
    <n v="114.7685038"/>
    <n v="13073333.061369749"/>
  </r>
  <r>
    <d v="2019-02-16T00:00:00"/>
    <x v="2"/>
    <s v="February"/>
    <x v="4"/>
    <x v="6"/>
    <s v="Y"/>
    <s v="N"/>
    <n v="16.100000000000001"/>
    <n v="23.2"/>
    <n v="24.2"/>
    <n v="0"/>
    <x v="1506"/>
    <n v="127.4802754"/>
    <n v="13572472.438876519"/>
  </r>
  <r>
    <d v="2019-02-17T00:00:00"/>
    <x v="3"/>
    <s v="February"/>
    <x v="4"/>
    <x v="7"/>
    <s v="Y"/>
    <s v="N"/>
    <n v="15"/>
    <n v="29"/>
    <n v="20"/>
    <n v="0"/>
    <x v="1507"/>
    <n v="110.4895928"/>
    <n v="11984908.333889339"/>
  </r>
  <r>
    <d v="2019-02-18T00:00:00"/>
    <x v="4"/>
    <s v="February"/>
    <x v="4"/>
    <x v="7"/>
    <s v="Y"/>
    <s v="N"/>
    <n v="18"/>
    <n v="23.6"/>
    <n v="16.899999999999999"/>
    <n v="0"/>
    <x v="1508"/>
    <n v="104.4634554"/>
    <n v="12221708.754647601"/>
  </r>
  <r>
    <d v="2019-02-19T00:00:00"/>
    <x v="5"/>
    <s v="February"/>
    <x v="4"/>
    <x v="7"/>
    <s v="Y"/>
    <s v="N"/>
    <n v="13.7"/>
    <n v="20.2"/>
    <n v="21.4"/>
    <n v="0"/>
    <x v="1509"/>
    <n v="105.09817820000001"/>
    <n v="11616669.793531122"/>
  </r>
  <r>
    <d v="2019-02-20T00:00:00"/>
    <x v="6"/>
    <s v="February"/>
    <x v="4"/>
    <x v="7"/>
    <s v="Y"/>
    <s v="N"/>
    <n v="13.5"/>
    <n v="23.2"/>
    <n v="20.8"/>
    <n v="0"/>
    <x v="1510"/>
    <n v="111.0460243"/>
    <n v="12100941.22905701"/>
  </r>
  <r>
    <d v="2019-02-21T00:00:00"/>
    <x v="0"/>
    <s v="February"/>
    <x v="4"/>
    <x v="7"/>
    <s v="Y"/>
    <s v="N"/>
    <n v="14"/>
    <n v="20.399999999999999"/>
    <n v="16.2"/>
    <n v="0"/>
    <x v="1511"/>
    <n v="114.360572"/>
    <n v="12606575.965211621"/>
  </r>
  <r>
    <d v="2019-02-22T00:00:00"/>
    <x v="1"/>
    <s v="February"/>
    <x v="4"/>
    <x v="7"/>
    <s v="Y"/>
    <s v="N"/>
    <n v="15.5"/>
    <n v="21.2"/>
    <n v="23.9"/>
    <n v="0"/>
    <x v="1512"/>
    <n v="103.0440629"/>
    <n v="11324723.870260704"/>
  </r>
  <r>
    <d v="2019-02-23T00:00:00"/>
    <x v="2"/>
    <s v="February"/>
    <x v="4"/>
    <x v="7"/>
    <s v="Y"/>
    <s v="N"/>
    <n v="16.399999999999999"/>
    <n v="25.8"/>
    <n v="24"/>
    <n v="0"/>
    <x v="1513"/>
    <n v="77.031403220000001"/>
    <n v="7694686.1254966054"/>
  </r>
  <r>
    <d v="2019-02-24T00:00:00"/>
    <x v="3"/>
    <s v="February"/>
    <x v="4"/>
    <x v="8"/>
    <s v="Y"/>
    <s v="N"/>
    <n v="13.8"/>
    <n v="32.9"/>
    <n v="24.6"/>
    <n v="0"/>
    <x v="1514"/>
    <n v="87.180913380000007"/>
    <n v="9317709.8908043355"/>
  </r>
  <r>
    <d v="2019-02-25T00:00:00"/>
    <x v="4"/>
    <s v="February"/>
    <x v="4"/>
    <x v="8"/>
    <s v="Y"/>
    <s v="N"/>
    <n v="18"/>
    <n v="34.200000000000003"/>
    <n v="24.4"/>
    <n v="0"/>
    <x v="1515"/>
    <n v="139.95597699999999"/>
    <n v="18680848.659418084"/>
  </r>
  <r>
    <d v="2019-02-26T00:00:00"/>
    <x v="5"/>
    <s v="February"/>
    <x v="4"/>
    <x v="8"/>
    <s v="Y"/>
    <s v="N"/>
    <n v="17.899999999999999"/>
    <n v="22.3"/>
    <n v="21"/>
    <n v="0"/>
    <x v="1516"/>
    <n v="115.9396033"/>
    <n v="14273801.653730581"/>
  </r>
  <r>
    <d v="2019-02-27T00:00:00"/>
    <x v="6"/>
    <s v="February"/>
    <x v="4"/>
    <x v="8"/>
    <s v="Y"/>
    <s v="N"/>
    <n v="12.9"/>
    <n v="25.7"/>
    <n v="24"/>
    <n v="0"/>
    <x v="1517"/>
    <n v="123.7875391"/>
    <n v="15507146.020770758"/>
  </r>
  <r>
    <d v="2019-02-28T00:00:00"/>
    <x v="0"/>
    <s v="February"/>
    <x v="4"/>
    <x v="8"/>
    <s v="Y"/>
    <s v="N"/>
    <n v="16.3"/>
    <n v="36.799999999999997"/>
    <n v="23.4"/>
    <n v="0"/>
    <x v="1518"/>
    <n v="160.93844870000001"/>
    <n v="24216771.292090822"/>
  </r>
  <r>
    <d v="2019-03-01T00:00:00"/>
    <x v="1"/>
    <s v="March"/>
    <x v="4"/>
    <x v="8"/>
    <s v="Y"/>
    <s v="N"/>
    <n v="22.6"/>
    <n v="38.1"/>
    <n v="22.3"/>
    <n v="0"/>
    <x v="1519"/>
    <n v="1284.799876"/>
    <n v="210298664.69542706"/>
  </r>
  <r>
    <d v="2019-03-02T00:00:00"/>
    <x v="2"/>
    <s v="March"/>
    <x v="4"/>
    <x v="8"/>
    <s v="Y"/>
    <s v="N"/>
    <n v="22.3"/>
    <n v="36.299999999999997"/>
    <n v="23.4"/>
    <n v="0"/>
    <x v="1520"/>
    <n v="132.49259040000001"/>
    <n v="19379043.971503895"/>
  </r>
  <r>
    <d v="2019-03-03T00:00:00"/>
    <x v="3"/>
    <s v="March"/>
    <x v="4"/>
    <x v="9"/>
    <s v="Y"/>
    <s v="N"/>
    <n v="25.1"/>
    <n v="36"/>
    <n v="14.4"/>
    <n v="0"/>
    <x v="1521"/>
    <n v="153.7842958"/>
    <n v="21314148.1561567"/>
  </r>
  <r>
    <d v="2019-03-04T00:00:00"/>
    <x v="4"/>
    <s v="March"/>
    <x v="4"/>
    <x v="9"/>
    <s v="Y"/>
    <s v="N"/>
    <n v="19"/>
    <n v="24.6"/>
    <n v="21.8"/>
    <n v="0"/>
    <x v="1522"/>
    <n v="135.2064474"/>
    <n v="18459575.367849592"/>
  </r>
  <r>
    <d v="2019-03-05T00:00:00"/>
    <x v="5"/>
    <s v="March"/>
    <x v="4"/>
    <x v="9"/>
    <s v="Y"/>
    <s v="N"/>
    <n v="18"/>
    <n v="24.3"/>
    <n v="15.5"/>
    <n v="0"/>
    <x v="1523"/>
    <n v="118.26194460000001"/>
    <n v="14909700.82038644"/>
  </r>
  <r>
    <d v="2019-03-06T00:00:00"/>
    <x v="6"/>
    <s v="March"/>
    <x v="4"/>
    <x v="9"/>
    <s v="Y"/>
    <s v="N"/>
    <n v="13.2"/>
    <n v="17.2"/>
    <n v="19.5"/>
    <n v="1.6"/>
    <x v="1524"/>
    <n v="75.981191370000005"/>
    <n v="8260949.7977532037"/>
  </r>
  <r>
    <d v="2019-03-07T00:00:00"/>
    <x v="0"/>
    <s v="March"/>
    <x v="4"/>
    <x v="9"/>
    <s v="Y"/>
    <s v="N"/>
    <n v="9.6999999999999993"/>
    <n v="22.1"/>
    <n v="21.2"/>
    <n v="2"/>
    <x v="1525"/>
    <n v="103.1975585"/>
    <n v="11818170.467749603"/>
  </r>
  <r>
    <d v="2019-03-08T00:00:00"/>
    <x v="1"/>
    <s v="March"/>
    <x v="4"/>
    <x v="9"/>
    <s v="Y"/>
    <s v="N"/>
    <n v="11.3"/>
    <n v="26.8"/>
    <n v="10.199999999999999"/>
    <n v="0"/>
    <x v="1526"/>
    <n v="106.9388027"/>
    <n v="12541911.10721924"/>
  </r>
  <r>
    <d v="2019-03-09T00:00:00"/>
    <x v="2"/>
    <s v="March"/>
    <x v="4"/>
    <x v="9"/>
    <s v="Y"/>
    <s v="N"/>
    <n v="13.9"/>
    <n v="24.7"/>
    <n v="20"/>
    <n v="0"/>
    <x v="1527"/>
    <n v="95.078424589999997"/>
    <n v="10159598.87946685"/>
  </r>
  <r>
    <d v="2019-03-10T00:00:00"/>
    <x v="3"/>
    <s v="March"/>
    <x v="4"/>
    <x v="10"/>
    <s v="Y"/>
    <s v="N"/>
    <n v="14.3"/>
    <n v="23.7"/>
    <n v="10.1"/>
    <n v="0"/>
    <x v="1528"/>
    <n v="74.374932029999997"/>
    <n v="7585800.9080890808"/>
  </r>
  <r>
    <d v="2019-03-11T00:00:00"/>
    <x v="4"/>
    <s v="March"/>
    <x v="4"/>
    <x v="10"/>
    <s v="Y"/>
    <s v="Y"/>
    <n v="15.9"/>
    <n v="21.8"/>
    <n v="18.600000000000001"/>
    <n v="0.2"/>
    <x v="1529"/>
    <n v="81.472040070000006"/>
    <n v="8409469.0217485372"/>
  </r>
  <r>
    <d v="2019-03-12T00:00:00"/>
    <x v="5"/>
    <s v="March"/>
    <x v="4"/>
    <x v="10"/>
    <s v="Y"/>
    <s v="N"/>
    <n v="15.8"/>
    <n v="19.2"/>
    <n v="10.8"/>
    <n v="0"/>
    <x v="1530"/>
    <n v="76.971547959999995"/>
    <n v="8473543.7088081315"/>
  </r>
  <r>
    <d v="2019-03-13T00:00:00"/>
    <x v="6"/>
    <s v="March"/>
    <x v="4"/>
    <x v="10"/>
    <s v="Y"/>
    <s v="N"/>
    <n v="11.9"/>
    <n v="18.600000000000001"/>
    <n v="15.1"/>
    <n v="0"/>
    <x v="1531"/>
    <n v="122.2385811"/>
    <n v="14025718.359476173"/>
  </r>
  <r>
    <d v="2019-03-14T00:00:00"/>
    <x v="0"/>
    <s v="March"/>
    <x v="4"/>
    <x v="10"/>
    <s v="Y"/>
    <s v="N"/>
    <n v="12.1"/>
    <n v="20.8"/>
    <n v="20.6"/>
    <n v="0.2"/>
    <x v="1532"/>
    <n v="126.7859571"/>
    <n v="14299653.064570038"/>
  </r>
  <r>
    <d v="2019-03-15T00:00:00"/>
    <x v="1"/>
    <s v="March"/>
    <x v="4"/>
    <x v="10"/>
    <s v="Y"/>
    <s v="N"/>
    <n v="11.7"/>
    <n v="22.2"/>
    <n v="18.7"/>
    <n v="0"/>
    <x v="1533"/>
    <n v="102.60851510000001"/>
    <n v="11407924.926367288"/>
  </r>
  <r>
    <d v="2019-03-16T00:00:00"/>
    <x v="2"/>
    <s v="March"/>
    <x v="4"/>
    <x v="10"/>
    <s v="Y"/>
    <s v="N"/>
    <n v="12.2"/>
    <n v="25.6"/>
    <n v="20.100000000000001"/>
    <n v="0"/>
    <x v="1534"/>
    <n v="95.251187810000005"/>
    <n v="10012755.331969539"/>
  </r>
  <r>
    <d v="2019-03-17T00:00:00"/>
    <x v="3"/>
    <s v="March"/>
    <x v="4"/>
    <x v="11"/>
    <s v="Y"/>
    <s v="N"/>
    <n v="14.2"/>
    <n v="25.6"/>
    <n v="19.2"/>
    <n v="0"/>
    <x v="1535"/>
    <n v="103.9571924"/>
    <n v="10985057.241789257"/>
  </r>
  <r>
    <d v="2019-03-18T00:00:00"/>
    <x v="4"/>
    <s v="March"/>
    <x v="4"/>
    <x v="11"/>
    <s v="Y"/>
    <s v="N"/>
    <n v="16.5"/>
    <n v="28.2"/>
    <n v="18.899999999999999"/>
    <n v="0"/>
    <x v="1536"/>
    <n v="111.14979460000001"/>
    <n v="13555204.843319321"/>
  </r>
  <r>
    <d v="2019-03-19T00:00:00"/>
    <x v="5"/>
    <s v="March"/>
    <x v="4"/>
    <x v="11"/>
    <s v="Y"/>
    <s v="N"/>
    <n v="16.899999999999999"/>
    <n v="23.4"/>
    <n v="12.7"/>
    <n v="0"/>
    <x v="1537"/>
    <n v="113.64477429999999"/>
    <n v="14011359.11683354"/>
  </r>
  <r>
    <d v="2019-03-20T00:00:00"/>
    <x v="6"/>
    <s v="March"/>
    <x v="4"/>
    <x v="11"/>
    <s v="Y"/>
    <s v="N"/>
    <n v="19.3"/>
    <n v="23.4"/>
    <n v="11.1"/>
    <n v="0"/>
    <x v="1538"/>
    <n v="127.27659920000001"/>
    <n v="15781572.824184561"/>
  </r>
  <r>
    <d v="2019-03-21T00:00:00"/>
    <x v="0"/>
    <s v="March"/>
    <x v="4"/>
    <x v="11"/>
    <s v="Y"/>
    <s v="N"/>
    <n v="18.2"/>
    <n v="24.3"/>
    <n v="12.5"/>
    <n v="0"/>
    <x v="1539"/>
    <n v="115.460165"/>
    <n v="14338005.511231825"/>
  </r>
  <r>
    <d v="2019-03-22T00:00:00"/>
    <x v="1"/>
    <s v="March"/>
    <x v="4"/>
    <x v="11"/>
    <s v="Y"/>
    <s v="N"/>
    <n v="18.7"/>
    <n v="28.6"/>
    <n v="15.3"/>
    <n v="0"/>
    <x v="1540"/>
    <n v="111.2407066"/>
    <n v="14272810.054365223"/>
  </r>
  <r>
    <d v="2019-03-23T00:00:00"/>
    <x v="2"/>
    <s v="March"/>
    <x v="4"/>
    <x v="11"/>
    <s v="Y"/>
    <s v="N"/>
    <n v="19.899999999999999"/>
    <n v="31.3"/>
    <n v="13.6"/>
    <n v="1.8"/>
    <x v="1541"/>
    <n v="98.954731719999998"/>
    <n v="10800676.423618456"/>
  </r>
  <r>
    <d v="2019-03-24T00:00:00"/>
    <x v="3"/>
    <s v="March"/>
    <x v="4"/>
    <x v="12"/>
    <s v="Y"/>
    <s v="N"/>
    <n v="16.5"/>
    <n v="29.3"/>
    <n v="16.899999999999999"/>
    <n v="2"/>
    <x v="1542"/>
    <n v="97.857599649999997"/>
    <n v="10199387.402928609"/>
  </r>
  <r>
    <d v="2019-03-25T00:00:00"/>
    <x v="4"/>
    <s v="March"/>
    <x v="4"/>
    <x v="12"/>
    <s v="Y"/>
    <s v="N"/>
    <n v="14.8"/>
    <n v="19"/>
    <n v="13.6"/>
    <n v="0.2"/>
    <x v="1543"/>
    <n v="80.292927370000001"/>
    <n v="8638229.0791338012"/>
  </r>
  <r>
    <d v="2019-03-26T00:00:00"/>
    <x v="5"/>
    <s v="March"/>
    <x v="4"/>
    <x v="12"/>
    <s v="Y"/>
    <s v="N"/>
    <n v="12.3"/>
    <n v="20.3"/>
    <n v="15.9"/>
    <n v="0"/>
    <x v="1544"/>
    <n v="95.567893560000002"/>
    <n v="10401626.737291241"/>
  </r>
  <r>
    <d v="2019-03-27T00:00:00"/>
    <x v="6"/>
    <s v="March"/>
    <x v="4"/>
    <x v="12"/>
    <s v="Y"/>
    <s v="N"/>
    <n v="11.1"/>
    <n v="21.7"/>
    <n v="17.8"/>
    <n v="0"/>
    <x v="1545"/>
    <n v="114.1613715"/>
    <n v="12935350.446566543"/>
  </r>
  <r>
    <d v="2019-03-28T00:00:00"/>
    <x v="0"/>
    <s v="March"/>
    <x v="4"/>
    <x v="12"/>
    <s v="Y"/>
    <s v="N"/>
    <n v="11.6"/>
    <n v="27.9"/>
    <n v="17.8"/>
    <n v="0"/>
    <x v="1546"/>
    <n v="108.460275"/>
    <n v="12356137.262468999"/>
  </r>
  <r>
    <d v="2019-03-29T00:00:00"/>
    <x v="1"/>
    <s v="March"/>
    <x v="4"/>
    <x v="12"/>
    <s v="Y"/>
    <s v="N"/>
    <n v="14.6"/>
    <n v="28.5"/>
    <n v="4.9000000000000004"/>
    <n v="0"/>
    <x v="1547"/>
    <n v="83.989537740000003"/>
    <n v="9303377.0534025766"/>
  </r>
  <r>
    <d v="2019-03-30T00:00:00"/>
    <x v="2"/>
    <s v="March"/>
    <x v="4"/>
    <x v="12"/>
    <s v="Y"/>
    <s v="N"/>
    <n v="9.1"/>
    <n v="15.6"/>
    <n v="11.4"/>
    <n v="1.8"/>
    <x v="1548"/>
    <n v="85.165934859999993"/>
    <n v="8624128.6794806533"/>
  </r>
  <r>
    <d v="2019-03-31T00:00:00"/>
    <x v="3"/>
    <s v="March"/>
    <x v="4"/>
    <x v="13"/>
    <s v="Y"/>
    <s v="N"/>
    <n v="9.4"/>
    <n v="18.5"/>
    <n v="8"/>
    <n v="2.2000000000000002"/>
    <x v="1549"/>
    <n v="94.389588230000001"/>
    <n v="9544659.5875355434"/>
  </r>
  <r>
    <d v="2019-04-01T00:00:00"/>
    <x v="4"/>
    <s v="April"/>
    <x v="4"/>
    <x v="13"/>
    <s v="Y"/>
    <s v="N"/>
    <n v="13"/>
    <n v="17.100000000000001"/>
    <n v="6.6"/>
    <n v="0.2"/>
    <x v="1550"/>
    <n v="131.3335309"/>
    <n v="15342045.552563585"/>
  </r>
  <r>
    <d v="2019-04-02T00:00:00"/>
    <x v="5"/>
    <s v="April"/>
    <x v="4"/>
    <x v="13"/>
    <s v="Y"/>
    <s v="N"/>
    <n v="7.4"/>
    <n v="25.9"/>
    <n v="16.600000000000001"/>
    <n v="0"/>
    <x v="1551"/>
    <n v="119.3975507"/>
    <n v="13722026.785796793"/>
  </r>
  <r>
    <d v="2019-04-03T00:00:00"/>
    <x v="6"/>
    <s v="April"/>
    <x v="4"/>
    <x v="13"/>
    <s v="Y"/>
    <s v="N"/>
    <n v="9.4"/>
    <n v="24.7"/>
    <n v="10.9"/>
    <n v="0"/>
    <x v="1552"/>
    <n v="112.9080676"/>
    <n v="13005740.300840175"/>
  </r>
  <r>
    <d v="2019-04-04T00:00:00"/>
    <x v="0"/>
    <s v="April"/>
    <x v="4"/>
    <x v="13"/>
    <s v="Y"/>
    <s v="N"/>
    <n v="13.3"/>
    <n v="21.9"/>
    <n v="13.9"/>
    <n v="0"/>
    <x v="1553"/>
    <n v="116.75648839999999"/>
    <n v="13282665.881517014"/>
  </r>
  <r>
    <d v="2019-04-05T00:00:00"/>
    <x v="1"/>
    <s v="April"/>
    <x v="4"/>
    <x v="13"/>
    <s v="N"/>
    <s v="N"/>
    <n v="14.4"/>
    <n v="28.5"/>
    <n v="15.3"/>
    <n v="0"/>
    <x v="1554"/>
    <n v="98.530301969999996"/>
    <n v="10984624.111943917"/>
  </r>
  <r>
    <d v="2019-04-06T00:00:00"/>
    <x v="2"/>
    <s v="April"/>
    <x v="4"/>
    <x v="13"/>
    <s v="N"/>
    <s v="N"/>
    <n v="16.5"/>
    <n v="20.100000000000001"/>
    <n v="12.4"/>
    <n v="0"/>
    <x v="1555"/>
    <n v="103.2729949"/>
    <n v="10557561.606713811"/>
  </r>
  <r>
    <d v="2019-04-07T00:00:00"/>
    <x v="3"/>
    <s v="April"/>
    <x v="4"/>
    <x v="14"/>
    <s v="N"/>
    <s v="N"/>
    <n v="9.5"/>
    <n v="26.5"/>
    <n v="15.9"/>
    <n v="0"/>
    <x v="1556"/>
    <n v="86.802686010000002"/>
    <n v="8123900.2748174546"/>
  </r>
  <r>
    <d v="2019-04-08T00:00:00"/>
    <x v="4"/>
    <s v="April"/>
    <x v="4"/>
    <x v="14"/>
    <s v="N"/>
    <s v="N"/>
    <n v="12.5"/>
    <n v="23.1"/>
    <n v="9"/>
    <n v="0"/>
    <x v="1557"/>
    <n v="113.1340539"/>
    <n v="12279981.452591926"/>
  </r>
  <r>
    <d v="2019-04-09T00:00:00"/>
    <x v="5"/>
    <s v="April"/>
    <x v="4"/>
    <x v="14"/>
    <s v="N"/>
    <s v="N"/>
    <n v="11.1"/>
    <n v="16.3"/>
    <n v="13.9"/>
    <n v="1.6"/>
    <x v="1558"/>
    <n v="106.3359468"/>
    <n v="11909523.959091071"/>
  </r>
  <r>
    <d v="2019-04-10T00:00:00"/>
    <x v="6"/>
    <s v="April"/>
    <x v="4"/>
    <x v="14"/>
    <s v="N"/>
    <s v="N"/>
    <n v="10.7"/>
    <n v="15.8"/>
    <n v="4.8"/>
    <n v="1.4"/>
    <x v="1559"/>
    <n v="121.87513629999999"/>
    <n v="14729704.660578974"/>
  </r>
  <r>
    <d v="2019-04-11T00:00:00"/>
    <x v="0"/>
    <s v="April"/>
    <x v="4"/>
    <x v="14"/>
    <s v="N"/>
    <s v="N"/>
    <n v="11.3"/>
    <n v="17.3"/>
    <n v="14.4"/>
    <n v="0"/>
    <x v="1560"/>
    <n v="126.8896051"/>
    <n v="14832203.34279811"/>
  </r>
  <r>
    <d v="2019-04-12T00:00:00"/>
    <x v="1"/>
    <s v="April"/>
    <x v="4"/>
    <x v="14"/>
    <s v="N"/>
    <s v="N"/>
    <n v="6.7"/>
    <n v="24.9"/>
    <n v="15.3"/>
    <n v="0.2"/>
    <x v="1561"/>
    <n v="128.7232047"/>
    <n v="14783701.73025322"/>
  </r>
  <r>
    <d v="2019-04-13T00:00:00"/>
    <x v="2"/>
    <s v="April"/>
    <x v="4"/>
    <x v="14"/>
    <s v="N"/>
    <s v="N"/>
    <n v="10.5"/>
    <n v="20.7"/>
    <n v="10"/>
    <n v="0"/>
    <x v="1562"/>
    <n v="122.44216059999999"/>
    <n v="12974406.619056931"/>
  </r>
  <r>
    <d v="2019-04-14T00:00:00"/>
    <x v="3"/>
    <s v="April"/>
    <x v="4"/>
    <x v="15"/>
    <s v="N"/>
    <s v="N"/>
    <n v="11.8"/>
    <n v="22.5"/>
    <n v="14.4"/>
    <n v="0"/>
    <x v="1563"/>
    <n v="111.731646"/>
    <n v="11025678.82728"/>
  </r>
  <r>
    <d v="2019-04-15T00:00:00"/>
    <x v="4"/>
    <s v="April"/>
    <x v="4"/>
    <x v="15"/>
    <s v="N"/>
    <s v="N"/>
    <n v="12.9"/>
    <n v="27.4"/>
    <n v="10.9"/>
    <n v="0"/>
    <x v="1564"/>
    <n v="113.1121728"/>
    <n v="12916839.482848223"/>
  </r>
  <r>
    <d v="2019-04-16T00:00:00"/>
    <x v="5"/>
    <s v="April"/>
    <x v="4"/>
    <x v="15"/>
    <s v="N"/>
    <s v="N"/>
    <n v="17.100000000000001"/>
    <n v="30.3"/>
    <n v="14.4"/>
    <n v="0"/>
    <x v="1565"/>
    <n v="100.00561740000001"/>
    <n v="11539935.707936026"/>
  </r>
  <r>
    <d v="2019-04-17T00:00:00"/>
    <x v="6"/>
    <s v="April"/>
    <x v="4"/>
    <x v="15"/>
    <s v="N"/>
    <s v="N"/>
    <n v="22.1"/>
    <n v="30"/>
    <n v="12.8"/>
    <n v="0"/>
    <x v="1566"/>
    <n v="100.1096387"/>
    <n v="11740971.550627733"/>
  </r>
  <r>
    <d v="2019-04-18T00:00:00"/>
    <x v="0"/>
    <s v="April"/>
    <x v="4"/>
    <x v="15"/>
    <s v="N"/>
    <s v="N"/>
    <n v="13.2"/>
    <n v="17.7"/>
    <n v="12.8"/>
    <n v="0"/>
    <x v="1567"/>
    <n v="84.833863710000003"/>
    <n v="9447104.576946741"/>
  </r>
  <r>
    <d v="2019-04-19T00:00:00"/>
    <x v="1"/>
    <s v="April"/>
    <x v="4"/>
    <x v="15"/>
    <s v="N"/>
    <s v="Y"/>
    <n v="8.6"/>
    <n v="22.1"/>
    <n v="14"/>
    <n v="0"/>
    <x v="1568"/>
    <n v="78.14244558"/>
    <n v="7499127.7226663195"/>
  </r>
  <r>
    <d v="2019-04-20T00:00:00"/>
    <x v="2"/>
    <s v="April"/>
    <x v="4"/>
    <x v="15"/>
    <s v="N"/>
    <s v="Y"/>
    <n v="10.199999999999999"/>
    <n v="30.2"/>
    <n v="13.9"/>
    <n v="0"/>
    <x v="1569"/>
    <n v="66.874813889999999"/>
    <n v="6396867.5227670604"/>
  </r>
  <r>
    <d v="2019-04-21T00:00:00"/>
    <x v="3"/>
    <s v="April"/>
    <x v="4"/>
    <x v="16"/>
    <s v="N"/>
    <s v="Y"/>
    <n v="14.8"/>
    <n v="27"/>
    <n v="7.5"/>
    <n v="0"/>
    <x v="1570"/>
    <n v="80.076258480000007"/>
    <n v="7592083.3172006896"/>
  </r>
  <r>
    <d v="2019-04-22T00:00:00"/>
    <x v="4"/>
    <s v="April"/>
    <x v="4"/>
    <x v="16"/>
    <s v="N"/>
    <s v="Y"/>
    <n v="13.7"/>
    <n v="17.600000000000001"/>
    <n v="6"/>
    <n v="0.8"/>
    <x v="1571"/>
    <n v="95.107386919999996"/>
    <n v="9534183.613949649"/>
  </r>
  <r>
    <d v="2019-04-23T00:00:00"/>
    <x v="5"/>
    <s v="April"/>
    <x v="4"/>
    <x v="16"/>
    <s v="N"/>
    <s v="N"/>
    <n v="11.1"/>
    <n v="18.5"/>
    <n v="8"/>
    <n v="0"/>
    <x v="1572"/>
    <n v="89.628985839999999"/>
    <n v="10239294.664014068"/>
  </r>
  <r>
    <d v="2019-04-24T00:00:00"/>
    <x v="6"/>
    <s v="April"/>
    <x v="4"/>
    <x v="16"/>
    <s v="Y"/>
    <s v="N"/>
    <n v="14.6"/>
    <n v="23.2"/>
    <n v="8.1999999999999993"/>
    <n v="0"/>
    <x v="1573"/>
    <n v="86.749292839999995"/>
    <n v="9825591.8565671127"/>
  </r>
  <r>
    <d v="2019-04-25T00:00:00"/>
    <x v="0"/>
    <s v="April"/>
    <x v="4"/>
    <x v="16"/>
    <s v="Y"/>
    <s v="Y"/>
    <n v="10.199999999999999"/>
    <n v="21.5"/>
    <n v="10.6"/>
    <n v="0"/>
    <x v="1574"/>
    <n v="62.60573067"/>
    <n v="6142402.5591598013"/>
  </r>
  <r>
    <d v="2019-04-26T00:00:00"/>
    <x v="1"/>
    <s v="April"/>
    <x v="4"/>
    <x v="16"/>
    <s v="Y"/>
    <s v="N"/>
    <n v="11.9"/>
    <n v="15.8"/>
    <n v="6.9"/>
    <n v="3"/>
    <x v="1575"/>
    <n v="60.918382540000003"/>
    <n v="6532070.4280797383"/>
  </r>
  <r>
    <d v="2019-04-27T00:00:00"/>
    <x v="2"/>
    <s v="April"/>
    <x v="4"/>
    <x v="16"/>
    <s v="Y"/>
    <s v="N"/>
    <n v="8.6999999999999993"/>
    <n v="16.2"/>
    <n v="8.5"/>
    <n v="0"/>
    <x v="1576"/>
    <n v="79.620085979999999"/>
    <n v="8389960.9867364801"/>
  </r>
  <r>
    <d v="2019-04-28T00:00:00"/>
    <x v="3"/>
    <s v="April"/>
    <x v="4"/>
    <x v="17"/>
    <s v="Y"/>
    <s v="N"/>
    <n v="12.4"/>
    <n v="17.399999999999999"/>
    <n v="5.2"/>
    <n v="0"/>
    <x v="1577"/>
    <n v="86.022860620000003"/>
    <n v="8693249.2155054063"/>
  </r>
  <r>
    <d v="2019-04-29T00:00:00"/>
    <x v="4"/>
    <s v="April"/>
    <x v="4"/>
    <x v="17"/>
    <s v="Y"/>
    <s v="N"/>
    <n v="11.5"/>
    <n v="18.100000000000001"/>
    <n v="8.4"/>
    <n v="0"/>
    <x v="1578"/>
    <n v="121.0296417"/>
    <n v="14318717.361163791"/>
  </r>
  <r>
    <d v="2019-04-30T00:00:00"/>
    <x v="5"/>
    <s v="April"/>
    <x v="4"/>
    <x v="17"/>
    <s v="Y"/>
    <s v="N"/>
    <n v="7.9"/>
    <n v="23.1"/>
    <n v="11.7"/>
    <n v="0"/>
    <x v="1579"/>
    <n v="96.951705770000004"/>
    <n v="10714675.934195014"/>
  </r>
  <r>
    <d v="2019-05-01T00:00:00"/>
    <x v="6"/>
    <s v="May"/>
    <x v="4"/>
    <x v="17"/>
    <s v="Y"/>
    <s v="N"/>
    <n v="15.6"/>
    <n v="22.8"/>
    <n v="7.8"/>
    <n v="0"/>
    <x v="1580"/>
    <n v="90.563836899999998"/>
    <n v="10094461.255625006"/>
  </r>
  <r>
    <d v="2019-05-02T00:00:00"/>
    <x v="0"/>
    <s v="May"/>
    <x v="4"/>
    <x v="17"/>
    <s v="Y"/>
    <s v="N"/>
    <n v="17.100000000000001"/>
    <n v="20.2"/>
    <n v="6.2"/>
    <n v="3.6"/>
    <x v="1581"/>
    <n v="103.58661480000001"/>
    <n v="11699942.403076321"/>
  </r>
  <r>
    <d v="2019-05-03T00:00:00"/>
    <x v="1"/>
    <s v="May"/>
    <x v="4"/>
    <x v="17"/>
    <s v="Y"/>
    <s v="N"/>
    <n v="11.8"/>
    <n v="20.7"/>
    <n v="9"/>
    <n v="0.2"/>
    <x v="1582"/>
    <n v="101.1629982"/>
    <n v="11219197.541531067"/>
  </r>
  <r>
    <d v="2019-05-04T00:00:00"/>
    <x v="2"/>
    <s v="May"/>
    <x v="4"/>
    <x v="17"/>
    <s v="Y"/>
    <s v="N"/>
    <n v="13"/>
    <n v="16.399999999999999"/>
    <n v="8.1999999999999993"/>
    <n v="0.2"/>
    <x v="1583"/>
    <n v="103.38349669999999"/>
    <n v="10712199.384674221"/>
  </r>
  <r>
    <d v="2019-05-05T00:00:00"/>
    <x v="3"/>
    <s v="May"/>
    <x v="4"/>
    <x v="18"/>
    <s v="Y"/>
    <s v="N"/>
    <n v="11.3"/>
    <n v="16.3"/>
    <n v="6.5"/>
    <n v="2"/>
    <x v="1584"/>
    <n v="108.09555589999999"/>
    <n v="11325247.599009909"/>
  </r>
  <r>
    <d v="2019-05-06T00:00:00"/>
    <x v="4"/>
    <s v="May"/>
    <x v="4"/>
    <x v="18"/>
    <s v="Y"/>
    <s v="N"/>
    <n v="11.7"/>
    <n v="16.7"/>
    <n v="8.5"/>
    <n v="0.2"/>
    <x v="1585"/>
    <n v="112.50558460000001"/>
    <n v="13673420.789569532"/>
  </r>
  <r>
    <d v="2019-05-07T00:00:00"/>
    <x v="5"/>
    <s v="May"/>
    <x v="4"/>
    <x v="18"/>
    <s v="Y"/>
    <s v="N"/>
    <n v="7.4"/>
    <n v="18.7"/>
    <n v="11.7"/>
    <n v="0"/>
    <x v="1586"/>
    <n v="94.753714479999999"/>
    <n v="11021603.778750438"/>
  </r>
  <r>
    <d v="2019-05-08T00:00:00"/>
    <x v="6"/>
    <s v="May"/>
    <x v="4"/>
    <x v="18"/>
    <s v="Y"/>
    <s v="N"/>
    <n v="10.3"/>
    <n v="17.399999999999999"/>
    <n v="7.3"/>
    <n v="5.2"/>
    <x v="1587"/>
    <n v="114.5284513"/>
    <n v="13606190.746790392"/>
  </r>
  <r>
    <d v="2019-05-09T00:00:00"/>
    <x v="0"/>
    <s v="May"/>
    <x v="4"/>
    <x v="18"/>
    <s v="Y"/>
    <s v="N"/>
    <n v="9.6999999999999993"/>
    <n v="16.2"/>
    <n v="5.3"/>
    <n v="0.6"/>
    <x v="1588"/>
    <n v="113.6303305"/>
    <n v="13863279.278152218"/>
  </r>
  <r>
    <d v="2019-05-10T00:00:00"/>
    <x v="1"/>
    <s v="May"/>
    <x v="4"/>
    <x v="18"/>
    <s v="Y"/>
    <s v="N"/>
    <n v="10.199999999999999"/>
    <n v="14.2"/>
    <n v="2.8"/>
    <n v="7.2"/>
    <x v="1589"/>
    <n v="93.135276869999998"/>
    <n v="11534884.136687608"/>
  </r>
  <r>
    <d v="2019-05-11T00:00:00"/>
    <x v="2"/>
    <s v="May"/>
    <x v="4"/>
    <x v="18"/>
    <s v="Y"/>
    <s v="N"/>
    <n v="10.199999999999999"/>
    <n v="16.399999999999999"/>
    <n v="7.7"/>
    <n v="8.1999999999999993"/>
    <x v="1590"/>
    <n v="87.036533050000003"/>
    <n v="9851381.0016490929"/>
  </r>
  <r>
    <d v="2019-05-12T00:00:00"/>
    <x v="3"/>
    <s v="May"/>
    <x v="4"/>
    <x v="19"/>
    <s v="Y"/>
    <s v="N"/>
    <n v="12.2"/>
    <n v="17.7"/>
    <n v="6.6"/>
    <n v="0"/>
    <x v="1591"/>
    <n v="87.377381740000004"/>
    <n v="9647937.8742997721"/>
  </r>
  <r>
    <d v="2019-05-13T00:00:00"/>
    <x v="4"/>
    <s v="May"/>
    <x v="4"/>
    <x v="19"/>
    <s v="Y"/>
    <s v="N"/>
    <n v="12.7"/>
    <n v="18.100000000000001"/>
    <n v="8.3000000000000007"/>
    <n v="0"/>
    <x v="1592"/>
    <n v="77.157376979999995"/>
    <n v="9227914.6522671115"/>
  </r>
  <r>
    <d v="2019-05-14T00:00:00"/>
    <x v="5"/>
    <s v="May"/>
    <x v="4"/>
    <x v="19"/>
    <s v="Y"/>
    <s v="N"/>
    <n v="11.3"/>
    <n v="20.2"/>
    <n v="9"/>
    <n v="0"/>
    <x v="1593"/>
    <n v="89.82269178"/>
    <n v="11048668.047433352"/>
  </r>
  <r>
    <d v="2019-05-15T00:00:00"/>
    <x v="6"/>
    <s v="May"/>
    <x v="4"/>
    <x v="19"/>
    <s v="Y"/>
    <s v="N"/>
    <n v="12"/>
    <n v="15.8"/>
    <n v="8"/>
    <n v="0"/>
    <x v="1594"/>
    <n v="100.6447738"/>
    <n v="12707889.718782894"/>
  </r>
  <r>
    <d v="2019-05-16T00:00:00"/>
    <x v="0"/>
    <s v="May"/>
    <x v="4"/>
    <x v="19"/>
    <s v="Y"/>
    <s v="N"/>
    <n v="10.5"/>
    <n v="16.100000000000001"/>
    <n v="9.8000000000000007"/>
    <n v="0"/>
    <x v="1595"/>
    <n v="98.942964329999995"/>
    <n v="12604293.27037207"/>
  </r>
  <r>
    <d v="2019-05-17T00:00:00"/>
    <x v="1"/>
    <s v="May"/>
    <x v="4"/>
    <x v="19"/>
    <s v="Y"/>
    <s v="N"/>
    <n v="6.5"/>
    <n v="18.600000000000001"/>
    <n v="10.7"/>
    <n v="0"/>
    <x v="1596"/>
    <n v="96.783858859999995"/>
    <n v="12285185.568661366"/>
  </r>
  <r>
    <d v="2019-05-18T00:00:00"/>
    <x v="2"/>
    <s v="May"/>
    <x v="4"/>
    <x v="19"/>
    <s v="Y"/>
    <s v="N"/>
    <n v="6.2"/>
    <n v="21.5"/>
    <n v="10.6"/>
    <n v="0"/>
    <x v="1597"/>
    <n v="86.441785100000004"/>
    <n v="9767112.1889825389"/>
  </r>
  <r>
    <d v="2019-05-19T00:00:00"/>
    <x v="3"/>
    <s v="May"/>
    <x v="4"/>
    <x v="20"/>
    <s v="Y"/>
    <s v="N"/>
    <n v="8.9"/>
    <n v="21.8"/>
    <n v="10"/>
    <n v="0.2"/>
    <x v="1598"/>
    <n v="76.294168089999999"/>
    <n v="7938778.2164797373"/>
  </r>
  <r>
    <d v="2019-05-20T00:00:00"/>
    <x v="4"/>
    <s v="May"/>
    <x v="4"/>
    <x v="20"/>
    <s v="Y"/>
    <s v="N"/>
    <n v="12"/>
    <n v="19.600000000000001"/>
    <n v="3.1"/>
    <n v="0.4"/>
    <x v="1599"/>
    <n v="93.344364299999995"/>
    <n v="11083095.611064905"/>
  </r>
  <r>
    <d v="2019-05-21T00:00:00"/>
    <x v="5"/>
    <s v="May"/>
    <x v="4"/>
    <x v="20"/>
    <s v="Y"/>
    <s v="N"/>
    <n v="11.1"/>
    <n v="20.399999999999999"/>
    <n v="6.9"/>
    <n v="0.4"/>
    <x v="1600"/>
    <n v="104.5578083"/>
    <n v="12731666.594970193"/>
  </r>
  <r>
    <d v="2019-05-22T00:00:00"/>
    <x v="6"/>
    <s v="May"/>
    <x v="4"/>
    <x v="20"/>
    <s v="Y"/>
    <s v="N"/>
    <n v="10.7"/>
    <n v="22.3"/>
    <n v="10.3"/>
    <n v="0"/>
    <x v="1601"/>
    <n v="115.8944559"/>
    <n v="14140930.41436748"/>
  </r>
  <r>
    <d v="2019-05-23T00:00:00"/>
    <x v="0"/>
    <s v="May"/>
    <x v="4"/>
    <x v="20"/>
    <s v="Y"/>
    <s v="N"/>
    <n v="9.9"/>
    <n v="21.3"/>
    <n v="10.199999999999999"/>
    <n v="0"/>
    <x v="1602"/>
    <n v="88.387136190000007"/>
    <n v="10528508.611265402"/>
  </r>
  <r>
    <d v="2019-05-24T00:00:00"/>
    <x v="1"/>
    <s v="May"/>
    <x v="4"/>
    <x v="20"/>
    <s v="Y"/>
    <s v="N"/>
    <n v="13.8"/>
    <n v="20.2"/>
    <n v="4.4000000000000004"/>
    <n v="0"/>
    <x v="1603"/>
    <n v="91.547124490000002"/>
    <n v="10887220.266398994"/>
  </r>
  <r>
    <d v="2019-05-25T00:00:00"/>
    <x v="2"/>
    <s v="May"/>
    <x v="4"/>
    <x v="20"/>
    <s v="Y"/>
    <s v="N"/>
    <n v="13.7"/>
    <n v="19.8"/>
    <n v="9.1"/>
    <n v="1.6"/>
    <x v="1604"/>
    <n v="74.262935119999995"/>
    <n v="7793891.3276972435"/>
  </r>
  <r>
    <d v="2019-05-26T00:00:00"/>
    <x v="3"/>
    <s v="May"/>
    <x v="4"/>
    <x v="21"/>
    <s v="Y"/>
    <s v="N"/>
    <n v="9.5"/>
    <n v="15.1"/>
    <n v="8.6"/>
    <n v="6.6"/>
    <x v="1605"/>
    <n v="63.903082140000002"/>
    <n v="6783531.3567327401"/>
  </r>
  <r>
    <d v="2019-05-27T00:00:00"/>
    <x v="4"/>
    <s v="May"/>
    <x v="4"/>
    <x v="21"/>
    <s v="Y"/>
    <s v="N"/>
    <n v="7.8"/>
    <n v="14"/>
    <n v="7.2"/>
    <n v="8.1999999999999993"/>
    <x v="1606"/>
    <n v="87.611014030000007"/>
    <n v="11409520.591362009"/>
  </r>
  <r>
    <d v="2019-05-28T00:00:00"/>
    <x v="5"/>
    <s v="May"/>
    <x v="4"/>
    <x v="21"/>
    <s v="Y"/>
    <s v="N"/>
    <n v="8.1999999999999993"/>
    <n v="15.7"/>
    <n v="3.3"/>
    <n v="0.2"/>
    <x v="1607"/>
    <n v="79.964774539999993"/>
    <n v="10699259.245604783"/>
  </r>
  <r>
    <d v="2019-05-29T00:00:00"/>
    <x v="6"/>
    <s v="May"/>
    <x v="4"/>
    <x v="21"/>
    <s v="Y"/>
    <s v="N"/>
    <n v="8.6999999999999993"/>
    <n v="10.6"/>
    <n v="7.9"/>
    <n v="1.2"/>
    <x v="1608"/>
    <n v="85.003942199999997"/>
    <n v="11586163.977733877"/>
  </r>
  <r>
    <d v="2019-05-30T00:00:00"/>
    <x v="0"/>
    <s v="May"/>
    <x v="4"/>
    <x v="21"/>
    <s v="Y"/>
    <s v="N"/>
    <n v="6.7"/>
    <n v="13.3"/>
    <n v="5.8"/>
    <n v="5.8"/>
    <x v="1609"/>
    <n v="100.0150103"/>
    <n v="13887797.787253492"/>
  </r>
  <r>
    <d v="2019-05-31T00:00:00"/>
    <x v="1"/>
    <s v="May"/>
    <x v="4"/>
    <x v="21"/>
    <s v="Y"/>
    <s v="N"/>
    <n v="8.5"/>
    <n v="14.3"/>
    <n v="5.7"/>
    <n v="1.4"/>
    <x v="1610"/>
    <n v="100.7077503"/>
    <n v="13481659.923995743"/>
  </r>
  <r>
    <d v="2019-06-01T00:00:00"/>
    <x v="2"/>
    <s v="June"/>
    <x v="4"/>
    <x v="21"/>
    <s v="Y"/>
    <s v="N"/>
    <n v="11.7"/>
    <n v="14.6"/>
    <n v="5.8"/>
    <n v="2.4"/>
    <x v="1611"/>
    <n v="113.2446372"/>
    <n v="13663354.473508781"/>
  </r>
  <r>
    <d v="2019-06-02T00:00:00"/>
    <x v="3"/>
    <s v="June"/>
    <x v="4"/>
    <x v="22"/>
    <s v="Y"/>
    <s v="N"/>
    <n v="11"/>
    <n v="14.5"/>
    <n v="6.7"/>
    <n v="0"/>
    <x v="1612"/>
    <n v="108.9225857"/>
    <n v="12862333.752974899"/>
  </r>
  <r>
    <d v="2019-06-03T00:00:00"/>
    <x v="4"/>
    <s v="June"/>
    <x v="4"/>
    <x v="22"/>
    <s v="Y"/>
    <s v="N"/>
    <n v="8.1999999999999993"/>
    <n v="12"/>
    <n v="3.8"/>
    <n v="15.4"/>
    <x v="1613"/>
    <n v="115.7252699"/>
    <n v="15673581.745925715"/>
  </r>
  <r>
    <d v="2019-06-04T00:00:00"/>
    <x v="5"/>
    <s v="June"/>
    <x v="4"/>
    <x v="22"/>
    <s v="Y"/>
    <s v="N"/>
    <n v="8.4"/>
    <n v="12.9"/>
    <n v="7.9"/>
    <n v="3.2"/>
    <x v="1614"/>
    <n v="149.11844379999999"/>
    <n v="20302345.644731674"/>
  </r>
  <r>
    <d v="2019-06-05T00:00:00"/>
    <x v="6"/>
    <s v="June"/>
    <x v="4"/>
    <x v="22"/>
    <s v="Y"/>
    <s v="N"/>
    <n v="8.6"/>
    <n v="13"/>
    <n v="5.7"/>
    <n v="0"/>
    <x v="1615"/>
    <n v="155.98832920000001"/>
    <n v="21502182.380733099"/>
  </r>
  <r>
    <d v="2019-06-06T00:00:00"/>
    <x v="0"/>
    <s v="June"/>
    <x v="4"/>
    <x v="22"/>
    <s v="Y"/>
    <s v="N"/>
    <n v="10.199999999999999"/>
    <n v="14.8"/>
    <n v="7.9"/>
    <n v="0"/>
    <x v="1616"/>
    <n v="162.49199490000001"/>
    <n v="21931832.974943947"/>
  </r>
  <r>
    <d v="2019-06-07T00:00:00"/>
    <x v="1"/>
    <s v="June"/>
    <x v="4"/>
    <x v="22"/>
    <s v="Y"/>
    <s v="N"/>
    <n v="11.7"/>
    <n v="16.600000000000001"/>
    <n v="8"/>
    <n v="0"/>
    <x v="1617"/>
    <n v="139.20081619999999"/>
    <n v="18374986.589207727"/>
  </r>
  <r>
    <d v="2019-06-08T00:00:00"/>
    <x v="2"/>
    <s v="June"/>
    <x v="4"/>
    <x v="22"/>
    <s v="Y"/>
    <s v="N"/>
    <n v="6.7"/>
    <n v="18.7"/>
    <n v="9.3000000000000007"/>
    <n v="0"/>
    <x v="1618"/>
    <n v="102.4160856"/>
    <n v="12007633.646134729"/>
  </r>
  <r>
    <d v="2019-06-09T00:00:00"/>
    <x v="3"/>
    <s v="June"/>
    <x v="4"/>
    <x v="23"/>
    <s v="Y"/>
    <s v="N"/>
    <n v="7.8"/>
    <n v="18"/>
    <n v="8"/>
    <n v="0"/>
    <x v="1619"/>
    <n v="69.561305970000006"/>
    <n v="7698309.3861424383"/>
  </r>
  <r>
    <d v="2019-06-10T00:00:00"/>
    <x v="4"/>
    <s v="June"/>
    <x v="4"/>
    <x v="23"/>
    <s v="Y"/>
    <s v="Y"/>
    <n v="12"/>
    <n v="19.2"/>
    <n v="7.6"/>
    <n v="3"/>
    <x v="1620"/>
    <n v="47.487874040000001"/>
    <n v="5135007.7082035411"/>
  </r>
  <r>
    <d v="2019-06-11T00:00:00"/>
    <x v="5"/>
    <s v="June"/>
    <x v="4"/>
    <x v="23"/>
    <s v="Y"/>
    <s v="N"/>
    <n v="9.6"/>
    <n v="17.899999999999999"/>
    <n v="9.1999999999999993"/>
    <n v="0"/>
    <x v="1621"/>
    <n v="73.078081710000006"/>
    <n v="8971132.5425547734"/>
  </r>
  <r>
    <d v="2019-06-12T00:00:00"/>
    <x v="6"/>
    <s v="June"/>
    <x v="4"/>
    <x v="23"/>
    <s v="Y"/>
    <s v="N"/>
    <n v="11.9"/>
    <n v="16.5"/>
    <n v="1.3"/>
    <n v="0.6"/>
    <x v="1622"/>
    <n v="85.792690070000006"/>
    <n v="10992424.345116444"/>
  </r>
  <r>
    <d v="2019-06-13T00:00:00"/>
    <x v="0"/>
    <s v="June"/>
    <x v="4"/>
    <x v="23"/>
    <s v="Y"/>
    <s v="N"/>
    <n v="8.8000000000000007"/>
    <n v="17.399999999999999"/>
    <n v="8.9"/>
    <n v="2.6"/>
    <x v="1623"/>
    <n v="79.516251400000002"/>
    <n v="10220636.481786767"/>
  </r>
  <r>
    <d v="2019-06-14T00:00:00"/>
    <x v="1"/>
    <s v="June"/>
    <x v="4"/>
    <x v="23"/>
    <s v="Y"/>
    <s v="N"/>
    <n v="10"/>
    <n v="17.3"/>
    <n v="7"/>
    <n v="2.2000000000000002"/>
    <x v="1624"/>
    <n v="86.655464210000005"/>
    <n v="11105174.602719652"/>
  </r>
  <r>
    <d v="2019-06-15T00:00:00"/>
    <x v="2"/>
    <s v="June"/>
    <x v="4"/>
    <x v="23"/>
    <s v="Y"/>
    <s v="N"/>
    <n v="9"/>
    <n v="15.2"/>
    <n v="6.4"/>
    <n v="2.6"/>
    <x v="1625"/>
    <n v="104.43185029999999"/>
    <n v="12646472.020692604"/>
  </r>
  <r>
    <d v="2019-06-16T00:00:00"/>
    <x v="3"/>
    <s v="June"/>
    <x v="4"/>
    <x v="24"/>
    <s v="Y"/>
    <s v="N"/>
    <n v="8.6"/>
    <n v="16.7"/>
    <n v="7.5"/>
    <n v="0"/>
    <x v="1626"/>
    <n v="111.2767338"/>
    <n v="12998389.949837983"/>
  </r>
  <r>
    <d v="2019-06-17T00:00:00"/>
    <x v="4"/>
    <s v="June"/>
    <x v="4"/>
    <x v="24"/>
    <s v="Y"/>
    <s v="N"/>
    <n v="6.3"/>
    <n v="17.899999999999999"/>
    <n v="8.6"/>
    <n v="3.4"/>
    <x v="1627"/>
    <n v="108.7466958"/>
    <n v="14134125.049744256"/>
  </r>
  <r>
    <d v="2019-06-18T00:00:00"/>
    <x v="5"/>
    <s v="June"/>
    <x v="4"/>
    <x v="24"/>
    <s v="Y"/>
    <s v="N"/>
    <n v="8"/>
    <n v="13.7"/>
    <n v="5.2"/>
    <n v="0"/>
    <x v="1628"/>
    <n v="101.3953781"/>
    <n v="13984675.645291382"/>
  </r>
  <r>
    <d v="2019-06-19T00:00:00"/>
    <x v="6"/>
    <s v="June"/>
    <x v="4"/>
    <x v="24"/>
    <s v="Y"/>
    <s v="N"/>
    <n v="6.6"/>
    <n v="11.9"/>
    <n v="7"/>
    <n v="0.8"/>
    <x v="1629"/>
    <n v="157.02604099999999"/>
    <n v="22727496.939341918"/>
  </r>
  <r>
    <d v="2019-06-20T00:00:00"/>
    <x v="0"/>
    <s v="June"/>
    <x v="4"/>
    <x v="24"/>
    <s v="Y"/>
    <s v="N"/>
    <n v="6.4"/>
    <n v="11.3"/>
    <n v="6.4"/>
    <n v="1.6"/>
    <x v="1630"/>
    <n v="141.97958589999999"/>
    <n v="21099528.758866709"/>
  </r>
  <r>
    <d v="2019-06-21T00:00:00"/>
    <x v="1"/>
    <s v="June"/>
    <x v="4"/>
    <x v="24"/>
    <s v="Y"/>
    <s v="N"/>
    <n v="6.5"/>
    <n v="12.6"/>
    <n v="8.5"/>
    <n v="3"/>
    <x v="1631"/>
    <n v="123.80971169999999"/>
    <n v="17891039.436701659"/>
  </r>
  <r>
    <d v="2019-06-22T00:00:00"/>
    <x v="2"/>
    <s v="June"/>
    <x v="4"/>
    <x v="24"/>
    <s v="Y"/>
    <s v="N"/>
    <n v="6.8"/>
    <n v="11.8"/>
    <n v="7.3"/>
    <n v="0.4"/>
    <x v="1632"/>
    <n v="111.60986149999999"/>
    <n v="14825058.660043335"/>
  </r>
  <r>
    <d v="2019-06-23T00:00:00"/>
    <x v="3"/>
    <s v="June"/>
    <x v="4"/>
    <x v="25"/>
    <s v="Y"/>
    <s v="N"/>
    <n v="3.6"/>
    <n v="9.6"/>
    <n v="5.9"/>
    <n v="1.2"/>
    <x v="1633"/>
    <n v="127.6019028"/>
    <n v="17038084.903978899"/>
  </r>
  <r>
    <d v="2019-06-24T00:00:00"/>
    <x v="4"/>
    <s v="June"/>
    <x v="4"/>
    <x v="25"/>
    <s v="Y"/>
    <s v="N"/>
    <n v="4.2"/>
    <n v="16"/>
    <n v="9"/>
    <n v="0"/>
    <x v="1634"/>
    <n v="117.51896069999999"/>
    <n v="17258458.507727757"/>
  </r>
  <r>
    <d v="2019-06-25T00:00:00"/>
    <x v="5"/>
    <s v="June"/>
    <x v="4"/>
    <x v="25"/>
    <s v="Y"/>
    <s v="N"/>
    <n v="3.5"/>
    <n v="17"/>
    <n v="8.9"/>
    <n v="0"/>
    <x v="1635"/>
    <n v="124.05127779999999"/>
    <n v="18087575.67500405"/>
  </r>
  <r>
    <d v="2019-06-26T00:00:00"/>
    <x v="6"/>
    <s v="June"/>
    <x v="4"/>
    <x v="25"/>
    <s v="Y"/>
    <s v="N"/>
    <n v="4.5999999999999996"/>
    <n v="18"/>
    <n v="9.1999999999999993"/>
    <n v="0.2"/>
    <x v="1636"/>
    <n v="106.19914"/>
    <n v="14799015.8296584"/>
  </r>
  <r>
    <d v="2019-06-27T00:00:00"/>
    <x v="0"/>
    <s v="June"/>
    <x v="4"/>
    <x v="25"/>
    <s v="Y"/>
    <s v="N"/>
    <n v="5.9"/>
    <n v="17.5"/>
    <n v="9.1999999999999993"/>
    <n v="0"/>
    <x v="1637"/>
    <n v="77.671129440000001"/>
    <n v="10176755.655562552"/>
  </r>
  <r>
    <d v="2019-06-28T00:00:00"/>
    <x v="1"/>
    <s v="June"/>
    <x v="4"/>
    <x v="25"/>
    <s v="N"/>
    <s v="N"/>
    <n v="10.7"/>
    <n v="19.5"/>
    <n v="9.1999999999999993"/>
    <n v="0"/>
    <x v="1638"/>
    <n v="61.815155930000003"/>
    <n v="7637053.5799244568"/>
  </r>
  <r>
    <d v="2019-06-29T00:00:00"/>
    <x v="2"/>
    <s v="June"/>
    <x v="4"/>
    <x v="25"/>
    <s v="N"/>
    <s v="N"/>
    <n v="13"/>
    <n v="17.600000000000001"/>
    <n v="2.6"/>
    <n v="0.8"/>
    <x v="1639"/>
    <n v="52.91240414"/>
    <n v="6239649.2244178988"/>
  </r>
  <r>
    <d v="2019-06-30T00:00:00"/>
    <x v="3"/>
    <s v="June"/>
    <x v="4"/>
    <x v="26"/>
    <s v="N"/>
    <s v="N"/>
    <n v="8.1"/>
    <n v="14.5"/>
    <n v="8.5"/>
    <n v="6.4"/>
    <x v="1640"/>
    <n v="51.901149879999998"/>
    <n v="6028366.0481141396"/>
  </r>
  <r>
    <d v="2019-07-01T00:00:00"/>
    <x v="4"/>
    <s v="July"/>
    <x v="4"/>
    <x v="26"/>
    <s v="N"/>
    <s v="N"/>
    <n v="9.5"/>
    <n v="14.1"/>
    <n v="8.3000000000000007"/>
    <n v="0"/>
    <x v="1641"/>
    <n v="67.195464610000002"/>
    <n v="8773414.8101741243"/>
  </r>
  <r>
    <d v="2019-07-02T00:00:00"/>
    <x v="5"/>
    <s v="July"/>
    <x v="4"/>
    <x v="26"/>
    <s v="N"/>
    <s v="N"/>
    <n v="8.6"/>
    <n v="15.9"/>
    <n v="6.6"/>
    <n v="0"/>
    <x v="1642"/>
    <n v="93.110674299999999"/>
    <n v="12650644.707449526"/>
  </r>
  <r>
    <d v="2019-07-03T00:00:00"/>
    <x v="6"/>
    <s v="July"/>
    <x v="4"/>
    <x v="26"/>
    <s v="N"/>
    <s v="N"/>
    <n v="8.1999999999999993"/>
    <n v="13.7"/>
    <n v="7.5"/>
    <n v="0"/>
    <x v="1643"/>
    <n v="97.287999810000002"/>
    <n v="13360337.251507739"/>
  </r>
  <r>
    <d v="2019-07-04T00:00:00"/>
    <x v="0"/>
    <s v="July"/>
    <x v="4"/>
    <x v="26"/>
    <s v="N"/>
    <s v="N"/>
    <n v="5.3"/>
    <n v="13.5"/>
    <n v="6.9"/>
    <n v="0"/>
    <x v="1644"/>
    <n v="85.901782639999993"/>
    <n v="11612437.059632894"/>
  </r>
  <r>
    <d v="2019-07-05T00:00:00"/>
    <x v="1"/>
    <s v="July"/>
    <x v="4"/>
    <x v="26"/>
    <s v="N"/>
    <s v="N"/>
    <n v="3.5"/>
    <n v="19.100000000000001"/>
    <n v="9"/>
    <n v="0"/>
    <x v="1645"/>
    <n v="78.719066029999993"/>
    <n v="10451868.495191699"/>
  </r>
  <r>
    <d v="2019-07-06T00:00:00"/>
    <x v="2"/>
    <s v="July"/>
    <x v="4"/>
    <x v="26"/>
    <s v="N"/>
    <s v="N"/>
    <n v="6"/>
    <n v="19.399999999999999"/>
    <n v="9.3000000000000007"/>
    <n v="0"/>
    <x v="1646"/>
    <n v="64.992904050000007"/>
    <n v="7452144.8719866453"/>
  </r>
  <r>
    <d v="2019-07-07T00:00:00"/>
    <x v="3"/>
    <s v="July"/>
    <x v="4"/>
    <x v="27"/>
    <s v="N"/>
    <s v="N"/>
    <n v="9"/>
    <n v="18.2"/>
    <n v="6.1"/>
    <n v="0.2"/>
    <x v="1647"/>
    <n v="87.747186549999995"/>
    <n v="10044409.914716113"/>
  </r>
  <r>
    <d v="2019-07-08T00:00:00"/>
    <x v="4"/>
    <s v="July"/>
    <x v="4"/>
    <x v="27"/>
    <s v="N"/>
    <s v="N"/>
    <n v="11"/>
    <n v="16"/>
    <n v="8.1999999999999993"/>
    <n v="5.2"/>
    <x v="1648"/>
    <n v="101.94417129999999"/>
    <n v="12978233.121173637"/>
  </r>
  <r>
    <d v="2019-07-09T00:00:00"/>
    <x v="5"/>
    <s v="July"/>
    <x v="4"/>
    <x v="27"/>
    <s v="N"/>
    <s v="N"/>
    <n v="6.8"/>
    <n v="15"/>
    <n v="7.2"/>
    <n v="0.2"/>
    <x v="1649"/>
    <n v="125.0990315"/>
    <n v="16738748.934340525"/>
  </r>
  <r>
    <d v="2019-07-10T00:00:00"/>
    <x v="6"/>
    <s v="July"/>
    <x v="4"/>
    <x v="27"/>
    <s v="N"/>
    <s v="N"/>
    <n v="9.5"/>
    <n v="15.4"/>
    <n v="6.7"/>
    <n v="0.2"/>
    <x v="1650"/>
    <n v="84.780694909999994"/>
    <n v="10775008.69569858"/>
  </r>
  <r>
    <d v="2019-07-11T00:00:00"/>
    <x v="0"/>
    <s v="July"/>
    <x v="4"/>
    <x v="27"/>
    <s v="N"/>
    <s v="N"/>
    <n v="7.8"/>
    <n v="14.3"/>
    <n v="4.5999999999999996"/>
    <n v="6.4"/>
    <x v="1651"/>
    <n v="89.217705280000004"/>
    <n v="11877688.714838425"/>
  </r>
  <r>
    <d v="2019-07-12T00:00:00"/>
    <x v="1"/>
    <s v="July"/>
    <x v="4"/>
    <x v="27"/>
    <s v="N"/>
    <s v="N"/>
    <n v="10.1"/>
    <n v="15.7"/>
    <n v="6.2"/>
    <n v="2.4"/>
    <x v="1652"/>
    <n v="90.969699500000004"/>
    <n v="11679066.63636593"/>
  </r>
  <r>
    <d v="2019-07-13T00:00:00"/>
    <x v="2"/>
    <s v="July"/>
    <x v="4"/>
    <x v="27"/>
    <s v="N"/>
    <s v="N"/>
    <n v="7"/>
    <n v="12"/>
    <n v="8.3000000000000007"/>
    <n v="4.4000000000000004"/>
    <x v="1653"/>
    <n v="82.190068789999998"/>
    <n v="10187813.265716985"/>
  </r>
  <r>
    <d v="2019-07-14T00:00:00"/>
    <x v="3"/>
    <s v="July"/>
    <x v="4"/>
    <x v="28"/>
    <s v="N"/>
    <s v="N"/>
    <n v="7.1"/>
    <n v="13.1"/>
    <n v="3.8"/>
    <n v="0.8"/>
    <x v="1654"/>
    <n v="81.784996430000007"/>
    <n v="10120097.131272255"/>
  </r>
  <r>
    <d v="2019-07-15T00:00:00"/>
    <x v="4"/>
    <s v="July"/>
    <x v="4"/>
    <x v="28"/>
    <s v="N"/>
    <s v="N"/>
    <n v="8.9"/>
    <n v="14.3"/>
    <n v="7.6"/>
    <n v="4.4000000000000004"/>
    <x v="1655"/>
    <n v="92.269993139999997"/>
    <n v="12155575.080269089"/>
  </r>
  <r>
    <d v="2019-07-16T00:00:00"/>
    <x v="5"/>
    <s v="July"/>
    <x v="4"/>
    <x v="28"/>
    <s v="Y"/>
    <s v="N"/>
    <n v="9.9"/>
    <n v="13.9"/>
    <n v="6.4"/>
    <n v="1.8"/>
    <x v="1656"/>
    <n v="114.6004499"/>
    <n v="15235186.652502323"/>
  </r>
  <r>
    <d v="2019-07-17T00:00:00"/>
    <x v="6"/>
    <s v="July"/>
    <x v="4"/>
    <x v="28"/>
    <s v="Y"/>
    <s v="N"/>
    <n v="9.6999999999999993"/>
    <n v="13.7"/>
    <n v="3.6"/>
    <n v="0"/>
    <x v="1657"/>
    <n v="91.545886449999998"/>
    <n v="12389803.793883439"/>
  </r>
  <r>
    <d v="2019-07-18T00:00:00"/>
    <x v="0"/>
    <s v="July"/>
    <x v="4"/>
    <x v="28"/>
    <s v="Y"/>
    <s v="N"/>
    <n v="9"/>
    <n v="14.3"/>
    <n v="7.9"/>
    <n v="0.4"/>
    <x v="1658"/>
    <n v="85.918878829999997"/>
    <n v="11523366.138443807"/>
  </r>
  <r>
    <d v="2019-07-19T00:00:00"/>
    <x v="1"/>
    <s v="July"/>
    <x v="4"/>
    <x v="28"/>
    <s v="Y"/>
    <s v="N"/>
    <n v="7.5"/>
    <n v="15.7"/>
    <n v="9.6"/>
    <n v="1.6"/>
    <x v="1659"/>
    <n v="101.5731984"/>
    <n v="13418008.434789022"/>
  </r>
  <r>
    <d v="2019-07-20T00:00:00"/>
    <x v="2"/>
    <s v="July"/>
    <x v="4"/>
    <x v="28"/>
    <s v="Y"/>
    <s v="N"/>
    <n v="8"/>
    <n v="17.100000000000001"/>
    <n v="10.3"/>
    <n v="0"/>
    <x v="1660"/>
    <n v="52.5253199"/>
    <n v="5845485.3364457097"/>
  </r>
  <r>
    <d v="2019-07-21T00:00:00"/>
    <x v="3"/>
    <s v="July"/>
    <x v="4"/>
    <x v="29"/>
    <s v="Y"/>
    <s v="N"/>
    <n v="11.3"/>
    <n v="16.600000000000001"/>
    <n v="8.1"/>
    <n v="0"/>
    <x v="1661"/>
    <n v="60.156590430000001"/>
    <n v="6695016.4422145542"/>
  </r>
  <r>
    <d v="2019-07-22T00:00:00"/>
    <x v="4"/>
    <s v="July"/>
    <x v="4"/>
    <x v="29"/>
    <s v="Y"/>
    <s v="N"/>
    <n v="7.9"/>
    <n v="15.6"/>
    <n v="10.6"/>
    <n v="0"/>
    <x v="1662"/>
    <n v="64.585343089999995"/>
    <n v="7983938.0679437174"/>
  </r>
  <r>
    <d v="2019-07-23T00:00:00"/>
    <x v="5"/>
    <s v="July"/>
    <x v="4"/>
    <x v="29"/>
    <s v="Y"/>
    <s v="N"/>
    <n v="9.9"/>
    <n v="15.2"/>
    <n v="8.1999999999999993"/>
    <n v="1.6"/>
    <x v="1663"/>
    <n v="69.864795830000006"/>
    <n v="9013160.8966100551"/>
  </r>
  <r>
    <d v="2019-07-24T00:00:00"/>
    <x v="6"/>
    <s v="July"/>
    <x v="4"/>
    <x v="29"/>
    <s v="Y"/>
    <s v="N"/>
    <n v="7"/>
    <n v="14.4"/>
    <n v="7.8"/>
    <n v="8"/>
    <x v="1664"/>
    <n v="87.256299299999995"/>
    <n v="11847882.38623572"/>
  </r>
  <r>
    <d v="2019-07-25T00:00:00"/>
    <x v="0"/>
    <s v="July"/>
    <x v="4"/>
    <x v="29"/>
    <s v="Y"/>
    <s v="N"/>
    <n v="9.1999999999999993"/>
    <n v="14.8"/>
    <n v="5.2"/>
    <n v="0"/>
    <x v="1665"/>
    <n v="84.076210110000005"/>
    <n v="11177144.34003577"/>
  </r>
  <r>
    <d v="2019-07-26T00:00:00"/>
    <x v="1"/>
    <s v="July"/>
    <x v="4"/>
    <x v="29"/>
    <s v="Y"/>
    <s v="N"/>
    <n v="11"/>
    <n v="14"/>
    <n v="5.9"/>
    <n v="0"/>
    <x v="1666"/>
    <n v="95.233217850000003"/>
    <n v="12998679.984318372"/>
  </r>
  <r>
    <d v="2019-07-27T00:00:00"/>
    <x v="2"/>
    <s v="July"/>
    <x v="4"/>
    <x v="29"/>
    <s v="Y"/>
    <s v="N"/>
    <n v="9.8000000000000007"/>
    <n v="15.3"/>
    <n v="8.6999999999999993"/>
    <n v="6.8"/>
    <x v="1667"/>
    <n v="94.375867150000005"/>
    <n v="11509957.125228034"/>
  </r>
  <r>
    <d v="2019-07-28T00:00:00"/>
    <x v="3"/>
    <s v="July"/>
    <x v="4"/>
    <x v="30"/>
    <s v="Y"/>
    <s v="N"/>
    <n v="6.6"/>
    <n v="15.1"/>
    <n v="10.199999999999999"/>
    <n v="0"/>
    <x v="1668"/>
    <n v="85.712073040000007"/>
    <n v="10149435.27601538"/>
  </r>
  <r>
    <d v="2019-07-29T00:00:00"/>
    <x v="4"/>
    <s v="July"/>
    <x v="4"/>
    <x v="30"/>
    <s v="Y"/>
    <s v="N"/>
    <n v="8.9"/>
    <n v="14.6"/>
    <n v="9.9"/>
    <n v="0"/>
    <x v="1669"/>
    <n v="95.873752800000005"/>
    <n v="12770880.498999504"/>
  </r>
  <r>
    <d v="2019-07-30T00:00:00"/>
    <x v="5"/>
    <s v="July"/>
    <x v="4"/>
    <x v="30"/>
    <s v="Y"/>
    <s v="N"/>
    <n v="7.9"/>
    <n v="12.5"/>
    <n v="8.6999999999999993"/>
    <n v="0.8"/>
    <x v="1670"/>
    <n v="110.4700594"/>
    <n v="15339656.479317874"/>
  </r>
  <r>
    <d v="2019-07-31T00:00:00"/>
    <x v="6"/>
    <s v="July"/>
    <x v="4"/>
    <x v="30"/>
    <s v="Y"/>
    <s v="N"/>
    <n v="3"/>
    <n v="12.5"/>
    <n v="11.3"/>
    <n v="0"/>
    <x v="1671"/>
    <n v="153.26684940000001"/>
    <n v="21499634.511070002"/>
  </r>
  <r>
    <d v="2019-08-01T00:00:00"/>
    <x v="0"/>
    <s v="August"/>
    <x v="4"/>
    <x v="30"/>
    <s v="Y"/>
    <s v="N"/>
    <n v="5.8"/>
    <n v="13.8"/>
    <n v="8.6"/>
    <n v="0"/>
    <x v="1672"/>
    <n v="98.967005540000002"/>
    <n v="13622920.640132289"/>
  </r>
  <r>
    <d v="2019-08-02T00:00:00"/>
    <x v="1"/>
    <s v="August"/>
    <x v="4"/>
    <x v="30"/>
    <s v="Y"/>
    <s v="N"/>
    <n v="9.6999999999999993"/>
    <n v="12.7"/>
    <n v="7.4"/>
    <n v="0.4"/>
    <x v="1673"/>
    <n v="106.56821669999999"/>
    <n v="14454261.781383963"/>
  </r>
  <r>
    <d v="2019-08-03T00:00:00"/>
    <x v="2"/>
    <s v="August"/>
    <x v="4"/>
    <x v="30"/>
    <s v="Y"/>
    <s v="N"/>
    <n v="10"/>
    <n v="13.9"/>
    <n v="6.2"/>
    <n v="0"/>
    <x v="1674"/>
    <n v="121.53235650000001"/>
    <n v="14575825.18476405"/>
  </r>
  <r>
    <d v="2019-08-04T00:00:00"/>
    <x v="3"/>
    <s v="August"/>
    <x v="4"/>
    <x v="31"/>
    <s v="Y"/>
    <s v="N"/>
    <n v="9.1999999999999993"/>
    <n v="13.1"/>
    <n v="7.2"/>
    <n v="1"/>
    <x v="1675"/>
    <n v="127.8811699"/>
    <n v="15390526.291916529"/>
  </r>
  <r>
    <d v="2019-08-05T00:00:00"/>
    <x v="4"/>
    <s v="August"/>
    <x v="4"/>
    <x v="31"/>
    <s v="Y"/>
    <s v="N"/>
    <n v="10"/>
    <n v="15.8"/>
    <n v="10.7"/>
    <n v="0"/>
    <x v="1676"/>
    <n v="108.4969239"/>
    <n v="13632861.449213613"/>
  </r>
  <r>
    <d v="2019-08-06T00:00:00"/>
    <x v="5"/>
    <s v="August"/>
    <x v="4"/>
    <x v="31"/>
    <s v="Y"/>
    <s v="N"/>
    <n v="9.1"/>
    <n v="13.5"/>
    <n v="4.5"/>
    <n v="0.4"/>
    <x v="1677"/>
    <n v="89.427805109999994"/>
    <n v="11815236.487977194"/>
  </r>
  <r>
    <d v="2019-08-07T00:00:00"/>
    <x v="6"/>
    <s v="August"/>
    <x v="4"/>
    <x v="31"/>
    <s v="Y"/>
    <s v="N"/>
    <n v="9.3000000000000007"/>
    <n v="14.1"/>
    <n v="7.5"/>
    <n v="0"/>
    <x v="1678"/>
    <n v="129.26252919999999"/>
    <n v="17620470.787659094"/>
  </r>
  <r>
    <d v="2019-08-08T00:00:00"/>
    <x v="0"/>
    <s v="August"/>
    <x v="4"/>
    <x v="31"/>
    <s v="Y"/>
    <s v="N"/>
    <n v="6.7"/>
    <n v="13.9"/>
    <n v="9.6"/>
    <n v="10.8"/>
    <x v="1679"/>
    <n v="95.454195279999993"/>
    <n v="12695859.470583675"/>
  </r>
  <r>
    <d v="2019-08-09T00:00:00"/>
    <x v="1"/>
    <s v="August"/>
    <x v="4"/>
    <x v="31"/>
    <s v="Y"/>
    <s v="N"/>
    <n v="7.8"/>
    <n v="10.1"/>
    <n v="7.3"/>
    <n v="2"/>
    <x v="1680"/>
    <n v="119.9574815"/>
    <n v="17100551.370768059"/>
  </r>
  <r>
    <d v="2019-08-10T00:00:00"/>
    <x v="2"/>
    <s v="August"/>
    <x v="4"/>
    <x v="31"/>
    <s v="Y"/>
    <s v="N"/>
    <n v="5.2"/>
    <n v="12.5"/>
    <n v="6.6"/>
    <n v="4.2"/>
    <x v="1681"/>
    <n v="94.668808780000006"/>
    <n v="12170111.318533432"/>
  </r>
  <r>
    <d v="2019-08-11T00:00:00"/>
    <x v="3"/>
    <s v="August"/>
    <x v="4"/>
    <x v="32"/>
    <s v="Y"/>
    <s v="N"/>
    <n v="4.8"/>
    <n v="12.9"/>
    <n v="11.4"/>
    <n v="6"/>
    <x v="1682"/>
    <n v="98.101093950000006"/>
    <n v="11873011.081436135"/>
  </r>
  <r>
    <d v="2019-08-12T00:00:00"/>
    <x v="4"/>
    <s v="August"/>
    <x v="4"/>
    <x v="32"/>
    <s v="Y"/>
    <s v="N"/>
    <n v="6.3"/>
    <n v="12"/>
    <n v="9.9"/>
    <n v="8.8000000000000007"/>
    <x v="1683"/>
    <n v="163.36163669999999"/>
    <n v="22328823.933720779"/>
  </r>
  <r>
    <d v="2019-08-13T00:00:00"/>
    <x v="5"/>
    <s v="August"/>
    <x v="4"/>
    <x v="32"/>
    <s v="Y"/>
    <s v="N"/>
    <n v="8.8000000000000007"/>
    <n v="13.1"/>
    <n v="7"/>
    <n v="0"/>
    <x v="1684"/>
    <n v="267.34764990000002"/>
    <n v="37822812.269079827"/>
  </r>
  <r>
    <d v="2019-08-14T00:00:00"/>
    <x v="6"/>
    <s v="August"/>
    <x v="4"/>
    <x v="32"/>
    <s v="Y"/>
    <s v="N"/>
    <n v="9.1"/>
    <n v="13.8"/>
    <n v="6.7"/>
    <n v="0.2"/>
    <x v="1685"/>
    <n v="123.8521422"/>
    <n v="16680584.239320057"/>
  </r>
  <r>
    <d v="2019-08-15T00:00:00"/>
    <x v="0"/>
    <s v="August"/>
    <x v="4"/>
    <x v="32"/>
    <s v="Y"/>
    <s v="N"/>
    <n v="7.3"/>
    <n v="16.2"/>
    <n v="10.5"/>
    <n v="0"/>
    <x v="1686"/>
    <n v="76.350980870000001"/>
    <n v="9782065.9090348519"/>
  </r>
  <r>
    <d v="2019-08-16T00:00:00"/>
    <x v="1"/>
    <s v="August"/>
    <x v="4"/>
    <x v="32"/>
    <s v="Y"/>
    <s v="N"/>
    <n v="10.6"/>
    <n v="16.899999999999999"/>
    <n v="6.3"/>
    <n v="0"/>
    <x v="1687"/>
    <n v="100.0115921"/>
    <n v="12979619.936126875"/>
  </r>
  <r>
    <d v="2019-08-17T00:00:00"/>
    <x v="2"/>
    <s v="August"/>
    <x v="4"/>
    <x v="32"/>
    <s v="Y"/>
    <s v="N"/>
    <n v="7"/>
    <n v="16.5"/>
    <n v="13.4"/>
    <n v="3.8"/>
    <x v="1688"/>
    <n v="75.491413320000007"/>
    <n v="8716283.876775194"/>
  </r>
  <r>
    <d v="2019-08-18T00:00:00"/>
    <x v="3"/>
    <s v="August"/>
    <x v="4"/>
    <x v="33"/>
    <s v="Y"/>
    <s v="N"/>
    <n v="8.8000000000000007"/>
    <n v="19.399999999999999"/>
    <n v="9.3000000000000007"/>
    <n v="0"/>
    <x v="1689"/>
    <n v="52.024492690000002"/>
    <n v="5765165.6911197994"/>
  </r>
  <r>
    <d v="2019-08-19T00:00:00"/>
    <x v="4"/>
    <s v="August"/>
    <x v="4"/>
    <x v="33"/>
    <s v="Y"/>
    <s v="N"/>
    <n v="5.8"/>
    <n v="12.3"/>
    <n v="12.8"/>
    <n v="4"/>
    <x v="1690"/>
    <n v="81.723625240000004"/>
    <n v="10711290.820237391"/>
  </r>
  <r>
    <d v="2019-08-20T00:00:00"/>
    <x v="5"/>
    <s v="August"/>
    <x v="4"/>
    <x v="33"/>
    <s v="Y"/>
    <s v="N"/>
    <n v="7.6"/>
    <n v="17"/>
    <n v="7.2"/>
    <n v="0.4"/>
    <x v="1691"/>
    <n v="61.926547419999999"/>
    <n v="8139535.5993910404"/>
  </r>
  <r>
    <d v="2019-08-21T00:00:00"/>
    <x v="6"/>
    <s v="August"/>
    <x v="4"/>
    <x v="33"/>
    <s v="Y"/>
    <s v="N"/>
    <n v="11.5"/>
    <n v="16.600000000000001"/>
    <n v="11.5"/>
    <n v="0.2"/>
    <x v="1692"/>
    <n v="54.386880320000003"/>
    <n v="6567056.9889494665"/>
  </r>
  <r>
    <d v="2019-08-22T00:00:00"/>
    <x v="0"/>
    <s v="August"/>
    <x v="4"/>
    <x v="33"/>
    <s v="Y"/>
    <s v="N"/>
    <n v="9.6"/>
    <n v="13"/>
    <n v="11.3"/>
    <n v="1.6"/>
    <x v="1693"/>
    <n v="89.139147589999993"/>
    <n v="11382889.977556344"/>
  </r>
  <r>
    <d v="2019-08-23T00:00:00"/>
    <x v="1"/>
    <s v="August"/>
    <x v="4"/>
    <x v="33"/>
    <s v="Y"/>
    <s v="N"/>
    <n v="3.8"/>
    <n v="15.1"/>
    <n v="14.5"/>
    <n v="0"/>
    <x v="1694"/>
    <n v="91.098931109999995"/>
    <n v="11548007.055406785"/>
  </r>
  <r>
    <d v="2019-08-24T00:00:00"/>
    <x v="2"/>
    <s v="August"/>
    <x v="4"/>
    <x v="33"/>
    <s v="Y"/>
    <s v="N"/>
    <n v="7.9"/>
    <n v="18"/>
    <n v="13"/>
    <n v="0"/>
    <x v="1695"/>
    <n v="55.149898819999997"/>
    <n v="5917775.7892843997"/>
  </r>
  <r>
    <d v="2019-08-25T00:00:00"/>
    <x v="3"/>
    <s v="August"/>
    <x v="4"/>
    <x v="34"/>
    <s v="Y"/>
    <s v="N"/>
    <n v="6.5"/>
    <n v="12.9"/>
    <n v="13.9"/>
    <n v="1.2"/>
    <x v="1696"/>
    <n v="119.3055933"/>
    <n v="13598487.316011989"/>
  </r>
  <r>
    <d v="2019-08-26T00:00:00"/>
    <x v="4"/>
    <s v="August"/>
    <x v="4"/>
    <x v="34"/>
    <s v="Y"/>
    <s v="N"/>
    <n v="5.3"/>
    <n v="14.4"/>
    <n v="14.7"/>
    <n v="0"/>
    <x v="1697"/>
    <n v="142.18481030000001"/>
    <n v="18868544.963506959"/>
  </r>
  <r>
    <d v="2019-08-27T00:00:00"/>
    <x v="5"/>
    <s v="August"/>
    <x v="4"/>
    <x v="34"/>
    <s v="Y"/>
    <s v="N"/>
    <n v="4.2"/>
    <n v="15.3"/>
    <n v="12.9"/>
    <n v="0"/>
    <x v="1698"/>
    <n v="131.1074194"/>
    <n v="17170468.104367767"/>
  </r>
  <r>
    <d v="2019-08-28T00:00:00"/>
    <x v="6"/>
    <s v="August"/>
    <x v="4"/>
    <x v="34"/>
    <s v="Y"/>
    <s v="N"/>
    <n v="8.3000000000000007"/>
    <n v="13.4"/>
    <n v="5"/>
    <n v="0"/>
    <x v="1699"/>
    <n v="140.94202110000001"/>
    <n v="19402211.110125836"/>
  </r>
  <r>
    <d v="2019-08-29T00:00:00"/>
    <x v="0"/>
    <s v="August"/>
    <x v="4"/>
    <x v="34"/>
    <s v="Y"/>
    <s v="N"/>
    <n v="6.1"/>
    <n v="13"/>
    <n v="13.2"/>
    <n v="6.2"/>
    <x v="1700"/>
    <n v="135.2468604"/>
    <n v="18154638.472240038"/>
  </r>
  <r>
    <d v="2019-08-30T00:00:00"/>
    <x v="1"/>
    <s v="August"/>
    <x v="4"/>
    <x v="34"/>
    <s v="Y"/>
    <s v="N"/>
    <n v="2.2999999999999998"/>
    <n v="15.3"/>
    <n v="15.6"/>
    <n v="0.2"/>
    <x v="1701"/>
    <n v="185.2052836"/>
    <n v="24423220.770038284"/>
  </r>
  <r>
    <d v="2019-08-31T00:00:00"/>
    <x v="2"/>
    <s v="August"/>
    <x v="4"/>
    <x v="34"/>
    <s v="Y"/>
    <s v="N"/>
    <n v="5"/>
    <n v="18.2"/>
    <n v="15.8"/>
    <n v="0"/>
    <x v="1702"/>
    <n v="79.347198370000001"/>
    <n v="8539030.4802018702"/>
  </r>
  <r>
    <d v="2019-09-01T00:00:00"/>
    <x v="3"/>
    <s v="September"/>
    <x v="4"/>
    <x v="35"/>
    <s v="Y"/>
    <s v="N"/>
    <n v="11.1"/>
    <n v="19.600000000000001"/>
    <n v="9.4"/>
    <n v="0"/>
    <x v="1703"/>
    <n v="75.512741539999993"/>
    <n v="8063210.8974518916"/>
  </r>
  <r>
    <d v="2019-09-02T00:00:00"/>
    <x v="4"/>
    <s v="September"/>
    <x v="4"/>
    <x v="35"/>
    <s v="Y"/>
    <s v="N"/>
    <n v="10.199999999999999"/>
    <n v="17.600000000000001"/>
    <n v="13.8"/>
    <n v="2.4"/>
    <x v="1704"/>
    <n v="92.691088919999999"/>
    <n v="11280262.670911029"/>
  </r>
  <r>
    <d v="2019-09-03T00:00:00"/>
    <x v="5"/>
    <s v="September"/>
    <x v="4"/>
    <x v="35"/>
    <s v="Y"/>
    <s v="N"/>
    <n v="9.1999999999999993"/>
    <n v="19.600000000000001"/>
    <n v="16.399999999999999"/>
    <n v="0.6"/>
    <x v="1705"/>
    <n v="114.88625949999999"/>
    <n v="13656669.253570292"/>
  </r>
  <r>
    <d v="2019-09-04T00:00:00"/>
    <x v="6"/>
    <s v="September"/>
    <x v="4"/>
    <x v="35"/>
    <s v="Y"/>
    <s v="N"/>
    <n v="8.1999999999999993"/>
    <n v="18.7"/>
    <n v="15.1"/>
    <n v="0"/>
    <x v="1706"/>
    <n v="144.39343450000001"/>
    <n v="17710260.486975946"/>
  </r>
  <r>
    <d v="2019-09-05T00:00:00"/>
    <x v="0"/>
    <s v="September"/>
    <x v="4"/>
    <x v="35"/>
    <s v="Y"/>
    <s v="N"/>
    <n v="8.6999999999999993"/>
    <n v="21.2"/>
    <n v="14.8"/>
    <n v="3.4"/>
    <x v="1707"/>
    <n v="99.345443470000006"/>
    <n v="11943624.635746418"/>
  </r>
  <r>
    <d v="2019-09-06T00:00:00"/>
    <x v="1"/>
    <s v="September"/>
    <x v="4"/>
    <x v="35"/>
    <s v="Y"/>
    <s v="N"/>
    <n v="11.3"/>
    <n v="16"/>
    <n v="10.4"/>
    <n v="2"/>
    <x v="1708"/>
    <n v="67.972754190000003"/>
    <n v="8307812.8638105718"/>
  </r>
  <r>
    <d v="2019-09-07T00:00:00"/>
    <x v="2"/>
    <s v="September"/>
    <x v="4"/>
    <x v="35"/>
    <s v="Y"/>
    <s v="N"/>
    <n v="8.8000000000000007"/>
    <n v="12.9"/>
    <n v="11.3"/>
    <n v="1"/>
    <x v="1709"/>
    <n v="73.467962999999997"/>
    <n v="8463523.2965129707"/>
  </r>
  <r>
    <d v="2019-09-08T00:00:00"/>
    <x v="3"/>
    <s v="September"/>
    <x v="4"/>
    <x v="36"/>
    <s v="Y"/>
    <s v="N"/>
    <n v="8.1999999999999993"/>
    <n v="15.1"/>
    <n v="9.5"/>
    <n v="0.6"/>
    <x v="1710"/>
    <n v="65.376438919999998"/>
    <n v="7648982.5535518043"/>
  </r>
  <r>
    <d v="2019-09-09T00:00:00"/>
    <x v="4"/>
    <s v="September"/>
    <x v="4"/>
    <x v="36"/>
    <s v="Y"/>
    <s v="N"/>
    <n v="6.8"/>
    <n v="12.8"/>
    <n v="14.4"/>
    <n v="5.6"/>
    <x v="1711"/>
    <n v="92.613968850000006"/>
    <n v="12081317.659151219"/>
  </r>
  <r>
    <d v="2019-09-10T00:00:00"/>
    <x v="5"/>
    <s v="September"/>
    <x v="4"/>
    <x v="36"/>
    <s v="Y"/>
    <s v="N"/>
    <n v="7.7"/>
    <n v="14.8"/>
    <n v="16.100000000000001"/>
    <n v="2.6"/>
    <x v="1712"/>
    <n v="150.02796119999999"/>
    <n v="19753433.761817418"/>
  </r>
  <r>
    <d v="2019-09-11T00:00:00"/>
    <x v="6"/>
    <s v="September"/>
    <x v="4"/>
    <x v="36"/>
    <s v="Y"/>
    <s v="N"/>
    <n v="5"/>
    <n v="20.8"/>
    <n v="17.8"/>
    <n v="0"/>
    <x v="1713"/>
    <n v="83.052148279999997"/>
    <n v="10057618.894054672"/>
  </r>
  <r>
    <d v="2019-09-12T00:00:00"/>
    <x v="0"/>
    <s v="September"/>
    <x v="4"/>
    <x v="36"/>
    <s v="Y"/>
    <s v="N"/>
    <n v="11.1"/>
    <n v="20.8"/>
    <n v="11.8"/>
    <n v="0"/>
    <x v="1714"/>
    <n v="76.526618920000004"/>
    <n v="9085475.1349024847"/>
  </r>
  <r>
    <d v="2019-09-13T00:00:00"/>
    <x v="1"/>
    <s v="September"/>
    <x v="4"/>
    <x v="36"/>
    <s v="Y"/>
    <s v="N"/>
    <n v="7.7"/>
    <n v="18.600000000000001"/>
    <n v="14"/>
    <n v="0"/>
    <x v="1715"/>
    <n v="108.21402329999999"/>
    <n v="13023451.113342049"/>
  </r>
  <r>
    <d v="2019-09-14T00:00:00"/>
    <x v="2"/>
    <s v="September"/>
    <x v="4"/>
    <x v="36"/>
    <s v="Y"/>
    <s v="N"/>
    <n v="9.3000000000000007"/>
    <n v="20"/>
    <n v="18.3"/>
    <n v="0"/>
    <x v="1716"/>
    <n v="106.46105230000001"/>
    <n v="11018820.583354948"/>
  </r>
  <r>
    <d v="2019-09-15T00:00:00"/>
    <x v="3"/>
    <s v="September"/>
    <x v="4"/>
    <x v="37"/>
    <s v="Y"/>
    <s v="N"/>
    <n v="12.4"/>
    <n v="21.8"/>
    <n v="8.4"/>
    <n v="1.6"/>
    <x v="1717"/>
    <n v="87.630074989999997"/>
    <n v="9214216.5077250097"/>
  </r>
  <r>
    <d v="2019-09-16T00:00:00"/>
    <x v="4"/>
    <s v="September"/>
    <x v="4"/>
    <x v="37"/>
    <s v="Y"/>
    <s v="N"/>
    <n v="9.6999999999999993"/>
    <n v="12.8"/>
    <n v="17.7"/>
    <n v="13"/>
    <x v="1718"/>
    <n v="137.46735670000001"/>
    <n v="16408410.935254226"/>
  </r>
  <r>
    <d v="2019-09-17T00:00:00"/>
    <x v="5"/>
    <s v="September"/>
    <x v="4"/>
    <x v="37"/>
    <s v="Y"/>
    <s v="N"/>
    <n v="3.6"/>
    <n v="14.8"/>
    <n v="19"/>
    <n v="0"/>
    <x v="1719"/>
    <n v="149.599176"/>
    <n v="18569661.941341441"/>
  </r>
  <r>
    <d v="2019-09-18T00:00:00"/>
    <x v="6"/>
    <s v="September"/>
    <x v="4"/>
    <x v="37"/>
    <s v="Y"/>
    <s v="N"/>
    <n v="4.3"/>
    <n v="18.899999999999999"/>
    <n v="19.2"/>
    <n v="0"/>
    <x v="1720"/>
    <n v="151.2558046"/>
    <n v="18107695.283031244"/>
  </r>
  <r>
    <d v="2019-09-19T00:00:00"/>
    <x v="0"/>
    <s v="September"/>
    <x v="4"/>
    <x v="37"/>
    <s v="Y"/>
    <s v="N"/>
    <n v="8.1999999999999993"/>
    <n v="24"/>
    <n v="19.399999999999999"/>
    <n v="0"/>
    <x v="1721"/>
    <n v="82.43824146"/>
    <n v="8911784.9437241368"/>
  </r>
  <r>
    <d v="2019-09-20T00:00:00"/>
    <x v="1"/>
    <s v="September"/>
    <x v="4"/>
    <x v="37"/>
    <s v="N"/>
    <s v="N"/>
    <n v="15.7"/>
    <n v="26.2"/>
    <n v="14.4"/>
    <n v="0"/>
    <x v="1722"/>
    <n v="106.2793137"/>
    <n v="11395517.239904627"/>
  </r>
  <r>
    <d v="2019-09-21T00:00:00"/>
    <x v="2"/>
    <s v="September"/>
    <x v="4"/>
    <x v="37"/>
    <s v="N"/>
    <s v="N"/>
    <n v="14.5"/>
    <n v="19.399999999999999"/>
    <n v="10.5"/>
    <n v="0"/>
    <x v="1723"/>
    <n v="112.25774509999999"/>
    <n v="11377137.240605585"/>
  </r>
  <r>
    <d v="2019-09-22T00:00:00"/>
    <x v="3"/>
    <s v="September"/>
    <x v="4"/>
    <x v="38"/>
    <s v="N"/>
    <s v="N"/>
    <n v="7.9"/>
    <n v="15.5"/>
    <n v="13.6"/>
    <n v="4.5999999999999996"/>
    <x v="1724"/>
    <n v="103.2310155"/>
    <n v="10569464.949266138"/>
  </r>
  <r>
    <d v="2019-09-23T00:00:00"/>
    <x v="4"/>
    <s v="September"/>
    <x v="4"/>
    <x v="38"/>
    <s v="N"/>
    <s v="N"/>
    <n v="8.9"/>
    <n v="15.2"/>
    <n v="13.9"/>
    <n v="2"/>
    <x v="1725"/>
    <n v="109.7326738"/>
    <n v="13372340.208031913"/>
  </r>
  <r>
    <d v="2019-09-24T00:00:00"/>
    <x v="5"/>
    <s v="September"/>
    <x v="4"/>
    <x v="38"/>
    <s v="N"/>
    <s v="N"/>
    <n v="8.3000000000000007"/>
    <n v="15.1"/>
    <n v="13.3"/>
    <n v="1.4"/>
    <x v="1726"/>
    <n v="148.22983249999999"/>
    <n v="18645434.856522225"/>
  </r>
  <r>
    <d v="2019-09-25T00:00:00"/>
    <x v="6"/>
    <s v="September"/>
    <x v="4"/>
    <x v="38"/>
    <s v="N"/>
    <s v="N"/>
    <n v="8.6999999999999993"/>
    <n v="16.600000000000001"/>
    <n v="13.1"/>
    <n v="0"/>
    <x v="1727"/>
    <n v="192.4850347"/>
    <n v="23926453.79436167"/>
  </r>
  <r>
    <d v="2019-09-26T00:00:00"/>
    <x v="0"/>
    <s v="September"/>
    <x v="4"/>
    <x v="38"/>
    <s v="N"/>
    <s v="N"/>
    <n v="8.3000000000000007"/>
    <n v="20.3"/>
    <n v="19.600000000000001"/>
    <n v="0"/>
    <x v="1728"/>
    <n v="139.4994437"/>
    <n v="16366099.147286648"/>
  </r>
  <r>
    <d v="2019-09-27T00:00:00"/>
    <x v="1"/>
    <s v="September"/>
    <x v="4"/>
    <x v="38"/>
    <s v="N"/>
    <s v="Y"/>
    <n v="12.3"/>
    <n v="18.8"/>
    <n v="7.4"/>
    <n v="0"/>
    <x v="1729"/>
    <n v="69.640959690000003"/>
    <n v="7384937.6812258642"/>
  </r>
  <r>
    <d v="2019-09-28T00:00:00"/>
    <x v="2"/>
    <s v="September"/>
    <x v="4"/>
    <x v="38"/>
    <s v="N"/>
    <s v="N"/>
    <n v="7.2"/>
    <n v="14.9"/>
    <n v="17.7"/>
    <n v="0.2"/>
    <x v="1730"/>
    <n v="132.2621226"/>
    <n v="14385133.979479205"/>
  </r>
  <r>
    <d v="2019-09-29T00:00:00"/>
    <x v="3"/>
    <s v="September"/>
    <x v="4"/>
    <x v="39"/>
    <s v="N"/>
    <s v="N"/>
    <n v="9.1"/>
    <n v="15.8"/>
    <n v="19"/>
    <n v="0"/>
    <x v="1731"/>
    <n v="90.401320499999997"/>
    <n v="9474428.1298008449"/>
  </r>
  <r>
    <d v="2019-09-30T00:00:00"/>
    <x v="4"/>
    <s v="September"/>
    <x v="4"/>
    <x v="39"/>
    <s v="N"/>
    <s v="N"/>
    <n v="10.1"/>
    <n v="14.1"/>
    <n v="14.4"/>
    <n v="0"/>
    <x v="1732"/>
    <n v="107.8227368"/>
    <n v="13129663.074780177"/>
  </r>
  <r>
    <d v="2019-10-01T00:00:00"/>
    <x v="5"/>
    <s v="October"/>
    <x v="4"/>
    <x v="39"/>
    <s v="N"/>
    <s v="N"/>
    <n v="4.2"/>
    <n v="20.5"/>
    <n v="21.7"/>
    <n v="0"/>
    <x v="1733"/>
    <n v="121.3908912"/>
    <n v="14234936.239063079"/>
  </r>
  <r>
    <d v="2019-10-02T00:00:00"/>
    <x v="6"/>
    <s v="October"/>
    <x v="4"/>
    <x v="39"/>
    <s v="N"/>
    <s v="N"/>
    <n v="9.3000000000000007"/>
    <n v="26.5"/>
    <n v="18.5"/>
    <n v="0"/>
    <x v="1734"/>
    <n v="108.66167660000001"/>
    <n v="12035456.946099196"/>
  </r>
  <r>
    <d v="2019-10-03T00:00:00"/>
    <x v="0"/>
    <s v="October"/>
    <x v="4"/>
    <x v="39"/>
    <s v="N"/>
    <s v="N"/>
    <n v="15.1"/>
    <n v="29.7"/>
    <n v="22"/>
    <n v="0"/>
    <x v="1735"/>
    <n v="108.8439126"/>
    <n v="11898038.29145691"/>
  </r>
  <r>
    <d v="2019-10-04T00:00:00"/>
    <x v="1"/>
    <s v="October"/>
    <x v="4"/>
    <x v="39"/>
    <s v="N"/>
    <s v="N"/>
    <n v="12.5"/>
    <n v="15.2"/>
    <n v="11"/>
    <n v="0"/>
    <x v="1736"/>
    <n v="136.3619947"/>
    <n v="16024247.083903432"/>
  </r>
  <r>
    <d v="2019-10-05T00:00:00"/>
    <x v="2"/>
    <s v="October"/>
    <x v="4"/>
    <x v="39"/>
    <s v="N"/>
    <s v="N"/>
    <n v="7.6"/>
    <n v="24.3"/>
    <n v="17.399999999999999"/>
    <n v="1.8"/>
    <x v="1737"/>
    <n v="88.049062890000002"/>
    <n v="8926943.1706561688"/>
  </r>
  <r>
    <d v="2019-10-06T00:00:00"/>
    <x v="3"/>
    <s v="October"/>
    <x v="4"/>
    <x v="40"/>
    <s v="N"/>
    <s v="N"/>
    <n v="12.9"/>
    <n v="24.8"/>
    <n v="17.399999999999999"/>
    <n v="0"/>
    <x v="1738"/>
    <n v="54.720114539999997"/>
    <n v="5089591.451919456"/>
  </r>
  <r>
    <d v="2019-10-07T00:00:00"/>
    <x v="4"/>
    <s v="October"/>
    <x v="4"/>
    <x v="40"/>
    <s v="N"/>
    <s v="N"/>
    <n v="11.6"/>
    <n v="16.399999999999999"/>
    <n v="15.1"/>
    <n v="0"/>
    <x v="1739"/>
    <n v="112.07559550000001"/>
    <n v="12697751.411202606"/>
  </r>
  <r>
    <d v="2019-10-08T00:00:00"/>
    <x v="5"/>
    <s v="October"/>
    <x v="4"/>
    <x v="40"/>
    <s v="Y"/>
    <s v="N"/>
    <n v="9.5"/>
    <n v="14.2"/>
    <n v="17"/>
    <n v="2.6"/>
    <x v="1740"/>
    <n v="130.67182529999999"/>
    <n v="15354563.430715807"/>
  </r>
  <r>
    <d v="2019-10-09T00:00:00"/>
    <x v="6"/>
    <s v="October"/>
    <x v="4"/>
    <x v="40"/>
    <s v="Y"/>
    <s v="N"/>
    <n v="8.5"/>
    <n v="15"/>
    <n v="19.3"/>
    <n v="5.8"/>
    <x v="1741"/>
    <n v="131.5850422"/>
    <n v="16154935.115670806"/>
  </r>
  <r>
    <d v="2019-10-10T00:00:00"/>
    <x v="0"/>
    <s v="October"/>
    <x v="4"/>
    <x v="40"/>
    <s v="Y"/>
    <s v="N"/>
    <n v="10.199999999999999"/>
    <n v="14.7"/>
    <n v="12.6"/>
    <n v="0.2"/>
    <x v="1742"/>
    <n v="167.9811358"/>
    <n v="20777936.087864466"/>
  </r>
  <r>
    <d v="2019-10-11T00:00:00"/>
    <x v="1"/>
    <s v="October"/>
    <x v="4"/>
    <x v="40"/>
    <s v="Y"/>
    <s v="N"/>
    <n v="9.5"/>
    <n v="18.899999999999999"/>
    <n v="17.5"/>
    <n v="0"/>
    <x v="1743"/>
    <n v="114.6969754"/>
    <n v="13218884.336822577"/>
  </r>
  <r>
    <d v="2019-10-12T00:00:00"/>
    <x v="2"/>
    <s v="October"/>
    <x v="4"/>
    <x v="40"/>
    <s v="Y"/>
    <s v="N"/>
    <n v="8.1999999999999993"/>
    <n v="20.399999999999999"/>
    <n v="20.100000000000001"/>
    <n v="0"/>
    <x v="1744"/>
    <n v="93.120223490000001"/>
    <n v="9410111.9332165439"/>
  </r>
  <r>
    <d v="2019-10-13T00:00:00"/>
    <x v="3"/>
    <s v="October"/>
    <x v="4"/>
    <x v="41"/>
    <s v="Y"/>
    <s v="N"/>
    <n v="9.4"/>
    <n v="23.1"/>
    <n v="19.600000000000001"/>
    <n v="0"/>
    <x v="1745"/>
    <n v="90.164235849999997"/>
    <n v="8542583.4763374943"/>
  </r>
  <r>
    <d v="2019-10-14T00:00:00"/>
    <x v="4"/>
    <s v="October"/>
    <x v="4"/>
    <x v="41"/>
    <s v="Y"/>
    <s v="N"/>
    <n v="13.6"/>
    <n v="26.7"/>
    <n v="20.2"/>
    <n v="0.2"/>
    <x v="1746"/>
    <n v="119.0137926"/>
    <n v="13126045.467509111"/>
  </r>
  <r>
    <d v="2019-10-15T00:00:00"/>
    <x v="5"/>
    <s v="October"/>
    <x v="4"/>
    <x v="41"/>
    <s v="Y"/>
    <s v="N"/>
    <n v="13"/>
    <n v="18"/>
    <n v="20.6"/>
    <n v="0"/>
    <x v="1747"/>
    <n v="123.2613285"/>
    <n v="13811693.172441419"/>
  </r>
  <r>
    <d v="2019-10-16T00:00:00"/>
    <x v="6"/>
    <s v="October"/>
    <x v="4"/>
    <x v="41"/>
    <s v="Y"/>
    <s v="N"/>
    <n v="13.3"/>
    <n v="20.399999999999999"/>
    <n v="11.4"/>
    <n v="0"/>
    <x v="1748"/>
    <n v="116.34066919999999"/>
    <n v="13673951.638365423"/>
  </r>
  <r>
    <d v="2019-10-17T00:00:00"/>
    <x v="0"/>
    <s v="October"/>
    <x v="4"/>
    <x v="41"/>
    <s v="Y"/>
    <s v="N"/>
    <n v="9.5"/>
    <n v="15.2"/>
    <n v="9.6"/>
    <n v="4.4000000000000004"/>
    <x v="1749"/>
    <n v="92.498043699999997"/>
    <n v="10793600.419274747"/>
  </r>
  <r>
    <d v="2019-10-18T00:00:00"/>
    <x v="1"/>
    <s v="October"/>
    <x v="4"/>
    <x v="41"/>
    <s v="Y"/>
    <s v="N"/>
    <n v="7.3"/>
    <n v="22.1"/>
    <n v="23.2"/>
    <n v="0.8"/>
    <x v="1750"/>
    <n v="76.318328559999998"/>
    <n v="8384139.6350052711"/>
  </r>
  <r>
    <d v="2019-10-19T00:00:00"/>
    <x v="2"/>
    <s v="October"/>
    <x v="4"/>
    <x v="41"/>
    <s v="Y"/>
    <s v="N"/>
    <n v="9.4"/>
    <n v="15.3"/>
    <n v="15.8"/>
    <n v="0.8"/>
    <x v="1751"/>
    <n v="67.014422809999999"/>
    <n v="6837648.7602892108"/>
  </r>
  <r>
    <d v="2019-10-20T00:00:00"/>
    <x v="3"/>
    <s v="October"/>
    <x v="4"/>
    <x v="42"/>
    <s v="Y"/>
    <s v="N"/>
    <n v="10"/>
    <n v="16.399999999999999"/>
    <n v="14.7"/>
    <n v="0.8"/>
    <x v="1752"/>
    <n v="87.533212419999998"/>
    <n v="8988305.4637396764"/>
  </r>
  <r>
    <d v="2019-10-21T00:00:00"/>
    <x v="4"/>
    <s v="October"/>
    <x v="4"/>
    <x v="42"/>
    <s v="Y"/>
    <s v="N"/>
    <n v="11.5"/>
    <n v="17"/>
    <n v="19.600000000000001"/>
    <n v="0"/>
    <x v="1753"/>
    <n v="111.6668677"/>
    <n v="12786087.502066139"/>
  </r>
  <r>
    <d v="2019-10-22T00:00:00"/>
    <x v="5"/>
    <s v="October"/>
    <x v="4"/>
    <x v="42"/>
    <s v="Y"/>
    <s v="N"/>
    <n v="11.9"/>
    <n v="19.600000000000001"/>
    <n v="23.7"/>
    <n v="0"/>
    <x v="1754"/>
    <n v="111.449844"/>
    <n v="12717379.53931698"/>
  </r>
  <r>
    <d v="2019-10-23T00:00:00"/>
    <x v="6"/>
    <s v="October"/>
    <x v="4"/>
    <x v="42"/>
    <s v="Y"/>
    <s v="N"/>
    <n v="8.1999999999999993"/>
    <n v="27.9"/>
    <n v="26"/>
    <n v="0"/>
    <x v="1755"/>
    <n v="99.736133030000005"/>
    <n v="11398006.356523244"/>
  </r>
  <r>
    <d v="2019-10-24T00:00:00"/>
    <x v="0"/>
    <s v="October"/>
    <x v="4"/>
    <x v="42"/>
    <s v="Y"/>
    <s v="N"/>
    <n v="13"/>
    <n v="33.799999999999997"/>
    <n v="26.1"/>
    <n v="0.2"/>
    <x v="1756"/>
    <n v="82.370096540000006"/>
    <n v="9509022.637183914"/>
  </r>
  <r>
    <d v="2019-10-25T00:00:00"/>
    <x v="1"/>
    <s v="October"/>
    <x v="4"/>
    <x v="42"/>
    <s v="Y"/>
    <s v="N"/>
    <n v="16.8"/>
    <n v="21.6"/>
    <n v="10"/>
    <n v="0"/>
    <x v="1757"/>
    <n v="70.884689609999995"/>
    <n v="7735700.7583502997"/>
  </r>
  <r>
    <d v="2019-10-26T00:00:00"/>
    <x v="2"/>
    <s v="October"/>
    <x v="4"/>
    <x v="42"/>
    <s v="Y"/>
    <s v="N"/>
    <n v="9.6"/>
    <n v="15.5"/>
    <n v="17.2"/>
    <n v="3.8"/>
    <x v="1758"/>
    <n v="44.849283749999998"/>
    <n v="4336848.822103369"/>
  </r>
  <r>
    <d v="2019-10-27T00:00:00"/>
    <x v="3"/>
    <s v="October"/>
    <x v="4"/>
    <x v="43"/>
    <s v="Y"/>
    <s v="N"/>
    <n v="10.3"/>
    <n v="17"/>
    <n v="10.1"/>
    <n v="1.2"/>
    <x v="1759"/>
    <n v="87.808242980000003"/>
    <n v="9029370.3592082541"/>
  </r>
  <r>
    <d v="2019-10-28T00:00:00"/>
    <x v="4"/>
    <s v="October"/>
    <x v="4"/>
    <x v="43"/>
    <s v="Y"/>
    <s v="N"/>
    <n v="8.6999999999999993"/>
    <n v="21.6"/>
    <n v="26.3"/>
    <n v="1.4"/>
    <x v="1760"/>
    <n v="104.09160749999999"/>
    <n v="11724320.217325762"/>
  </r>
  <r>
    <d v="2019-10-29T00:00:00"/>
    <x v="5"/>
    <s v="October"/>
    <x v="4"/>
    <x v="43"/>
    <s v="Y"/>
    <s v="N"/>
    <n v="9.6999999999999993"/>
    <n v="30.5"/>
    <n v="27"/>
    <n v="0"/>
    <x v="1761"/>
    <n v="130.19868170000001"/>
    <n v="14567592.629833989"/>
  </r>
  <r>
    <d v="2019-10-30T00:00:00"/>
    <x v="6"/>
    <s v="October"/>
    <x v="4"/>
    <x v="43"/>
    <s v="Y"/>
    <s v="N"/>
    <n v="13.8"/>
    <n v="25.1"/>
    <n v="27.2"/>
    <n v="0"/>
    <x v="1762"/>
    <n v="130.31831199999999"/>
    <n v="15296207.003367759"/>
  </r>
  <r>
    <d v="2019-10-31T00:00:00"/>
    <x v="0"/>
    <s v="October"/>
    <x v="4"/>
    <x v="43"/>
    <s v="Y"/>
    <s v="N"/>
    <n v="14.2"/>
    <n v="33.700000000000003"/>
    <n v="25.5"/>
    <n v="0"/>
    <x v="1763"/>
    <n v="89.659635179999995"/>
    <n v="10916318.354616143"/>
  </r>
  <r>
    <d v="2019-11-01T00:00:00"/>
    <x v="1"/>
    <s v="November"/>
    <x v="4"/>
    <x v="43"/>
    <s v="Y"/>
    <s v="N"/>
    <n v="20"/>
    <n v="34.299999999999997"/>
    <n v="22.8"/>
    <n v="0"/>
    <x v="1764"/>
    <n v="90.318841500000005"/>
    <n v="11787593.742716558"/>
  </r>
  <r>
    <d v="2019-11-02T00:00:00"/>
    <x v="2"/>
    <s v="November"/>
    <x v="4"/>
    <x v="43"/>
    <s v="Y"/>
    <s v="N"/>
    <n v="15.8"/>
    <n v="18.899999999999999"/>
    <n v="2.2000000000000002"/>
    <n v="4.2"/>
    <x v="1765"/>
    <n v="90.798912520000002"/>
    <n v="9607144.6471939497"/>
  </r>
  <r>
    <d v="2019-11-03T00:00:00"/>
    <x v="3"/>
    <s v="November"/>
    <x v="4"/>
    <x v="44"/>
    <s v="Y"/>
    <s v="N"/>
    <n v="12.8"/>
    <n v="20.7"/>
    <n v="7.8"/>
    <n v="12.4"/>
    <x v="1766"/>
    <n v="72.398840800000002"/>
    <n v="7013059.5977562126"/>
  </r>
  <r>
    <d v="2019-11-04T00:00:00"/>
    <x v="4"/>
    <s v="November"/>
    <x v="4"/>
    <x v="44"/>
    <s v="Y"/>
    <s v="N"/>
    <n v="9.5"/>
    <n v="16.2"/>
    <n v="11.2"/>
    <n v="1.2"/>
    <x v="1767"/>
    <n v="79.09640417"/>
    <n v="8485449.5839329325"/>
  </r>
  <r>
    <d v="2019-11-05T00:00:00"/>
    <x v="5"/>
    <s v="November"/>
    <x v="4"/>
    <x v="44"/>
    <s v="Y"/>
    <s v="Y"/>
    <n v="7.7"/>
    <n v="19.600000000000001"/>
    <n v="27.4"/>
    <n v="10.199999999999999"/>
    <x v="1768"/>
    <n v="66.476814739999995"/>
    <n v="6436085.7726825792"/>
  </r>
  <r>
    <d v="2019-11-06T00:00:00"/>
    <x v="6"/>
    <s v="November"/>
    <x v="4"/>
    <x v="44"/>
    <s v="Y"/>
    <s v="N"/>
    <n v="10.5"/>
    <n v="24.1"/>
    <n v="19.899999999999999"/>
    <n v="0"/>
    <x v="1769"/>
    <n v="58.451951880000003"/>
    <n v="6101295.4009279953"/>
  </r>
  <r>
    <d v="2019-11-07T00:00:00"/>
    <x v="0"/>
    <s v="November"/>
    <x v="4"/>
    <x v="44"/>
    <s v="Y"/>
    <s v="N"/>
    <n v="11.5"/>
    <n v="17.7"/>
    <n v="8.3000000000000007"/>
    <n v="0"/>
    <x v="1770"/>
    <n v="63.897686270000001"/>
    <n v="7356709.3101568529"/>
  </r>
  <r>
    <d v="2019-11-08T00:00:00"/>
    <x v="1"/>
    <s v="November"/>
    <x v="4"/>
    <x v="44"/>
    <s v="Y"/>
    <s v="N"/>
    <n v="10.3"/>
    <n v="15"/>
    <n v="16.100000000000001"/>
    <n v="6.8"/>
    <x v="1771"/>
    <n v="81.077541510000003"/>
    <n v="9239173.4057129174"/>
  </r>
  <r>
    <d v="2019-11-09T00:00:00"/>
    <x v="2"/>
    <s v="November"/>
    <x v="4"/>
    <x v="44"/>
    <s v="Y"/>
    <s v="N"/>
    <n v="7.6"/>
    <n v="14.2"/>
    <n v="9.8000000000000007"/>
    <n v="6.4"/>
    <x v="1772"/>
    <n v="70.474884239999994"/>
    <n v="7676461.9661163082"/>
  </r>
  <r>
    <d v="2019-11-10T00:00:00"/>
    <x v="3"/>
    <s v="November"/>
    <x v="4"/>
    <x v="45"/>
    <s v="Y"/>
    <s v="N"/>
    <n v="10.8"/>
    <n v="18.100000000000001"/>
    <n v="13.5"/>
    <n v="0.2"/>
    <x v="1773"/>
    <n v="86.639009709999996"/>
    <n v="8798195.3348059356"/>
  </r>
  <r>
    <d v="2019-11-11T00:00:00"/>
    <x v="4"/>
    <s v="November"/>
    <x v="4"/>
    <x v="45"/>
    <s v="Y"/>
    <s v="N"/>
    <n v="10"/>
    <n v="29.6"/>
    <n v="27.4"/>
    <n v="0"/>
    <x v="1774"/>
    <n v="66.491326110000003"/>
    <n v="7098544.1596111841"/>
  </r>
  <r>
    <d v="2019-11-12T00:00:00"/>
    <x v="5"/>
    <s v="November"/>
    <x v="4"/>
    <x v="45"/>
    <s v="Y"/>
    <s v="N"/>
    <n v="11.5"/>
    <n v="17.399999999999999"/>
    <n v="12.7"/>
    <n v="0.6"/>
    <x v="1775"/>
    <n v="57.069845890000003"/>
    <n v="5952582.38799378"/>
  </r>
  <r>
    <d v="2019-11-13T00:00:00"/>
    <x v="6"/>
    <s v="November"/>
    <x v="4"/>
    <x v="45"/>
    <s v="Y"/>
    <s v="N"/>
    <n v="9.1"/>
    <n v="17.3"/>
    <n v="12"/>
    <n v="1.6"/>
    <x v="1776"/>
    <n v="64.519389450000006"/>
    <n v="7263176.0690251533"/>
  </r>
  <r>
    <d v="2019-11-14T00:00:00"/>
    <x v="0"/>
    <s v="November"/>
    <x v="4"/>
    <x v="45"/>
    <s v="Y"/>
    <s v="N"/>
    <n v="12.1"/>
    <n v="22.4"/>
    <n v="19.7"/>
    <n v="0.8"/>
    <x v="1777"/>
    <n v="74.43626304"/>
    <n v="8175255.1228817469"/>
  </r>
  <r>
    <d v="2019-11-15T00:00:00"/>
    <x v="1"/>
    <s v="November"/>
    <x v="4"/>
    <x v="45"/>
    <s v="Y"/>
    <s v="N"/>
    <n v="13"/>
    <n v="18.5"/>
    <n v="12.4"/>
    <n v="0"/>
    <x v="1778"/>
    <n v="72.065598769999994"/>
    <n v="7996020.8554536514"/>
  </r>
  <r>
    <d v="2019-11-16T00:00:00"/>
    <x v="2"/>
    <s v="November"/>
    <x v="4"/>
    <x v="45"/>
    <s v="Y"/>
    <s v="N"/>
    <n v="9.1999999999999993"/>
    <n v="17.2"/>
    <n v="23.9"/>
    <n v="0"/>
    <x v="1779"/>
    <n v="67.187219450000001"/>
    <n v="6560571.2928810334"/>
  </r>
  <r>
    <d v="2019-11-17T00:00:00"/>
    <x v="3"/>
    <s v="November"/>
    <x v="4"/>
    <x v="46"/>
    <s v="Y"/>
    <s v="N"/>
    <n v="10.8"/>
    <n v="16.2"/>
    <n v="24.1"/>
    <n v="0"/>
    <x v="1780"/>
    <n v="66.41186458"/>
    <n v="6424849.1450120043"/>
  </r>
  <r>
    <d v="2019-11-18T00:00:00"/>
    <x v="4"/>
    <s v="November"/>
    <x v="4"/>
    <x v="46"/>
    <s v="Y"/>
    <s v="N"/>
    <n v="8.5"/>
    <n v="26.9"/>
    <n v="29.9"/>
    <n v="0"/>
    <x v="1781"/>
    <n v="72.281071499999996"/>
    <n v="7889352.4623498749"/>
  </r>
  <r>
    <d v="2019-11-19T00:00:00"/>
    <x v="5"/>
    <s v="November"/>
    <x v="4"/>
    <x v="46"/>
    <s v="Y"/>
    <s v="N"/>
    <n v="11.4"/>
    <n v="18.600000000000001"/>
    <n v="27.9"/>
    <n v="0"/>
    <x v="1782"/>
    <n v="81.955895620000007"/>
    <n v="9181836.1556246504"/>
  </r>
  <r>
    <d v="2019-11-20T00:00:00"/>
    <x v="6"/>
    <s v="November"/>
    <x v="4"/>
    <x v="46"/>
    <s v="Y"/>
    <s v="N"/>
    <n v="9.4"/>
    <n v="34.700000000000003"/>
    <n v="30.1"/>
    <n v="0"/>
    <x v="1783"/>
    <n v="83.763251699999998"/>
    <n v="10029487.175957663"/>
  </r>
  <r>
    <d v="2019-11-21T00:00:00"/>
    <x v="0"/>
    <s v="November"/>
    <x v="4"/>
    <x v="46"/>
    <s v="Y"/>
    <s v="N"/>
    <n v="14"/>
    <n v="40.9"/>
    <n v="18.8"/>
    <n v="0"/>
    <x v="1784"/>
    <n v="72.815311210000004"/>
    <n v="9561524.1456075199"/>
  </r>
  <r>
    <d v="2019-11-22T00:00:00"/>
    <x v="1"/>
    <s v="November"/>
    <x v="4"/>
    <x v="46"/>
    <s v="Y"/>
    <s v="N"/>
    <n v="13.6"/>
    <n v="20"/>
    <n v="28.3"/>
    <n v="0"/>
    <x v="1785"/>
    <n v="65.412978010000003"/>
    <n v="7133243.7147494648"/>
  </r>
  <r>
    <d v="2019-11-23T00:00:00"/>
    <x v="2"/>
    <s v="November"/>
    <x v="4"/>
    <x v="46"/>
    <s v="Y"/>
    <s v="N"/>
    <n v="10.1"/>
    <n v="23.8"/>
    <n v="24.6"/>
    <n v="0"/>
    <x v="1786"/>
    <n v="49.794292779999999"/>
    <n v="4842284.0940250764"/>
  </r>
  <r>
    <d v="2019-11-24T00:00:00"/>
    <x v="3"/>
    <s v="November"/>
    <x v="4"/>
    <x v="47"/>
    <s v="Y"/>
    <s v="N"/>
    <n v="11.9"/>
    <n v="23.7"/>
    <n v="30.6"/>
    <n v="0"/>
    <x v="1787"/>
    <n v="60.755443960000001"/>
    <n v="5879805.5444218703"/>
  </r>
  <r>
    <d v="2019-11-25T00:00:00"/>
    <x v="4"/>
    <s v="November"/>
    <x v="4"/>
    <x v="47"/>
    <s v="Y"/>
    <s v="N"/>
    <n v="11.4"/>
    <n v="27.4"/>
    <n v="18"/>
    <n v="0"/>
    <x v="1788"/>
    <n v="71.001116179999997"/>
    <n v="8086977.4321206743"/>
  </r>
  <r>
    <d v="2019-11-26T00:00:00"/>
    <x v="5"/>
    <s v="November"/>
    <x v="4"/>
    <x v="47"/>
    <s v="Y"/>
    <s v="N"/>
    <n v="11.4"/>
    <n v="16.399999999999999"/>
    <n v="22.2"/>
    <n v="2"/>
    <x v="1789"/>
    <n v="47.350592130000003"/>
    <n v="5096304.4564545108"/>
  </r>
  <r>
    <d v="2019-11-27T00:00:00"/>
    <x v="6"/>
    <s v="November"/>
    <x v="4"/>
    <x v="47"/>
    <s v="Y"/>
    <s v="N"/>
    <n v="8.6"/>
    <n v="24.8"/>
    <n v="31"/>
    <n v="0"/>
    <x v="1790"/>
    <n v="59.044674999999998"/>
    <n v="6401487.5655241255"/>
  </r>
  <r>
    <d v="2019-11-28T00:00:00"/>
    <x v="0"/>
    <s v="November"/>
    <x v="4"/>
    <x v="47"/>
    <s v="Y"/>
    <s v="N"/>
    <n v="11.4"/>
    <n v="21.1"/>
    <n v="30.7"/>
    <n v="0"/>
    <x v="1791"/>
    <n v="70.202551959999994"/>
    <n v="7914346.1224435642"/>
  </r>
  <r>
    <d v="2019-11-29T00:00:00"/>
    <x v="1"/>
    <s v="November"/>
    <x v="4"/>
    <x v="47"/>
    <s v="Y"/>
    <s v="N"/>
    <n v="11.9"/>
    <n v="19.7"/>
    <n v="21.9"/>
    <n v="0"/>
    <x v="1792"/>
    <n v="79.605729069999995"/>
    <n v="9138730.5327203833"/>
  </r>
  <r>
    <d v="2019-11-30T00:00:00"/>
    <x v="2"/>
    <s v="November"/>
    <x v="4"/>
    <x v="47"/>
    <s v="Y"/>
    <s v="N"/>
    <n v="10.3"/>
    <n v="18.399999999999999"/>
    <n v="26.7"/>
    <n v="8"/>
    <x v="1793"/>
    <n v="51.05874163"/>
    <n v="5052750.6058584824"/>
  </r>
  <r>
    <d v="2019-12-01T00:00:00"/>
    <x v="3"/>
    <s v="December"/>
    <x v="4"/>
    <x v="48"/>
    <s v="Y"/>
    <s v="N"/>
    <n v="12.2"/>
    <n v="16.8"/>
    <n v="9.8000000000000007"/>
    <n v="0"/>
    <x v="1794"/>
    <n v="33.154867019999998"/>
    <n v="3323244.2777853394"/>
  </r>
  <r>
    <d v="2019-12-02T00:00:00"/>
    <x v="4"/>
    <s v="December"/>
    <x v="4"/>
    <x v="48"/>
    <s v="Y"/>
    <s v="N"/>
    <n v="9.8000000000000007"/>
    <n v="15.5"/>
    <n v="18.2"/>
    <n v="3.4"/>
    <x v="1795"/>
    <n v="29.070382550000001"/>
    <n v="3215457.5716259698"/>
  </r>
  <r>
    <d v="2019-12-03T00:00:00"/>
    <x v="5"/>
    <s v="December"/>
    <x v="4"/>
    <x v="48"/>
    <s v="Y"/>
    <s v="N"/>
    <n v="11"/>
    <n v="22.2"/>
    <n v="19.2"/>
    <n v="0.4"/>
    <x v="1796"/>
    <n v="19.170950680000001"/>
    <n v="2091436.4603219472"/>
  </r>
  <r>
    <d v="2019-12-04T00:00:00"/>
    <x v="6"/>
    <s v="December"/>
    <x v="4"/>
    <x v="48"/>
    <s v="Y"/>
    <s v="N"/>
    <n v="12.1"/>
    <n v="23"/>
    <n v="20.3"/>
    <n v="0"/>
    <x v="1797"/>
    <n v="39.415048149999997"/>
    <n v="4233203.9589189459"/>
  </r>
  <r>
    <d v="2019-12-05T00:00:00"/>
    <x v="0"/>
    <s v="December"/>
    <x v="4"/>
    <x v="48"/>
    <s v="Y"/>
    <s v="N"/>
    <n v="12.3"/>
    <n v="23.9"/>
    <n v="20.399999999999999"/>
    <n v="0"/>
    <x v="1798"/>
    <n v="45.830326149999998"/>
    <n v="4944711.3415746931"/>
  </r>
  <r>
    <d v="2019-12-06T00:00:00"/>
    <x v="1"/>
    <s v="December"/>
    <x v="4"/>
    <x v="48"/>
    <s v="Y"/>
    <s v="N"/>
    <n v="13.3"/>
    <n v="20.8"/>
    <n v="18.2"/>
    <n v="0"/>
    <x v="1799"/>
    <n v="41.38035927"/>
    <n v="4346137.1330634411"/>
  </r>
  <r>
    <d v="2019-12-07T00:00:00"/>
    <x v="2"/>
    <s v="December"/>
    <x v="4"/>
    <x v="48"/>
    <s v="Y"/>
    <s v="N"/>
    <n v="11.2"/>
    <n v="21"/>
    <n v="30.3"/>
    <n v="0"/>
    <x v="1800"/>
    <n v="47.12307019"/>
    <n v="4497251.4635738973"/>
  </r>
  <r>
    <d v="2019-12-08T00:00:00"/>
    <x v="3"/>
    <s v="December"/>
    <x v="4"/>
    <x v="49"/>
    <s v="Y"/>
    <s v="N"/>
    <n v="13.8"/>
    <n v="27.6"/>
    <n v="30.8"/>
    <n v="0"/>
    <x v="1801"/>
    <n v="43.690411390000001"/>
    <n v="4263197.4037227565"/>
  </r>
  <r>
    <d v="2019-12-09T00:00:00"/>
    <x v="4"/>
    <s v="December"/>
    <x v="4"/>
    <x v="49"/>
    <s v="Y"/>
    <s v="N"/>
    <n v="16.3"/>
    <n v="38"/>
    <n v="28.6"/>
    <n v="0"/>
    <x v="1802"/>
    <n v="62.718792569999998"/>
    <n v="8022413.1278204964"/>
  </r>
  <r>
    <d v="2019-12-10T00:00:00"/>
    <x v="5"/>
    <s v="December"/>
    <x v="4"/>
    <x v="49"/>
    <s v="Y"/>
    <s v="N"/>
    <n v="14.3"/>
    <n v="17.2"/>
    <n v="22.2"/>
    <n v="0"/>
    <x v="1803"/>
    <n v="48.336164680000003"/>
    <n v="5295160.1367867421"/>
  </r>
  <r>
    <d v="2019-12-11T00:00:00"/>
    <x v="6"/>
    <s v="December"/>
    <x v="4"/>
    <x v="49"/>
    <s v="Y"/>
    <s v="N"/>
    <n v="13.4"/>
    <n v="18.100000000000001"/>
    <n v="21.8"/>
    <n v="0"/>
    <x v="1804"/>
    <n v="57.730485369999997"/>
    <n v="6296108.3833842138"/>
  </r>
  <r>
    <d v="2019-12-12T00:00:00"/>
    <x v="0"/>
    <s v="December"/>
    <x v="4"/>
    <x v="49"/>
    <s v="Y"/>
    <s v="N"/>
    <n v="13.4"/>
    <n v="18.399999999999999"/>
    <n v="22.7"/>
    <n v="0"/>
    <x v="1805"/>
    <n v="41.647543489999997"/>
    <n v="4522884.2825608365"/>
  </r>
  <r>
    <d v="2019-12-13T00:00:00"/>
    <x v="1"/>
    <s v="December"/>
    <x v="4"/>
    <x v="49"/>
    <s v="Y"/>
    <s v="N"/>
    <n v="11.4"/>
    <n v="20.9"/>
    <n v="24.8"/>
    <n v="0"/>
    <x v="1806"/>
    <n v="58.517373640000002"/>
    <n v="6265490.8912327206"/>
  </r>
  <r>
    <d v="2019-12-14T00:00:00"/>
    <x v="2"/>
    <s v="December"/>
    <x v="4"/>
    <x v="49"/>
    <s v="Y"/>
    <s v="N"/>
    <n v="14.1"/>
    <n v="20.100000000000001"/>
    <n v="10.4"/>
    <n v="0"/>
    <x v="1807"/>
    <n v="65.765248349999993"/>
    <n v="6658023.4325390114"/>
  </r>
  <r>
    <d v="2019-12-15T00:00:00"/>
    <x v="3"/>
    <s v="December"/>
    <x v="4"/>
    <x v="50"/>
    <s v="Y"/>
    <s v="N"/>
    <n v="15.1"/>
    <n v="21.7"/>
    <n v="16.399999999999999"/>
    <n v="0"/>
    <x v="1808"/>
    <n v="50.936743069999999"/>
    <n v="5028651.0076339915"/>
  </r>
  <r>
    <d v="2019-12-16T00:00:00"/>
    <x v="4"/>
    <s v="December"/>
    <x v="4"/>
    <x v="50"/>
    <s v="Y"/>
    <s v="N"/>
    <n v="13"/>
    <n v="22.6"/>
    <n v="21.7"/>
    <n v="0"/>
    <x v="1809"/>
    <n v="73.601749130000002"/>
    <n v="8420044.8845856935"/>
  </r>
  <r>
    <d v="2019-12-17T00:00:00"/>
    <x v="5"/>
    <s v="December"/>
    <x v="4"/>
    <x v="50"/>
    <s v="Y"/>
    <s v="N"/>
    <n v="12.6"/>
    <n v="26.3"/>
    <n v="29.5"/>
    <n v="0"/>
    <x v="1810"/>
    <n v="83.084082179999996"/>
    <n v="10302348.922123572"/>
  </r>
  <r>
    <d v="2019-12-18T00:00:00"/>
    <x v="6"/>
    <s v="December"/>
    <x v="4"/>
    <x v="50"/>
    <s v="Y"/>
    <s v="N"/>
    <n v="15.9"/>
    <n v="40.1"/>
    <n v="29.3"/>
    <n v="0"/>
    <x v="1811"/>
    <n v="95.802971920000005"/>
    <n v="14082164.107165812"/>
  </r>
  <r>
    <d v="2019-12-19T00:00:00"/>
    <x v="0"/>
    <s v="December"/>
    <x v="4"/>
    <x v="50"/>
    <s v="Y"/>
    <s v="N"/>
    <n v="17.2"/>
    <n v="23.3"/>
    <n v="29.3"/>
    <n v="0"/>
    <x v="1812"/>
    <n v="71.953511919999997"/>
    <n v="8997830.5572382715"/>
  </r>
  <r>
    <d v="2019-12-20T00:00:00"/>
    <x v="1"/>
    <s v="December"/>
    <x v="4"/>
    <x v="50"/>
    <s v="N"/>
    <s v="N"/>
    <n v="13.7"/>
    <n v="43.5"/>
    <n v="31.4"/>
    <n v="0"/>
    <x v="1813"/>
    <n v="243.81015959999999"/>
    <n v="36706448.482322641"/>
  </r>
  <r>
    <d v="2019-12-21T00:00:00"/>
    <x v="2"/>
    <s v="December"/>
    <x v="4"/>
    <x v="50"/>
    <s v="N"/>
    <s v="N"/>
    <n v="16.899999999999999"/>
    <n v="20.2"/>
    <n v="28.3"/>
    <n v="0"/>
    <x v="1814"/>
    <n v="44.94113626"/>
    <n v="4522537.7711560437"/>
  </r>
  <r>
    <d v="2019-12-22T00:00:00"/>
    <x v="3"/>
    <s v="December"/>
    <x v="4"/>
    <x v="51"/>
    <s v="N"/>
    <s v="N"/>
    <n v="13.1"/>
    <n v="19.600000000000001"/>
    <n v="31.5"/>
    <n v="0"/>
    <x v="1815"/>
    <n v="34.678705909999998"/>
    <n v="3126133.2716610846"/>
  </r>
  <r>
    <d v="2019-12-23T00:00:00"/>
    <x v="4"/>
    <s v="December"/>
    <x v="4"/>
    <x v="51"/>
    <s v="N"/>
    <s v="N"/>
    <n v="12.1"/>
    <n v="20"/>
    <n v="29.2"/>
    <n v="0"/>
    <x v="1816"/>
    <n v="47.19823427"/>
    <n v="4805630.9968587169"/>
  </r>
  <r>
    <d v="2019-12-24T00:00:00"/>
    <x v="5"/>
    <s v="December"/>
    <x v="4"/>
    <x v="51"/>
    <s v="N"/>
    <s v="N"/>
    <n v="14.1"/>
    <n v="24.5"/>
    <n v="31.4"/>
    <n v="0"/>
    <x v="1817"/>
    <n v="57.331305110000002"/>
    <n v="5857478.098592232"/>
  </r>
  <r>
    <d v="2019-12-25T00:00:00"/>
    <x v="6"/>
    <s v="December"/>
    <x v="4"/>
    <x v="51"/>
    <s v="N"/>
    <s v="Y"/>
    <n v="14"/>
    <n v="27.9"/>
    <n v="32"/>
    <n v="0"/>
    <x v="1818"/>
    <n v="42.257239390000002"/>
    <n v="4154425.2005530256"/>
  </r>
  <r>
    <d v="2019-12-26T00:00:00"/>
    <x v="0"/>
    <s v="December"/>
    <x v="4"/>
    <x v="51"/>
    <s v="N"/>
    <s v="Y"/>
    <n v="16.5"/>
    <n v="20.5"/>
    <n v="26.2"/>
    <n v="0"/>
    <x v="1819"/>
    <n v="41.255986679999999"/>
    <n v="3965547.0990746068"/>
  </r>
  <r>
    <d v="2019-12-27T00:00:00"/>
    <x v="1"/>
    <s v="December"/>
    <x v="4"/>
    <x v="51"/>
    <s v="N"/>
    <s v="N"/>
    <n v="13.6"/>
    <n v="23.9"/>
    <n v="31.6"/>
    <n v="0"/>
    <x v="1820"/>
    <n v="56.122451329999997"/>
    <n v="6019473.2878098162"/>
  </r>
  <r>
    <d v="2019-12-28T00:00:00"/>
    <x v="2"/>
    <s v="December"/>
    <x v="4"/>
    <x v="51"/>
    <s v="N"/>
    <s v="N"/>
    <n v="16.7"/>
    <n v="28.4"/>
    <n v="20.6"/>
    <n v="0"/>
    <x v="1821"/>
    <n v="63.295449300000001"/>
    <n v="7185406.0573680708"/>
  </r>
  <r>
    <d v="2019-12-29T00:00:00"/>
    <x v="3"/>
    <s v="December"/>
    <x v="4"/>
    <x v="52"/>
    <s v="N"/>
    <s v="N"/>
    <n v="16.8"/>
    <n v="33.200000000000003"/>
    <n v="31.9"/>
    <n v="0"/>
    <x v="1822"/>
    <n v="87.686688779999997"/>
    <n v="10372767.511364149"/>
  </r>
  <r>
    <d v="2019-12-30T00:00:00"/>
    <x v="4"/>
    <s v="December"/>
    <x v="4"/>
    <x v="52"/>
    <s v="N"/>
    <s v="N"/>
    <n v="19.7"/>
    <n v="40.799999999999997"/>
    <n v="18.8"/>
    <n v="0"/>
    <x v="1823"/>
    <n v="295.82920189999999"/>
    <n v="41537415.217429236"/>
  </r>
  <r>
    <d v="2019-12-31T00:00:00"/>
    <x v="5"/>
    <s v="December"/>
    <x v="4"/>
    <x v="52"/>
    <s v="N"/>
    <s v="N"/>
    <n v="15.3"/>
    <n v="21.2"/>
    <n v="29.3"/>
    <n v="2.4"/>
    <x v="1824"/>
    <n v="46.251483919999998"/>
    <n v="4412872.1188859288"/>
  </r>
  <r>
    <d v="2020-01-01T00:00:00"/>
    <x v="6"/>
    <s v="January"/>
    <x v="5"/>
    <x v="0"/>
    <s v="N"/>
    <s v="Y"/>
    <n v="11.8"/>
    <n v="24.9"/>
    <n v="31.6"/>
    <n v="0"/>
    <x v="1825"/>
    <n v="50.921802759999999"/>
    <n v="4536004.9625938796"/>
  </r>
  <r>
    <d v="2020-01-02T00:00:00"/>
    <x v="0"/>
    <s v="January"/>
    <x v="5"/>
    <x v="0"/>
    <s v="N"/>
    <s v="N"/>
    <n v="12.8"/>
    <n v="25"/>
    <n v="31.6"/>
    <n v="0"/>
    <x v="1826"/>
    <n v="69.546225629999995"/>
    <n v="7162439.551234181"/>
  </r>
  <r>
    <d v="2020-01-03T00:00:00"/>
    <x v="1"/>
    <s v="January"/>
    <x v="5"/>
    <x v="0"/>
    <s v="N"/>
    <s v="N"/>
    <n v="13.7"/>
    <n v="36.6"/>
    <n v="30.7"/>
    <n v="0"/>
    <x v="1827"/>
    <n v="65.435921559999997"/>
    <n v="7781784.7324814545"/>
  </r>
  <r>
    <d v="2020-01-04T00:00:00"/>
    <x v="2"/>
    <s v="January"/>
    <x v="5"/>
    <x v="0"/>
    <s v="N"/>
    <s v="N"/>
    <n v="18.600000000000001"/>
    <n v="26.8"/>
    <n v="22.8"/>
    <n v="0"/>
    <x v="1828"/>
    <n v="28.04223073"/>
    <n v="2867194.9867495955"/>
  </r>
  <r>
    <d v="2020-01-05T00:00:00"/>
    <x v="3"/>
    <s v="January"/>
    <x v="5"/>
    <x v="1"/>
    <s v="N"/>
    <s v="N"/>
    <n v="12.7"/>
    <n v="16.7"/>
    <n v="5.0999999999999996"/>
    <n v="2.2000000000000002"/>
    <x v="1829"/>
    <n v="18.87543557"/>
    <n v="1805835.571504584"/>
  </r>
  <r>
    <d v="2020-01-06T00:00:00"/>
    <x v="4"/>
    <s v="January"/>
    <x v="5"/>
    <x v="1"/>
    <s v="N"/>
    <s v="N"/>
    <n v="11.9"/>
    <n v="18"/>
    <n v="2.7"/>
    <n v="8.1999999999999993"/>
    <x v="1830"/>
    <n v="56.104400259999998"/>
    <n v="6185711.5434619328"/>
  </r>
  <r>
    <d v="2020-01-07T00:00:00"/>
    <x v="5"/>
    <s v="January"/>
    <x v="5"/>
    <x v="1"/>
    <s v="N"/>
    <s v="N"/>
    <n v="12.6"/>
    <n v="20.100000000000001"/>
    <n v="7.7"/>
    <n v="1.2"/>
    <x v="1831"/>
    <n v="59.42379013"/>
    <n v="6497192.7949761525"/>
  </r>
  <r>
    <d v="2020-01-08T00:00:00"/>
    <x v="6"/>
    <s v="January"/>
    <x v="5"/>
    <x v="1"/>
    <s v="N"/>
    <s v="N"/>
    <n v="16.8"/>
    <n v="23.8"/>
    <n v="26.9"/>
    <n v="0"/>
    <x v="1832"/>
    <n v="53.313229810000003"/>
    <n v="5866514.5026014112"/>
  </r>
  <r>
    <d v="2020-01-09T00:00:00"/>
    <x v="0"/>
    <s v="January"/>
    <x v="5"/>
    <x v="1"/>
    <s v="N"/>
    <s v="N"/>
    <n v="17.899999999999999"/>
    <n v="31.9"/>
    <n v="29.8"/>
    <n v="0"/>
    <x v="1833"/>
    <n v="86.980864980000007"/>
    <n v="11078369.186888039"/>
  </r>
  <r>
    <d v="2020-01-10T00:00:00"/>
    <x v="1"/>
    <s v="January"/>
    <x v="5"/>
    <x v="1"/>
    <s v="N"/>
    <s v="N"/>
    <n v="20.100000000000001"/>
    <n v="32.9"/>
    <n v="10.1"/>
    <n v="0"/>
    <x v="1834"/>
    <n v="65.485985589999999"/>
    <n v="8024251.8999667894"/>
  </r>
  <r>
    <d v="2020-01-11T00:00:00"/>
    <x v="2"/>
    <s v="January"/>
    <x v="5"/>
    <x v="1"/>
    <s v="N"/>
    <s v="N"/>
    <n v="13.5"/>
    <n v="19.3"/>
    <n v="18.2"/>
    <n v="15.6"/>
    <x v="1835"/>
    <n v="22.78453983"/>
    <n v="2093594.0114659769"/>
  </r>
  <r>
    <d v="2020-01-12T00:00:00"/>
    <x v="3"/>
    <s v="January"/>
    <x v="5"/>
    <x v="2"/>
    <s v="N"/>
    <s v="N"/>
    <n v="14.2"/>
    <n v="19.899999999999999"/>
    <n v="21.9"/>
    <n v="0"/>
    <x v="1836"/>
    <n v="45.627913079999999"/>
    <n v="4188532.6856130427"/>
  </r>
  <r>
    <d v="2020-01-13T00:00:00"/>
    <x v="4"/>
    <s v="January"/>
    <x v="5"/>
    <x v="2"/>
    <s v="N"/>
    <s v="N"/>
    <n v="12.7"/>
    <n v="32.200000000000003"/>
    <n v="28.1"/>
    <n v="0"/>
    <x v="1837"/>
    <n v="76.952473240000003"/>
    <n v="9207667.0006729327"/>
  </r>
  <r>
    <d v="2020-01-14T00:00:00"/>
    <x v="5"/>
    <s v="January"/>
    <x v="5"/>
    <x v="2"/>
    <s v="N"/>
    <s v="N"/>
    <n v="16.7"/>
    <n v="33.799999999999997"/>
    <n v="27.4"/>
    <n v="0"/>
    <x v="1838"/>
    <n v="88.847653539999996"/>
    <n v="12199014.279179472"/>
  </r>
  <r>
    <d v="2020-01-15T00:00:00"/>
    <x v="6"/>
    <s v="January"/>
    <x v="5"/>
    <x v="2"/>
    <s v="N"/>
    <s v="N"/>
    <n v="19.5"/>
    <n v="36.799999999999997"/>
    <n v="20.8"/>
    <n v="0"/>
    <x v="1839"/>
    <n v="63.73047072"/>
    <n v="8757090.8600496724"/>
  </r>
  <r>
    <d v="2020-01-16T00:00:00"/>
    <x v="0"/>
    <s v="January"/>
    <x v="5"/>
    <x v="2"/>
    <s v="N"/>
    <s v="N"/>
    <n v="15.7"/>
    <n v="19.600000000000001"/>
    <n v="18.600000000000001"/>
    <n v="19.600000000000001"/>
    <x v="1840"/>
    <n v="33.404425930000002"/>
    <n v="3663451.5331718954"/>
  </r>
  <r>
    <d v="2020-01-17T00:00:00"/>
    <x v="1"/>
    <s v="January"/>
    <x v="5"/>
    <x v="2"/>
    <s v="N"/>
    <s v="N"/>
    <n v="14.4"/>
    <n v="24.8"/>
    <n v="24.4"/>
    <n v="0"/>
    <x v="1841"/>
    <n v="39.500761930000003"/>
    <n v="4270355.2833617786"/>
  </r>
  <r>
    <d v="2020-01-18T00:00:00"/>
    <x v="2"/>
    <s v="January"/>
    <x v="5"/>
    <x v="2"/>
    <s v="N"/>
    <s v="N"/>
    <n v="13.9"/>
    <n v="29.4"/>
    <n v="27.2"/>
    <n v="0"/>
    <x v="1842"/>
    <n v="52.05315547"/>
    <n v="5514841.30749748"/>
  </r>
  <r>
    <d v="2020-01-19T00:00:00"/>
    <x v="3"/>
    <s v="January"/>
    <x v="5"/>
    <x v="3"/>
    <s v="N"/>
    <s v="N"/>
    <n v="17.5"/>
    <n v="25.5"/>
    <n v="23.9"/>
    <n v="0"/>
    <x v="1843"/>
    <n v="60.347055949999998"/>
    <n v="6452401.061846002"/>
  </r>
  <r>
    <d v="2020-01-20T00:00:00"/>
    <x v="4"/>
    <s v="January"/>
    <x v="5"/>
    <x v="3"/>
    <s v="N"/>
    <s v="N"/>
    <n v="19.100000000000001"/>
    <n v="21.8"/>
    <n v="8.8000000000000007"/>
    <n v="0.4"/>
    <x v="1844"/>
    <n v="45.359335479999999"/>
    <n v="5274906.7495491616"/>
  </r>
  <r>
    <d v="2020-01-21T00:00:00"/>
    <x v="5"/>
    <s v="January"/>
    <x v="5"/>
    <x v="3"/>
    <s v="N"/>
    <s v="N"/>
    <n v="14.8"/>
    <n v="23.5"/>
    <n v="28.4"/>
    <n v="44"/>
    <x v="1845"/>
    <n v="53.564869539999997"/>
    <n v="6006132.1369306799"/>
  </r>
  <r>
    <d v="2020-01-22T00:00:00"/>
    <x v="6"/>
    <s v="January"/>
    <x v="5"/>
    <x v="3"/>
    <s v="N"/>
    <s v="N"/>
    <n v="14.1"/>
    <n v="31.7"/>
    <n v="12.4"/>
    <n v="0"/>
    <x v="1846"/>
    <n v="45.155690849999999"/>
    <n v="5386493.6677775774"/>
  </r>
  <r>
    <d v="2020-01-23T00:00:00"/>
    <x v="0"/>
    <s v="January"/>
    <x v="5"/>
    <x v="3"/>
    <s v="N"/>
    <s v="N"/>
    <n v="12.9"/>
    <n v="22.6"/>
    <n v="13.4"/>
    <n v="22.8"/>
    <x v="1847"/>
    <n v="-1.7614234529999999"/>
    <n v="-197728.29027452797"/>
  </r>
  <r>
    <d v="2020-01-24T00:00:00"/>
    <x v="1"/>
    <s v="January"/>
    <x v="5"/>
    <x v="3"/>
    <s v="N"/>
    <s v="N"/>
    <n v="11.7"/>
    <n v="24.1"/>
    <n v="20.6"/>
    <n v="1.2"/>
    <x v="1848"/>
    <n v="49.479433710000002"/>
    <n v="5408912.3302300014"/>
  </r>
  <r>
    <d v="2020-01-25T00:00:00"/>
    <x v="2"/>
    <s v="January"/>
    <x v="5"/>
    <x v="3"/>
    <s v="N"/>
    <s v="N"/>
    <n v="13"/>
    <n v="27.4"/>
    <n v="30"/>
    <n v="0"/>
    <x v="1849"/>
    <n v="50.132823129999998"/>
    <n v="5135901.1824372048"/>
  </r>
  <r>
    <d v="2020-01-26T00:00:00"/>
    <x v="3"/>
    <s v="January"/>
    <x v="5"/>
    <x v="4"/>
    <s v="N"/>
    <s v="Y"/>
    <n v="15.8"/>
    <n v="23.6"/>
    <n v="24"/>
    <n v="0"/>
    <x v="1850"/>
    <n v="51.415029230000002"/>
    <n v="5204908.1941215824"/>
  </r>
  <r>
    <d v="2020-01-27T00:00:00"/>
    <x v="4"/>
    <s v="January"/>
    <x v="5"/>
    <x v="4"/>
    <s v="N"/>
    <s v="Y"/>
    <n v="12.8"/>
    <n v="23.1"/>
    <n v="26.1"/>
    <n v="0"/>
    <x v="1851"/>
    <n v="54.453082340000002"/>
    <n v="5615989.242471437"/>
  </r>
  <r>
    <d v="2020-01-28T00:00:00"/>
    <x v="5"/>
    <s v="January"/>
    <x v="5"/>
    <x v="4"/>
    <s v="N"/>
    <s v="N"/>
    <n v="13.6"/>
    <n v="25.4"/>
    <n v="26.5"/>
    <n v="0"/>
    <x v="1852"/>
    <n v="67.173829400000002"/>
    <n v="7804964.519461317"/>
  </r>
  <r>
    <d v="2020-01-29T00:00:00"/>
    <x v="6"/>
    <s v="January"/>
    <x v="5"/>
    <x v="4"/>
    <s v="N"/>
    <s v="N"/>
    <n v="15.2"/>
    <n v="31.5"/>
    <n v="29.5"/>
    <n v="0"/>
    <x v="1853"/>
    <n v="78.27234224"/>
    <n v="10160760.910052029"/>
  </r>
  <r>
    <d v="2020-01-30T00:00:00"/>
    <x v="0"/>
    <s v="January"/>
    <x v="5"/>
    <x v="4"/>
    <s v="Y"/>
    <s v="N"/>
    <n v="16.399999999999999"/>
    <n v="39.4"/>
    <n v="29.3"/>
    <n v="0"/>
    <x v="1854"/>
    <n v="1044.4473029999999"/>
    <n v="161697665.44042644"/>
  </r>
  <r>
    <d v="2020-01-31T00:00:00"/>
    <x v="1"/>
    <s v="January"/>
    <x v="5"/>
    <x v="4"/>
    <s v="Y"/>
    <s v="N"/>
    <n v="21.5"/>
    <n v="42.9"/>
    <n v="18.3"/>
    <n v="0"/>
    <x v="1855"/>
    <n v="2809.437516"/>
    <n v="479441300.34546143"/>
  </r>
  <r>
    <d v="2020-02-01T00:00:00"/>
    <x v="2"/>
    <s v="February"/>
    <x v="5"/>
    <x v="4"/>
    <s v="Y"/>
    <s v="N"/>
    <n v="23.5"/>
    <n v="29.3"/>
    <n v="1.8"/>
    <n v="0.8"/>
    <x v="1856"/>
    <n v="86.908607950000004"/>
    <n v="11459448.786066705"/>
  </r>
  <r>
    <d v="2020-02-02T00:00:00"/>
    <x v="3"/>
    <s v="February"/>
    <x v="5"/>
    <x v="5"/>
    <s v="Y"/>
    <s v="N"/>
    <n v="14.2"/>
    <n v="25.1"/>
    <n v="21"/>
    <n v="14.8"/>
    <x v="1857"/>
    <n v="14.2356353"/>
    <n v="1389526.980135818"/>
  </r>
  <r>
    <d v="2020-02-03T00:00:00"/>
    <x v="4"/>
    <s v="February"/>
    <x v="5"/>
    <x v="5"/>
    <s v="Y"/>
    <s v="N"/>
    <n v="13.2"/>
    <n v="17.7"/>
    <n v="22.7"/>
    <n v="0"/>
    <x v="1858"/>
    <n v="15.310771989999999"/>
    <n v="1607706.2348404708"/>
  </r>
  <r>
    <d v="2020-02-04T00:00:00"/>
    <x v="5"/>
    <s v="February"/>
    <x v="5"/>
    <x v="5"/>
    <s v="Y"/>
    <s v="N"/>
    <n v="11.3"/>
    <n v="19.7"/>
    <n v="28.6"/>
    <n v="0"/>
    <x v="1859"/>
    <n v="25.212092720000001"/>
    <n v="2698552.7709785071"/>
  </r>
  <r>
    <d v="2020-02-05T00:00:00"/>
    <x v="6"/>
    <s v="February"/>
    <x v="5"/>
    <x v="5"/>
    <s v="Y"/>
    <s v="N"/>
    <n v="10.8"/>
    <n v="20.100000000000001"/>
    <n v="27.1"/>
    <n v="0"/>
    <x v="1860"/>
    <n v="42.116875"/>
    <n v="4590252.5039250003"/>
  </r>
  <r>
    <d v="2020-02-06T00:00:00"/>
    <x v="0"/>
    <s v="February"/>
    <x v="5"/>
    <x v="5"/>
    <s v="Y"/>
    <s v="N"/>
    <n v="13.7"/>
    <n v="25.5"/>
    <n v="25"/>
    <n v="0"/>
    <x v="1861"/>
    <n v="42.766032299999999"/>
    <n v="5156277.4207535582"/>
  </r>
  <r>
    <d v="2020-02-07T00:00:00"/>
    <x v="1"/>
    <s v="February"/>
    <x v="5"/>
    <x v="5"/>
    <s v="Y"/>
    <s v="N"/>
    <n v="16.5"/>
    <n v="23.2"/>
    <n v="18.399999999999999"/>
    <n v="0"/>
    <x v="1862"/>
    <n v="45.332425360000002"/>
    <n v="5473203.5759757962"/>
  </r>
  <r>
    <d v="2020-02-08T00:00:00"/>
    <x v="2"/>
    <s v="February"/>
    <x v="5"/>
    <x v="5"/>
    <s v="Y"/>
    <s v="N"/>
    <n v="17.399999999999999"/>
    <n v="29.4"/>
    <n v="27.5"/>
    <n v="0"/>
    <x v="1863"/>
    <n v="28.570907080000001"/>
    <n v="3081785.035330771"/>
  </r>
  <r>
    <d v="2020-02-09T00:00:00"/>
    <x v="3"/>
    <s v="February"/>
    <x v="5"/>
    <x v="6"/>
    <s v="Y"/>
    <s v="N"/>
    <n v="19.600000000000001"/>
    <n v="28.2"/>
    <n v="19.899999999999999"/>
    <n v="0"/>
    <x v="1864"/>
    <n v="21.555491809999999"/>
    <n v="2238691.0840152688"/>
  </r>
  <r>
    <d v="2020-02-10T00:00:00"/>
    <x v="4"/>
    <s v="February"/>
    <x v="5"/>
    <x v="6"/>
    <s v="Y"/>
    <s v="N"/>
    <n v="18.5"/>
    <n v="27.7"/>
    <n v="15"/>
    <n v="0.6"/>
    <x v="1865"/>
    <n v="50.809242179999998"/>
    <n v="6248289.9293369027"/>
  </r>
  <r>
    <d v="2020-02-11T00:00:00"/>
    <x v="5"/>
    <s v="February"/>
    <x v="5"/>
    <x v="6"/>
    <s v="Y"/>
    <s v="N"/>
    <n v="19.5"/>
    <n v="25.9"/>
    <n v="19.100000000000001"/>
    <n v="0"/>
    <x v="1866"/>
    <n v="61.289840849999997"/>
    <n v="7790587.2185511924"/>
  </r>
  <r>
    <d v="2020-02-12T00:00:00"/>
    <x v="6"/>
    <s v="February"/>
    <x v="5"/>
    <x v="6"/>
    <s v="Y"/>
    <s v="N"/>
    <n v="19.100000000000001"/>
    <n v="27.7"/>
    <n v="17.3"/>
    <n v="0"/>
    <x v="1867"/>
    <n v="53.243525050000002"/>
    <n v="6635131.6872725533"/>
  </r>
  <r>
    <d v="2020-02-13T00:00:00"/>
    <x v="0"/>
    <s v="February"/>
    <x v="5"/>
    <x v="6"/>
    <s v="Y"/>
    <s v="N"/>
    <n v="19.399999999999999"/>
    <n v="31.7"/>
    <n v="26.7"/>
    <n v="0"/>
    <x v="1868"/>
    <n v="79.018494320000002"/>
    <n v="10994410.862623289"/>
  </r>
  <r>
    <d v="2020-02-14T00:00:00"/>
    <x v="1"/>
    <s v="February"/>
    <x v="5"/>
    <x v="6"/>
    <s v="Y"/>
    <s v="N"/>
    <n v="20.3"/>
    <n v="33.700000000000003"/>
    <n v="10.6"/>
    <n v="0"/>
    <x v="1869"/>
    <n v="79.502643969999994"/>
    <n v="11118892.359090051"/>
  </r>
  <r>
    <d v="2020-02-15T00:00:00"/>
    <x v="2"/>
    <s v="February"/>
    <x v="5"/>
    <x v="6"/>
    <s v="Y"/>
    <s v="N"/>
    <n v="18.899999999999999"/>
    <n v="19.3"/>
    <n v="2.4"/>
    <n v="5.4"/>
    <x v="1870"/>
    <n v="55.674962260000001"/>
    <n v="6029633.7663590349"/>
  </r>
  <r>
    <d v="2020-02-16T00:00:00"/>
    <x v="3"/>
    <s v="February"/>
    <x v="5"/>
    <x v="7"/>
    <s v="Y"/>
    <s v="N"/>
    <n v="16.899999999999999"/>
    <n v="26.4"/>
    <n v="23.8"/>
    <n v="2.8"/>
    <x v="1871"/>
    <n v="47.00473539"/>
    <n v="4742978.5110711157"/>
  </r>
  <r>
    <d v="2020-02-17T00:00:00"/>
    <x v="4"/>
    <s v="February"/>
    <x v="5"/>
    <x v="7"/>
    <s v="Y"/>
    <s v="N"/>
    <n v="15.2"/>
    <n v="25.6"/>
    <n v="26.4"/>
    <n v="0"/>
    <x v="1872"/>
    <n v="64.10902188"/>
    <n v="7907966.1300433688"/>
  </r>
  <r>
    <d v="2020-02-18T00:00:00"/>
    <x v="5"/>
    <s v="February"/>
    <x v="5"/>
    <x v="7"/>
    <s v="Y"/>
    <s v="N"/>
    <n v="17.600000000000001"/>
    <n v="21.8"/>
    <n v="7.3"/>
    <n v="0"/>
    <x v="1873"/>
    <n v="60.59554515"/>
    <n v="7221663.1513521178"/>
  </r>
  <r>
    <d v="2020-02-19T00:00:00"/>
    <x v="6"/>
    <s v="February"/>
    <x v="5"/>
    <x v="7"/>
    <s v="Y"/>
    <s v="N"/>
    <n v="13.3"/>
    <n v="19.7"/>
    <n v="12.9"/>
    <n v="38"/>
    <x v="1874"/>
    <n v="51.44203692"/>
    <n v="5626483.8481629379"/>
  </r>
  <r>
    <d v="2020-02-20T00:00:00"/>
    <x v="0"/>
    <s v="February"/>
    <x v="5"/>
    <x v="7"/>
    <s v="Y"/>
    <s v="N"/>
    <n v="14.2"/>
    <n v="18.7"/>
    <n v="15.2"/>
    <n v="3.2"/>
    <x v="1875"/>
    <n v="58.361290920000002"/>
    <n v="6548262.0261930237"/>
  </r>
  <r>
    <d v="2020-02-21T00:00:00"/>
    <x v="1"/>
    <s v="February"/>
    <x v="5"/>
    <x v="7"/>
    <s v="Y"/>
    <s v="N"/>
    <n v="13.5"/>
    <n v="19.600000000000001"/>
    <n v="17.100000000000001"/>
    <n v="2.8"/>
    <x v="1876"/>
    <n v="48.658203370000003"/>
    <n v="5301265.2751593152"/>
  </r>
  <r>
    <d v="2020-02-22T00:00:00"/>
    <x v="2"/>
    <s v="February"/>
    <x v="5"/>
    <x v="7"/>
    <s v="Y"/>
    <s v="N"/>
    <n v="11.4"/>
    <n v="21.1"/>
    <n v="25.4"/>
    <n v="0"/>
    <x v="1877"/>
    <n v="42.236093580000002"/>
    <n v="4093607.506682632"/>
  </r>
  <r>
    <d v="2020-02-23T00:00:00"/>
    <x v="3"/>
    <s v="February"/>
    <x v="5"/>
    <x v="8"/>
    <s v="Y"/>
    <s v="N"/>
    <n v="13.3"/>
    <n v="34"/>
    <n v="21.6"/>
    <n v="0"/>
    <x v="1878"/>
    <n v="51.318456159999997"/>
    <n v="5446410.5605779858"/>
  </r>
  <r>
    <d v="2020-02-24T00:00:00"/>
    <x v="4"/>
    <s v="February"/>
    <x v="5"/>
    <x v="8"/>
    <s v="Y"/>
    <s v="N"/>
    <n v="16.8"/>
    <n v="23.7"/>
    <n v="5.4"/>
    <n v="0"/>
    <x v="1879"/>
    <n v="57.234083179999999"/>
    <n v="7017989.1933229947"/>
  </r>
  <r>
    <d v="2020-02-25T00:00:00"/>
    <x v="5"/>
    <s v="February"/>
    <x v="5"/>
    <x v="8"/>
    <s v="Y"/>
    <s v="N"/>
    <n v="18.399999999999999"/>
    <n v="31.6"/>
    <n v="10.6"/>
    <n v="3.6"/>
    <x v="1880"/>
    <n v="60.554701809999997"/>
    <n v="7482043.581988249"/>
  </r>
  <r>
    <d v="2020-02-26T00:00:00"/>
    <x v="6"/>
    <s v="February"/>
    <x v="5"/>
    <x v="8"/>
    <s v="Y"/>
    <s v="N"/>
    <n v="16.2"/>
    <n v="19.2"/>
    <n v="19.3"/>
    <n v="4"/>
    <x v="1881"/>
    <n v="45.06152522"/>
    <n v="4883368.1823072722"/>
  </r>
  <r>
    <d v="2020-02-27T00:00:00"/>
    <x v="0"/>
    <s v="February"/>
    <x v="5"/>
    <x v="8"/>
    <s v="Y"/>
    <s v="N"/>
    <n v="11"/>
    <n v="19.7"/>
    <n v="11.1"/>
    <n v="0.2"/>
    <x v="1882"/>
    <n v="48.542669150000002"/>
    <n v="5275393.9869439099"/>
  </r>
  <r>
    <d v="2020-02-28T00:00:00"/>
    <x v="1"/>
    <s v="February"/>
    <x v="5"/>
    <x v="8"/>
    <s v="Y"/>
    <s v="N"/>
    <n v="13.1"/>
    <n v="20.100000000000001"/>
    <n v="17.600000000000001"/>
    <n v="0"/>
    <x v="1883"/>
    <n v="50.306352859999997"/>
    <n v="5534049.449879434"/>
  </r>
  <r>
    <d v="2020-02-29T00:00:00"/>
    <x v="2"/>
    <s v="February"/>
    <x v="5"/>
    <x v="8"/>
    <s v="Y"/>
    <s v="N"/>
    <n v="14.7"/>
    <n v="22.4"/>
    <n v="22.8"/>
    <n v="0"/>
    <x v="1884"/>
    <n v="51.289608729999998"/>
    <n v="5148499.136549606"/>
  </r>
  <r>
    <d v="2020-03-01T00:00:00"/>
    <x v="3"/>
    <s v="March"/>
    <x v="5"/>
    <x v="9"/>
    <s v="Y"/>
    <s v="N"/>
    <n v="13.2"/>
    <n v="32.1"/>
    <n v="20.8"/>
    <n v="0"/>
    <x v="1885"/>
    <n v="43.745921029999998"/>
    <n v="4436411.4325739397"/>
  </r>
  <r>
    <d v="2020-03-02T00:00:00"/>
    <x v="4"/>
    <s v="March"/>
    <x v="5"/>
    <x v="9"/>
    <s v="Y"/>
    <s v="N"/>
    <n v="14.2"/>
    <n v="18.399999999999999"/>
    <n v="21.1"/>
    <n v="3"/>
    <x v="1886"/>
    <n v="52.728395089999999"/>
    <n v="5608189.728994621"/>
  </r>
  <r>
    <d v="2020-03-03T00:00:00"/>
    <x v="5"/>
    <s v="March"/>
    <x v="5"/>
    <x v="9"/>
    <s v="Y"/>
    <s v="N"/>
    <n v="14.7"/>
    <n v="19.5"/>
    <n v="15.9"/>
    <n v="0"/>
    <x v="1887"/>
    <n v="49.781089729999998"/>
    <n v="5413512.8027817793"/>
  </r>
  <r>
    <d v="2020-03-04T00:00:00"/>
    <x v="6"/>
    <s v="March"/>
    <x v="5"/>
    <x v="9"/>
    <s v="Y"/>
    <s v="N"/>
    <n v="13.6"/>
    <n v="23.5"/>
    <n v="7.1"/>
    <n v="0"/>
    <x v="1888"/>
    <n v="58.522870509999997"/>
    <n v="6876766.4760716185"/>
  </r>
  <r>
    <d v="2020-03-05T00:00:00"/>
    <x v="0"/>
    <s v="March"/>
    <x v="5"/>
    <x v="9"/>
    <s v="Y"/>
    <s v="N"/>
    <n v="15.4"/>
    <n v="20.3"/>
    <n v="4.3"/>
    <n v="54.6"/>
    <x v="1889"/>
    <n v="57.036382109999998"/>
    <n v="6829230.3936613789"/>
  </r>
  <r>
    <d v="2020-03-06T00:00:00"/>
    <x v="1"/>
    <s v="March"/>
    <x v="5"/>
    <x v="9"/>
    <s v="Y"/>
    <s v="N"/>
    <n v="15.9"/>
    <n v="19"/>
    <n v="12.7"/>
    <n v="7"/>
    <x v="1890"/>
    <n v="53.736514710000002"/>
    <n v="5982073.754913901"/>
  </r>
  <r>
    <d v="2020-03-07T00:00:00"/>
    <x v="2"/>
    <s v="March"/>
    <x v="5"/>
    <x v="9"/>
    <s v="Y"/>
    <s v="N"/>
    <n v="15.4"/>
    <n v="20"/>
    <n v="17.100000000000001"/>
    <n v="0.2"/>
    <x v="1891"/>
    <n v="28.020466209999999"/>
    <n v="2713804.0084021436"/>
  </r>
  <r>
    <d v="2020-03-08T00:00:00"/>
    <x v="3"/>
    <s v="March"/>
    <x v="5"/>
    <x v="10"/>
    <s v="Y"/>
    <s v="N"/>
    <n v="13.9"/>
    <n v="22.4"/>
    <n v="19.5"/>
    <n v="0"/>
    <x v="1892"/>
    <n v="17.916415310000001"/>
    <n v="1658223.1819468699"/>
  </r>
  <r>
    <d v="2020-03-09T00:00:00"/>
    <x v="4"/>
    <s v="March"/>
    <x v="5"/>
    <x v="10"/>
    <s v="Y"/>
    <s v="Y"/>
    <n v="12.3"/>
    <n v="21"/>
    <n v="19.7"/>
    <n v="0"/>
    <x v="1893"/>
    <n v="22.041451550000001"/>
    <n v="2086040.445159635"/>
  </r>
  <r>
    <d v="2020-03-10T00:00:00"/>
    <x v="5"/>
    <s v="March"/>
    <x v="5"/>
    <x v="10"/>
    <s v="Y"/>
    <s v="N"/>
    <n v="10.3"/>
    <n v="22.3"/>
    <n v="21.9"/>
    <n v="0"/>
    <x v="1894"/>
    <n v="48.059723949999999"/>
    <n v="5389539.5154518327"/>
  </r>
  <r>
    <d v="2020-03-11T00:00:00"/>
    <x v="6"/>
    <s v="March"/>
    <x v="5"/>
    <x v="10"/>
    <s v="Y"/>
    <s v="N"/>
    <n v="12.6"/>
    <n v="29.5"/>
    <n v="15.7"/>
    <n v="0"/>
    <x v="1895"/>
    <n v="44.369936750000001"/>
    <n v="5272485.7957936451"/>
  </r>
  <r>
    <d v="2020-03-12T00:00:00"/>
    <x v="0"/>
    <s v="March"/>
    <x v="5"/>
    <x v="10"/>
    <s v="Y"/>
    <s v="N"/>
    <n v="16.600000000000001"/>
    <n v="29.5"/>
    <n v="19.5"/>
    <n v="0"/>
    <x v="1896"/>
    <n v="39.127565740000001"/>
    <n v="4705980.9105447289"/>
  </r>
  <r>
    <d v="2020-03-13T00:00:00"/>
    <x v="1"/>
    <s v="March"/>
    <x v="5"/>
    <x v="10"/>
    <s v="Y"/>
    <s v="N"/>
    <n v="19.100000000000001"/>
    <n v="26.8"/>
    <n v="7.3"/>
    <n v="0"/>
    <x v="1897"/>
    <n v="40.127134920000003"/>
    <n v="4617662.5538982851"/>
  </r>
  <r>
    <d v="2020-03-14T00:00:00"/>
    <x v="2"/>
    <s v="March"/>
    <x v="5"/>
    <x v="10"/>
    <s v="Y"/>
    <s v="N"/>
    <n v="13.1"/>
    <n v="17.899999999999999"/>
    <n v="12.3"/>
    <n v="0.6"/>
    <x v="1898"/>
    <n v="29.137325780000001"/>
    <n v="2797655.0081843785"/>
  </r>
  <r>
    <d v="2020-03-15T00:00:00"/>
    <x v="3"/>
    <s v="March"/>
    <x v="5"/>
    <x v="11"/>
    <s v="Y"/>
    <s v="N"/>
    <n v="12.7"/>
    <n v="18.8"/>
    <n v="10.199999999999999"/>
    <n v="0"/>
    <x v="1899"/>
    <n v="31.657840010000001"/>
    <n v="3091860.8868170492"/>
  </r>
  <r>
    <d v="2020-03-16T00:00:00"/>
    <x v="4"/>
    <s v="March"/>
    <x v="5"/>
    <x v="11"/>
    <s v="Y"/>
    <s v="N"/>
    <n v="9.3000000000000007"/>
    <n v="26.5"/>
    <n v="20.6"/>
    <n v="0"/>
    <x v="1900"/>
    <n v="46.670884049999998"/>
    <n v="5161184.4203238003"/>
  </r>
  <r>
    <d v="2020-03-17T00:00:00"/>
    <x v="5"/>
    <s v="March"/>
    <x v="5"/>
    <x v="11"/>
    <s v="Y"/>
    <s v="N"/>
    <n v="11.6"/>
    <n v="28.2"/>
    <n v="19.899999999999999"/>
    <n v="0"/>
    <x v="1901"/>
    <n v="52.451198269999999"/>
    <n v="6045220.1088822596"/>
  </r>
  <r>
    <d v="2020-03-18T00:00:00"/>
    <x v="6"/>
    <s v="March"/>
    <x v="5"/>
    <x v="11"/>
    <s v="Y"/>
    <s v="N"/>
    <n v="17.7"/>
    <n v="28.3"/>
    <n v="9.1"/>
    <n v="0"/>
    <x v="1902"/>
    <n v="51.291442230000001"/>
    <n v="6212785.9602523334"/>
  </r>
  <r>
    <d v="2020-03-19T00:00:00"/>
    <x v="0"/>
    <s v="March"/>
    <x v="5"/>
    <x v="11"/>
    <s v="Y"/>
    <s v="N"/>
    <n v="18.7"/>
    <n v="30.4"/>
    <n v="8.1999999999999993"/>
    <n v="0"/>
    <x v="1903"/>
    <n v="47.562659549999999"/>
    <n v="6053150.3341775127"/>
  </r>
  <r>
    <d v="2020-03-20T00:00:00"/>
    <x v="1"/>
    <s v="March"/>
    <x v="5"/>
    <x v="11"/>
    <s v="Y"/>
    <s v="N"/>
    <n v="16.100000000000001"/>
    <n v="22.7"/>
    <n v="12.6"/>
    <n v="0"/>
    <x v="1904"/>
    <n v="40.76436769"/>
    <n v="4547167.5851588827"/>
  </r>
  <r>
    <d v="2020-03-21T00:00:00"/>
    <x v="2"/>
    <s v="March"/>
    <x v="5"/>
    <x v="11"/>
    <s v="Y"/>
    <s v="N"/>
    <n v="14.6"/>
    <n v="18.399999999999999"/>
    <n v="10.8"/>
    <n v="0"/>
    <x v="1905"/>
    <n v="47.458698750000003"/>
    <n v="4935673.1099653319"/>
  </r>
  <r>
    <d v="2020-03-22T00:00:00"/>
    <x v="3"/>
    <s v="March"/>
    <x v="5"/>
    <x v="12"/>
    <s v="Y"/>
    <s v="N"/>
    <n v="12.1"/>
    <n v="18.3"/>
    <n v="15.2"/>
    <n v="0"/>
    <x v="1906"/>
    <n v="34.618054800000003"/>
    <n v="3373518.5355727384"/>
  </r>
  <r>
    <d v="2020-03-23T00:00:00"/>
    <x v="4"/>
    <s v="March"/>
    <x v="5"/>
    <x v="12"/>
    <s v="Y"/>
    <s v="N"/>
    <n v="12.7"/>
    <n v="17.100000000000001"/>
    <n v="9.9"/>
    <n v="0.4"/>
    <x v="1907"/>
    <n v="44.639439000000003"/>
    <n v="5040102.684003856"/>
  </r>
  <r>
    <d v="2020-03-24T00:00:00"/>
    <x v="5"/>
    <s v="March"/>
    <x v="5"/>
    <x v="12"/>
    <s v="N"/>
    <s v="N"/>
    <n v="8.5"/>
    <n v="17.899999999999999"/>
    <n v="15.8"/>
    <n v="0"/>
    <x v="1908"/>
    <n v="49.44768766"/>
    <n v="5683296.9301918745"/>
  </r>
  <r>
    <d v="2020-03-25T00:00:00"/>
    <x v="6"/>
    <s v="March"/>
    <x v="5"/>
    <x v="12"/>
    <s v="N"/>
    <s v="N"/>
    <n v="10.8"/>
    <n v="17.5"/>
    <n v="7.6"/>
    <n v="0"/>
    <x v="1909"/>
    <n v="43.72083739"/>
    <n v="4946917.2206488028"/>
  </r>
  <r>
    <d v="2020-03-26T00:00:00"/>
    <x v="0"/>
    <s v="March"/>
    <x v="5"/>
    <x v="12"/>
    <s v="N"/>
    <s v="N"/>
    <n v="13.7"/>
    <n v="19.8"/>
    <n v="15.5"/>
    <n v="0"/>
    <x v="1910"/>
    <n v="45.521245239999999"/>
    <n v="5011343.3011935716"/>
  </r>
  <r>
    <d v="2020-03-27T00:00:00"/>
    <x v="1"/>
    <s v="March"/>
    <x v="5"/>
    <x v="12"/>
    <s v="N"/>
    <s v="N"/>
    <n v="13.6"/>
    <n v="27.6"/>
    <n v="17.8"/>
    <n v="0"/>
    <x v="1911"/>
    <n v="49.318500309999997"/>
    <n v="5521612.7407395551"/>
  </r>
  <r>
    <d v="2020-03-28T00:00:00"/>
    <x v="2"/>
    <s v="March"/>
    <x v="5"/>
    <x v="12"/>
    <s v="N"/>
    <s v="N"/>
    <n v="14.8"/>
    <n v="27.5"/>
    <n v="16.899999999999999"/>
    <n v="0"/>
    <x v="1912"/>
    <n v="47.963271040000002"/>
    <n v="4696741.683788714"/>
  </r>
  <r>
    <d v="2020-03-29T00:00:00"/>
    <x v="3"/>
    <s v="March"/>
    <x v="5"/>
    <x v="13"/>
    <s v="N"/>
    <s v="N"/>
    <n v="16.5"/>
    <n v="26.4"/>
    <n v="9.5"/>
    <n v="0"/>
    <x v="1913"/>
    <n v="42.33862791"/>
    <n v="4062527.0432669516"/>
  </r>
  <r>
    <d v="2020-03-30T00:00:00"/>
    <x v="4"/>
    <s v="March"/>
    <x v="5"/>
    <x v="13"/>
    <s v="N"/>
    <s v="N"/>
    <n v="15.9"/>
    <n v="21.7"/>
    <n v="13.3"/>
    <n v="5.2"/>
    <x v="1914"/>
    <n v="57.502975429999999"/>
    <n v="6192352.2416478787"/>
  </r>
  <r>
    <d v="2020-03-31T00:00:00"/>
    <x v="5"/>
    <s v="March"/>
    <x v="5"/>
    <x v="13"/>
    <s v="N"/>
    <s v="N"/>
    <n v="12.2"/>
    <n v="21.4"/>
    <n v="16.899999999999999"/>
    <n v="0"/>
    <x v="1915"/>
    <n v="57.690193069999999"/>
    <n v="6290761.6249490157"/>
  </r>
  <r>
    <d v="2020-04-01T00:00:00"/>
    <x v="6"/>
    <s v="April"/>
    <x v="5"/>
    <x v="13"/>
    <s v="N"/>
    <s v="N"/>
    <n v="11"/>
    <n v="23.1"/>
    <n v="15.2"/>
    <n v="0"/>
    <x v="1916"/>
    <n v="62.967514510000001"/>
    <n v="6988866.7576759793"/>
  </r>
  <r>
    <d v="2020-04-02T00:00:00"/>
    <x v="0"/>
    <s v="April"/>
    <x v="5"/>
    <x v="13"/>
    <s v="N"/>
    <s v="N"/>
    <n v="12.4"/>
    <n v="20.7"/>
    <n v="4.2"/>
    <n v="23"/>
    <x v="1917"/>
    <n v="61.537019960000002"/>
    <n v="7156919.4175061928"/>
  </r>
  <r>
    <d v="2020-04-03T00:00:00"/>
    <x v="1"/>
    <s v="April"/>
    <x v="5"/>
    <x v="13"/>
    <s v="N"/>
    <s v="N"/>
    <n v="13.7"/>
    <n v="23.2"/>
    <n v="12"/>
    <n v="15.8"/>
    <x v="1918"/>
    <n v="48.636778120000002"/>
    <n v="5072551.8602108089"/>
  </r>
  <r>
    <d v="2020-04-04T00:00:00"/>
    <x v="2"/>
    <s v="April"/>
    <x v="5"/>
    <x v="13"/>
    <s v="N"/>
    <s v="N"/>
    <n v="12.8"/>
    <n v="16.600000000000001"/>
    <n v="6.1"/>
    <n v="35.200000000000003"/>
    <x v="1919"/>
    <n v="38.375968759999999"/>
    <n v="3908751.8703561975"/>
  </r>
  <r>
    <d v="2020-04-05T00:00:00"/>
    <x v="3"/>
    <s v="April"/>
    <x v="5"/>
    <x v="14"/>
    <s v="N"/>
    <s v="N"/>
    <n v="9.5"/>
    <n v="16.899999999999999"/>
    <n v="4.5"/>
    <n v="4.4000000000000004"/>
    <x v="1920"/>
    <n v="23.78090796"/>
    <n v="2499326.4593027788"/>
  </r>
  <r>
    <d v="2020-04-06T00:00:00"/>
    <x v="4"/>
    <s v="April"/>
    <x v="5"/>
    <x v="14"/>
    <s v="N"/>
    <s v="N"/>
    <n v="10.7"/>
    <n v="16.5"/>
    <n v="11.5"/>
    <n v="6.2"/>
    <x v="1921"/>
    <n v="64.755851129999996"/>
    <n v="7646018.9533795081"/>
  </r>
  <r>
    <d v="2020-04-07T00:00:00"/>
    <x v="5"/>
    <s v="April"/>
    <x v="5"/>
    <x v="14"/>
    <s v="N"/>
    <s v="N"/>
    <n v="11.9"/>
    <n v="16.399999999999999"/>
    <n v="9.5"/>
    <n v="1.4"/>
    <x v="1922"/>
    <n v="55.234382369999999"/>
    <n v="6539996.9417814584"/>
  </r>
  <r>
    <d v="2020-04-08T00:00:00"/>
    <x v="6"/>
    <s v="April"/>
    <x v="5"/>
    <x v="14"/>
    <s v="N"/>
    <s v="N"/>
    <n v="11.7"/>
    <n v="18.600000000000001"/>
    <n v="10.7"/>
    <n v="1.2"/>
    <x v="1923"/>
    <n v="44.729397409999997"/>
    <n v="4848846.0441276133"/>
  </r>
  <r>
    <d v="2020-04-09T00:00:00"/>
    <x v="0"/>
    <s v="April"/>
    <x v="5"/>
    <x v="14"/>
    <s v="N"/>
    <s v="N"/>
    <n v="8.9"/>
    <n v="21.2"/>
    <n v="15.8"/>
    <n v="0"/>
    <x v="1924"/>
    <n v="43.738044760000001"/>
    <n v="4749405.8101373957"/>
  </r>
  <r>
    <d v="2020-04-10T00:00:00"/>
    <x v="1"/>
    <s v="April"/>
    <x v="5"/>
    <x v="14"/>
    <s v="N"/>
    <s v="Y"/>
    <n v="12.7"/>
    <n v="22"/>
    <n v="9.5"/>
    <n v="0.2"/>
    <x v="1925"/>
    <n v="38.435506619999998"/>
    <n v="3644886.3684477424"/>
  </r>
  <r>
    <d v="2020-04-11T00:00:00"/>
    <x v="2"/>
    <s v="April"/>
    <x v="5"/>
    <x v="14"/>
    <s v="N"/>
    <s v="Y"/>
    <n v="13"/>
    <n v="15.7"/>
    <n v="11.3"/>
    <n v="2.4"/>
    <x v="1926"/>
    <n v="19.934105580000001"/>
    <n v="1835872.7169886508"/>
  </r>
  <r>
    <d v="2020-04-12T00:00:00"/>
    <x v="3"/>
    <s v="April"/>
    <x v="5"/>
    <x v="15"/>
    <s v="N"/>
    <s v="Y"/>
    <n v="11"/>
    <n v="15.3"/>
    <n v="7.7"/>
    <n v="2.4"/>
    <x v="1927"/>
    <n v="45.982052150000001"/>
    <n v="4679137.7651686938"/>
  </r>
  <r>
    <d v="2020-04-13T00:00:00"/>
    <x v="4"/>
    <s v="April"/>
    <x v="5"/>
    <x v="15"/>
    <s v="N"/>
    <s v="Y"/>
    <n v="12.2"/>
    <n v="18.3"/>
    <n v="14.3"/>
    <n v="0"/>
    <x v="1928"/>
    <n v="56.657417019999997"/>
    <n v="5667209.1291008173"/>
  </r>
  <r>
    <d v="2020-04-14T00:00:00"/>
    <x v="5"/>
    <s v="April"/>
    <x v="5"/>
    <x v="15"/>
    <s v="N"/>
    <s v="N"/>
    <n v="12.1"/>
    <n v="23.4"/>
    <n v="11.1"/>
    <n v="0.6"/>
    <x v="1929"/>
    <n v="40.838553589999997"/>
    <n v="4404431.062127389"/>
  </r>
  <r>
    <d v="2020-04-15T00:00:00"/>
    <x v="6"/>
    <s v="April"/>
    <x v="5"/>
    <x v="15"/>
    <s v="N"/>
    <s v="N"/>
    <n v="15.6"/>
    <n v="23.5"/>
    <n v="11.8"/>
    <n v="0"/>
    <x v="1930"/>
    <n v="27.705995810000001"/>
    <n v="2896588.1639866456"/>
  </r>
  <r>
    <d v="2020-04-16T00:00:00"/>
    <x v="0"/>
    <s v="April"/>
    <x v="5"/>
    <x v="15"/>
    <s v="N"/>
    <s v="N"/>
    <n v="15.4"/>
    <n v="21.5"/>
    <n v="11.3"/>
    <n v="0.2"/>
    <x v="1931"/>
    <n v="29.80144816"/>
    <n v="3174687.0305088311"/>
  </r>
  <r>
    <d v="2020-04-17T00:00:00"/>
    <x v="1"/>
    <s v="April"/>
    <x v="5"/>
    <x v="15"/>
    <s v="N"/>
    <s v="N"/>
    <n v="11.4"/>
    <n v="18.399999999999999"/>
    <n v="10.1"/>
    <n v="0"/>
    <x v="1932"/>
    <n v="30.782703059999999"/>
    <n v="3292009.6968700793"/>
  </r>
  <r>
    <d v="2020-04-18T00:00:00"/>
    <x v="2"/>
    <s v="April"/>
    <x v="5"/>
    <x v="15"/>
    <s v="N"/>
    <s v="N"/>
    <n v="12.9"/>
    <n v="16.399999999999999"/>
    <n v="7.9"/>
    <n v="0"/>
    <x v="1933"/>
    <n v="42.660865000000001"/>
    <n v="4559957.7882914254"/>
  </r>
  <r>
    <d v="2020-04-19T00:00:00"/>
    <x v="3"/>
    <s v="April"/>
    <x v="5"/>
    <x v="16"/>
    <s v="N"/>
    <s v="N"/>
    <n v="11.2"/>
    <n v="19.399999999999999"/>
    <n v="11.3"/>
    <n v="0"/>
    <x v="1934"/>
    <n v="35.703490809999998"/>
    <n v="3596692.3661417966"/>
  </r>
  <r>
    <d v="2020-04-20T00:00:00"/>
    <x v="4"/>
    <s v="April"/>
    <x v="5"/>
    <x v="16"/>
    <s v="N"/>
    <s v="N"/>
    <n v="12"/>
    <n v="20.8"/>
    <n v="8.1"/>
    <n v="3.4"/>
    <x v="1935"/>
    <n v="25.61588931"/>
    <n v="2796450.6456482196"/>
  </r>
  <r>
    <d v="2020-04-21T00:00:00"/>
    <x v="5"/>
    <s v="April"/>
    <x v="5"/>
    <x v="16"/>
    <s v="N"/>
    <s v="N"/>
    <n v="8.5"/>
    <n v="19.600000000000001"/>
    <n v="9.8000000000000007"/>
    <n v="0"/>
    <x v="1936"/>
    <n v="33.035885159999999"/>
    <n v="3680780.0294793709"/>
  </r>
  <r>
    <d v="2020-04-22T00:00:00"/>
    <x v="6"/>
    <s v="April"/>
    <x v="5"/>
    <x v="16"/>
    <s v="N"/>
    <s v="N"/>
    <n v="12.8"/>
    <n v="18.2"/>
    <n v="8.8000000000000007"/>
    <n v="0"/>
    <x v="1937"/>
    <n v="37.881751569999999"/>
    <n v="4299806.4725219356"/>
  </r>
  <r>
    <d v="2020-04-23T00:00:00"/>
    <x v="0"/>
    <s v="April"/>
    <x v="5"/>
    <x v="16"/>
    <s v="N"/>
    <s v="N"/>
    <n v="9.6"/>
    <n v="19.7"/>
    <n v="9.6999999999999993"/>
    <n v="0"/>
    <x v="1938"/>
    <n v="20.49660012"/>
    <n v="2313510.2857527458"/>
  </r>
  <r>
    <d v="2020-04-24T00:00:00"/>
    <x v="1"/>
    <s v="April"/>
    <x v="5"/>
    <x v="16"/>
    <s v="N"/>
    <s v="N"/>
    <n v="15.1"/>
    <n v="22.3"/>
    <n v="12.7"/>
    <n v="0.4"/>
    <x v="1939"/>
    <n v="26.641180070000001"/>
    <n v="2839025.2133076708"/>
  </r>
  <r>
    <d v="2020-04-25T00:00:00"/>
    <x v="2"/>
    <s v="April"/>
    <x v="5"/>
    <x v="16"/>
    <s v="N"/>
    <s v="Y"/>
    <n v="10.5"/>
    <n v="21.7"/>
    <n v="10.4"/>
    <n v="0"/>
    <x v="1940"/>
    <n v="17.640174080000001"/>
    <n v="1708364.7755984897"/>
  </r>
  <r>
    <d v="2020-04-26T00:00:00"/>
    <x v="3"/>
    <s v="April"/>
    <x v="5"/>
    <x v="17"/>
    <s v="N"/>
    <s v="N"/>
    <n v="15.4"/>
    <n v="17.7"/>
    <n v="6.6"/>
    <n v="14"/>
    <x v="1941"/>
    <n v="13.563055800000001"/>
    <n v="1309824.1061747731"/>
  </r>
  <r>
    <d v="2020-04-27T00:00:00"/>
    <x v="4"/>
    <s v="April"/>
    <x v="5"/>
    <x v="17"/>
    <s v="N"/>
    <s v="N"/>
    <n v="8.1"/>
    <n v="18.100000000000001"/>
    <n v="12.5"/>
    <n v="0.6"/>
    <x v="1942"/>
    <n v="33.031410970000003"/>
    <n v="3748134.6502479757"/>
  </r>
  <r>
    <d v="2020-04-28T00:00:00"/>
    <x v="5"/>
    <s v="April"/>
    <x v="5"/>
    <x v="17"/>
    <s v="N"/>
    <s v="N"/>
    <n v="7.1"/>
    <n v="18.899999999999999"/>
    <n v="10.4"/>
    <n v="0"/>
    <x v="1943"/>
    <n v="19.566687859999998"/>
    <n v="2193896.4836159116"/>
  </r>
  <r>
    <d v="2020-04-29T00:00:00"/>
    <x v="6"/>
    <s v="April"/>
    <x v="5"/>
    <x v="17"/>
    <s v="N"/>
    <s v="N"/>
    <n v="11.2"/>
    <n v="19.8"/>
    <n v="3.6"/>
    <n v="3.4"/>
    <x v="1944"/>
    <n v="32.265191100000003"/>
    <n v="3914020.6395282242"/>
  </r>
  <r>
    <d v="2020-04-30T00:00:00"/>
    <x v="0"/>
    <s v="April"/>
    <x v="5"/>
    <x v="17"/>
    <s v="N"/>
    <s v="N"/>
    <n v="8.9"/>
    <n v="15.5"/>
    <n v="5.4"/>
    <n v="23.6"/>
    <x v="1945"/>
    <n v="30.41346278"/>
    <n v="3690774.9851840576"/>
  </r>
  <r>
    <d v="2020-05-01T00:00:00"/>
    <x v="1"/>
    <s v="May"/>
    <x v="5"/>
    <x v="17"/>
    <s v="N"/>
    <s v="N"/>
    <n v="7.6"/>
    <n v="13"/>
    <n v="5.0999999999999996"/>
    <n v="8"/>
    <x v="1946"/>
    <n v="24.122816870000001"/>
    <n v="3069360.0803698213"/>
  </r>
  <r>
    <d v="2020-05-02T00:00:00"/>
    <x v="2"/>
    <s v="May"/>
    <x v="5"/>
    <x v="17"/>
    <s v="N"/>
    <s v="N"/>
    <n v="8.3000000000000007"/>
    <n v="14.2"/>
    <n v="6.2"/>
    <n v="1.4"/>
    <x v="1947"/>
    <n v="22.875644019999999"/>
    <n v="2554425.3743352145"/>
  </r>
  <r>
    <d v="2020-05-03T00:00:00"/>
    <x v="3"/>
    <s v="May"/>
    <x v="5"/>
    <x v="18"/>
    <s v="N"/>
    <s v="N"/>
    <n v="9.8000000000000007"/>
    <n v="15"/>
    <n v="8.3000000000000007"/>
    <n v="1.8"/>
    <x v="1948"/>
    <n v="36.488532380000002"/>
    <n v="4001673.8110112152"/>
  </r>
  <r>
    <d v="2020-05-04T00:00:00"/>
    <x v="4"/>
    <s v="May"/>
    <x v="5"/>
    <x v="18"/>
    <s v="N"/>
    <s v="N"/>
    <n v="9.4"/>
    <n v="14.8"/>
    <n v="7"/>
    <n v="0.2"/>
    <x v="1949"/>
    <n v="53.063440780000001"/>
    <n v="6733339.923950363"/>
  </r>
  <r>
    <d v="2020-05-05T00:00:00"/>
    <x v="5"/>
    <s v="May"/>
    <x v="5"/>
    <x v="18"/>
    <s v="N"/>
    <s v="N"/>
    <n v="8"/>
    <n v="19.5"/>
    <n v="11.6"/>
    <n v="0.4"/>
    <x v="1950"/>
    <n v="33.515699840000003"/>
    <n v="3982975.4372772453"/>
  </r>
  <r>
    <d v="2020-05-06T00:00:00"/>
    <x v="6"/>
    <s v="May"/>
    <x v="5"/>
    <x v="18"/>
    <s v="N"/>
    <s v="N"/>
    <n v="10.199999999999999"/>
    <n v="20.100000000000001"/>
    <n v="9.6999999999999993"/>
    <n v="0"/>
    <x v="1951"/>
    <n v="17.064877800000001"/>
    <n v="1931987.6827662063"/>
  </r>
  <r>
    <d v="2020-05-07T00:00:00"/>
    <x v="0"/>
    <s v="May"/>
    <x v="5"/>
    <x v="18"/>
    <s v="N"/>
    <s v="N"/>
    <n v="15.1"/>
    <n v="21.1"/>
    <n v="6.2"/>
    <n v="0"/>
    <x v="1952"/>
    <n v="15.237901519999999"/>
    <n v="1670725.5030714876"/>
  </r>
  <r>
    <d v="2020-05-08T00:00:00"/>
    <x v="1"/>
    <s v="May"/>
    <x v="5"/>
    <x v="18"/>
    <s v="N"/>
    <s v="N"/>
    <n v="12.6"/>
    <n v="19.600000000000001"/>
    <n v="10.7"/>
    <n v="0"/>
    <x v="1953"/>
    <n v="30.698219210000001"/>
    <n v="3312769.3162299963"/>
  </r>
  <r>
    <d v="2020-05-09T00:00:00"/>
    <x v="2"/>
    <s v="May"/>
    <x v="5"/>
    <x v="18"/>
    <s v="N"/>
    <s v="N"/>
    <n v="12.6"/>
    <n v="14"/>
    <n v="5.4"/>
    <n v="0.6"/>
    <x v="1954"/>
    <n v="22.461551329999999"/>
    <n v="2421046.4993509692"/>
  </r>
  <r>
    <d v="2020-05-10T00:00:00"/>
    <x v="3"/>
    <s v="May"/>
    <x v="5"/>
    <x v="19"/>
    <s v="N"/>
    <s v="N"/>
    <n v="7.2"/>
    <n v="14.5"/>
    <n v="9"/>
    <n v="7"/>
    <x v="1955"/>
    <n v="36.456396259999998"/>
    <n v="3921074.6264595892"/>
  </r>
  <r>
    <d v="2020-05-11T00:00:00"/>
    <x v="4"/>
    <s v="May"/>
    <x v="5"/>
    <x v="19"/>
    <s v="N"/>
    <s v="N"/>
    <n v="7.8"/>
    <n v="17.100000000000001"/>
    <n v="7.5"/>
    <n v="0.6"/>
    <x v="1956"/>
    <n v="37.85789836"/>
    <n v="4639521.2197319502"/>
  </r>
  <r>
    <d v="2020-05-12T00:00:00"/>
    <x v="5"/>
    <s v="May"/>
    <x v="5"/>
    <x v="19"/>
    <s v="N"/>
    <s v="N"/>
    <n v="10.3"/>
    <n v="14.8"/>
    <n v="8.5"/>
    <n v="0.2"/>
    <x v="1957"/>
    <n v="29.433623390000001"/>
    <n v="3554633.7956707249"/>
  </r>
  <r>
    <d v="2020-05-13T00:00:00"/>
    <x v="6"/>
    <s v="May"/>
    <x v="5"/>
    <x v="19"/>
    <s v="N"/>
    <s v="N"/>
    <n v="10.4"/>
    <n v="14.5"/>
    <n v="8.9"/>
    <n v="1.4"/>
    <x v="1958"/>
    <n v="43.43886852"/>
    <n v="5523041.0194169926"/>
  </r>
  <r>
    <d v="2020-05-14T00:00:00"/>
    <x v="0"/>
    <s v="May"/>
    <x v="5"/>
    <x v="19"/>
    <s v="N"/>
    <s v="N"/>
    <n v="6.6"/>
    <n v="14.7"/>
    <n v="9.8000000000000007"/>
    <n v="2.8"/>
    <x v="1959"/>
    <n v="48.118726070000001"/>
    <n v="6221033.8306452967"/>
  </r>
  <r>
    <d v="2020-05-15T00:00:00"/>
    <x v="1"/>
    <s v="May"/>
    <x v="5"/>
    <x v="19"/>
    <s v="N"/>
    <s v="N"/>
    <n v="4.5"/>
    <n v="15.3"/>
    <n v="10.8"/>
    <n v="0"/>
    <x v="1960"/>
    <n v="51.077775019999997"/>
    <n v="6594776.6733809989"/>
  </r>
  <r>
    <d v="2020-05-16T00:00:00"/>
    <x v="2"/>
    <s v="May"/>
    <x v="5"/>
    <x v="19"/>
    <s v="N"/>
    <s v="N"/>
    <n v="4.5"/>
    <n v="18"/>
    <n v="10.7"/>
    <n v="0"/>
    <x v="1961"/>
    <n v="46.529095040000001"/>
    <n v="5137784.085211386"/>
  </r>
  <r>
    <d v="2020-05-17T00:00:00"/>
    <x v="3"/>
    <s v="May"/>
    <x v="5"/>
    <x v="20"/>
    <s v="N"/>
    <s v="N"/>
    <n v="5.0999999999999996"/>
    <n v="18.5"/>
    <n v="10.6"/>
    <n v="0"/>
    <x v="1962"/>
    <n v="47.157281560000001"/>
    <n v="5176663.4678121032"/>
  </r>
  <r>
    <d v="2020-05-18T00:00:00"/>
    <x v="4"/>
    <s v="May"/>
    <x v="5"/>
    <x v="20"/>
    <s v="N"/>
    <s v="N"/>
    <n v="5.5"/>
    <n v="19.399999999999999"/>
    <n v="10.5"/>
    <n v="0"/>
    <x v="1963"/>
    <n v="44.491085740000003"/>
    <n v="5342340.3080665432"/>
  </r>
  <r>
    <d v="2020-05-19T00:00:00"/>
    <x v="5"/>
    <s v="May"/>
    <x v="5"/>
    <x v="20"/>
    <s v="N"/>
    <s v="N"/>
    <n v="8.1"/>
    <n v="17.7"/>
    <n v="4.9000000000000004"/>
    <n v="0"/>
    <x v="1964"/>
    <n v="44.374805960000003"/>
    <n v="5315656.674704222"/>
  </r>
  <r>
    <d v="2020-05-20T00:00:00"/>
    <x v="6"/>
    <s v="May"/>
    <x v="5"/>
    <x v="20"/>
    <s v="N"/>
    <s v="N"/>
    <n v="10.3"/>
    <n v="15.8"/>
    <n v="7.8"/>
    <n v="15.6"/>
    <x v="1965"/>
    <n v="40.056890670000001"/>
    <n v="4798975.1289753197"/>
  </r>
  <r>
    <d v="2020-05-21T00:00:00"/>
    <x v="0"/>
    <s v="May"/>
    <x v="5"/>
    <x v="20"/>
    <s v="N"/>
    <s v="N"/>
    <n v="9.4"/>
    <n v="13.7"/>
    <n v="6.6"/>
    <n v="12.4"/>
    <x v="1966"/>
    <n v="58.074876109999998"/>
    <n v="7408240.8468943574"/>
  </r>
  <r>
    <d v="2020-05-22T00:00:00"/>
    <x v="1"/>
    <s v="May"/>
    <x v="5"/>
    <x v="20"/>
    <s v="N"/>
    <s v="N"/>
    <n v="9.1"/>
    <n v="13.6"/>
    <n v="7.8"/>
    <n v="11.4"/>
    <x v="1967"/>
    <n v="69.661220639999996"/>
    <n v="9088852.7115862072"/>
  </r>
  <r>
    <d v="2020-05-23T00:00:00"/>
    <x v="2"/>
    <s v="May"/>
    <x v="5"/>
    <x v="20"/>
    <s v="N"/>
    <s v="N"/>
    <n v="9.4"/>
    <n v="13.5"/>
    <n v="5.8"/>
    <n v="0"/>
    <x v="1968"/>
    <n v="40.605164469999998"/>
    <n v="4679108.5161886103"/>
  </r>
  <r>
    <d v="2020-05-24T00:00:00"/>
    <x v="3"/>
    <s v="May"/>
    <x v="5"/>
    <x v="21"/>
    <s v="N"/>
    <s v="N"/>
    <n v="10.9"/>
    <n v="13.8"/>
    <n v="7.9"/>
    <n v="3"/>
    <x v="1969"/>
    <n v="39.993102280000002"/>
    <n v="4382436.9490839904"/>
  </r>
  <r>
    <d v="2020-05-25T00:00:00"/>
    <x v="4"/>
    <s v="May"/>
    <x v="5"/>
    <x v="21"/>
    <s v="N"/>
    <s v="N"/>
    <n v="5.5"/>
    <n v="16"/>
    <n v="10"/>
    <n v="0"/>
    <x v="1970"/>
    <n v="46.784888840000001"/>
    <n v="5873027.5671739634"/>
  </r>
  <r>
    <d v="2020-05-26T00:00:00"/>
    <x v="5"/>
    <s v="May"/>
    <x v="5"/>
    <x v="21"/>
    <s v="N"/>
    <s v="N"/>
    <n v="5.4"/>
    <n v="18.5"/>
    <n v="9.4"/>
    <n v="0"/>
    <x v="1971"/>
    <n v="46.707466500000002"/>
    <n v="5921985.2633365281"/>
  </r>
  <r>
    <d v="2020-05-27T00:00:00"/>
    <x v="6"/>
    <s v="May"/>
    <x v="5"/>
    <x v="21"/>
    <s v="Y"/>
    <s v="N"/>
    <n v="5.9"/>
    <n v="17.100000000000001"/>
    <n v="7.8"/>
    <n v="0"/>
    <x v="1972"/>
    <n v="50.44310686"/>
    <n v="6264519.352322028"/>
  </r>
  <r>
    <d v="2020-05-28T00:00:00"/>
    <x v="0"/>
    <s v="May"/>
    <x v="5"/>
    <x v="21"/>
    <s v="Y"/>
    <s v="N"/>
    <n v="12.1"/>
    <n v="17.600000000000001"/>
    <n v="6.7"/>
    <n v="0"/>
    <x v="1973"/>
    <n v="65.360378650000001"/>
    <n v="8108770.9958599452"/>
  </r>
  <r>
    <d v="2020-05-29T00:00:00"/>
    <x v="1"/>
    <s v="May"/>
    <x v="5"/>
    <x v="21"/>
    <s v="Y"/>
    <s v="N"/>
    <n v="7.2"/>
    <n v="17.100000000000001"/>
    <n v="9.6"/>
    <n v="0"/>
    <x v="1974"/>
    <n v="50.142944370000002"/>
    <n v="6020768.1292596338"/>
  </r>
  <r>
    <d v="2020-05-30T00:00:00"/>
    <x v="2"/>
    <s v="May"/>
    <x v="5"/>
    <x v="21"/>
    <s v="Y"/>
    <s v="N"/>
    <n v="8.1"/>
    <n v="17.100000000000001"/>
    <n v="9.3000000000000007"/>
    <n v="0"/>
    <x v="1975"/>
    <n v="21.75529586"/>
    <n v="2224082.4026414724"/>
  </r>
  <r>
    <d v="2020-05-31T00:00:00"/>
    <x v="3"/>
    <s v="May"/>
    <x v="5"/>
    <x v="22"/>
    <s v="Y"/>
    <s v="N"/>
    <n v="12.4"/>
    <n v="17.8"/>
    <n v="8"/>
    <n v="0"/>
    <x v="1976"/>
    <n v="30.299929980000002"/>
    <n v="3111335.8870250084"/>
  </r>
  <r>
    <d v="2020-06-01T00:00:00"/>
    <x v="4"/>
    <s v="June"/>
    <x v="5"/>
    <x v="22"/>
    <s v="Y"/>
    <s v="N"/>
    <n v="9.3000000000000007"/>
    <n v="11.2"/>
    <n v="2.6"/>
    <n v="5"/>
    <x v="1977"/>
    <n v="35.150957130000002"/>
    <n v="4641322.0099128466"/>
  </r>
  <r>
    <d v="2020-06-02T00:00:00"/>
    <x v="5"/>
    <s v="June"/>
    <x v="5"/>
    <x v="22"/>
    <s v="Y"/>
    <s v="N"/>
    <n v="8.4"/>
    <n v="15.6"/>
    <n v="4.9000000000000004"/>
    <n v="11.6"/>
    <x v="1978"/>
    <n v="40.304546930000001"/>
    <n v="5348830.9327171948"/>
  </r>
  <r>
    <d v="2020-06-03T00:00:00"/>
    <x v="6"/>
    <s v="June"/>
    <x v="5"/>
    <x v="22"/>
    <s v="Y"/>
    <s v="N"/>
    <n v="10.5"/>
    <n v="14.1"/>
    <n v="7.3"/>
    <n v="0.6"/>
    <x v="1979"/>
    <n v="46.17833796"/>
    <n v="6040210.8806347772"/>
  </r>
  <r>
    <d v="2020-06-04T00:00:00"/>
    <x v="0"/>
    <s v="June"/>
    <x v="5"/>
    <x v="22"/>
    <s v="Y"/>
    <s v="N"/>
    <n v="9.3000000000000007"/>
    <n v="13.8"/>
    <n v="9.3000000000000007"/>
    <n v="0"/>
    <x v="1980"/>
    <n v="52.411741579999997"/>
    <n v="6987639.521222299"/>
  </r>
  <r>
    <d v="2020-06-05T00:00:00"/>
    <x v="1"/>
    <s v="June"/>
    <x v="5"/>
    <x v="22"/>
    <s v="Y"/>
    <s v="N"/>
    <n v="4.0999999999999996"/>
    <n v="14.6"/>
    <n v="9.4"/>
    <n v="0"/>
    <x v="1981"/>
    <n v="62.033443830000003"/>
    <n v="8521438.9575908203"/>
  </r>
  <r>
    <d v="2020-06-06T00:00:00"/>
    <x v="2"/>
    <s v="June"/>
    <x v="5"/>
    <x v="22"/>
    <s v="Y"/>
    <s v="N"/>
    <n v="6"/>
    <n v="13.3"/>
    <n v="6.6"/>
    <n v="0"/>
    <x v="1982"/>
    <n v="51.805299679999997"/>
    <n v="6549636.283519065"/>
  </r>
  <r>
    <d v="2020-06-07T00:00:00"/>
    <x v="3"/>
    <s v="June"/>
    <x v="5"/>
    <x v="23"/>
    <s v="Y"/>
    <s v="N"/>
    <n v="7.9"/>
    <n v="11.8"/>
    <n v="6.3"/>
    <n v="0"/>
    <x v="1983"/>
    <n v="52.567743700000001"/>
    <n v="6283128.5507737175"/>
  </r>
  <r>
    <d v="2020-06-08T00:00:00"/>
    <x v="4"/>
    <s v="June"/>
    <x v="5"/>
    <x v="23"/>
    <s v="Y"/>
    <s v="Y"/>
    <n v="4.5"/>
    <n v="12.6"/>
    <n v="8.8000000000000007"/>
    <n v="0"/>
    <x v="1984"/>
    <n v="64.935526899999999"/>
    <n v="8103497.5850435281"/>
  </r>
  <r>
    <d v="2020-06-09T00:00:00"/>
    <x v="5"/>
    <s v="June"/>
    <x v="5"/>
    <x v="23"/>
    <s v="Y"/>
    <s v="N"/>
    <n v="2"/>
    <n v="15.3"/>
    <n v="9.3000000000000007"/>
    <n v="0.2"/>
    <x v="1985"/>
    <n v="134.74761480000001"/>
    <n v="19076394.325397167"/>
  </r>
  <r>
    <d v="2020-06-10T00:00:00"/>
    <x v="6"/>
    <s v="June"/>
    <x v="5"/>
    <x v="23"/>
    <s v="Y"/>
    <s v="N"/>
    <n v="3.9"/>
    <n v="16.7"/>
    <n v="8.8000000000000007"/>
    <n v="0"/>
    <x v="1986"/>
    <n v="121.1776674"/>
    <n v="16697773.015628586"/>
  </r>
  <r>
    <d v="2020-06-11T00:00:00"/>
    <x v="0"/>
    <s v="June"/>
    <x v="5"/>
    <x v="23"/>
    <s v="Y"/>
    <s v="N"/>
    <n v="4.5"/>
    <n v="16.899999999999999"/>
    <n v="9.1"/>
    <n v="0"/>
    <x v="1987"/>
    <n v="99.91431747"/>
    <n v="14132325.182097955"/>
  </r>
  <r>
    <d v="2020-06-12T00:00:00"/>
    <x v="1"/>
    <s v="June"/>
    <x v="5"/>
    <x v="23"/>
    <s v="Y"/>
    <s v="N"/>
    <n v="4.2"/>
    <n v="15.3"/>
    <n v="9.1999999999999993"/>
    <n v="0"/>
    <x v="1988"/>
    <n v="50.250574039999997"/>
    <n v="6767977.7105891723"/>
  </r>
  <r>
    <d v="2020-06-13T00:00:00"/>
    <x v="2"/>
    <s v="June"/>
    <x v="5"/>
    <x v="23"/>
    <s v="Y"/>
    <s v="N"/>
    <n v="5.7"/>
    <n v="16.399999999999999"/>
    <n v="3.4"/>
    <n v="0"/>
    <x v="1989"/>
    <n v="31.448271609999999"/>
    <n v="3691852.7063479223"/>
  </r>
  <r>
    <d v="2020-06-14T00:00:00"/>
    <x v="3"/>
    <s v="June"/>
    <x v="5"/>
    <x v="24"/>
    <s v="Y"/>
    <s v="N"/>
    <n v="10.4"/>
    <n v="15.2"/>
    <n v="8"/>
    <n v="5.8"/>
    <x v="1990"/>
    <n v="24.879646619999999"/>
    <n v="2675880.7573190932"/>
  </r>
  <r>
    <d v="2020-06-15T00:00:00"/>
    <x v="4"/>
    <s v="June"/>
    <x v="5"/>
    <x v="24"/>
    <s v="Y"/>
    <s v="N"/>
    <n v="11.6"/>
    <n v="18.399999999999999"/>
    <n v="8"/>
    <n v="0"/>
    <x v="1991"/>
    <n v="26.006880500000001"/>
    <n v="3152591.8942211275"/>
  </r>
  <r>
    <d v="2020-06-16T00:00:00"/>
    <x v="5"/>
    <s v="June"/>
    <x v="5"/>
    <x v="24"/>
    <s v="Y"/>
    <s v="N"/>
    <n v="13"/>
    <n v="17.899999999999999"/>
    <n v="6.7"/>
    <n v="0"/>
    <x v="1992"/>
    <n v="34.230911220000003"/>
    <n v="4260847.1469975775"/>
  </r>
  <r>
    <d v="2020-06-17T00:00:00"/>
    <x v="6"/>
    <s v="June"/>
    <x v="5"/>
    <x v="24"/>
    <s v="Y"/>
    <s v="N"/>
    <n v="10.199999999999999"/>
    <n v="14.6"/>
    <n v="8.5"/>
    <n v="0.4"/>
    <x v="1993"/>
    <n v="66.78362319"/>
    <n v="8946981.2958411109"/>
  </r>
  <r>
    <d v="2020-06-18T00:00:00"/>
    <x v="0"/>
    <s v="June"/>
    <x v="5"/>
    <x v="24"/>
    <s v="Y"/>
    <s v="N"/>
    <n v="4.5999999999999996"/>
    <n v="16.899999999999999"/>
    <n v="9.1"/>
    <n v="0"/>
    <x v="1994"/>
    <n v="35.142928869999999"/>
    <n v="4583949.6344680721"/>
  </r>
  <r>
    <d v="2020-06-19T00:00:00"/>
    <x v="1"/>
    <s v="June"/>
    <x v="5"/>
    <x v="24"/>
    <s v="Y"/>
    <s v="N"/>
    <n v="6.4"/>
    <n v="17.8"/>
    <n v="8.6"/>
    <n v="0"/>
    <x v="1995"/>
    <n v="30.518706590000001"/>
    <n v="3666805.3537192768"/>
  </r>
  <r>
    <d v="2020-06-20T00:00:00"/>
    <x v="2"/>
    <s v="June"/>
    <x v="5"/>
    <x v="24"/>
    <s v="Y"/>
    <s v="N"/>
    <n v="12.8"/>
    <n v="16.899999999999999"/>
    <n v="8.5"/>
    <n v="1.4"/>
    <x v="1996"/>
    <n v="34.059332099999999"/>
    <n v="3734425.0800082097"/>
  </r>
  <r>
    <d v="2020-06-21T00:00:00"/>
    <x v="3"/>
    <s v="June"/>
    <x v="5"/>
    <x v="25"/>
    <s v="Y"/>
    <s v="N"/>
    <n v="6.9"/>
    <n v="12"/>
    <n v="4.9000000000000004"/>
    <n v="0"/>
    <x v="1997"/>
    <n v="36.994378519999998"/>
    <n v="4495866.7056705048"/>
  </r>
  <r>
    <d v="2020-06-22T00:00:00"/>
    <x v="4"/>
    <s v="June"/>
    <x v="5"/>
    <x v="25"/>
    <s v="Y"/>
    <s v="N"/>
    <n v="8.1"/>
    <n v="13"/>
    <n v="5.5"/>
    <n v="0"/>
    <x v="1998"/>
    <n v="45.896190480000001"/>
    <n v="6259021.1491718991"/>
  </r>
  <r>
    <d v="2020-06-23T00:00:00"/>
    <x v="5"/>
    <s v="June"/>
    <x v="5"/>
    <x v="25"/>
    <s v="Y"/>
    <s v="N"/>
    <n v="9"/>
    <n v="14.4"/>
    <n v="8.4"/>
    <n v="2.2000000000000002"/>
    <x v="1999"/>
    <n v="48.986743169999997"/>
    <n v="6461583.8662193408"/>
  </r>
  <r>
    <d v="2020-06-24T00:00:00"/>
    <x v="6"/>
    <s v="June"/>
    <x v="5"/>
    <x v="25"/>
    <s v="Y"/>
    <s v="N"/>
    <n v="10.1"/>
    <n v="14.9"/>
    <n v="8"/>
    <n v="0.4"/>
    <x v="2000"/>
    <n v="56.721435829999997"/>
    <n v="7549674.4418724254"/>
  </r>
  <r>
    <d v="2020-06-25T00:00:00"/>
    <x v="0"/>
    <s v="June"/>
    <x v="5"/>
    <x v="25"/>
    <s v="Y"/>
    <s v="N"/>
    <n v="10.199999999999999"/>
    <n v="15.9"/>
    <n v="5"/>
    <n v="0"/>
    <x v="2001"/>
    <n v="39.910040360000004"/>
    <n v="5246822.9443774465"/>
  </r>
  <r>
    <d v="2020-06-26T00:00:00"/>
    <x v="1"/>
    <s v="June"/>
    <x v="5"/>
    <x v="25"/>
    <s v="N"/>
    <s v="N"/>
    <n v="7.9"/>
    <n v="13.8"/>
    <n v="8.8000000000000007"/>
    <n v="1.2"/>
    <x v="2002"/>
    <n v="55.536961150000003"/>
    <n v="7601486.0472210441"/>
  </r>
  <r>
    <d v="2020-06-27T00:00:00"/>
    <x v="2"/>
    <s v="June"/>
    <x v="5"/>
    <x v="25"/>
    <s v="N"/>
    <s v="N"/>
    <n v="6.2"/>
    <n v="13.1"/>
    <n v="7.9"/>
    <n v="0"/>
    <x v="2003"/>
    <n v="48.303282799999998"/>
    <n v="6131548.1958391117"/>
  </r>
  <r>
    <d v="2020-06-28T00:00:00"/>
    <x v="3"/>
    <s v="June"/>
    <x v="5"/>
    <x v="26"/>
    <s v="N"/>
    <s v="N"/>
    <n v="1.7"/>
    <n v="12.5"/>
    <n v="9.3000000000000007"/>
    <n v="0.2"/>
    <x v="2004"/>
    <n v="49.198760270000001"/>
    <n v="6190716.9038443025"/>
  </r>
  <r>
    <d v="2020-06-29T00:00:00"/>
    <x v="4"/>
    <s v="June"/>
    <x v="5"/>
    <x v="26"/>
    <s v="N"/>
    <s v="N"/>
    <n v="2.2000000000000002"/>
    <n v="15.4"/>
    <n v="9.3000000000000007"/>
    <n v="0"/>
    <x v="2005"/>
    <n v="42.724552449999997"/>
    <n v="6042618.4748628745"/>
  </r>
  <r>
    <d v="2020-06-30T00:00:00"/>
    <x v="5"/>
    <s v="June"/>
    <x v="5"/>
    <x v="26"/>
    <s v="N"/>
    <s v="N"/>
    <n v="3"/>
    <n v="15.2"/>
    <n v="7.7"/>
    <n v="0"/>
    <x v="2006"/>
    <n v="32.463374850000001"/>
    <n v="4468416.8486726452"/>
  </r>
  <r>
    <d v="2020-07-01T00:00:00"/>
    <x v="6"/>
    <s v="July"/>
    <x v="5"/>
    <x v="26"/>
    <s v="N"/>
    <s v="N"/>
    <n v="9.8000000000000007"/>
    <n v="17.399999999999999"/>
    <n v="9.1"/>
    <n v="0"/>
    <x v="2007"/>
    <n v="33.15843237"/>
    <n v="4198345.6301664868"/>
  </r>
  <r>
    <d v="2020-07-02T00:00:00"/>
    <x v="0"/>
    <s v="July"/>
    <x v="5"/>
    <x v="26"/>
    <s v="N"/>
    <s v="N"/>
    <n v="10.199999999999999"/>
    <n v="15.1"/>
    <n v="7.3"/>
    <n v="1.2"/>
    <x v="2008"/>
    <n v="37.366426310000001"/>
    <n v="4908928.6873599999"/>
  </r>
  <r>
    <d v="2020-07-03T00:00:00"/>
    <x v="1"/>
    <s v="July"/>
    <x v="5"/>
    <x v="26"/>
    <s v="N"/>
    <s v="N"/>
    <n v="7.7"/>
    <n v="10.3"/>
    <n v="4.0999999999999996"/>
    <n v="0"/>
    <x v="2009"/>
    <n v="43.512020370000002"/>
    <n v="6222665.7813591994"/>
  </r>
  <r>
    <d v="2020-07-04T00:00:00"/>
    <x v="2"/>
    <s v="July"/>
    <x v="5"/>
    <x v="26"/>
    <s v="N"/>
    <s v="N"/>
    <n v="6.5"/>
    <n v="14.5"/>
    <n v="5.7"/>
    <n v="7.8"/>
    <x v="2010"/>
    <n v="50.026100579999998"/>
    <n v="6273286.5197791569"/>
  </r>
  <r>
    <d v="2020-07-05T00:00:00"/>
    <x v="3"/>
    <s v="July"/>
    <x v="5"/>
    <x v="27"/>
    <s v="N"/>
    <s v="N"/>
    <n v="8.9"/>
    <n v="12.5"/>
    <n v="6.5"/>
    <n v="4.5999999999999996"/>
    <x v="2011"/>
    <n v="50.787712599999999"/>
    <n v="6018738.0557497758"/>
  </r>
  <r>
    <d v="2020-07-06T00:00:00"/>
    <x v="4"/>
    <s v="July"/>
    <x v="5"/>
    <x v="27"/>
    <s v="N"/>
    <s v="N"/>
    <n v="8.1"/>
    <n v="13.1"/>
    <n v="5.8"/>
    <n v="1"/>
    <x v="2012"/>
    <n v="75.960622720000003"/>
    <n v="10350040.095522212"/>
  </r>
  <r>
    <d v="2020-07-07T00:00:00"/>
    <x v="5"/>
    <s v="July"/>
    <x v="5"/>
    <x v="27"/>
    <s v="N"/>
    <s v="N"/>
    <n v="8.9"/>
    <n v="11.8"/>
    <n v="4.8"/>
    <n v="1.4"/>
    <x v="2013"/>
    <n v="88.336242659999996"/>
    <n v="12390440.675308421"/>
  </r>
  <r>
    <d v="2020-07-08T00:00:00"/>
    <x v="6"/>
    <s v="July"/>
    <x v="5"/>
    <x v="27"/>
    <s v="N"/>
    <s v="N"/>
    <n v="4.9000000000000004"/>
    <n v="15.7"/>
    <n v="9.4"/>
    <n v="0"/>
    <x v="2014"/>
    <n v="80.388196890000003"/>
    <n v="11143983.412971687"/>
  </r>
  <r>
    <d v="2020-07-09T00:00:00"/>
    <x v="0"/>
    <s v="July"/>
    <x v="5"/>
    <x v="27"/>
    <s v="N"/>
    <s v="N"/>
    <n v="5.7"/>
    <n v="17.2"/>
    <n v="8.5"/>
    <n v="0"/>
    <x v="2015"/>
    <n v="70.716279909999997"/>
    <n v="9565519.9864922445"/>
  </r>
  <r>
    <d v="2020-07-10T00:00:00"/>
    <x v="1"/>
    <s v="July"/>
    <x v="5"/>
    <x v="27"/>
    <s v="N"/>
    <s v="N"/>
    <n v="6.4"/>
    <n v="16.899999999999999"/>
    <n v="7.9"/>
    <n v="0"/>
    <x v="2016"/>
    <n v="67.739880499999998"/>
    <n v="9079936.9022730161"/>
  </r>
  <r>
    <d v="2020-07-11T00:00:00"/>
    <x v="2"/>
    <s v="July"/>
    <x v="5"/>
    <x v="27"/>
    <s v="N"/>
    <s v="N"/>
    <n v="7.3"/>
    <n v="11.4"/>
    <n v="3.3"/>
    <n v="0"/>
    <x v="2017"/>
    <n v="81.929884130000005"/>
    <n v="10658172.600093365"/>
  </r>
  <r>
    <d v="2020-07-12T00:00:00"/>
    <x v="3"/>
    <s v="July"/>
    <x v="5"/>
    <x v="28"/>
    <s v="N"/>
    <s v="N"/>
    <n v="9"/>
    <n v="14.2"/>
    <n v="8.3000000000000007"/>
    <n v="6.8"/>
    <x v="2018"/>
    <n v="61.719482409999998"/>
    <n v="7334561.2171312906"/>
  </r>
  <r>
    <d v="2020-07-13T00:00:00"/>
    <x v="4"/>
    <s v="July"/>
    <x v="5"/>
    <x v="28"/>
    <s v="N"/>
    <s v="N"/>
    <n v="8.6999999999999993"/>
    <n v="15.1"/>
    <n v="7.4"/>
    <n v="3.4"/>
    <x v="2019"/>
    <n v="61.123170360000003"/>
    <n v="7953310.864572688"/>
  </r>
  <r>
    <d v="2020-07-14T00:00:00"/>
    <x v="5"/>
    <s v="July"/>
    <x v="5"/>
    <x v="28"/>
    <s v="Y"/>
    <s v="N"/>
    <n v="7.7"/>
    <n v="14.2"/>
    <n v="7.6"/>
    <n v="0"/>
    <x v="2020"/>
    <n v="61.112336169999999"/>
    <n v="8168820.8912058789"/>
  </r>
  <r>
    <d v="2020-07-15T00:00:00"/>
    <x v="6"/>
    <s v="July"/>
    <x v="5"/>
    <x v="28"/>
    <s v="Y"/>
    <s v="N"/>
    <n v="6.2"/>
    <n v="14.7"/>
    <n v="9.4"/>
    <n v="0.2"/>
    <x v="2021"/>
    <n v="68.569810079999996"/>
    <n v="9277275.8804317433"/>
  </r>
  <r>
    <d v="2020-07-16T00:00:00"/>
    <x v="0"/>
    <s v="July"/>
    <x v="5"/>
    <x v="28"/>
    <s v="Y"/>
    <s v="N"/>
    <n v="4.2"/>
    <n v="11.5"/>
    <n v="8.6999999999999993"/>
    <n v="0"/>
    <x v="2022"/>
    <n v="86.658216449999998"/>
    <n v="12405894.076361742"/>
  </r>
  <r>
    <d v="2020-07-17T00:00:00"/>
    <x v="1"/>
    <s v="July"/>
    <x v="5"/>
    <x v="28"/>
    <s v="Y"/>
    <s v="N"/>
    <n v="3.1"/>
    <n v="12.8"/>
    <n v="7.4"/>
    <n v="0"/>
    <x v="2023"/>
    <n v="73.815508410000007"/>
    <n v="10563689.797552178"/>
  </r>
  <r>
    <d v="2020-07-18T00:00:00"/>
    <x v="2"/>
    <s v="July"/>
    <x v="5"/>
    <x v="28"/>
    <s v="Y"/>
    <s v="N"/>
    <n v="4"/>
    <n v="12.5"/>
    <n v="8.3000000000000007"/>
    <n v="0"/>
    <x v="2024"/>
    <n v="43.53431853"/>
    <n v="5455019.2426364888"/>
  </r>
  <r>
    <d v="2020-07-19T00:00:00"/>
    <x v="3"/>
    <s v="July"/>
    <x v="5"/>
    <x v="29"/>
    <s v="Y"/>
    <s v="N"/>
    <n v="8.1999999999999993"/>
    <n v="15.3"/>
    <n v="7.6"/>
    <n v="0"/>
    <x v="2025"/>
    <n v="31.208767980000001"/>
    <n v="3559838.1064444538"/>
  </r>
  <r>
    <d v="2020-07-20T00:00:00"/>
    <x v="4"/>
    <s v="July"/>
    <x v="5"/>
    <x v="29"/>
    <s v="Y"/>
    <s v="N"/>
    <n v="7.6"/>
    <n v="13.8"/>
    <n v="8.1999999999999993"/>
    <n v="0.6"/>
    <x v="2026"/>
    <n v="58.020119719999997"/>
    <n v="7710549.5783187654"/>
  </r>
  <r>
    <d v="2020-07-21T00:00:00"/>
    <x v="5"/>
    <s v="July"/>
    <x v="5"/>
    <x v="29"/>
    <s v="Y"/>
    <s v="N"/>
    <n v="7.2"/>
    <n v="12.9"/>
    <n v="8.1"/>
    <n v="0.4"/>
    <x v="2027"/>
    <n v="95.137779660000007"/>
    <n v="13327480.990917627"/>
  </r>
  <r>
    <d v="2020-07-22T00:00:00"/>
    <x v="6"/>
    <s v="July"/>
    <x v="5"/>
    <x v="29"/>
    <s v="Y"/>
    <s v="N"/>
    <n v="8.1"/>
    <n v="13.3"/>
    <n v="8.4"/>
    <n v="0"/>
    <x v="2028"/>
    <n v="93.875030289999998"/>
    <n v="13017284.807071321"/>
  </r>
  <r>
    <d v="2020-07-23T00:00:00"/>
    <x v="0"/>
    <s v="July"/>
    <x v="5"/>
    <x v="29"/>
    <s v="Y"/>
    <s v="N"/>
    <n v="8.1"/>
    <n v="12"/>
    <n v="7.5"/>
    <n v="2.2000000000000002"/>
    <x v="2029"/>
    <n v="103.9160215"/>
    <n v="14805577.008581847"/>
  </r>
  <r>
    <d v="2020-07-24T00:00:00"/>
    <x v="1"/>
    <s v="July"/>
    <x v="5"/>
    <x v="29"/>
    <s v="Y"/>
    <s v="N"/>
    <n v="6.1"/>
    <n v="13.5"/>
    <n v="10.5"/>
    <n v="0"/>
    <x v="2030"/>
    <n v="61.449140040000003"/>
    <n v="8223289.8328309087"/>
  </r>
  <r>
    <d v="2020-07-25T00:00:00"/>
    <x v="2"/>
    <s v="July"/>
    <x v="5"/>
    <x v="29"/>
    <s v="Y"/>
    <s v="N"/>
    <n v="4.3"/>
    <n v="12.2"/>
    <n v="9.6"/>
    <n v="0"/>
    <x v="2031"/>
    <n v="72.083011600000006"/>
    <n v="9256699.9588997532"/>
  </r>
  <r>
    <d v="2020-07-26T00:00:00"/>
    <x v="3"/>
    <s v="July"/>
    <x v="5"/>
    <x v="30"/>
    <s v="Y"/>
    <s v="N"/>
    <n v="5"/>
    <n v="12.8"/>
    <n v="7.2"/>
    <n v="0"/>
    <x v="2032"/>
    <n v="69.922829460000003"/>
    <n v="8601525.7503627893"/>
  </r>
  <r>
    <d v="2020-07-27T00:00:00"/>
    <x v="4"/>
    <s v="July"/>
    <x v="5"/>
    <x v="30"/>
    <s v="Y"/>
    <s v="N"/>
    <n v="7.4"/>
    <n v="13.5"/>
    <n v="7.3"/>
    <n v="0"/>
    <x v="2033"/>
    <n v="59.486426420000001"/>
    <n v="7886194.6674465379"/>
  </r>
  <r>
    <d v="2020-07-28T00:00:00"/>
    <x v="5"/>
    <s v="July"/>
    <x v="5"/>
    <x v="30"/>
    <s v="Y"/>
    <s v="N"/>
    <n v="9.6"/>
    <n v="15.6"/>
    <n v="8"/>
    <n v="0.4"/>
    <x v="2034"/>
    <n v="59.044778479999998"/>
    <n v="7836446.3225530991"/>
  </r>
  <r>
    <d v="2020-07-29T00:00:00"/>
    <x v="6"/>
    <s v="July"/>
    <x v="5"/>
    <x v="30"/>
    <s v="Y"/>
    <s v="N"/>
    <n v="8.6"/>
    <n v="16.3"/>
    <n v="9"/>
    <n v="0"/>
    <x v="2035"/>
    <n v="67.529831630000004"/>
    <n v="8815866.5642278586"/>
  </r>
  <r>
    <d v="2020-07-30T00:00:00"/>
    <x v="0"/>
    <s v="July"/>
    <x v="5"/>
    <x v="30"/>
    <s v="Y"/>
    <s v="N"/>
    <n v="8"/>
    <n v="14.2"/>
    <n v="11.3"/>
    <n v="0"/>
    <x v="2036"/>
    <n v="63.223218019999997"/>
    <n v="8382364.3776051933"/>
  </r>
  <r>
    <d v="2020-07-31T00:00:00"/>
    <x v="1"/>
    <s v="July"/>
    <x v="5"/>
    <x v="30"/>
    <s v="Y"/>
    <s v="N"/>
    <n v="3.4"/>
    <n v="17.100000000000001"/>
    <n v="11.3"/>
    <n v="0"/>
    <x v="2037"/>
    <n v="73.082276160000006"/>
    <n v="9654588.9038239215"/>
  </r>
  <r>
    <d v="2020-08-01T00:00:00"/>
    <x v="2"/>
    <s v="August"/>
    <x v="5"/>
    <x v="30"/>
    <s v="Y"/>
    <s v="N"/>
    <n v="5.7"/>
    <n v="16.399999999999999"/>
    <n v="11.1"/>
    <n v="0"/>
    <x v="2038"/>
    <n v="47.91589475"/>
    <n v="5346965.8404840874"/>
  </r>
  <r>
    <d v="2020-08-02T00:00:00"/>
    <x v="3"/>
    <s v="August"/>
    <x v="5"/>
    <x v="31"/>
    <s v="Y"/>
    <s v="N"/>
    <n v="9"/>
    <n v="18.2"/>
    <n v="11.7"/>
    <n v="0"/>
    <x v="2039"/>
    <n v="50.247956979999998"/>
    <n v="5524025.9836618882"/>
  </r>
  <r>
    <d v="2020-08-03T00:00:00"/>
    <x v="4"/>
    <s v="August"/>
    <x v="5"/>
    <x v="31"/>
    <s v="Y"/>
    <s v="N"/>
    <n v="7.5"/>
    <n v="16"/>
    <n v="10.199999999999999"/>
    <n v="0"/>
    <x v="2040"/>
    <n v="47.688971700000003"/>
    <n v="6100867.0791659541"/>
  </r>
  <r>
    <d v="2020-08-04T00:00:00"/>
    <x v="5"/>
    <s v="August"/>
    <x v="5"/>
    <x v="31"/>
    <s v="N"/>
    <s v="N"/>
    <n v="5.0999999999999996"/>
    <n v="10.5"/>
    <n v="10"/>
    <n v="1.2"/>
    <x v="2041"/>
    <n v="49.18959504"/>
    <n v="6888616.40108296"/>
  </r>
  <r>
    <d v="2020-08-05T00:00:00"/>
    <x v="6"/>
    <s v="August"/>
    <x v="5"/>
    <x v="31"/>
    <s v="N"/>
    <s v="N"/>
    <n v="4.7"/>
    <n v="11.3"/>
    <n v="9.6"/>
    <n v="5.8"/>
    <x v="2042"/>
    <n v="55.464714379999997"/>
    <n v="7776446.641738642"/>
  </r>
  <r>
    <d v="2020-08-06T00:00:00"/>
    <x v="0"/>
    <s v="August"/>
    <x v="5"/>
    <x v="31"/>
    <s v="N"/>
    <s v="N"/>
    <n v="5.5"/>
    <n v="12.8"/>
    <n v="10.8"/>
    <n v="0.8"/>
    <x v="2043"/>
    <n v="69.433709239999999"/>
    <n v="9778708.5917145163"/>
  </r>
  <r>
    <d v="2020-08-07T00:00:00"/>
    <x v="1"/>
    <s v="August"/>
    <x v="5"/>
    <x v="31"/>
    <s v="N"/>
    <s v="N"/>
    <n v="3.3"/>
    <n v="12.7"/>
    <n v="5.8"/>
    <n v="0"/>
    <x v="2044"/>
    <n v="60.119431980000002"/>
    <n v="8660962.2827562671"/>
  </r>
  <r>
    <d v="2020-08-08T00:00:00"/>
    <x v="2"/>
    <s v="August"/>
    <x v="5"/>
    <x v="31"/>
    <s v="N"/>
    <s v="N"/>
    <n v="4.7"/>
    <n v="14.9"/>
    <n v="7.2"/>
    <n v="6.8"/>
    <x v="2045"/>
    <n v="53.518660969999999"/>
    <n v="6482140.8804705869"/>
  </r>
  <r>
    <d v="2020-08-09T00:00:00"/>
    <x v="3"/>
    <s v="August"/>
    <x v="5"/>
    <x v="32"/>
    <s v="N"/>
    <s v="N"/>
    <n v="8.9"/>
    <n v="15.8"/>
    <n v="10.199999999999999"/>
    <n v="0.2"/>
    <x v="2046"/>
    <n v="45.522171190000002"/>
    <n v="5060515.6340098372"/>
  </r>
  <r>
    <d v="2020-08-10T00:00:00"/>
    <x v="4"/>
    <s v="August"/>
    <x v="5"/>
    <x v="32"/>
    <s v="N"/>
    <s v="N"/>
    <n v="5.7"/>
    <n v="14.8"/>
    <n v="12.7"/>
    <n v="0"/>
    <x v="2047"/>
    <n v="53.420434520000001"/>
    <n v="6728824.5770305702"/>
  </r>
  <r>
    <d v="2020-08-11T00:00:00"/>
    <x v="5"/>
    <s v="August"/>
    <x v="5"/>
    <x v="32"/>
    <s v="N"/>
    <s v="N"/>
    <n v="4.3"/>
    <n v="15.8"/>
    <n v="10.3"/>
    <n v="0"/>
    <x v="2048"/>
    <n v="42.328651729999997"/>
    <n v="5508702.5887405695"/>
  </r>
  <r>
    <d v="2020-08-12T00:00:00"/>
    <x v="6"/>
    <s v="August"/>
    <x v="5"/>
    <x v="32"/>
    <s v="N"/>
    <s v="N"/>
    <n v="9.4"/>
    <n v="15.9"/>
    <n v="10"/>
    <n v="0.8"/>
    <x v="2049"/>
    <n v="58.629007379999997"/>
    <n v="7501306.524226387"/>
  </r>
  <r>
    <d v="2020-08-13T00:00:00"/>
    <x v="0"/>
    <s v="August"/>
    <x v="5"/>
    <x v="32"/>
    <s v="N"/>
    <s v="N"/>
    <n v="11.4"/>
    <n v="18.100000000000001"/>
    <n v="11"/>
    <n v="1.2"/>
    <x v="2050"/>
    <n v="52.320157879999996"/>
    <n v="6378582.7486517867"/>
  </r>
  <r>
    <d v="2020-08-14T00:00:00"/>
    <x v="1"/>
    <s v="August"/>
    <x v="5"/>
    <x v="32"/>
    <s v="N"/>
    <s v="N"/>
    <n v="10.7"/>
    <n v="18.100000000000001"/>
    <n v="7"/>
    <n v="0.8"/>
    <x v="2051"/>
    <n v="69.84183616"/>
    <n v="8705092.7447476536"/>
  </r>
  <r>
    <d v="2020-08-15T00:00:00"/>
    <x v="2"/>
    <s v="August"/>
    <x v="5"/>
    <x v="32"/>
    <s v="N"/>
    <s v="N"/>
    <n v="7.4"/>
    <n v="14.9"/>
    <n v="13"/>
    <n v="2.8"/>
    <x v="2052"/>
    <n v="52.515043290000001"/>
    <n v="5973858.2021617424"/>
  </r>
  <r>
    <d v="2020-08-16T00:00:00"/>
    <x v="3"/>
    <s v="August"/>
    <x v="5"/>
    <x v="33"/>
    <s v="N"/>
    <s v="N"/>
    <n v="10.7"/>
    <n v="15"/>
    <n v="9.9"/>
    <n v="0.4"/>
    <x v="2053"/>
    <n v="58.425198999999999"/>
    <n v="6487227.072539255"/>
  </r>
  <r>
    <d v="2020-08-17T00:00:00"/>
    <x v="4"/>
    <s v="August"/>
    <x v="5"/>
    <x v="33"/>
    <s v="N"/>
    <s v="N"/>
    <n v="9.5"/>
    <n v="16.3"/>
    <n v="10.4"/>
    <n v="0"/>
    <x v="2054"/>
    <n v="60.710572059999997"/>
    <n v="7377583.3217572747"/>
  </r>
  <r>
    <d v="2020-08-18T00:00:00"/>
    <x v="5"/>
    <s v="August"/>
    <x v="5"/>
    <x v="33"/>
    <s v="N"/>
    <s v="N"/>
    <n v="10"/>
    <n v="17.2"/>
    <n v="11.2"/>
    <n v="0.2"/>
    <x v="2055"/>
    <n v="44.024165019999998"/>
    <n v="5253045.0350125115"/>
  </r>
  <r>
    <d v="2020-08-19T00:00:00"/>
    <x v="6"/>
    <s v="August"/>
    <x v="5"/>
    <x v="33"/>
    <s v="N"/>
    <s v="N"/>
    <n v="9.6999999999999993"/>
    <n v="12.7"/>
    <n v="7.9"/>
    <n v="1.2"/>
    <x v="2056"/>
    <n v="62.123207630000003"/>
    <n v="8068857.2922206428"/>
  </r>
  <r>
    <d v="2020-08-20T00:00:00"/>
    <x v="0"/>
    <s v="August"/>
    <x v="5"/>
    <x v="33"/>
    <s v="N"/>
    <s v="N"/>
    <n v="9.6"/>
    <n v="15.7"/>
    <n v="9.6"/>
    <n v="3.8"/>
    <x v="2057"/>
    <n v="54.113552679999998"/>
    <n v="6682528.8875407409"/>
  </r>
  <r>
    <d v="2020-08-21T00:00:00"/>
    <x v="1"/>
    <s v="August"/>
    <x v="5"/>
    <x v="33"/>
    <s v="N"/>
    <s v="N"/>
    <n v="8.5"/>
    <n v="14.1"/>
    <n v="12.2"/>
    <n v="0.4"/>
    <x v="2058"/>
    <n v="48.508304879999997"/>
    <n v="6097835.4218823547"/>
  </r>
  <r>
    <d v="2020-08-22T00:00:00"/>
    <x v="2"/>
    <s v="August"/>
    <x v="5"/>
    <x v="33"/>
    <s v="N"/>
    <s v="N"/>
    <n v="5.8"/>
    <n v="11.1"/>
    <n v="3.8"/>
    <n v="4.4000000000000004"/>
    <x v="2059"/>
    <n v="56.065490250000003"/>
    <n v="7127682.5852041431"/>
  </r>
  <r>
    <d v="2020-08-23T00:00:00"/>
    <x v="3"/>
    <s v="August"/>
    <x v="5"/>
    <x v="34"/>
    <s v="N"/>
    <s v="N"/>
    <n v="6.8"/>
    <n v="11.5"/>
    <n v="8.6"/>
    <n v="25.6"/>
    <x v="2060"/>
    <n v="53.937950839999999"/>
    <n v="6317485.9981018044"/>
  </r>
  <r>
    <d v="2020-08-24T00:00:00"/>
    <x v="4"/>
    <s v="August"/>
    <x v="5"/>
    <x v="34"/>
    <s v="N"/>
    <s v="N"/>
    <n v="6.3"/>
    <n v="12.4"/>
    <n v="12.8"/>
    <n v="2.8"/>
    <x v="2061"/>
    <n v="134.48842210000001"/>
    <n v="18153891.414599862"/>
  </r>
  <r>
    <d v="2020-08-25T00:00:00"/>
    <x v="5"/>
    <s v="August"/>
    <x v="5"/>
    <x v="34"/>
    <s v="N"/>
    <s v="N"/>
    <n v="3.6"/>
    <n v="13"/>
    <n v="11.2"/>
    <n v="0"/>
    <x v="2062"/>
    <n v="82.744212959999999"/>
    <n v="11454931.355845602"/>
  </r>
  <r>
    <d v="2020-08-26T00:00:00"/>
    <x v="6"/>
    <s v="August"/>
    <x v="5"/>
    <x v="34"/>
    <s v="N"/>
    <s v="N"/>
    <n v="6.1"/>
    <n v="14.5"/>
    <n v="12.8"/>
    <n v="0"/>
    <x v="2063"/>
    <n v="90.666887799999998"/>
    <n v="11725251.370806817"/>
  </r>
  <r>
    <d v="2020-08-27T00:00:00"/>
    <x v="0"/>
    <s v="August"/>
    <x v="5"/>
    <x v="34"/>
    <s v="N"/>
    <s v="N"/>
    <n v="8.8000000000000007"/>
    <n v="20.7"/>
    <n v="13.1"/>
    <n v="0"/>
    <x v="2064"/>
    <n v="45.564373940000003"/>
    <n v="5424184.6961722849"/>
  </r>
  <r>
    <d v="2020-08-28T00:00:00"/>
    <x v="1"/>
    <s v="August"/>
    <x v="5"/>
    <x v="34"/>
    <s v="N"/>
    <s v="N"/>
    <n v="8.5"/>
    <n v="17.600000000000001"/>
    <n v="15.1"/>
    <n v="1.4"/>
    <x v="2065"/>
    <n v="61.608847650000001"/>
    <n v="7319690.509156662"/>
  </r>
  <r>
    <d v="2020-08-29T00:00:00"/>
    <x v="2"/>
    <s v="August"/>
    <x v="5"/>
    <x v="34"/>
    <s v="N"/>
    <s v="N"/>
    <n v="9.1999999999999993"/>
    <n v="19.3"/>
    <n v="15.6"/>
    <n v="0"/>
    <x v="2066"/>
    <n v="15.292241880000001"/>
    <n v="1531776.2337861438"/>
  </r>
  <r>
    <d v="2020-08-30T00:00:00"/>
    <x v="3"/>
    <s v="August"/>
    <x v="5"/>
    <x v="35"/>
    <s v="N"/>
    <s v="N"/>
    <n v="12"/>
    <n v="19.8"/>
    <n v="9"/>
    <n v="0"/>
    <x v="2067"/>
    <n v="9.4210185309999996"/>
    <n v="931900.53870916995"/>
  </r>
  <r>
    <d v="2020-08-31T00:00:00"/>
    <x v="4"/>
    <s v="August"/>
    <x v="5"/>
    <x v="35"/>
    <s v="N"/>
    <s v="N"/>
    <n v="6.9"/>
    <n v="12.5"/>
    <n v="13.5"/>
    <n v="1"/>
    <x v="663"/>
    <n v="58.552628499999997"/>
    <n v="7120315.5170307579"/>
  </r>
  <r>
    <d v="2020-09-01T00:00:00"/>
    <x v="5"/>
    <s v="September"/>
    <x v="5"/>
    <x v="35"/>
    <s v="N"/>
    <s v="N"/>
    <n v="6.6"/>
    <n v="15.7"/>
    <n v="15.9"/>
    <n v="0"/>
    <x v="2068"/>
    <n v="52.281624639999997"/>
    <n v="6255244.3907452347"/>
  </r>
  <r>
    <d v="2020-09-02T00:00:00"/>
    <x v="6"/>
    <s v="September"/>
    <x v="5"/>
    <x v="35"/>
    <s v="N"/>
    <s v="N"/>
    <n v="8.6"/>
    <n v="22"/>
    <n v="12.1"/>
    <n v="0"/>
    <x v="2069"/>
    <n v="31.7696948"/>
    <n v="3607374.8211511159"/>
  </r>
  <r>
    <d v="2020-09-03T00:00:00"/>
    <x v="0"/>
    <s v="September"/>
    <x v="5"/>
    <x v="35"/>
    <s v="N"/>
    <s v="N"/>
    <n v="12.9"/>
    <n v="19.899999999999999"/>
    <n v="13.5"/>
    <n v="0"/>
    <x v="2070"/>
    <n v="25.567114289999999"/>
    <n v="2795187.6648554034"/>
  </r>
  <r>
    <d v="2020-09-04T00:00:00"/>
    <x v="1"/>
    <s v="September"/>
    <x v="5"/>
    <x v="35"/>
    <s v="N"/>
    <s v="N"/>
    <n v="9"/>
    <n v="17.3"/>
    <n v="12.7"/>
    <n v="0"/>
    <x v="2071"/>
    <n v="37.042569159999999"/>
    <n v="4254918.5990205081"/>
  </r>
  <r>
    <d v="2020-09-05T00:00:00"/>
    <x v="2"/>
    <s v="September"/>
    <x v="5"/>
    <x v="35"/>
    <s v="N"/>
    <s v="N"/>
    <n v="9.6999999999999993"/>
    <n v="16.600000000000001"/>
    <n v="15"/>
    <n v="0.2"/>
    <x v="2072"/>
    <n v="49.738453800000002"/>
    <n v="5249098.4807137381"/>
  </r>
  <r>
    <d v="2020-09-06T00:00:00"/>
    <x v="3"/>
    <s v="September"/>
    <x v="5"/>
    <x v="36"/>
    <s v="N"/>
    <s v="N"/>
    <n v="6.9"/>
    <n v="19.2"/>
    <n v="16.899999999999999"/>
    <n v="0.2"/>
    <x v="2073"/>
    <n v="26.51715961"/>
    <n v="2542071.2184149954"/>
  </r>
  <r>
    <d v="2020-09-07T00:00:00"/>
    <x v="4"/>
    <s v="September"/>
    <x v="5"/>
    <x v="36"/>
    <s v="N"/>
    <s v="N"/>
    <n v="8.8000000000000007"/>
    <n v="22.9"/>
    <n v="17.100000000000001"/>
    <n v="0"/>
    <x v="2074"/>
    <n v="18.907524120000001"/>
    <n v="1886558.7231501841"/>
  </r>
  <r>
    <d v="2020-09-08T00:00:00"/>
    <x v="5"/>
    <s v="September"/>
    <x v="5"/>
    <x v="36"/>
    <s v="N"/>
    <s v="N"/>
    <n v="16.600000000000001"/>
    <n v="19.899999999999999"/>
    <n v="4.8"/>
    <n v="0"/>
    <x v="2075"/>
    <n v="35.901955559999998"/>
    <n v="4036136.9771867599"/>
  </r>
  <r>
    <d v="2020-09-09T00:00:00"/>
    <x v="6"/>
    <s v="September"/>
    <x v="5"/>
    <x v="36"/>
    <s v="N"/>
    <s v="N"/>
    <n v="8.1"/>
    <n v="15.6"/>
    <n v="14.8"/>
    <n v="1"/>
    <x v="2076"/>
    <n v="37.015433659999999"/>
    <n v="4150928.1278862203"/>
  </r>
  <r>
    <d v="2020-09-10T00:00:00"/>
    <x v="0"/>
    <s v="September"/>
    <x v="5"/>
    <x v="36"/>
    <s v="N"/>
    <s v="N"/>
    <n v="5.4"/>
    <n v="21.4"/>
    <n v="17.5"/>
    <n v="0"/>
    <x v="2077"/>
    <n v="31.152816170000001"/>
    <n v="3405885.5224271771"/>
  </r>
  <r>
    <d v="2020-09-11T00:00:00"/>
    <x v="1"/>
    <s v="September"/>
    <x v="5"/>
    <x v="36"/>
    <s v="N"/>
    <s v="N"/>
    <n v="10.4"/>
    <n v="19.399999999999999"/>
    <n v="13.4"/>
    <n v="0"/>
    <x v="2078"/>
    <n v="22.38646877"/>
    <n v="2387361.3083625487"/>
  </r>
  <r>
    <d v="2020-09-12T00:00:00"/>
    <x v="2"/>
    <s v="September"/>
    <x v="5"/>
    <x v="36"/>
    <s v="N"/>
    <s v="N"/>
    <n v="13.3"/>
    <n v="16"/>
    <n v="4"/>
    <n v="1.6"/>
    <x v="2079"/>
    <n v="34.264167829999998"/>
    <n v="3825409.3117132178"/>
  </r>
  <r>
    <d v="2020-09-13T00:00:00"/>
    <x v="3"/>
    <s v="September"/>
    <x v="5"/>
    <x v="37"/>
    <s v="N"/>
    <s v="N"/>
    <n v="11.9"/>
    <n v="17.2"/>
    <n v="16.5"/>
    <n v="11.8"/>
    <x v="2080"/>
    <n v="28.327690329999999"/>
    <n v="2725857.7802024502"/>
  </r>
  <r>
    <d v="2020-09-14T00:00:00"/>
    <x v="4"/>
    <s v="September"/>
    <x v="5"/>
    <x v="37"/>
    <s v="N"/>
    <s v="N"/>
    <n v="11.1"/>
    <n v="16.600000000000001"/>
    <n v="18.100000000000001"/>
    <n v="0"/>
    <x v="2081"/>
    <n v="41.852128030000003"/>
    <n v="4486406.2461019782"/>
  </r>
  <r>
    <d v="2020-09-15T00:00:00"/>
    <x v="5"/>
    <s v="September"/>
    <x v="5"/>
    <x v="37"/>
    <s v="N"/>
    <s v="N"/>
    <n v="7.4"/>
    <n v="15.8"/>
    <n v="18.3"/>
    <n v="0"/>
    <x v="2082"/>
    <n v="44.305358050000002"/>
    <n v="5006894.0176400989"/>
  </r>
  <r>
    <d v="2020-09-16T00:00:00"/>
    <x v="6"/>
    <s v="September"/>
    <x v="5"/>
    <x v="37"/>
    <s v="N"/>
    <s v="N"/>
    <n v="7.1"/>
    <n v="22.8"/>
    <n v="17.399999999999999"/>
    <n v="0"/>
    <x v="2083"/>
    <n v="34.968412190000002"/>
    <n v="3874770.0267941072"/>
  </r>
  <r>
    <d v="2020-09-17T00:00:00"/>
    <x v="0"/>
    <s v="September"/>
    <x v="5"/>
    <x v="37"/>
    <s v="N"/>
    <s v="N"/>
    <n v="11.8"/>
    <n v="15.5"/>
    <n v="9.4"/>
    <n v="0.8"/>
    <x v="2084"/>
    <n v="34.696676500000002"/>
    <n v="4012443.0270271604"/>
  </r>
  <r>
    <d v="2020-09-18T00:00:00"/>
    <x v="1"/>
    <s v="September"/>
    <x v="5"/>
    <x v="37"/>
    <s v="N"/>
    <s v="N"/>
    <n v="8.4"/>
    <n v="18.7"/>
    <n v="13.6"/>
    <n v="0"/>
    <x v="2085"/>
    <n v="40.837043459999997"/>
    <n v="4587457.8630095217"/>
  </r>
  <r>
    <d v="2020-09-19T00:00:00"/>
    <x v="2"/>
    <s v="September"/>
    <x v="5"/>
    <x v="37"/>
    <s v="N"/>
    <s v="N"/>
    <n v="11.3"/>
    <n v="26.3"/>
    <n v="17.100000000000001"/>
    <n v="0"/>
    <x v="2086"/>
    <n v="24.265307830000001"/>
    <n v="2265991.5063967202"/>
  </r>
  <r>
    <d v="2020-09-20T00:00:00"/>
    <x v="3"/>
    <s v="September"/>
    <x v="5"/>
    <x v="38"/>
    <s v="N"/>
    <s v="N"/>
    <n v="17.100000000000001"/>
    <n v="22"/>
    <n v="16.7"/>
    <n v="0"/>
    <x v="2087"/>
    <n v="23.051334789999999"/>
    <n v="2002958.8330448915"/>
  </r>
  <r>
    <d v="2020-09-21T00:00:00"/>
    <x v="4"/>
    <s v="September"/>
    <x v="5"/>
    <x v="38"/>
    <s v="N"/>
    <s v="N"/>
    <n v="16.600000000000001"/>
    <n v="19.8"/>
    <n v="13"/>
    <n v="0"/>
    <x v="2088"/>
    <n v="34.25364192"/>
    <n v="3458862.5411156639"/>
  </r>
  <r>
    <d v="2020-09-22T00:00:00"/>
    <x v="5"/>
    <s v="September"/>
    <x v="5"/>
    <x v="38"/>
    <s v="N"/>
    <s v="N"/>
    <n v="12.3"/>
    <n v="18.899999999999999"/>
    <n v="16.8"/>
    <n v="0"/>
    <x v="2089"/>
    <n v="25.925322789999999"/>
    <n v="2675509.9041345855"/>
  </r>
  <r>
    <d v="2020-09-23T00:00:00"/>
    <x v="6"/>
    <s v="September"/>
    <x v="5"/>
    <x v="38"/>
    <s v="N"/>
    <s v="N"/>
    <n v="10.6"/>
    <n v="15.1"/>
    <n v="12.3"/>
    <n v="0.2"/>
    <x v="2090"/>
    <n v="34.211794570000002"/>
    <n v="3845831.4754514243"/>
  </r>
  <r>
    <d v="2020-09-24T00:00:00"/>
    <x v="0"/>
    <s v="September"/>
    <x v="5"/>
    <x v="38"/>
    <s v="N"/>
    <s v="N"/>
    <n v="8.1999999999999993"/>
    <n v="15"/>
    <n v="13.9"/>
    <n v="1.6"/>
    <x v="2091"/>
    <n v="51.779356100000001"/>
    <n v="6085923.6414531115"/>
  </r>
  <r>
    <d v="2020-09-25T00:00:00"/>
    <x v="1"/>
    <s v="September"/>
    <x v="5"/>
    <x v="38"/>
    <s v="N"/>
    <s v="N"/>
    <n v="7.2"/>
    <n v="11.9"/>
    <n v="7.2"/>
    <n v="3.2"/>
    <x v="2092"/>
    <n v="53.429209659999998"/>
    <n v="6751030.6892422084"/>
  </r>
  <r>
    <d v="2020-09-26T00:00:00"/>
    <x v="2"/>
    <s v="September"/>
    <x v="5"/>
    <x v="38"/>
    <s v="N"/>
    <s v="N"/>
    <n v="6.2"/>
    <n v="13.4"/>
    <n v="15"/>
    <n v="9.4"/>
    <x v="2093"/>
    <n v="33.444710110000003"/>
    <n v="3568382.1746215965"/>
  </r>
  <r>
    <d v="2020-09-27T00:00:00"/>
    <x v="3"/>
    <s v="September"/>
    <x v="5"/>
    <x v="39"/>
    <s v="N"/>
    <s v="N"/>
    <n v="8.8000000000000007"/>
    <n v="13.4"/>
    <n v="20.9"/>
    <n v="3"/>
    <x v="2094"/>
    <n v="57.920028760000001"/>
    <n v="5890669.0657923725"/>
  </r>
  <r>
    <d v="2020-09-28T00:00:00"/>
    <x v="4"/>
    <s v="September"/>
    <x v="5"/>
    <x v="39"/>
    <s v="N"/>
    <s v="N"/>
    <n v="6.5"/>
    <n v="13.6"/>
    <n v="18.3"/>
    <n v="0"/>
    <x v="2095"/>
    <n v="59.74605347"/>
    <n v="6849953.1408364559"/>
  </r>
  <r>
    <d v="2020-09-29T00:00:00"/>
    <x v="5"/>
    <s v="September"/>
    <x v="5"/>
    <x v="39"/>
    <s v="N"/>
    <s v="N"/>
    <n v="4.3"/>
    <n v="21"/>
    <n v="18.399999999999999"/>
    <n v="0"/>
    <x v="2096"/>
    <n v="42.120177509999998"/>
    <n v="4720680.3898924142"/>
  </r>
  <r>
    <d v="2020-09-30T00:00:00"/>
    <x v="6"/>
    <s v="September"/>
    <x v="5"/>
    <x v="39"/>
    <s v="N"/>
    <s v="N"/>
    <n v="10.7"/>
    <n v="19.399999999999999"/>
    <n v="13"/>
    <n v="0.6"/>
    <x v="2097"/>
    <n v="38.05764052"/>
    <n v="4324117.1079869093"/>
  </r>
  <r>
    <d v="2020-10-01T00:00:00"/>
    <x v="0"/>
    <s v="October"/>
    <x v="5"/>
    <x v="39"/>
    <s v="N"/>
    <s v="N"/>
    <n v="9.4"/>
    <n v="19.5"/>
    <n v="21.2"/>
    <n v="1.8"/>
    <x v="2098"/>
    <n v="34.65467056"/>
    <n v="3695636.1003787019"/>
  </r>
  <r>
    <d v="2020-10-02T00:00:00"/>
    <x v="1"/>
    <s v="October"/>
    <x v="5"/>
    <x v="39"/>
    <s v="N"/>
    <s v="N"/>
    <n v="12.8"/>
    <n v="26"/>
    <n v="22"/>
    <n v="0"/>
    <x v="2099"/>
    <n v="-6.0760283690000003"/>
    <n v="-605086.3586105532"/>
  </r>
  <r>
    <d v="2020-10-03T00:00:00"/>
    <x v="2"/>
    <s v="October"/>
    <x v="5"/>
    <x v="39"/>
    <s v="N"/>
    <s v="N"/>
    <n v="17.399999999999999"/>
    <n v="29.4"/>
    <n v="19.8"/>
    <n v="0"/>
    <x v="2100"/>
    <n v="-1.983470633"/>
    <n v="-183028.76918810682"/>
  </r>
  <r>
    <d v="2020-10-04T00:00:00"/>
    <x v="3"/>
    <s v="October"/>
    <x v="5"/>
    <x v="40"/>
    <s v="N"/>
    <s v="N"/>
    <n v="13.5"/>
    <n v="29.5"/>
    <n v="8.4"/>
    <n v="0"/>
    <x v="2101"/>
    <n v="25.0086136"/>
    <n v="2352849.5059682839"/>
  </r>
  <r>
    <d v="2020-10-05T00:00:00"/>
    <x v="4"/>
    <s v="October"/>
    <x v="5"/>
    <x v="40"/>
    <s v="N"/>
    <s v="N"/>
    <n v="9.1"/>
    <n v="12.7"/>
    <n v="7.3"/>
    <n v="12.8"/>
    <x v="2102"/>
    <n v="36.764700519999998"/>
    <n v="4176838.7290182156"/>
  </r>
  <r>
    <d v="2020-10-06T00:00:00"/>
    <x v="5"/>
    <s v="October"/>
    <x v="5"/>
    <x v="40"/>
    <s v="N"/>
    <s v="N"/>
    <n v="8.9"/>
    <n v="12.6"/>
    <n v="5.8"/>
    <n v="1"/>
    <x v="2103"/>
    <n v="75.771059010000002"/>
    <n v="9290104.663832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FD808-5671-DA4E-8BC0-42147D9E1DB4}" name="PivotTable1" cacheId="2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1">
  <location ref="F5:M19" firstHeaderRow="1" firstDataRow="2" firstDataCol="1"/>
  <pivotFields count="14">
    <pivotField numFmtId="164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numFmtId="165" showAll="0"/>
    <pivotField numFmtId="165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DEMAND" fld="11" baseField="0" baseItem="0" numFmtId="3"/>
  </dataFields>
  <formats count="11"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type="topRight" dataOnly="0" labelOnly="1" outline="0" fieldPosition="0"/>
    </format>
    <format dxfId="46">
      <pivotArea dataOnly="0" labelOnly="1" fieldPosition="0">
        <references count="1">
          <reference field="3" count="0"/>
        </references>
      </pivotArea>
    </format>
    <format dxfId="45">
      <pivotArea dataOnly="0" labelOnly="1" grandCol="1" outline="0" fieldPosition="0"/>
    </format>
    <format dxfId="44">
      <pivotArea type="origin" dataOnly="0" labelOnly="1" outline="0" fieldPosition="0"/>
    </format>
    <format dxfId="43">
      <pivotArea type="topRight" dataOnly="0" labelOnly="1" outline="0" fieldPosition="0"/>
    </format>
    <format dxfId="42">
      <pivotArea dataOnly="0" labelOnly="1" fieldPosition="0">
        <references count="1">
          <reference field="3" count="0"/>
        </references>
      </pivotArea>
    </format>
    <format dxfId="41">
      <pivotArea dataOnly="0" labelOnly="1" grandCol="1" outline="0" fieldPosition="0"/>
    </format>
    <format dxfId="40">
      <pivotArea dataOnly="0" grandRow="1" fieldPosition="0"/>
    </format>
    <format dxfId="39">
      <pivotArea dataOnly="0" grandRow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AD384-1B63-A743-9004-21A174978751}" name="PivotTable3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>
  <location ref="F5:AW61" firstHeaderRow="1" firstDataRow="3" firstDataCol="1"/>
  <pivotFields count="14">
    <pivotField numFmtId="164" showAll="0"/>
    <pivotField axis="axisCol" showAll="0">
      <items count="8">
        <item x="4"/>
        <item x="5"/>
        <item x="6"/>
        <item x="0"/>
        <item x="1"/>
        <item x="2"/>
        <item x="3"/>
        <item t="default"/>
      </items>
    </pivotField>
    <pivotField showAll="0"/>
    <pivotField axis="axisCol" showAll="0" defaultSubtotal="0">
      <items count="6">
        <item x="0"/>
        <item x="1"/>
        <item x="2"/>
        <item x="3"/>
        <item x="4"/>
        <item x="5"/>
      </items>
    </pivotField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3" showAll="0">
      <items count="2105">
        <item x="1088"/>
        <item x="731"/>
        <item x="2087"/>
        <item x="1430"/>
        <item x="743"/>
        <item x="772"/>
        <item x="1825"/>
        <item x="730"/>
        <item x="1815"/>
        <item x="715"/>
        <item x="744"/>
        <item x="1415"/>
        <item x="716"/>
        <item x="1381"/>
        <item x="779"/>
        <item x="1836"/>
        <item x="1835"/>
        <item x="1108"/>
        <item x="1416"/>
        <item x="1926"/>
        <item x="1031"/>
        <item x="2100"/>
        <item x="1066"/>
        <item x="1892"/>
        <item x="996"/>
        <item x="1450"/>
        <item x="1087"/>
        <item x="1738"/>
        <item x="2086"/>
        <item x="1556"/>
        <item x="1465"/>
        <item x="709"/>
        <item x="1401"/>
        <item x="2101"/>
        <item x="667"/>
        <item x="821"/>
        <item x="1409"/>
        <item x="1893"/>
        <item x="1745"/>
        <item x="1500"/>
        <item x="1570"/>
        <item x="1925"/>
        <item x="1451"/>
        <item x="647"/>
        <item x="785"/>
        <item x="359"/>
        <item x="1038"/>
        <item x="1824"/>
        <item x="1800"/>
        <item x="778"/>
        <item x="1395"/>
        <item x="1569"/>
        <item x="1499"/>
        <item x="1829"/>
        <item x="1094"/>
        <item x="729"/>
        <item x="2073"/>
        <item x="1913"/>
        <item x="1095"/>
        <item x="1568"/>
        <item x="1898"/>
        <item x="828"/>
        <item x="1819"/>
        <item x="2080"/>
        <item x="1423"/>
        <item x="1150"/>
        <item x="1093"/>
        <item x="360"/>
        <item x="1402"/>
        <item x="1941"/>
        <item x="1380"/>
        <item x="835"/>
        <item x="1758"/>
        <item x="1780"/>
        <item x="1787"/>
        <item x="750"/>
        <item x="681"/>
        <item x="1768"/>
        <item x="1940"/>
        <item x="1891"/>
        <item x="1766"/>
        <item x="1877"/>
        <item x="674"/>
        <item x="1010"/>
        <item x="1183"/>
        <item x="1786"/>
        <item x="1171"/>
        <item x="1464"/>
        <item x="702"/>
        <item x="842"/>
        <item x="820"/>
        <item x="833"/>
        <item x="1906"/>
        <item x="1165"/>
        <item x="732"/>
        <item x="1801"/>
        <item x="1857"/>
        <item x="1779"/>
        <item x="367"/>
        <item x="1899"/>
        <item x="1073"/>
        <item x="17"/>
        <item x="653"/>
        <item x="1912"/>
        <item x="24"/>
        <item x="1394"/>
        <item x="640"/>
        <item x="1017"/>
        <item x="1574"/>
        <item x="1453"/>
        <item x="1186"/>
        <item x="1818"/>
        <item x="451"/>
        <item x="1388"/>
        <item x="755"/>
        <item x="325"/>
        <item x="708"/>
        <item x="1089"/>
        <item x="1563"/>
        <item x="1808"/>
        <item x="1045"/>
        <item x="1185"/>
        <item x="486"/>
        <item x="92"/>
        <item x="701"/>
        <item x="2067"/>
        <item x="1178"/>
        <item x="1460"/>
        <item x="1793"/>
        <item x="1107"/>
        <item x="827"/>
        <item x="1444"/>
        <item x="255"/>
        <item x="1065"/>
        <item x="1072"/>
        <item x="1387"/>
        <item x="16"/>
        <item x="2099"/>
        <item x="834"/>
        <item x="1458"/>
        <item x="366"/>
        <item x="0"/>
        <item x="1184"/>
        <item x="500"/>
        <item x="725"/>
        <item x="318"/>
        <item x="2074"/>
        <item x="1486"/>
        <item x="465"/>
        <item x="10"/>
        <item x="1513"/>
        <item x="680"/>
        <item x="836"/>
        <item x="1454"/>
        <item x="1928"/>
        <item x="361"/>
        <item x="2066"/>
        <item x="73"/>
        <item x="31"/>
        <item x="1408"/>
        <item x="1794"/>
        <item x="1571"/>
        <item x="1884"/>
        <item x="444"/>
        <item x="1136"/>
        <item x="1374"/>
        <item x="786"/>
        <item x="472"/>
        <item x="1024"/>
        <item x="1192"/>
        <item x="1040"/>
        <item x="275"/>
        <item x="1814"/>
        <item x="1404"/>
        <item x="1002"/>
        <item x="1429"/>
        <item x="1934"/>
        <item x="1030"/>
        <item x="290"/>
        <item x="1871"/>
        <item x="2088"/>
        <item x="995"/>
        <item x="1744"/>
        <item x="1577"/>
        <item x="1549"/>
        <item x="1850"/>
        <item x="1807"/>
        <item x="1052"/>
        <item x="1548"/>
        <item x="395"/>
        <item x="646"/>
        <item x="1157"/>
        <item x="1723"/>
        <item x="1422"/>
        <item x="1737"/>
        <item x="1885"/>
        <item x="844"/>
        <item x="1773"/>
        <item x="1037"/>
        <item x="507"/>
        <item x="1478"/>
        <item x="2094"/>
        <item x="449"/>
        <item x="1927"/>
        <item x="306"/>
        <item x="673"/>
        <item x="1816"/>
        <item x="1472"/>
        <item x="1919"/>
        <item x="499"/>
        <item x="1009"/>
        <item x="1528"/>
        <item x="1751"/>
        <item x="1016"/>
        <item x="1449"/>
        <item x="458"/>
        <item x="1437"/>
        <item x="332"/>
        <item x="1817"/>
        <item x="1023"/>
        <item x="1555"/>
        <item x="1975"/>
        <item x="1828"/>
        <item x="297"/>
        <item x="1479"/>
        <item x="1724"/>
        <item x="1849"/>
        <item x="841"/>
        <item x="1443"/>
        <item x="800"/>
        <item x="324"/>
        <item x="1752"/>
        <item x="1976"/>
        <item x="695"/>
        <item x="450"/>
        <item x="452"/>
        <item x="1759"/>
        <item x="457"/>
        <item x="1001"/>
        <item x="1373"/>
        <item x="1826"/>
        <item x="9"/>
        <item x="380"/>
        <item x="1851"/>
        <item x="2089"/>
        <item x="1529"/>
        <item x="751"/>
        <item x="1459"/>
        <item x="388"/>
        <item x="59"/>
        <item x="493"/>
        <item x="1716"/>
        <item x="485"/>
        <item x="793"/>
        <item x="1003"/>
        <item x="1583"/>
        <item x="304"/>
        <item x="317"/>
        <item x="1206"/>
        <item x="94"/>
        <item x="262"/>
        <item x="849"/>
        <item x="101"/>
        <item x="25"/>
        <item x="311"/>
        <item x="129"/>
        <item x="30"/>
        <item x="276"/>
        <item x="1864"/>
        <item x="975"/>
        <item x="93"/>
        <item x="1905"/>
        <item x="1598"/>
        <item x="480"/>
        <item x="1199"/>
        <item x="814"/>
        <item x="666"/>
        <item x="1044"/>
        <item x="1542"/>
        <item x="310"/>
        <item x="1918"/>
        <item x="1775"/>
        <item x="3"/>
        <item x="409"/>
        <item x="1769"/>
        <item x="719"/>
        <item x="1491"/>
        <item x="801"/>
        <item x="1164"/>
        <item x="1930"/>
        <item x="1039"/>
        <item x="876"/>
        <item x="694"/>
        <item x="989"/>
        <item x="1584"/>
        <item x="1731"/>
        <item x="773"/>
        <item x="848"/>
        <item x="1311"/>
        <item x="289"/>
        <item x="1128"/>
        <item x="1604"/>
        <item x="669"/>
        <item x="1858"/>
        <item x="331"/>
        <item x="855"/>
        <item x="1799"/>
        <item x="1143"/>
        <item x="1920"/>
        <item x="1534"/>
        <item x="1198"/>
        <item x="1717"/>
        <item x="346"/>
        <item x="1213"/>
        <item x="1096"/>
        <item x="780"/>
        <item x="1576"/>
        <item x="283"/>
        <item x="438"/>
        <item x="706"/>
        <item x="373"/>
        <item x="1468"/>
        <item x="443"/>
        <item x="720"/>
        <item x="2072"/>
        <item x="479"/>
        <item x="707"/>
        <item x="1535"/>
        <item x="423"/>
        <item x="1142"/>
        <item x="1765"/>
        <item x="1220"/>
        <item x="1389"/>
        <item x="415"/>
        <item x="870"/>
        <item x="633"/>
        <item x="1191"/>
        <item x="1842"/>
        <item x="1562"/>
        <item x="1729"/>
        <item x="1241"/>
        <item x="492"/>
        <item x="1129"/>
        <item x="1878"/>
        <item x="345"/>
        <item x="1605"/>
        <item x="1367"/>
        <item x="954"/>
        <item x="724"/>
        <item x="66"/>
        <item x="303"/>
        <item x="1886"/>
        <item x="1097"/>
        <item x="1405"/>
        <item x="87"/>
        <item x="269"/>
        <item x="718"/>
        <item x="1506"/>
        <item x="1461"/>
        <item x="1931"/>
        <item x="80"/>
        <item x="1939"/>
        <item x="1419"/>
        <item x="2098"/>
        <item x="2078"/>
        <item x="1209"/>
        <item x="1426"/>
        <item x="1503"/>
        <item x="2093"/>
        <item x="625"/>
        <item x="1051"/>
        <item x="79"/>
        <item x="1774"/>
        <item x="632"/>
        <item x="1703"/>
        <item x="296"/>
        <item x="1527"/>
        <item x="687"/>
        <item x="1514"/>
        <item x="1933"/>
        <item x="1219"/>
        <item x="1843"/>
        <item x="1932"/>
        <item x="1403"/>
        <item x="1859"/>
        <item x="1806"/>
        <item x="713"/>
        <item x="1101"/>
        <item x="108"/>
        <item x="2081"/>
        <item x="1080"/>
        <item x="1722"/>
        <item x="1575"/>
        <item x="1820"/>
        <item x="1420"/>
        <item x="1767"/>
        <item x="1695"/>
        <item x="1360"/>
        <item x="95"/>
        <item x="1797"/>
        <item x="1414"/>
        <item x="856"/>
        <item x="813"/>
        <item x="1205"/>
        <item x="818"/>
        <item x="863"/>
        <item x="274"/>
        <item x="1990"/>
        <item x="1955"/>
        <item x="394"/>
        <item x="940"/>
        <item x="1543"/>
        <item x="1702"/>
        <item x="1789"/>
        <item x="1504"/>
        <item x="1431"/>
        <item x="1914"/>
        <item x="1502"/>
        <item x="1359"/>
        <item x="806"/>
        <item x="1954"/>
        <item x="1346"/>
        <item x="1929"/>
        <item x="1863"/>
        <item x="416"/>
        <item x="1798"/>
        <item x="822"/>
        <item x="1953"/>
        <item x="749"/>
        <item x="1386"/>
        <item x="1382"/>
        <item x="1469"/>
        <item x="387"/>
        <item x="1721"/>
        <item x="1841"/>
        <item x="1620"/>
        <item x="115"/>
        <item x="67"/>
        <item x="1457"/>
        <item x="1870"/>
        <item x="757"/>
        <item x="65"/>
        <item x="1881"/>
        <item x="128"/>
        <item x="1923"/>
        <item x="1022"/>
        <item x="1790"/>
        <item x="1507"/>
        <item x="121"/>
        <item x="1125"/>
        <item x="471"/>
        <item x="1557"/>
        <item x="1924"/>
        <item x="1805"/>
        <item x="1212"/>
        <item x="1365"/>
        <item x="1413"/>
        <item x="1471"/>
        <item x="1352"/>
        <item x="1882"/>
        <item x="1059"/>
        <item x="1524"/>
        <item x="1227"/>
        <item x="72"/>
        <item x="1887"/>
        <item x="766"/>
        <item x="1730"/>
        <item x="478"/>
        <item x="254"/>
        <item x="799"/>
        <item x="1544"/>
        <item x="1772"/>
        <item x="1876"/>
        <item x="1510"/>
        <item x="1860"/>
        <item x="758"/>
        <item x="1915"/>
        <item x="464"/>
        <item x="1785"/>
        <item x="1804"/>
        <item x="1796"/>
        <item x="869"/>
        <item x="619"/>
        <item x="1757"/>
        <item x="1541"/>
        <item x="1781"/>
        <item x="1935"/>
        <item x="639"/>
        <item x="122"/>
        <item x="1390"/>
        <item x="717"/>
        <item x="1735"/>
        <item x="1366"/>
        <item x="1848"/>
        <item x="700"/>
        <item x="2070"/>
        <item x="2077"/>
        <item x="1831"/>
        <item x="1086"/>
        <item x="1874"/>
        <item x="1109"/>
        <item x="843"/>
        <item x="1406"/>
        <item x="862"/>
        <item x="1803"/>
        <item x="1377"/>
        <item x="1071"/>
        <item x="1969"/>
        <item x="157"/>
        <item x="817"/>
        <item x="248"/>
        <item x="1952"/>
        <item x="1996"/>
        <item x="1948"/>
        <item x="1840"/>
        <item x="703"/>
        <item x="1425"/>
        <item x="107"/>
        <item x="1962"/>
        <item x="1777"/>
        <item x="1750"/>
        <item x="1466"/>
        <item x="1512"/>
        <item x="2039"/>
        <item x="1345"/>
        <item x="1126"/>
        <item x="1883"/>
        <item x="1442"/>
        <item x="877"/>
        <item x="1428"/>
        <item x="100"/>
        <item x="1832"/>
        <item x="1530"/>
        <item x="1910"/>
        <item x="390"/>
        <item x="1079"/>
        <item x="826"/>
        <item x="1396"/>
        <item x="1511"/>
        <item x="1830"/>
        <item x="1490"/>
        <item x="1746"/>
        <item x="626"/>
        <item x="765"/>
        <item x="1591"/>
        <item x="1961"/>
        <item x="1378"/>
        <item x="1379"/>
        <item x="1579"/>
        <item x="1509"/>
        <item x="422"/>
        <item x="1424"/>
        <item x="1900"/>
        <item x="1795"/>
        <item x="668"/>
        <item x="819"/>
        <item x="762"/>
        <item x="1619"/>
        <item x="1170"/>
        <item x="158"/>
        <item x="1734"/>
        <item x="1547"/>
        <item x="1173"/>
        <item x="1438"/>
        <item x="2083"/>
        <item x="1689"/>
        <item x="1364"/>
        <item x="1582"/>
        <item x="368"/>
        <item x="1778"/>
        <item x="612"/>
        <item x="1916"/>
        <item x="816"/>
        <item x="2053"/>
        <item x="268"/>
        <item x="1156"/>
        <item x="1348"/>
        <item x="1393"/>
        <item x="2046"/>
        <item x="1533"/>
        <item x="747"/>
        <item x="1351"/>
        <item x="704"/>
        <item x="784"/>
        <item x="1174"/>
        <item x="1226"/>
        <item x="1660"/>
        <item x="660"/>
        <item x="1661"/>
        <item x="988"/>
        <item x="1890"/>
        <item x="437"/>
        <item x="939"/>
        <item x="742"/>
        <item x="1567"/>
        <item x="1103"/>
        <item x="618"/>
        <item x="1936"/>
        <item x="1391"/>
        <item x="712"/>
        <item x="1011"/>
        <item x="1332"/>
        <item x="1580"/>
        <item x="1554"/>
        <item x="767"/>
        <item x="1904"/>
        <item x="1304"/>
        <item x="2038"/>
        <item x="740"/>
        <item x="805"/>
        <item x="774"/>
        <item x="1172"/>
        <item x="1067"/>
        <item x="811"/>
        <item x="2079"/>
        <item x="362"/>
        <item x="1947"/>
        <item x="1432"/>
        <item x="1041"/>
        <item x="234"/>
        <item x="114"/>
        <item x="372"/>
        <item x="1448"/>
        <item x="777"/>
        <item x="1761"/>
        <item x="136"/>
        <item x="754"/>
        <item x="837"/>
        <item x="1911"/>
        <item x="771"/>
        <item x="1558"/>
        <item x="339"/>
        <item x="1782"/>
        <item x="1747"/>
        <item x="2096"/>
        <item x="688"/>
        <item x="38"/>
        <item x="1943"/>
        <item x="1845"/>
        <item x="2076"/>
        <item x="728"/>
        <item x="1894"/>
        <item x="86"/>
        <item x="1875"/>
        <item x="1032"/>
        <item x="721"/>
        <item x="1847"/>
        <item x="233"/>
        <item x="1177"/>
        <item x="2085"/>
        <item x="506"/>
        <item x="1234"/>
        <item x="781"/>
        <item x="1452"/>
        <item x="748"/>
        <item x="1487"/>
        <item x="261"/>
        <item x="371"/>
        <item x="2090"/>
        <item x="1392"/>
        <item x="2075"/>
        <item x="1179"/>
        <item x="1407"/>
        <item x="756"/>
        <item x="1158"/>
        <item x="549"/>
        <item x="1776"/>
        <item x="1372"/>
        <item x="1427"/>
        <item x="1384"/>
        <item x="282"/>
        <item x="1029"/>
        <item x="1760"/>
        <item x="389"/>
        <item x="1166"/>
        <item x="832"/>
        <item x="1791"/>
        <item x="705"/>
        <item x="1532"/>
        <item x="1445"/>
        <item x="1385"/>
        <item x="839"/>
        <item x="760"/>
        <item x="1938"/>
        <item x="1907"/>
        <item x="329"/>
        <item x="1349"/>
        <item x="1127"/>
        <item x="1581"/>
        <item x="1597"/>
        <item x="2082"/>
        <item x="699"/>
        <item x="1353"/>
        <item x="374"/>
        <item x="1068"/>
        <item x="591"/>
        <item x="1144"/>
        <item x="1007"/>
        <item x="823"/>
        <item x="1909"/>
        <item x="1590"/>
        <item x="1951"/>
        <item x="379"/>
        <item x="150"/>
        <item x="1573"/>
        <item x="829"/>
        <item x="1739"/>
        <item x="1545"/>
        <item x="1098"/>
        <item x="891"/>
        <item x="1187"/>
        <item x="563"/>
        <item x="1256"/>
        <item x="638"/>
        <item x="1467"/>
        <item x="1036"/>
        <item x="1397"/>
        <item x="1942"/>
        <item x="1446"/>
        <item x="1937"/>
        <item x="1821"/>
        <item x="1042"/>
        <item x="2069"/>
        <item x="871"/>
        <item x="1421"/>
        <item x="807"/>
        <item x="1197"/>
        <item x="2102"/>
        <item x="2097"/>
        <item x="672"/>
        <item x="953"/>
        <item x="714"/>
        <item x="2052"/>
        <item x="1553"/>
        <item x="305"/>
        <item x="354"/>
        <item x="91"/>
        <item x="1159"/>
        <item x="1383"/>
        <item x="1788"/>
        <item x="1505"/>
        <item x="1546"/>
        <item x="1375"/>
        <item x="1771"/>
        <item x="1014"/>
        <item x="1417"/>
        <item x="1696"/>
        <item x="2025"/>
        <item x="1501"/>
        <item x="381"/>
        <item x="974"/>
        <item x="1754"/>
        <item x="1013"/>
        <item x="761"/>
        <item x="1410"/>
        <item x="830"/>
        <item x="659"/>
        <item x="1297"/>
        <item x="824"/>
        <item x="1564"/>
        <item x="1167"/>
        <item x="1433"/>
        <item x="1572"/>
        <item x="1755"/>
        <item x="831"/>
        <item x="1809"/>
        <item x="1398"/>
        <item x="326"/>
        <item x="1439"/>
        <item x="838"/>
        <item x="1369"/>
        <item x="1084"/>
        <item x="1368"/>
        <item x="723"/>
        <item x="1647"/>
        <item x="577"/>
        <item x="1753"/>
        <item x="1525"/>
        <item x="840"/>
        <item x="1283"/>
        <item x="982"/>
        <item x="1006"/>
        <item x="2095"/>
        <item x="1646"/>
        <item x="149"/>
        <item x="1074"/>
        <item x="810"/>
        <item x="1141"/>
        <item x="1531"/>
        <item x="1792"/>
        <item x="825"/>
        <item x="1485"/>
        <item x="605"/>
        <item x="722"/>
        <item x="1561"/>
        <item x="2071"/>
        <item x="657"/>
        <item x="1083"/>
        <item x="1551"/>
        <item x="1908"/>
        <item x="63"/>
        <item x="1441"/>
        <item x="1175"/>
        <item x="370"/>
        <item x="1897"/>
        <item x="850"/>
        <item x="990"/>
        <item x="1770"/>
        <item x="1043"/>
        <item x="968"/>
        <item x="1552"/>
        <item x="1709"/>
        <item x="335"/>
        <item x="1318"/>
        <item x="1968"/>
        <item x="1124"/>
        <item x="1743"/>
        <item x="1901"/>
        <item x="1139"/>
        <item x="1371"/>
        <item x="298"/>
        <item x="1069"/>
        <item x="1240"/>
        <item x="1565"/>
        <item x="812"/>
        <item x="1060"/>
        <item x="1756"/>
        <item x="1688"/>
        <item x="1370"/>
        <item x="1025"/>
        <item x="1092"/>
        <item x="338"/>
        <item x="2084"/>
        <item x="753"/>
        <item x="1200"/>
        <item x="1070"/>
        <item x="247"/>
        <item x="1027"/>
        <item x="641"/>
        <item x="644"/>
        <item x="1018"/>
        <item x="1188"/>
        <item x="1190"/>
        <item x="693"/>
        <item x="365"/>
        <item x="654"/>
        <item x="1168"/>
        <item x="521"/>
        <item x="919"/>
        <item x="1110"/>
        <item x="792"/>
        <item x="898"/>
        <item x="1640"/>
        <item x="1033"/>
        <item x="1852"/>
        <item x="645"/>
        <item x="1137"/>
        <item x="738"/>
        <item x="675"/>
        <item x="815"/>
        <item x="1310"/>
        <item x="58"/>
        <item x="1169"/>
        <item x="1844"/>
        <item x="775"/>
        <item x="1917"/>
        <item x="23"/>
        <item x="1586"/>
        <item x="456"/>
        <item x="1338"/>
        <item x="1085"/>
        <item x="794"/>
        <item x="1376"/>
        <item x="1182"/>
        <item x="1343"/>
        <item x="1331"/>
        <item x="1412"/>
        <item x="1104"/>
        <item x="1012"/>
        <item x="1324"/>
        <item x="256"/>
        <item x="344"/>
        <item x="733"/>
        <item x="994"/>
        <item x="299"/>
        <item x="1034"/>
        <item x="227"/>
        <item x="1000"/>
        <item x="1749"/>
        <item x="782"/>
        <item x="15"/>
        <item x="946"/>
        <item x="1049"/>
        <item x="241"/>
        <item x="27"/>
        <item x="1400"/>
        <item x="845"/>
        <item x="1180"/>
        <item x="1626"/>
        <item x="682"/>
        <item x="1550"/>
        <item x="648"/>
        <item x="1218"/>
        <item x="18"/>
        <item x="1560"/>
        <item x="1303"/>
        <item x="487"/>
        <item x="1508"/>
        <item x="1710"/>
        <item x="1255"/>
        <item x="1015"/>
        <item x="64"/>
        <item x="411"/>
        <item x="316"/>
        <item x="334"/>
        <item x="2060"/>
        <item x="135"/>
        <item x="662"/>
        <item x="1618"/>
        <item x="1140"/>
        <item x="1733"/>
        <item x="1566"/>
        <item x="1526"/>
        <item x="279"/>
        <item x="185"/>
        <item x="1728"/>
        <item x="1498"/>
        <item x="1028"/>
        <item x="1154"/>
        <item x="947"/>
        <item x="1217"/>
        <item x="764"/>
        <item x="1762"/>
        <item x="1989"/>
        <item x="34"/>
        <item x="481"/>
        <item x="967"/>
        <item x="763"/>
        <item x="1019"/>
        <item x="330"/>
        <item x="1740"/>
        <item x="1888"/>
        <item x="1736"/>
        <item x="1748"/>
        <item x="2091"/>
        <item x="1189"/>
        <item x="1210"/>
        <item x="213"/>
        <item x="1208"/>
        <item x="892"/>
        <item x="430"/>
        <item x="616"/>
        <item x="1181"/>
        <item x="676"/>
        <item x="445"/>
        <item x="1050"/>
        <item x="1207"/>
        <item x="369"/>
        <item x="1350"/>
        <item x="1639"/>
        <item x="795"/>
        <item x="783"/>
        <item x="1151"/>
        <item x="679"/>
        <item x="933"/>
        <item x="1026"/>
        <item x="1921"/>
        <item x="1612"/>
        <item x="905"/>
        <item x="1135"/>
        <item x="691"/>
        <item x="4"/>
        <item x="442"/>
        <item x="490"/>
        <item x="1021"/>
        <item x="1354"/>
        <item x="1221"/>
        <item x="453"/>
        <item x="1822"/>
        <item x="1342"/>
        <item x="1578"/>
        <item x="1204"/>
        <item x="1418"/>
        <item x="1008"/>
        <item x="26"/>
        <item x="1339"/>
        <item x="1922"/>
        <item x="14"/>
        <item x="1668"/>
        <item x="2011"/>
        <item x="482"/>
        <item x="466"/>
        <item x="611"/>
        <item x="696"/>
        <item x="671"/>
        <item x="548"/>
        <item x="32"/>
        <item x="1193"/>
        <item x="1216"/>
        <item x="1714"/>
        <item x="1599"/>
        <item x="514"/>
        <item x="143"/>
        <item x="741"/>
        <item x="1462"/>
        <item x="498"/>
        <item x="1587"/>
        <item x="2065"/>
        <item x="1895"/>
        <item x="1102"/>
        <item x="2018"/>
        <item x="1950"/>
        <item x="1005"/>
        <item x="1705"/>
        <item x="327"/>
        <item x="1827"/>
        <item x="1603"/>
        <item x="884"/>
        <item x="488"/>
        <item x="999"/>
        <item x="2064"/>
        <item x="1211"/>
        <item x="1602"/>
        <item x="598"/>
        <item x="164"/>
        <item x="997"/>
        <item x="872"/>
        <item x="1494"/>
        <item x="697"/>
        <item x="1873"/>
        <item x="556"/>
        <item x="1004"/>
        <item x="1149"/>
        <item x="1363"/>
        <item x="1233"/>
        <item x="178"/>
        <item x="1846"/>
        <item x="1176"/>
        <item x="993"/>
        <item x="28"/>
        <item x="2055"/>
        <item x="142"/>
        <item x="1399"/>
        <item x="1242"/>
        <item x="1718"/>
        <item x="1290"/>
        <item x="355"/>
        <item x="412"/>
        <item x="78"/>
        <item x="1983"/>
        <item x="1361"/>
        <item x="604"/>
        <item x="1592"/>
        <item x="495"/>
        <item x="1355"/>
        <item x="2068"/>
        <item x="1837"/>
        <item x="535"/>
        <item x="436"/>
        <item x="44"/>
        <item x="1495"/>
        <item x="1325"/>
        <item x="1720"/>
        <item x="1282"/>
        <item x="1470"/>
        <item x="1889"/>
        <item x="1783"/>
        <item x="13"/>
        <item x="494"/>
        <item x="1964"/>
        <item x="961"/>
        <item x="1965"/>
        <item x="665"/>
        <item x="1196"/>
        <item x="569"/>
        <item x="670"/>
        <item x="683"/>
        <item x="1447"/>
        <item x="399"/>
        <item x="926"/>
        <item x="1674"/>
        <item x="513"/>
        <item x="776"/>
        <item x="358"/>
        <item x="1155"/>
        <item x="1317"/>
        <item x="220"/>
        <item x="1145"/>
        <item x="1974"/>
        <item x="1963"/>
        <item x="263"/>
        <item x="477"/>
        <item x="570"/>
        <item x="156"/>
        <item x="912"/>
        <item x="664"/>
        <item x="847"/>
        <item x="1995"/>
        <item x="307"/>
        <item x="1411"/>
        <item x="1707"/>
        <item x="1254"/>
        <item x="96"/>
        <item x="54"/>
        <item x="1896"/>
        <item x="692"/>
        <item x="1715"/>
        <item x="1675"/>
        <item x="739"/>
        <item x="460"/>
        <item x="1358"/>
        <item x="584"/>
        <item x="590"/>
        <item x="710"/>
        <item x="378"/>
        <item x="206"/>
        <item x="1163"/>
        <item x="295"/>
        <item x="491"/>
        <item x="459"/>
        <item x="1203"/>
        <item x="981"/>
        <item x="1035"/>
        <item x="309"/>
        <item x="1861"/>
        <item x="1611"/>
        <item x="562"/>
        <item x="497"/>
        <item x="890"/>
        <item x="851"/>
        <item x="1862"/>
        <item x="1692"/>
        <item x="527"/>
        <item x="62"/>
        <item x="1957"/>
        <item x="1202"/>
        <item x="1262"/>
        <item x="291"/>
        <item x="1078"/>
        <item x="408"/>
        <item x="1559"/>
        <item x="410"/>
        <item x="284"/>
        <item x="745"/>
        <item x="71"/>
        <item x="29"/>
        <item x="205"/>
        <item x="1682"/>
        <item x="597"/>
        <item x="698"/>
        <item x="1320"/>
        <item x="1020"/>
        <item x="1201"/>
        <item x="1625"/>
        <item x="1713"/>
        <item x="2045"/>
        <item x="1902"/>
        <item x="636"/>
        <item x="1248"/>
        <item x="897"/>
        <item x="501"/>
        <item x="1058"/>
        <item x="1991"/>
        <item x="1436"/>
        <item x="302"/>
        <item x="1944"/>
        <item x="1945"/>
        <item x="508"/>
        <item x="686"/>
        <item x="957"/>
        <item x="294"/>
        <item x="2054"/>
        <item x="1997"/>
        <item x="955"/>
        <item x="1585"/>
        <item x="576"/>
        <item x="1214"/>
        <item x="314"/>
        <item x="873"/>
        <item x="663"/>
        <item x="313"/>
        <item x="70"/>
        <item x="1704"/>
        <item x="336"/>
        <item x="652"/>
        <item x="1763"/>
        <item x="99"/>
        <item x="1600"/>
        <item x="1732"/>
        <item x="270"/>
        <item x="8"/>
        <item x="1725"/>
        <item x="1316"/>
        <item x="2050"/>
        <item x="396"/>
        <item x="1195"/>
        <item x="1075"/>
        <item x="1536"/>
        <item x="1667"/>
        <item x="84"/>
        <item x="1588"/>
        <item x="1601"/>
        <item x="90"/>
        <item x="484"/>
        <item x="226"/>
        <item x="529"/>
        <item x="280"/>
        <item x="97"/>
        <item x="677"/>
        <item x="684"/>
        <item x="883"/>
        <item x="1708"/>
        <item x="83"/>
        <item x="35"/>
        <item x="85"/>
        <item x="951"/>
        <item x="293"/>
        <item x="555"/>
        <item x="123"/>
        <item x="904"/>
        <item x="932"/>
        <item x="1194"/>
        <item x="333"/>
        <item x="685"/>
        <item x="1834"/>
        <item x="1956"/>
        <item x="421"/>
        <item x="398"/>
        <item x="1321"/>
        <item x="2103"/>
        <item x="1879"/>
        <item x="454"/>
        <item x="678"/>
        <item x="1215"/>
        <item x="1706"/>
        <item x="628"/>
        <item x="1160"/>
        <item x="1223"/>
        <item x="1621"/>
        <item x="520"/>
        <item x="528"/>
        <item x="1741"/>
        <item x="737"/>
        <item x="81"/>
        <item x="285"/>
        <item x="637"/>
        <item x="952"/>
        <item x="1222"/>
        <item x="33"/>
        <item x="300"/>
        <item x="867"/>
        <item x="455"/>
        <item x="658"/>
        <item x="1865"/>
        <item x="414"/>
        <item x="1593"/>
        <item x="2032"/>
        <item x="88"/>
        <item x="439"/>
        <item x="1516"/>
        <item x="875"/>
        <item x="1347"/>
        <item x="1243"/>
        <item x="854"/>
        <item x="534"/>
        <item x="1247"/>
        <item x="82"/>
        <item x="1099"/>
        <item x="655"/>
        <item x="1537"/>
        <item x="60"/>
        <item x="615"/>
        <item x="868"/>
        <item x="1872"/>
        <item x="1153"/>
        <item x="323"/>
        <item x="595"/>
        <item x="473"/>
        <item x="992"/>
        <item x="2057"/>
        <item x="861"/>
        <item x="1638"/>
        <item x="1880"/>
        <item x="1344"/>
        <item x="393"/>
        <item x="496"/>
        <item x="1662"/>
        <item x="918"/>
        <item x="1742"/>
        <item x="726"/>
        <item x="124"/>
        <item x="401"/>
        <item x="130"/>
        <item x="1654"/>
        <item x="257"/>
        <item x="163"/>
        <item x="315"/>
        <item x="74"/>
        <item x="1356"/>
        <item x="467"/>
        <item x="1589"/>
        <item x="1653"/>
        <item x="253"/>
        <item x="191"/>
        <item x="288"/>
        <item x="98"/>
        <item x="1538"/>
        <item x="1810"/>
        <item x="874"/>
        <item x="991"/>
        <item x="1235"/>
        <item x="1973"/>
        <item x="446"/>
        <item x="642"/>
        <item x="1719"/>
        <item x="1539"/>
        <item x="1972"/>
        <item x="502"/>
        <item x="301"/>
        <item x="1281"/>
        <item x="804"/>
        <item x="463"/>
        <item x="267"/>
        <item x="759"/>
        <item x="1727"/>
        <item x="791"/>
        <item x="1276"/>
        <item x="634"/>
        <item x="1261"/>
        <item x="503"/>
        <item x="273"/>
        <item x="796"/>
        <item x="504"/>
        <item x="69"/>
        <item x="402"/>
        <item x="240"/>
        <item x="998"/>
        <item x="1992"/>
        <item x="1146"/>
        <item x="925"/>
        <item x="1289"/>
        <item x="489"/>
        <item x="319"/>
        <item x="177"/>
        <item x="1867"/>
        <item x="2051"/>
        <item x="649"/>
        <item x="468"/>
        <item x="429"/>
        <item x="470"/>
        <item x="328"/>
        <item x="1492"/>
        <item x="192"/>
        <item x="1984"/>
        <item x="1362"/>
        <item x="1114"/>
        <item x="960"/>
        <item x="1138"/>
        <item x="171"/>
        <item x="593"/>
        <item x="212"/>
        <item x="1812"/>
        <item x="606"/>
        <item x="866"/>
        <item x="448"/>
        <item x="102"/>
        <item x="1064"/>
        <item x="1323"/>
        <item x="277"/>
        <item x="475"/>
        <item x="661"/>
        <item x="1517"/>
        <item x="45"/>
        <item x="2024"/>
        <item x="1357"/>
        <item x="798"/>
        <item x="1275"/>
        <item x="424"/>
        <item x="2010"/>
        <item x="617"/>
        <item x="1482"/>
        <item x="476"/>
        <item x="1970"/>
        <item x="75"/>
        <item x="1676"/>
        <item x="461"/>
        <item x="462"/>
        <item x="2058"/>
        <item x="859"/>
        <item x="347"/>
        <item x="1726"/>
        <item x="89"/>
        <item x="1046"/>
        <item x="343"/>
        <item x="68"/>
        <item x="219"/>
        <item x="2004"/>
        <item x="1269"/>
        <item x="857"/>
        <item x="1280"/>
        <item x="864"/>
        <item x="1296"/>
        <item x="911"/>
        <item x="2047"/>
        <item x="413"/>
        <item x="342"/>
        <item x="48"/>
        <item x="308"/>
        <item x="1523"/>
        <item x="447"/>
        <item x="113"/>
        <item x="1594"/>
        <item x="120"/>
        <item x="846"/>
        <item x="400"/>
        <item x="2092"/>
        <item x="656"/>
        <item x="1982"/>
        <item x="542"/>
        <item x="1130"/>
        <item x="112"/>
        <item x="469"/>
        <item x="12"/>
        <item x="356"/>
        <item x="232"/>
        <item x="2007"/>
        <item x="690"/>
        <item x="292"/>
        <item x="104"/>
        <item x="271"/>
        <item x="109"/>
        <item x="61"/>
        <item x="858"/>
        <item x="1694"/>
        <item x="1971"/>
        <item x="39"/>
        <item x="474"/>
        <item x="483"/>
        <item x="635"/>
        <item x="1949"/>
        <item x="286"/>
        <item x="1236"/>
        <item x="1596"/>
        <item x="105"/>
        <item x="2003"/>
        <item x="281"/>
        <item x="1650"/>
        <item x="1866"/>
        <item x="2059"/>
        <item x="1958"/>
        <item x="983"/>
        <item x="985"/>
        <item x="956"/>
        <item x="1312"/>
        <item x="629"/>
        <item x="278"/>
        <item x="312"/>
        <item x="1946"/>
        <item x="853"/>
        <item x="1257"/>
        <item x="1903"/>
        <item x="613"/>
        <item x="1115"/>
        <item x="1648"/>
        <item x="1232"/>
        <item x="1833"/>
        <item x="564"/>
        <item x="1595"/>
        <item x="627"/>
        <item x="631"/>
        <item x="139"/>
        <item x="137"/>
        <item x="1319"/>
        <item x="1966"/>
        <item x="809"/>
        <item x="790"/>
        <item x="47"/>
        <item x="1693"/>
        <item x="505"/>
        <item x="264"/>
        <item x="103"/>
        <item x="1162"/>
        <item x="865"/>
        <item x="1244"/>
        <item x="116"/>
        <item x="1152"/>
        <item x="147"/>
        <item x="592"/>
        <item x="1802"/>
        <item x="2040"/>
        <item x="2049"/>
        <item x="1239"/>
        <item x="110"/>
        <item x="76"/>
        <item x="976"/>
        <item x="734"/>
        <item x="1686"/>
        <item x="1622"/>
        <item x="1624"/>
        <item x="1341"/>
        <item x="557"/>
        <item x="651"/>
        <item x="1540"/>
        <item x="1117"/>
        <item x="77"/>
        <item x="1652"/>
        <item x="2031"/>
        <item x="1224"/>
        <item x="1623"/>
        <item x="363"/>
        <item x="1681"/>
        <item x="643"/>
        <item x="1252"/>
        <item x="1279"/>
        <item x="111"/>
        <item x="1120"/>
        <item x="650"/>
        <item x="1053"/>
        <item x="973"/>
        <item x="1161"/>
        <item x="860"/>
        <item x="1090"/>
        <item x="987"/>
        <item x="568"/>
        <item x="711"/>
        <item x="608"/>
        <item x="235"/>
        <item x="1118"/>
        <item x="19"/>
        <item x="1663"/>
        <item x="1308"/>
        <item x="340"/>
        <item x="348"/>
        <item x="1960"/>
        <item x="125"/>
        <item x="386"/>
        <item x="337"/>
        <item x="852"/>
        <item x="958"/>
        <item x="1077"/>
        <item x="1959"/>
        <item x="1111"/>
        <item x="131"/>
        <item x="2063"/>
        <item x="403"/>
        <item x="1237"/>
        <item x="1306"/>
        <item x="614"/>
        <item x="1238"/>
        <item x="170"/>
        <item x="1"/>
        <item x="272"/>
        <item x="797"/>
        <item x="935"/>
        <item x="1440"/>
        <item x="1309"/>
        <item x="1455"/>
        <item x="1687"/>
        <item x="1061"/>
        <item x="1853"/>
        <item x="2056"/>
        <item x="1228"/>
        <item x="1253"/>
        <item x="1627"/>
        <item x="950"/>
        <item x="55"/>
        <item x="184"/>
        <item x="2017"/>
        <item x="2019"/>
        <item x="1302"/>
        <item x="2048"/>
        <item x="198"/>
        <item x="1330"/>
        <item x="1606"/>
        <item x="287"/>
        <item x="1048"/>
        <item x="938"/>
        <item x="1994"/>
        <item x="1711"/>
        <item x="1337"/>
        <item x="1967"/>
        <item x="1764"/>
        <item x="878"/>
        <item x="1480"/>
        <item x="417"/>
        <item x="1259"/>
        <item x="2035"/>
        <item x="1641"/>
        <item x="587"/>
        <item x="622"/>
        <item x="5"/>
        <item x="1091"/>
        <item x="260"/>
        <item x="1979"/>
        <item x="984"/>
        <item x="583"/>
        <item x="266"/>
        <item x="1698"/>
        <item x="620"/>
        <item x="221"/>
        <item x="889"/>
        <item x="406"/>
        <item x="1637"/>
        <item x="106"/>
        <item x="259"/>
        <item x="1690"/>
        <item x="57"/>
        <item x="787"/>
        <item x="1322"/>
        <item x="127"/>
        <item x="199"/>
        <item x="1245"/>
        <item x="126"/>
        <item x="11"/>
        <item x="404"/>
        <item x="1333"/>
        <item x="1784"/>
        <item x="630"/>
        <item x="1292"/>
        <item x="2008"/>
        <item x="42"/>
        <item x="246"/>
        <item x="924"/>
        <item x="1691"/>
        <item x="320"/>
        <item x="1340"/>
        <item x="431"/>
        <item x="2001"/>
        <item x="56"/>
        <item x="1258"/>
        <item x="231"/>
        <item x="249"/>
        <item x="1712"/>
        <item x="541"/>
        <item x="624"/>
        <item x="1655"/>
        <item x="1231"/>
        <item x="258"/>
        <item x="46"/>
        <item x="1313"/>
        <item x="1856"/>
        <item x="265"/>
        <item x="927"/>
        <item x="1701"/>
        <item x="1229"/>
        <item x="1999"/>
        <item x="509"/>
        <item x="1314"/>
        <item x="1329"/>
        <item x="808"/>
        <item x="986"/>
        <item x="900"/>
        <item x="1617"/>
        <item x="1106"/>
        <item x="903"/>
        <item x="1251"/>
        <item x="1977"/>
        <item x="245"/>
        <item x="1659"/>
        <item x="2037"/>
        <item x="1677"/>
        <item x="37"/>
        <item x="1268"/>
        <item x="510"/>
        <item x="526"/>
        <item x="405"/>
        <item x="941"/>
        <item x="148"/>
        <item x="321"/>
        <item x="980"/>
        <item x="594"/>
        <item x="596"/>
        <item x="2033"/>
        <item x="2036"/>
        <item x="117"/>
        <item x="119"/>
        <item x="1697"/>
        <item x="1978"/>
        <item x="2034"/>
        <item x="879"/>
        <item x="1645"/>
        <item x="244"/>
        <item x="118"/>
        <item x="586"/>
        <item x="1632"/>
        <item x="159"/>
        <item x="1293"/>
        <item x="525"/>
        <item x="885"/>
        <item x="2026"/>
        <item x="1665"/>
        <item x="1656"/>
        <item x="1299"/>
        <item x="1250"/>
        <item x="251"/>
        <item x="1679"/>
        <item x="1260"/>
        <item x="964"/>
        <item x="2000"/>
        <item x="146"/>
        <item x="1651"/>
        <item x="920"/>
        <item x="173"/>
        <item x="936"/>
        <item x="1669"/>
        <item x="802"/>
        <item x="138"/>
        <item x="886"/>
        <item x="1493"/>
        <item x="1463"/>
        <item x="1980"/>
        <item x="1230"/>
        <item x="979"/>
        <item x="353"/>
        <item x="141"/>
        <item x="1225"/>
        <item x="1515"/>
        <item x="1633"/>
        <item x="252"/>
        <item x="959"/>
        <item x="1147"/>
        <item x="966"/>
        <item x="2020"/>
        <item x="1100"/>
        <item x="391"/>
        <item x="607"/>
        <item x="1294"/>
        <item x="1607"/>
        <item x="1649"/>
        <item x="963"/>
        <item x="538"/>
        <item x="2030"/>
        <item x="1456"/>
        <item x="407"/>
        <item x="1610"/>
        <item x="1284"/>
        <item x="929"/>
        <item x="1057"/>
        <item x="1993"/>
        <item x="972"/>
        <item x="397"/>
        <item x="1307"/>
        <item x="914"/>
        <item x="2016"/>
        <item x="552"/>
        <item x="917"/>
        <item x="915"/>
        <item x="243"/>
        <item x="1658"/>
        <item x="392"/>
        <item x="1700"/>
        <item x="623"/>
        <item x="609"/>
        <item x="167"/>
        <item x="512"/>
        <item x="536"/>
        <item x="357"/>
        <item x="923"/>
        <item x="1298"/>
        <item x="1685"/>
        <item x="1988"/>
        <item x="621"/>
        <item x="239"/>
        <item x="978"/>
        <item x="522"/>
        <item x="589"/>
        <item x="1477"/>
        <item x="899"/>
        <item x="736"/>
        <item x="1616"/>
        <item x="515"/>
        <item x="2061"/>
        <item x="376"/>
        <item x="440"/>
        <item x="236"/>
        <item x="1056"/>
        <item x="134"/>
        <item x="1644"/>
        <item x="893"/>
        <item x="133"/>
        <item x="53"/>
        <item x="2015"/>
        <item x="896"/>
        <item x="610"/>
        <item x="2021"/>
        <item x="895"/>
        <item x="523"/>
        <item x="1300"/>
        <item x="1657"/>
        <item x="140"/>
        <item x="1249"/>
        <item x="174"/>
        <item x="1047"/>
        <item x="1305"/>
        <item x="1613"/>
        <item x="1434"/>
        <item x="176"/>
        <item x="727"/>
        <item x="222"/>
        <item x="965"/>
        <item x="1673"/>
        <item x="434"/>
        <item x="1315"/>
        <item x="550"/>
        <item x="1295"/>
        <item x="1278"/>
        <item x="1664"/>
        <item x="1246"/>
        <item x="1642"/>
        <item x="237"/>
        <item x="349"/>
        <item x="937"/>
        <item x="1335"/>
        <item x="165"/>
        <item x="43"/>
        <item x="545"/>
        <item x="887"/>
        <item x="928"/>
        <item x="567"/>
        <item x="1614"/>
        <item x="427"/>
        <item x="1328"/>
        <item x="894"/>
        <item x="2012"/>
        <item x="51"/>
        <item x="1608"/>
        <item x="735"/>
        <item x="1678"/>
        <item x="1148"/>
        <item x="934"/>
        <item x="250"/>
        <item x="1998"/>
        <item x="1666"/>
        <item x="1522"/>
        <item x="547"/>
        <item x="1683"/>
        <item x="554"/>
        <item x="144"/>
        <item x="539"/>
        <item x="341"/>
        <item x="204"/>
        <item x="566"/>
        <item x="882"/>
        <item x="2002"/>
        <item x="190"/>
        <item x="132"/>
        <item x="1475"/>
        <item x="228"/>
        <item x="565"/>
        <item x="168"/>
        <item x="511"/>
        <item x="1134"/>
        <item x="1054"/>
        <item x="789"/>
        <item x="579"/>
        <item x="1838"/>
        <item x="524"/>
        <item x="1643"/>
        <item x="921"/>
        <item x="1981"/>
        <item x="175"/>
        <item x="1839"/>
        <item x="1291"/>
        <item x="537"/>
        <item x="971"/>
        <item x="1131"/>
        <item x="558"/>
        <item x="942"/>
        <item x="1301"/>
        <item x="2006"/>
        <item x="1672"/>
        <item x="1699"/>
        <item x="977"/>
        <item x="519"/>
        <item x="242"/>
        <item x="1986"/>
        <item x="225"/>
        <item x="1615"/>
        <item x="916"/>
        <item x="1628"/>
        <item x="578"/>
        <item x="1116"/>
        <item x="52"/>
        <item x="533"/>
        <item x="906"/>
        <item x="420"/>
        <item x="22"/>
        <item x="322"/>
        <item x="909"/>
        <item x="571"/>
        <item x="922"/>
        <item x="588"/>
        <item x="202"/>
        <item x="1327"/>
        <item x="2062"/>
        <item x="1488"/>
        <item x="530"/>
        <item x="585"/>
        <item x="1263"/>
        <item x="1521"/>
        <item x="2014"/>
        <item x="600"/>
        <item x="2028"/>
        <item x="193"/>
        <item x="689"/>
        <item x="553"/>
        <item x="770"/>
        <item x="1609"/>
        <item x="1670"/>
        <item x="1055"/>
        <item x="223"/>
        <item x="1326"/>
        <item x="181"/>
        <item x="201"/>
        <item x="1081"/>
        <item x="948"/>
        <item x="182"/>
        <item x="880"/>
        <item x="166"/>
        <item x="949"/>
        <item x="1121"/>
        <item x="1868"/>
        <item x="1274"/>
        <item x="599"/>
        <item x="1119"/>
        <item x="910"/>
        <item x="930"/>
        <item x="1636"/>
        <item x="49"/>
        <item x="969"/>
        <item x="385"/>
        <item x="50"/>
        <item x="179"/>
        <item x="888"/>
        <item x="1334"/>
        <item x="211"/>
        <item x="1105"/>
        <item x="803"/>
        <item x="602"/>
        <item x="1336"/>
        <item x="913"/>
        <item x="169"/>
        <item x="970"/>
        <item x="901"/>
        <item x="575"/>
        <item x="1869"/>
        <item x="603"/>
        <item x="2041"/>
        <item x="931"/>
        <item x="2027"/>
        <item x="788"/>
        <item x="881"/>
        <item x="2042"/>
        <item x="2013"/>
        <item x="1671"/>
        <item x="1267"/>
        <item x="1285"/>
        <item x="902"/>
        <item x="516"/>
        <item x="1823"/>
        <item x="962"/>
        <item x="172"/>
        <item x="1496"/>
        <item x="746"/>
        <item x="1288"/>
        <item x="1277"/>
        <item x="943"/>
        <item x="532"/>
        <item x="2043"/>
        <item x="145"/>
        <item x="531"/>
        <item x="224"/>
        <item x="151"/>
        <item x="580"/>
        <item x="546"/>
        <item x="601"/>
        <item x="375"/>
        <item x="238"/>
        <item x="561"/>
        <item x="517"/>
        <item x="518"/>
        <item x="1265"/>
        <item x="752"/>
        <item x="908"/>
        <item x="435"/>
        <item x="2005"/>
        <item x="1987"/>
        <item x="1481"/>
        <item x="214"/>
        <item x="1684"/>
        <item x="1985"/>
        <item x="1497"/>
        <item x="945"/>
        <item x="188"/>
        <item x="36"/>
        <item x="1270"/>
        <item x="189"/>
        <item x="7"/>
        <item x="1489"/>
        <item x="544"/>
        <item x="768"/>
        <item x="425"/>
        <item x="2"/>
        <item x="203"/>
        <item x="216"/>
        <item x="574"/>
        <item x="551"/>
        <item x="207"/>
        <item x="384"/>
        <item x="2029"/>
        <item x="1680"/>
        <item x="155"/>
        <item x="209"/>
        <item x="581"/>
        <item x="1271"/>
        <item x="1082"/>
        <item x="197"/>
        <item x="2009"/>
        <item x="218"/>
        <item x="2023"/>
        <item x="2022"/>
        <item x="180"/>
        <item x="186"/>
        <item x="441"/>
        <item x="573"/>
        <item x="1286"/>
        <item x="161"/>
        <item x="1266"/>
        <item x="210"/>
        <item x="217"/>
        <item x="1264"/>
        <item x="187"/>
        <item x="208"/>
        <item x="230"/>
        <item x="2044"/>
        <item x="560"/>
        <item x="160"/>
        <item x="1631"/>
        <item x="907"/>
        <item x="540"/>
        <item x="1629"/>
        <item x="196"/>
        <item x="162"/>
        <item x="426"/>
        <item x="1476"/>
        <item x="582"/>
        <item x="183"/>
        <item x="559"/>
        <item x="1287"/>
        <item x="1635"/>
        <item x="40"/>
        <item x="200"/>
        <item x="1520"/>
        <item x="572"/>
        <item x="364"/>
        <item x="1634"/>
        <item x="153"/>
        <item x="1076"/>
        <item x="1811"/>
        <item x="1473"/>
        <item x="154"/>
        <item x="215"/>
        <item x="382"/>
        <item x="229"/>
        <item x="1272"/>
        <item x="152"/>
        <item x="1630"/>
        <item x="383"/>
        <item x="543"/>
        <item x="20"/>
        <item x="41"/>
        <item x="428"/>
        <item x="1133"/>
        <item x="1273"/>
        <item x="1518"/>
        <item x="1813"/>
        <item x="194"/>
        <item x="195"/>
        <item x="944"/>
        <item x="1062"/>
        <item x="350"/>
        <item x="419"/>
        <item x="1474"/>
        <item x="433"/>
        <item x="21"/>
        <item x="6"/>
        <item x="1063"/>
        <item x="1112"/>
        <item x="1854"/>
        <item x="352"/>
        <item x="769"/>
        <item x="1483"/>
        <item x="1435"/>
        <item x="418"/>
        <item x="351"/>
        <item x="1132"/>
        <item x="1122"/>
        <item x="377"/>
        <item x="432"/>
        <item x="1123"/>
        <item x="1519"/>
        <item x="1113"/>
        <item x="1484"/>
        <item x="1855"/>
        <item t="default"/>
      </items>
    </pivotField>
    <pivotField numFmtId="165" showAll="0"/>
    <pivotField numFmtId="165" showAll="0"/>
  </pivotFields>
  <rowFields count="1">
    <field x="4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2">
    <field x="3"/>
    <field x="1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colItems>
  <dataFields count="1">
    <dataField name="Sum of Demand" fld="11" baseField="0" baseItem="0"/>
  </dataFields>
  <formats count="31">
    <format dxfId="38">
      <pivotArea collapsedLevelsAreSubtotals="1" fieldPosition="0">
        <references count="3">
          <reference field="1" count="1" selected="0">
            <x v="0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37">
      <pivotArea collapsedLevelsAreSubtotals="1" fieldPosition="0">
        <references count="3">
          <reference field="1" count="1" selected="0">
            <x v="0"/>
          </reference>
          <reference field="3" count="1" selected="0">
            <x v="0"/>
          </reference>
          <reference field="4" count="1">
            <x v="1"/>
          </reference>
        </references>
      </pivotArea>
    </format>
    <format dxfId="36">
      <pivotArea outline="0" collapsedLevelsAreSubtotals="1" fieldPosition="0"/>
    </format>
    <format dxfId="35">
      <pivotArea dataOnly="0" labelOnly="1" offset="A256" fieldPosition="0">
        <references count="1">
          <reference field="3" count="1">
            <x v="0"/>
          </reference>
        </references>
      </pivotArea>
    </format>
    <format dxfId="34">
      <pivotArea dataOnly="0" labelOnly="1" offset="A256" fieldPosition="0">
        <references count="1">
          <reference field="3" count="1">
            <x v="1"/>
          </reference>
        </references>
      </pivotArea>
    </format>
    <format dxfId="33">
      <pivotArea dataOnly="0" labelOnly="1" offset="A256" fieldPosition="0">
        <references count="1">
          <reference field="3" count="1">
            <x v="2"/>
          </reference>
        </references>
      </pivotArea>
    </format>
    <format dxfId="32">
      <pivotArea dataOnly="0" labelOnly="1" offset="A256" fieldPosition="0">
        <references count="1">
          <reference field="3" count="1">
            <x v="3"/>
          </reference>
        </references>
      </pivotArea>
    </format>
    <format dxfId="31">
      <pivotArea dataOnly="0" labelOnly="1" offset="A256" fieldPosition="0">
        <references count="1">
          <reference field="3" count="1">
            <x v="4"/>
          </reference>
        </references>
      </pivotArea>
    </format>
    <format dxfId="30">
      <pivotArea dataOnly="0" labelOnly="1" offset="A256" fieldPosition="0">
        <references count="1">
          <reference field="3" count="1">
            <x v="5"/>
          </reference>
        </references>
      </pivotArea>
    </format>
    <format dxfId="29">
      <pivotArea type="origin" dataOnly="0" labelOnly="1" outline="0" fieldPosition="0"/>
    </format>
    <format dxfId="28">
      <pivotArea type="topRight" dataOnly="0" labelOnly="1" outline="0" fieldPosition="0"/>
    </format>
    <format dxfId="27">
      <pivotArea dataOnly="0" labelOnly="1" fieldPosition="0">
        <references count="1">
          <reference field="3" count="0"/>
        </references>
      </pivotArea>
    </format>
    <format dxfId="26">
      <pivotArea dataOnly="0" labelOnly="1" grandCol="1" outline="0" fieldPosition="0"/>
    </format>
    <format dxfId="25">
      <pivotArea dataOnly="0" labelOnly="1" fieldPosition="0">
        <references count="2">
          <reference field="1" count="0"/>
          <reference field="3" count="1" selected="0">
            <x v="0"/>
          </reference>
        </references>
      </pivotArea>
    </format>
    <format dxfId="24">
      <pivotArea dataOnly="0" labelOnly="1" fieldPosition="0">
        <references count="2">
          <reference field="1" count="0"/>
          <reference field="3" count="1" selected="0">
            <x v="1"/>
          </reference>
        </references>
      </pivotArea>
    </format>
    <format dxfId="23">
      <pivotArea dataOnly="0" labelOnly="1" fieldPosition="0">
        <references count="2">
          <reference field="1" count="0"/>
          <reference field="3" count="1" selected="0">
            <x v="2"/>
          </reference>
        </references>
      </pivotArea>
    </format>
    <format dxfId="22">
      <pivotArea dataOnly="0" labelOnly="1" fieldPosition="0">
        <references count="2">
          <reference field="1" count="0"/>
          <reference field="3" count="1" selected="0">
            <x v="3"/>
          </reference>
        </references>
      </pivotArea>
    </format>
    <format dxfId="21">
      <pivotArea dataOnly="0" labelOnly="1" fieldPosition="0">
        <references count="2">
          <reference field="1" count="0"/>
          <reference field="3" count="1" selected="0">
            <x v="4"/>
          </reference>
        </references>
      </pivotArea>
    </format>
    <format dxfId="20">
      <pivotArea dataOnly="0" labelOnly="1" fieldPosition="0">
        <references count="2">
          <reference field="1" count="0"/>
          <reference field="3" count="1" selected="0">
            <x v="5"/>
          </reference>
        </references>
      </pivotArea>
    </format>
    <format dxfId="19">
      <pivotArea type="origin" dataOnly="0" labelOnly="1" outline="0" fieldPosition="0"/>
    </format>
    <format dxfId="18">
      <pivotArea type="topRight" dataOnly="0" labelOnly="1" outline="0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Col="1" outline="0" fieldPosition="0"/>
    </format>
    <format dxfId="15">
      <pivotArea dataOnly="0" labelOnly="1" fieldPosition="0">
        <references count="2">
          <reference field="1" count="0"/>
          <reference field="3" count="1" selected="0">
            <x v="0"/>
          </reference>
        </references>
      </pivotArea>
    </format>
    <format dxfId="14">
      <pivotArea dataOnly="0" labelOnly="1" fieldPosition="0">
        <references count="2">
          <reference field="1" count="0"/>
          <reference field="3" count="1" selected="0">
            <x v="1"/>
          </reference>
        </references>
      </pivotArea>
    </format>
    <format dxfId="13">
      <pivotArea dataOnly="0" labelOnly="1" fieldPosition="0">
        <references count="2">
          <reference field="1" count="0"/>
          <reference field="3" count="1" selected="0">
            <x v="2"/>
          </reference>
        </references>
      </pivotArea>
    </format>
    <format dxfId="12">
      <pivotArea dataOnly="0" labelOnly="1" fieldPosition="0">
        <references count="2">
          <reference field="1" count="0"/>
          <reference field="3" count="1" selected="0">
            <x v="3"/>
          </reference>
        </references>
      </pivotArea>
    </format>
    <format dxfId="11">
      <pivotArea dataOnly="0" labelOnly="1" fieldPosition="0">
        <references count="2">
          <reference field="1" count="0"/>
          <reference field="3" count="1" selected="0">
            <x v="4"/>
          </reference>
        </references>
      </pivotArea>
    </format>
    <format dxfId="10">
      <pivotArea dataOnly="0" labelOnly="1" fieldPosition="0">
        <references count="2">
          <reference field="1" count="0"/>
          <reference field="3" count="1" selected="0">
            <x v="5"/>
          </reference>
        </references>
      </pivotArea>
    </format>
    <format dxfId="9">
      <pivotArea dataOnly="0" grandRow="1" fieldPosition="0"/>
    </format>
    <format dxfId="8">
      <pivotArea dataOnly="0" grandRow="1" fieldPosition="0"/>
    </format>
  </formats>
  <conditionalFormats count="1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7" selected="0">
              <x v="0"/>
              <x v="1"/>
              <x v="2"/>
              <x v="3"/>
              <x v="4"/>
              <x v="5"/>
              <x v="6"/>
            </reference>
            <reference field="3" count="6" selected="0">
              <x v="0"/>
              <x v="1"/>
              <x v="2"/>
              <x v="3"/>
              <x v="4"/>
              <x v="5"/>
            </reference>
            <reference field="4" count="5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ergyDemand" connectionId="1" xr16:uid="{58BE8E8E-715B-6E41-9562-FC57E9AE7C4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ergyDemand" connectionId="2" xr16:uid="{D7E94D40-F93D-374F-85CC-320677884DE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3" dT="2022-12-02T10:22:14.85" personId="{D81D3D4B-7FDE-BB48-B1C5-E0EB202E6063}" id="{091C8577-B347-AD47-B9B4-1AF656F2BA51}">
    <text>The demand increase usually on weekdays</text>
  </threadedComment>
  <threadedComment ref="O3" dT="2022-12-02T10:17:55.89" personId="{D81D3D4B-7FDE-BB48-B1C5-E0EB202E6063}" id="{DCD85CD3-137A-6048-9145-DDAC85FAA538}">
    <text>When the temperature is higher the demand increase</text>
  </threadedComment>
  <threadedComment ref="T3" dT="2022-12-02T10:26:34.17" personId="{D81D3D4B-7FDE-BB48-B1C5-E0EB202E6063}" id="{11198127-7A50-184A-822B-01A63AF5AC20}">
    <text xml:space="preserve">higher demand means more income </text>
  </threadedComment>
  <threadedComment ref="N29" dT="2022-12-02T10:20:55.74" personId="{D81D3D4B-7FDE-BB48-B1C5-E0EB202E6063}" id="{D7E92497-BF45-AF4B-A4B9-09E40BD32C11}">
    <text>The demand decrease normally  on weekends.</text>
  </threadedComment>
  <threadedComment ref="O29" dT="2022-12-02T10:19:27.17" personId="{D81D3D4B-7FDE-BB48-B1C5-E0EB202E6063}" id="{D89C04EC-7E3D-6344-8417-AC50B2F66AC4}">
    <text>When the temperature is lower the demand decrease.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M42" dT="2022-12-12T11:19:17.83" personId="{D81D3D4B-7FDE-BB48-B1C5-E0EB202E6063}" id="{0BBFBD31-9EFA-B74F-A13A-08D84DE1439A}">
    <text xml:space="preserve">His chart show how the data changes from jan 2015 to oct 2020. </text>
  </threadedComment>
  <threadedComment ref="M42" dT="2022-12-12T11:19:54.07" personId="{D81D3D4B-7FDE-BB48-B1C5-E0EB202E6063}" id="{8C61EA9A-5057-664B-96C3-D0567459124D}" parentId="{0BBFBD31-9EFA-B74F-A13A-08D84DE1439A}">
    <text>Going up in the first quarter of each year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U13" dT="2022-12-12T11:23:30.09" personId="{D81D3D4B-7FDE-BB48-B1C5-E0EB202E6063}" id="{1332E226-D538-824F-9722-E487918F2904}">
    <text xml:space="preserve">This chart show temperature and demand for each day.
When the temperature was higher the demand incrrease </text>
  </threadedComment>
  <threadedComment ref="U54" dT="2022-12-12T11:37:35.33" personId="{D81D3D4B-7FDE-BB48-B1C5-E0EB202E6063}" id="{EB3889B0-44AB-B244-A023-E3A65F1A208F}">
    <text xml:space="preserve">This chart show the effect of solar exposure on electricity demand. 
</text>
  </threadedComment>
  <threadedComment ref="U89" dT="2022-12-12T11:35:32.78" personId="{D81D3D4B-7FDE-BB48-B1C5-E0EB202E6063}" id="{0343E7F0-9008-A546-9B6F-AD92F1C16C1C}">
    <text>This chart show the effect of rainfall on electricity demand.
Usually when its raining the demand increase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U16" dT="2022-12-12T16:10:24.76" personId="{D81D3D4B-7FDE-BB48-B1C5-E0EB202E6063}" id="{0D619B54-02F2-6E4B-8F66-ABDC7B961EBC}">
    <text>This chart show the lower electricity demand happen in no school day and the higher demand occur in the school day.</text>
  </threadedComment>
  <threadedComment ref="U16" dT="2022-12-13T14:14:04.38" personId="{D81D3D4B-7FDE-BB48-B1C5-E0EB202E6063}" id="{0C133016-8D4D-6D40-85EC-91E16FAB69D5}" parentId="{0D619B54-02F2-6E4B-8F66-ABDC7B961EBC}">
    <text xml:space="preserve">The trend lines show how the demand goes up when is school day and the temperature is higher </text>
  </threadedComment>
  <threadedComment ref="U57" dT="2022-12-12T16:11:34.12" personId="{D81D3D4B-7FDE-BB48-B1C5-E0EB202E6063}" id="{4C8EB481-9C8F-3C47-B73E-705F979E591C}">
    <text>This char show higher electricity demand occur on working days.</text>
  </threadedComment>
  <threadedComment ref="U57" dT="2022-12-13T14:15:08.07" personId="{D81D3D4B-7FDE-BB48-B1C5-E0EB202E6063}" id="{6F4A152B-E334-F546-8A64-E5B36A16C859}" parentId="{4C8EB481-9C8F-3C47-B73E-705F979E591C}">
    <text>The trend lines show how the demand is higher on working days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U37" dT="2022-12-12T16:04:10.28" personId="{D81D3D4B-7FDE-BB48-B1C5-E0EB202E6063}" id="{AE21634D-D5FD-EF42-81AA-F51D0A2E5E81}">
    <text>This char show how the electricity demand goes up in July and then goes down in September.</text>
  </threadedComment>
  <threadedComment ref="U37" dT="2022-12-12T16:13:50.44" personId="{D81D3D4B-7FDE-BB48-B1C5-E0EB202E6063}" id="{50CAE813-8EA4-BF4B-9520-68245B5B2D26}" parentId="{AE21634D-D5FD-EF42-81AA-F51D0A2E5E81}">
    <text>The lower demand occur in 2017</text>
  </threadedComment>
  <threadedComment ref="U37" dT="2022-12-12T16:14:22.97" personId="{D81D3D4B-7FDE-BB48-B1C5-E0EB202E6063}" id="{DD6DACEA-947D-DA47-B2D6-C4039EE41CE6}" parentId="{AE21634D-D5FD-EF42-81AA-F51D0A2E5E81}">
    <text>The higher demand occur in July 2015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5731305-7A27-ED4E-92EC-C40FC119A82C}">
  <we:reference id="81ae7f57-2760-4043-a9cb-e0d36209e808" version="1.3.0.0" store="EXCatalog" storeType="EXCatalog"/>
  <we:alternateReferences>
    <we:reference id="WA200003696" version="1.3.0.0" store="en-GB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queryTable" Target="../queryTables/query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FED70-C06A-9441-8B09-24D74E2DE60B}">
  <dimension ref="B3:Y21"/>
  <sheetViews>
    <sheetView showGridLines="0" tabSelected="1" topLeftCell="B1" workbookViewId="0">
      <selection activeCell="I6" sqref="I6:N6"/>
    </sheetView>
  </sheetViews>
  <sheetFormatPr baseColWidth="10" defaultRowHeight="20" customHeight="1" x14ac:dyDescent="0.2"/>
  <cols>
    <col min="1" max="1" width="0" style="32" hidden="1" customWidth="1"/>
    <col min="2" max="4" width="10.83203125" style="13"/>
    <col min="5" max="5" width="10.83203125" style="46"/>
    <col min="6" max="6" width="10.83203125" style="32"/>
    <col min="7" max="7" width="4.6640625" style="32" customWidth="1"/>
    <col min="8" max="8" width="22.1640625" style="32" bestFit="1" customWidth="1"/>
    <col min="9" max="21" width="10.83203125" style="32"/>
    <col min="22" max="22" width="22.83203125" style="32" customWidth="1"/>
    <col min="23" max="16384" width="10.83203125" style="32"/>
  </cols>
  <sheetData>
    <row r="3" spans="2:25" ht="20" customHeight="1" x14ac:dyDescent="0.2">
      <c r="B3" s="53" t="s">
        <v>72</v>
      </c>
      <c r="C3" s="53"/>
      <c r="D3" s="53"/>
      <c r="E3" s="37"/>
    </row>
    <row r="4" spans="2:25" ht="20" customHeight="1" x14ac:dyDescent="0.25">
      <c r="F4" s="33"/>
      <c r="G4" s="33"/>
      <c r="H4" s="33"/>
      <c r="I4" s="50" t="s">
        <v>62</v>
      </c>
      <c r="J4" s="50"/>
      <c r="K4" s="50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</row>
    <row r="5" spans="2:25" ht="20" customHeight="1" x14ac:dyDescent="0.25">
      <c r="B5" s="54" t="s">
        <v>73</v>
      </c>
      <c r="C5" s="54"/>
      <c r="D5" s="54"/>
      <c r="E5" s="47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</row>
    <row r="6" spans="2:25" ht="20" customHeight="1" x14ac:dyDescent="0.25">
      <c r="B6" s="42"/>
      <c r="C6" s="42"/>
      <c r="D6" s="42"/>
      <c r="E6" s="48"/>
      <c r="F6" s="33"/>
      <c r="G6" s="33"/>
      <c r="H6" s="33"/>
      <c r="I6" s="50" t="s">
        <v>63</v>
      </c>
      <c r="J6" s="50"/>
      <c r="K6" s="50"/>
      <c r="L6" s="50"/>
      <c r="M6" s="50"/>
      <c r="N6" s="50"/>
      <c r="O6" s="33"/>
      <c r="P6" s="33"/>
      <c r="Q6" s="33"/>
      <c r="R6" s="33"/>
      <c r="S6" s="33"/>
      <c r="T6" s="33"/>
      <c r="U6" s="33"/>
      <c r="V6" s="33"/>
    </row>
    <row r="7" spans="2:25" ht="20" customHeight="1" x14ac:dyDescent="0.25">
      <c r="B7" s="52" t="s">
        <v>74</v>
      </c>
      <c r="C7" s="52"/>
      <c r="D7" s="52"/>
      <c r="E7" s="49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2:25" ht="20" customHeight="1" x14ac:dyDescent="0.25"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</row>
    <row r="9" spans="2:25" ht="20" customHeight="1" x14ac:dyDescent="0.25">
      <c r="B9" s="52" t="s">
        <v>75</v>
      </c>
      <c r="C9" s="52"/>
      <c r="D9" s="52"/>
      <c r="E9" s="49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</row>
    <row r="10" spans="2:25" ht="20" customHeight="1" x14ac:dyDescent="0.25">
      <c r="F10" s="50" t="s">
        <v>64</v>
      </c>
      <c r="G10" s="50"/>
      <c r="H10" s="50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</row>
    <row r="11" spans="2:25" ht="20" customHeight="1" x14ac:dyDescent="0.25">
      <c r="B11" s="52" t="s">
        <v>76</v>
      </c>
      <c r="C11" s="52"/>
      <c r="D11" s="52"/>
      <c r="E11" s="49"/>
      <c r="F11" s="50" t="s">
        <v>65</v>
      </c>
      <c r="G11" s="50"/>
      <c r="H11" s="50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</row>
    <row r="12" spans="2:25" ht="20" customHeight="1" x14ac:dyDescent="0.25">
      <c r="F12" s="50" t="s">
        <v>66</v>
      </c>
      <c r="G12" s="50"/>
      <c r="H12" s="35">
        <f ca="1">TODAY()</f>
        <v>45243</v>
      </c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</row>
    <row r="13" spans="2:25" ht="20" customHeight="1" x14ac:dyDescent="0.25">
      <c r="B13" s="52" t="s">
        <v>77</v>
      </c>
      <c r="C13" s="52"/>
      <c r="D13" s="52"/>
      <c r="E13" s="49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</row>
    <row r="14" spans="2:25" ht="20" customHeight="1" x14ac:dyDescent="0.25"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</row>
    <row r="15" spans="2:25" ht="20" customHeight="1" x14ac:dyDescent="0.25">
      <c r="B15" s="52" t="s">
        <v>78</v>
      </c>
      <c r="C15" s="52"/>
      <c r="D15" s="52"/>
      <c r="E15" s="49"/>
      <c r="F15" s="33" t="s">
        <v>67</v>
      </c>
      <c r="G15" s="50" t="s">
        <v>71</v>
      </c>
      <c r="H15" s="50"/>
      <c r="I15" s="50" t="s">
        <v>70</v>
      </c>
      <c r="J15" s="50"/>
      <c r="K15" s="50"/>
      <c r="L15" s="50"/>
      <c r="M15" s="50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</row>
    <row r="16" spans="2:25" ht="20" customHeight="1" x14ac:dyDescent="0.25">
      <c r="I16" s="50" t="s">
        <v>69</v>
      </c>
      <c r="J16" s="50"/>
      <c r="K16" s="50"/>
      <c r="L16" s="50"/>
      <c r="M16" s="50"/>
      <c r="N16" s="50"/>
      <c r="O16" s="50"/>
    </row>
    <row r="17" spans="2:15" ht="20" customHeight="1" x14ac:dyDescent="0.25">
      <c r="B17" s="52" t="s">
        <v>79</v>
      </c>
      <c r="C17" s="52"/>
      <c r="D17" s="52"/>
      <c r="E17" s="49"/>
      <c r="I17" s="51" t="s">
        <v>68</v>
      </c>
      <c r="J17" s="51"/>
      <c r="K17" s="51"/>
      <c r="L17" s="51"/>
      <c r="M17" s="51"/>
      <c r="N17" s="51"/>
      <c r="O17" s="33"/>
    </row>
    <row r="18" spans="2:15" ht="20" customHeight="1" x14ac:dyDescent="0.25">
      <c r="I18" s="51"/>
      <c r="J18" s="51"/>
      <c r="K18" s="51"/>
      <c r="L18" s="51"/>
      <c r="M18" s="51"/>
      <c r="N18" s="51"/>
      <c r="O18" s="51"/>
    </row>
    <row r="19" spans="2:15" ht="20" customHeight="1" x14ac:dyDescent="0.25">
      <c r="B19" s="52" t="s">
        <v>80</v>
      </c>
      <c r="C19" s="52"/>
      <c r="D19" s="52"/>
      <c r="E19" s="49"/>
      <c r="F19" s="50" t="s">
        <v>83</v>
      </c>
      <c r="G19" s="50"/>
      <c r="H19" s="50"/>
      <c r="I19" s="50"/>
      <c r="J19" s="50"/>
      <c r="K19" s="50"/>
      <c r="L19" s="50"/>
      <c r="M19" s="50"/>
      <c r="N19" s="50"/>
      <c r="O19" s="50"/>
    </row>
    <row r="21" spans="2:15" ht="20" customHeight="1" x14ac:dyDescent="0.2">
      <c r="B21" s="52" t="s">
        <v>81</v>
      </c>
      <c r="C21" s="52"/>
      <c r="D21" s="52"/>
      <c r="E21" s="49"/>
    </row>
  </sheetData>
  <mergeCells count="21">
    <mergeCell ref="B21:D21"/>
    <mergeCell ref="B3:D3"/>
    <mergeCell ref="B17:D17"/>
    <mergeCell ref="B19:D19"/>
    <mergeCell ref="B11:D11"/>
    <mergeCell ref="B13:D13"/>
    <mergeCell ref="B15:D15"/>
    <mergeCell ref="B5:D5"/>
    <mergeCell ref="B7:D7"/>
    <mergeCell ref="B9:D9"/>
    <mergeCell ref="F10:H10"/>
    <mergeCell ref="F11:H11"/>
    <mergeCell ref="F12:G12"/>
    <mergeCell ref="I4:K4"/>
    <mergeCell ref="I6:N6"/>
    <mergeCell ref="F19:O19"/>
    <mergeCell ref="I15:M15"/>
    <mergeCell ref="I16:O16"/>
    <mergeCell ref="I17:N17"/>
    <mergeCell ref="I18:O18"/>
    <mergeCell ref="G15:H15"/>
  </mergeCells>
  <hyperlinks>
    <hyperlink ref="B5:D5" location="'Energy Demand'!A1" display="Energy Demand" xr:uid="{7D8B29C9-AAA5-1848-ACBB-4EFDE5511D5C}"/>
    <hyperlink ref="B7:D7" location="Summary!A1" display="Summary" xr:uid="{DC8E752F-FBF6-B440-854E-8649E0FE114F}"/>
    <hyperlink ref="B9:D9" location="'Top and Bottom 20 Demand'!A1" display="Top and Bottom 20 Demand" xr:uid="{4D39B446-4AC1-EE4F-9319-5F5C8F7580B1}"/>
    <hyperlink ref="B11:D11" location="'Demand Over Time'!A1" display="Demand Over Time" xr:uid="{A7C0E12B-A4AB-9845-B4D6-AE1D5BEDA688}"/>
    <hyperlink ref="B13:D13" location="'Effect of Weather'!A1" display="Effect of Weather" xr:uid="{D5D78BEE-A253-A54B-9B34-1E2497F26635}"/>
    <hyperlink ref="B15:D15" location="energy_holidays!A1" display="Energy Holidays" xr:uid="{1D777BCD-528E-0447-8923-159C276FEB62}"/>
    <hyperlink ref="B17:D17" location="'Effect of Temp and Hols'!A1" display="Effect of Temp and Hols" xr:uid="{EF11C152-D5E5-1840-869B-CDCA722BE447}"/>
    <hyperlink ref="B19:D19" location="'YoY Demand'!A1" display="YoY Demand" xr:uid="{A64FDA1B-F8C7-EA44-B40C-2EC67A4DC521}"/>
    <hyperlink ref="B21:D21" location="'Demand by Day of Week'!A1" display="Demand by Day of Week" xr:uid="{025D3F78-ADCA-2443-A3CF-F5C305D79357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F73D8-94B9-C043-A4F4-A3C65BB2DA57}">
  <dimension ref="B1:S2131"/>
  <sheetViews>
    <sheetView showGridLines="0" topLeftCell="B1" workbookViewId="0">
      <pane ySplit="5" topLeftCell="A6" activePane="bottomLeft" state="frozen"/>
      <selection activeCell="B1" sqref="B1"/>
      <selection pane="bottomLeft" activeCell="B7" sqref="B7:D7"/>
    </sheetView>
  </sheetViews>
  <sheetFormatPr baseColWidth="10" defaultRowHeight="20" customHeight="1" x14ac:dyDescent="0.2"/>
  <cols>
    <col min="1" max="1" width="0" style="32" hidden="1" customWidth="1"/>
    <col min="2" max="4" width="10.83203125" style="36"/>
    <col min="5" max="5" width="10.83203125" style="32"/>
    <col min="6" max="6" width="17.33203125" style="5" bestFit="1" customWidth="1"/>
    <col min="7" max="7" width="12.6640625" style="32" bestFit="1" customWidth="1"/>
    <col min="8" max="8" width="10.1640625" style="32" bestFit="1" customWidth="1"/>
    <col min="9" max="9" width="5.5" style="32" bestFit="1" customWidth="1"/>
    <col min="10" max="10" width="6" style="32" bestFit="1" customWidth="1"/>
    <col min="11" max="11" width="11.6640625" style="32" bestFit="1" customWidth="1"/>
    <col min="12" max="12" width="8.33203125" style="32" bestFit="1" customWidth="1"/>
    <col min="13" max="16" width="17.83203125" style="32" customWidth="1"/>
    <col min="17" max="17" width="17.83203125" style="39" customWidth="1"/>
    <col min="18" max="19" width="17.83203125" style="40" customWidth="1"/>
    <col min="20" max="16384" width="10.83203125" style="32"/>
  </cols>
  <sheetData>
    <row r="1" spans="2:19" ht="20" customHeight="1" x14ac:dyDescent="0.2">
      <c r="F1" s="55" t="s">
        <v>73</v>
      </c>
      <c r="G1" s="55"/>
      <c r="H1" s="55"/>
      <c r="I1" s="55"/>
      <c r="J1" s="55"/>
      <c r="K1" s="55"/>
      <c r="L1" s="55"/>
    </row>
    <row r="2" spans="2:19" ht="20" customHeight="1" x14ac:dyDescent="0.2">
      <c r="F2" s="55"/>
      <c r="G2" s="55"/>
      <c r="H2" s="55"/>
      <c r="I2" s="55"/>
      <c r="J2" s="55"/>
      <c r="K2" s="55"/>
      <c r="L2" s="55"/>
    </row>
    <row r="3" spans="2:19" ht="20" customHeight="1" thickBot="1" x14ac:dyDescent="0.25">
      <c r="B3" s="52" t="s">
        <v>72</v>
      </c>
      <c r="C3" s="52"/>
      <c r="D3" s="52"/>
      <c r="F3" s="56"/>
      <c r="G3" s="56"/>
      <c r="H3" s="56"/>
      <c r="I3" s="56"/>
      <c r="J3" s="56"/>
      <c r="K3" s="56"/>
      <c r="L3" s="56"/>
    </row>
    <row r="4" spans="2:19" ht="20" customHeight="1" x14ac:dyDescent="0.2">
      <c r="B4" s="13"/>
      <c r="C4" s="13"/>
      <c r="D4" s="13"/>
      <c r="F4" s="41"/>
    </row>
    <row r="5" spans="2:19" s="8" customFormat="1" ht="20" customHeight="1" x14ac:dyDescent="0.2">
      <c r="B5" s="57" t="s">
        <v>73</v>
      </c>
      <c r="C5" s="57"/>
      <c r="D5" s="57"/>
      <c r="F5" s="3" t="s">
        <v>9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22</v>
      </c>
      <c r="L5" s="6" t="s">
        <v>21</v>
      </c>
      <c r="M5" s="7" t="s">
        <v>56</v>
      </c>
      <c r="N5" s="7" t="s">
        <v>57</v>
      </c>
      <c r="O5" s="7" t="s">
        <v>58</v>
      </c>
      <c r="P5" s="7" t="s">
        <v>59</v>
      </c>
      <c r="Q5" s="9" t="s">
        <v>8</v>
      </c>
      <c r="R5" s="11" t="s">
        <v>1</v>
      </c>
      <c r="S5" s="11" t="s">
        <v>6</v>
      </c>
    </row>
    <row r="6" spans="2:19" ht="20" customHeight="1" x14ac:dyDescent="0.2">
      <c r="B6" s="42"/>
      <c r="C6" s="42"/>
      <c r="D6" s="42"/>
      <c r="F6" s="4">
        <v>42005</v>
      </c>
      <c r="G6" s="32" t="str">
        <f t="shared" ref="G6:G69" si="0">TEXT(F6,"DDDD")</f>
        <v>Thursday</v>
      </c>
      <c r="H6" s="32" t="str">
        <f t="shared" ref="H6:H69" si="1">TEXT(F6,"MMMM")</f>
        <v>January</v>
      </c>
      <c r="I6" s="32" t="str">
        <f t="shared" ref="I6:I69" si="2">TEXT(F6,"YYYY")</f>
        <v>2015</v>
      </c>
      <c r="J6" s="32">
        <f t="shared" ref="J6:J69" si="3">WEEKNUM(F6)</f>
        <v>1</v>
      </c>
      <c r="K6" s="32" t="str">
        <f>VLOOKUP(F6,_holidays!A2:B2107, 2,FALSE)</f>
        <v>N</v>
      </c>
      <c r="L6" s="32" t="str">
        <f>VLOOKUP(F6,_holidays!A2:C2107, 3,FALSE)</f>
        <v>Y</v>
      </c>
      <c r="M6" s="32">
        <v>13.3</v>
      </c>
      <c r="N6" s="32">
        <v>26.9</v>
      </c>
      <c r="O6" s="32">
        <v>23.6</v>
      </c>
      <c r="P6" s="32">
        <v>0</v>
      </c>
      <c r="Q6" s="39">
        <v>99635.03</v>
      </c>
      <c r="R6" s="40">
        <v>25.633696430000001</v>
      </c>
      <c r="S6" s="40">
        <f t="shared" ref="S6:S69" si="4">Q6*R6</f>
        <v>2554014.1128139431</v>
      </c>
    </row>
    <row r="7" spans="2:19" ht="20" customHeight="1" x14ac:dyDescent="0.2">
      <c r="B7" s="52" t="s">
        <v>74</v>
      </c>
      <c r="C7" s="52"/>
      <c r="D7" s="52"/>
      <c r="F7" s="4">
        <v>42006</v>
      </c>
      <c r="G7" s="32" t="str">
        <f t="shared" si="0"/>
        <v>Friday</v>
      </c>
      <c r="H7" s="32" t="str">
        <f t="shared" si="1"/>
        <v>January</v>
      </c>
      <c r="I7" s="32" t="str">
        <f t="shared" si="2"/>
        <v>2015</v>
      </c>
      <c r="J7" s="32">
        <f t="shared" si="3"/>
        <v>1</v>
      </c>
      <c r="K7" s="32" t="str">
        <f>VLOOKUP(F7,_holidays!A3:B2108, 2,)</f>
        <v>N</v>
      </c>
      <c r="L7" s="32" t="str">
        <f>VLOOKUP(F7,_holidays!A3:C2108, 3,FALSE)</f>
        <v>N</v>
      </c>
      <c r="M7" s="32">
        <v>15.4</v>
      </c>
      <c r="N7" s="32">
        <v>38.799999999999997</v>
      </c>
      <c r="O7" s="32">
        <v>26.8</v>
      </c>
      <c r="P7" s="32">
        <v>0</v>
      </c>
      <c r="Q7" s="39">
        <v>129606.01</v>
      </c>
      <c r="R7" s="40">
        <v>33.138987559999997</v>
      </c>
      <c r="S7" s="40">
        <f t="shared" si="4"/>
        <v>4295011.9530912349</v>
      </c>
    </row>
    <row r="8" spans="2:19" ht="20" customHeight="1" x14ac:dyDescent="0.2">
      <c r="B8" s="13"/>
      <c r="C8" s="13"/>
      <c r="D8" s="13"/>
      <c r="F8" s="4">
        <v>42007</v>
      </c>
      <c r="G8" s="32" t="str">
        <f t="shared" si="0"/>
        <v>Saturday</v>
      </c>
      <c r="H8" s="32" t="str">
        <f t="shared" si="1"/>
        <v>January</v>
      </c>
      <c r="I8" s="32" t="str">
        <f t="shared" si="2"/>
        <v>2015</v>
      </c>
      <c r="J8" s="32">
        <f t="shared" si="3"/>
        <v>1</v>
      </c>
      <c r="K8" s="32" t="str">
        <f>VLOOKUP(F8,_holidays!A4:B2109, 2,)</f>
        <v>N</v>
      </c>
      <c r="L8" s="32" t="str">
        <f>VLOOKUP(F8,_holidays!A4:C2109, 3,FALSE)</f>
        <v>N</v>
      </c>
      <c r="M8" s="32">
        <v>20</v>
      </c>
      <c r="N8" s="32">
        <v>38.200000000000003</v>
      </c>
      <c r="O8" s="32">
        <v>26.5</v>
      </c>
      <c r="P8" s="32">
        <v>0</v>
      </c>
      <c r="Q8" s="39">
        <v>142300.54</v>
      </c>
      <c r="R8" s="40">
        <v>34.564854830000002</v>
      </c>
      <c r="S8" s="40">
        <f t="shared" si="4"/>
        <v>4918597.5073306086</v>
      </c>
    </row>
    <row r="9" spans="2:19" ht="20" customHeight="1" x14ac:dyDescent="0.2">
      <c r="B9" s="52" t="s">
        <v>75</v>
      </c>
      <c r="C9" s="52"/>
      <c r="D9" s="52"/>
      <c r="F9" s="4">
        <v>42008</v>
      </c>
      <c r="G9" s="32" t="str">
        <f t="shared" si="0"/>
        <v>Sunday</v>
      </c>
      <c r="H9" s="32" t="str">
        <f t="shared" si="1"/>
        <v>January</v>
      </c>
      <c r="I9" s="32" t="str">
        <f t="shared" si="2"/>
        <v>2015</v>
      </c>
      <c r="J9" s="32">
        <f t="shared" si="3"/>
        <v>2</v>
      </c>
      <c r="K9" s="32" t="str">
        <f>VLOOKUP(F9,_holidays!A5:B2110, 2,)</f>
        <v>N</v>
      </c>
      <c r="L9" s="32" t="str">
        <f>VLOOKUP(F9,_holidays!A5:C2110, 3,FALSE)</f>
        <v>N</v>
      </c>
      <c r="M9" s="32">
        <v>16.3</v>
      </c>
      <c r="N9" s="32">
        <v>21.4</v>
      </c>
      <c r="O9" s="32">
        <v>25.2</v>
      </c>
      <c r="P9" s="32">
        <v>4.2</v>
      </c>
      <c r="Q9" s="39">
        <v>104330.715</v>
      </c>
      <c r="R9" s="40">
        <v>25.005560240000001</v>
      </c>
      <c r="S9" s="40">
        <f t="shared" si="4"/>
        <v>2608847.9788147719</v>
      </c>
    </row>
    <row r="10" spans="2:19" ht="20" customHeight="1" x14ac:dyDescent="0.2">
      <c r="B10" s="13"/>
      <c r="C10" s="13"/>
      <c r="D10" s="13"/>
      <c r="F10" s="4">
        <v>42009</v>
      </c>
      <c r="G10" s="32" t="str">
        <f t="shared" si="0"/>
        <v>Monday</v>
      </c>
      <c r="H10" s="32" t="str">
        <f t="shared" si="1"/>
        <v>January</v>
      </c>
      <c r="I10" s="32" t="str">
        <f t="shared" si="2"/>
        <v>2015</v>
      </c>
      <c r="J10" s="32">
        <f t="shared" si="3"/>
        <v>2</v>
      </c>
      <c r="K10" s="32" t="str">
        <f>VLOOKUP(F10,_holidays!A6:B2111, 2,)</f>
        <v>N</v>
      </c>
      <c r="L10" s="32" t="str">
        <f>VLOOKUP(F10,_holidays!A6:C2111, 3,FALSE)</f>
        <v>N</v>
      </c>
      <c r="M10" s="32">
        <v>15</v>
      </c>
      <c r="N10" s="32">
        <v>22</v>
      </c>
      <c r="O10" s="32">
        <v>30.7</v>
      </c>
      <c r="P10" s="32">
        <v>0</v>
      </c>
      <c r="Q10" s="39">
        <v>118132.2</v>
      </c>
      <c r="R10" s="40">
        <v>26.724176279999998</v>
      </c>
      <c r="S10" s="40">
        <f t="shared" si="4"/>
        <v>3156985.7371442155</v>
      </c>
    </row>
    <row r="11" spans="2:19" ht="20" customHeight="1" x14ac:dyDescent="0.2">
      <c r="B11" s="52" t="s">
        <v>76</v>
      </c>
      <c r="C11" s="52"/>
      <c r="D11" s="52"/>
      <c r="F11" s="4">
        <v>42010</v>
      </c>
      <c r="G11" s="32" t="str">
        <f t="shared" si="0"/>
        <v>Tuesday</v>
      </c>
      <c r="H11" s="32" t="str">
        <f t="shared" si="1"/>
        <v>January</v>
      </c>
      <c r="I11" s="32" t="str">
        <f t="shared" si="2"/>
        <v>2015</v>
      </c>
      <c r="J11" s="32">
        <f t="shared" si="3"/>
        <v>2</v>
      </c>
      <c r="K11" s="32" t="str">
        <f>VLOOKUP(F11,_holidays!A7:B2112, 2,)</f>
        <v>N</v>
      </c>
      <c r="L11" s="32" t="str">
        <f>VLOOKUP(F11,_holidays!A7:C2112, 3,FALSE)</f>
        <v>N</v>
      </c>
      <c r="M11" s="32">
        <v>17.7</v>
      </c>
      <c r="N11" s="32">
        <v>26</v>
      </c>
      <c r="O11" s="32">
        <v>31.6</v>
      </c>
      <c r="P11" s="32">
        <v>0</v>
      </c>
      <c r="Q11" s="39">
        <v>130672.485</v>
      </c>
      <c r="R11" s="40">
        <v>31.282310729999999</v>
      </c>
      <c r="S11" s="40">
        <f t="shared" si="4"/>
        <v>4087737.279631264</v>
      </c>
    </row>
    <row r="12" spans="2:19" ht="20" customHeight="1" x14ac:dyDescent="0.2">
      <c r="B12" s="13"/>
      <c r="C12" s="13"/>
      <c r="D12" s="13"/>
      <c r="F12" s="4">
        <v>42011</v>
      </c>
      <c r="G12" s="32" t="str">
        <f t="shared" si="0"/>
        <v>Wednesday</v>
      </c>
      <c r="H12" s="32" t="str">
        <f t="shared" si="1"/>
        <v>January</v>
      </c>
      <c r="I12" s="32" t="str">
        <f t="shared" si="2"/>
        <v>2015</v>
      </c>
      <c r="J12" s="32">
        <f t="shared" si="3"/>
        <v>2</v>
      </c>
      <c r="K12" s="32" t="str">
        <f>VLOOKUP(F12,_holidays!A8:B2113, 2,)</f>
        <v>N</v>
      </c>
      <c r="L12" s="32" t="str">
        <f>VLOOKUP(F12,_holidays!A8:C2113, 3,FALSE)</f>
        <v>N</v>
      </c>
      <c r="M12" s="32">
        <v>18.899999999999999</v>
      </c>
      <c r="N12" s="32">
        <v>37.4</v>
      </c>
      <c r="O12" s="32">
        <v>20.7</v>
      </c>
      <c r="P12" s="32">
        <v>0</v>
      </c>
      <c r="Q12" s="39">
        <v>153514.82</v>
      </c>
      <c r="R12" s="40">
        <v>48.312309380000002</v>
      </c>
      <c r="S12" s="40">
        <f t="shared" si="4"/>
        <v>7416655.4782550121</v>
      </c>
    </row>
    <row r="13" spans="2:19" ht="20" customHeight="1" x14ac:dyDescent="0.2">
      <c r="B13" s="52" t="s">
        <v>77</v>
      </c>
      <c r="C13" s="52"/>
      <c r="D13" s="52"/>
      <c r="F13" s="4">
        <v>42012</v>
      </c>
      <c r="G13" s="32" t="str">
        <f t="shared" si="0"/>
        <v>Thursday</v>
      </c>
      <c r="H13" s="32" t="str">
        <f t="shared" si="1"/>
        <v>January</v>
      </c>
      <c r="I13" s="32" t="str">
        <f t="shared" si="2"/>
        <v>2015</v>
      </c>
      <c r="J13" s="32">
        <f t="shared" si="3"/>
        <v>2</v>
      </c>
      <c r="K13" s="32" t="str">
        <f>VLOOKUP(F13,_holidays!A9:B2114, 2,)</f>
        <v>N</v>
      </c>
      <c r="L13" s="32" t="str">
        <f>VLOOKUP(F13,_holidays!A9:C2114, 3,FALSE)</f>
        <v>N</v>
      </c>
      <c r="M13" s="32">
        <v>23.1</v>
      </c>
      <c r="N13" s="32">
        <v>28.2</v>
      </c>
      <c r="O13" s="32">
        <v>13.5</v>
      </c>
      <c r="P13" s="32">
        <v>19.399999999999999</v>
      </c>
      <c r="Q13" s="39">
        <v>142015.655</v>
      </c>
      <c r="R13" s="40">
        <v>49.117280299999997</v>
      </c>
      <c r="S13" s="40">
        <f t="shared" si="4"/>
        <v>6975422.7336230958</v>
      </c>
    </row>
    <row r="14" spans="2:19" ht="20" customHeight="1" x14ac:dyDescent="0.2">
      <c r="B14" s="13"/>
      <c r="C14" s="13"/>
      <c r="D14" s="13"/>
      <c r="F14" s="4">
        <v>42013</v>
      </c>
      <c r="G14" s="32" t="str">
        <f t="shared" si="0"/>
        <v>Friday</v>
      </c>
      <c r="H14" s="32" t="str">
        <f t="shared" si="1"/>
        <v>January</v>
      </c>
      <c r="I14" s="32" t="str">
        <f t="shared" si="2"/>
        <v>2015</v>
      </c>
      <c r="J14" s="32">
        <f t="shared" si="3"/>
        <v>2</v>
      </c>
      <c r="K14" s="32" t="str">
        <f>VLOOKUP(F14,_holidays!A10:B2115, 2,)</f>
        <v>N</v>
      </c>
      <c r="L14" s="32" t="str">
        <f>VLOOKUP(F14,_holidays!A10:C2115, 3,FALSE)</f>
        <v>N</v>
      </c>
      <c r="M14" s="32">
        <v>16.5</v>
      </c>
      <c r="N14" s="32">
        <v>18</v>
      </c>
      <c r="O14" s="32">
        <v>3.1</v>
      </c>
      <c r="P14" s="32">
        <v>1.2</v>
      </c>
      <c r="Q14" s="39">
        <v>121801.155</v>
      </c>
      <c r="R14" s="40">
        <v>34.490675449999998</v>
      </c>
      <c r="S14" s="40">
        <f t="shared" si="4"/>
        <v>4201004.1065401444</v>
      </c>
    </row>
    <row r="15" spans="2:19" ht="20" customHeight="1" x14ac:dyDescent="0.2">
      <c r="B15" s="52" t="s">
        <v>78</v>
      </c>
      <c r="C15" s="52"/>
      <c r="D15" s="52"/>
      <c r="F15" s="4">
        <v>42014</v>
      </c>
      <c r="G15" s="32" t="str">
        <f t="shared" si="0"/>
        <v>Saturday</v>
      </c>
      <c r="H15" s="32" t="str">
        <f t="shared" si="1"/>
        <v>January</v>
      </c>
      <c r="I15" s="32" t="str">
        <f t="shared" si="2"/>
        <v>2015</v>
      </c>
      <c r="J15" s="32">
        <f t="shared" si="3"/>
        <v>2</v>
      </c>
      <c r="K15" s="32" t="str">
        <f>VLOOKUP(F15,_holidays!A11:B2116, 2,)</f>
        <v>N</v>
      </c>
      <c r="L15" s="32" t="str">
        <f>VLOOKUP(F15,_holidays!A11:C2116, 3,FALSE)</f>
        <v>N</v>
      </c>
      <c r="M15" s="32">
        <v>13.6</v>
      </c>
      <c r="N15" s="32">
        <v>21.7</v>
      </c>
      <c r="O15" s="32">
        <v>5.6</v>
      </c>
      <c r="P15" s="32">
        <v>5.2</v>
      </c>
      <c r="Q15" s="39">
        <v>103043.66</v>
      </c>
      <c r="R15" s="40">
        <v>20.229824900000001</v>
      </c>
      <c r="S15" s="40">
        <f t="shared" si="4"/>
        <v>2084555.1988551342</v>
      </c>
    </row>
    <row r="16" spans="2:19" ht="20" customHeight="1" x14ac:dyDescent="0.2">
      <c r="B16" s="13"/>
      <c r="C16" s="13"/>
      <c r="D16" s="13"/>
      <c r="F16" s="4">
        <v>42015</v>
      </c>
      <c r="G16" s="32" t="str">
        <f t="shared" si="0"/>
        <v>Sunday</v>
      </c>
      <c r="H16" s="32" t="str">
        <f t="shared" si="1"/>
        <v>January</v>
      </c>
      <c r="I16" s="32" t="str">
        <f t="shared" si="2"/>
        <v>2015</v>
      </c>
      <c r="J16" s="32">
        <f t="shared" si="3"/>
        <v>3</v>
      </c>
      <c r="K16" s="32" t="str">
        <f>VLOOKUP(F16,_holidays!A12:B2117, 2,)</f>
        <v>N</v>
      </c>
      <c r="L16" s="32" t="str">
        <f>VLOOKUP(F16,_holidays!A12:C2117, 3,FALSE)</f>
        <v>N</v>
      </c>
      <c r="M16" s="32">
        <v>15.6</v>
      </c>
      <c r="N16" s="32">
        <v>27.5</v>
      </c>
      <c r="O16" s="32">
        <v>29.9</v>
      </c>
      <c r="P16" s="32">
        <v>0</v>
      </c>
      <c r="Q16" s="39">
        <v>99865.755000000005</v>
      </c>
      <c r="R16" s="40">
        <v>18.23476806</v>
      </c>
      <c r="S16" s="40">
        <f t="shared" si="4"/>
        <v>1821028.8795617854</v>
      </c>
    </row>
    <row r="17" spans="2:19" ht="20" customHeight="1" x14ac:dyDescent="0.2">
      <c r="B17" s="52" t="s">
        <v>79</v>
      </c>
      <c r="C17" s="52"/>
      <c r="D17" s="52"/>
      <c r="F17" s="4">
        <v>42016</v>
      </c>
      <c r="G17" s="32" t="str">
        <f t="shared" si="0"/>
        <v>Monday</v>
      </c>
      <c r="H17" s="32" t="str">
        <f t="shared" si="1"/>
        <v>January</v>
      </c>
      <c r="I17" s="32" t="str">
        <f t="shared" si="2"/>
        <v>2015</v>
      </c>
      <c r="J17" s="32">
        <f t="shared" si="3"/>
        <v>3</v>
      </c>
      <c r="K17" s="32" t="str">
        <f>VLOOKUP(F17,_holidays!A13:B2118, 2,)</f>
        <v>N</v>
      </c>
      <c r="L17" s="32" t="str">
        <f>VLOOKUP(F17,_holidays!A13:C2118, 3,FALSE)</f>
        <v>N</v>
      </c>
      <c r="M17" s="32">
        <v>16.100000000000001</v>
      </c>
      <c r="N17" s="32">
        <v>31.3</v>
      </c>
      <c r="O17" s="32">
        <v>31.6</v>
      </c>
      <c r="P17" s="32">
        <v>0</v>
      </c>
      <c r="Q17" s="39">
        <v>131261.125</v>
      </c>
      <c r="R17" s="40">
        <v>33.694810169999997</v>
      </c>
      <c r="S17" s="40">
        <f t="shared" si="4"/>
        <v>4422818.6895756405</v>
      </c>
    </row>
    <row r="18" spans="2:19" ht="20" customHeight="1" x14ac:dyDescent="0.2">
      <c r="B18" s="13"/>
      <c r="C18" s="13"/>
      <c r="D18" s="13"/>
      <c r="F18" s="4">
        <v>42017</v>
      </c>
      <c r="G18" s="32" t="str">
        <f t="shared" si="0"/>
        <v>Tuesday</v>
      </c>
      <c r="H18" s="32" t="str">
        <f t="shared" si="1"/>
        <v>January</v>
      </c>
      <c r="I18" s="32" t="str">
        <f t="shared" si="2"/>
        <v>2015</v>
      </c>
      <c r="J18" s="32">
        <f t="shared" si="3"/>
        <v>3</v>
      </c>
      <c r="K18" s="32" t="str">
        <f>VLOOKUP(F18,_holidays!A14:B2119, 2,)</f>
        <v>N</v>
      </c>
      <c r="L18" s="32" t="str">
        <f>VLOOKUP(F18,_holidays!A14:C2119, 3,FALSE)</f>
        <v>N</v>
      </c>
      <c r="M18" s="32">
        <v>20.2</v>
      </c>
      <c r="N18" s="32">
        <v>25.6</v>
      </c>
      <c r="O18" s="32">
        <v>4.2</v>
      </c>
      <c r="P18" s="32">
        <v>0</v>
      </c>
      <c r="Q18" s="39">
        <v>126527.36</v>
      </c>
      <c r="R18" s="40">
        <v>27.53786427</v>
      </c>
      <c r="S18" s="40">
        <f t="shared" si="4"/>
        <v>3484293.2661214271</v>
      </c>
    </row>
    <row r="19" spans="2:19" ht="20" customHeight="1" x14ac:dyDescent="0.2">
      <c r="B19" s="52" t="s">
        <v>80</v>
      </c>
      <c r="C19" s="52"/>
      <c r="D19" s="52"/>
      <c r="F19" s="4">
        <v>42018</v>
      </c>
      <c r="G19" s="32" t="str">
        <f t="shared" si="0"/>
        <v>Wednesday</v>
      </c>
      <c r="H19" s="32" t="str">
        <f t="shared" si="1"/>
        <v>January</v>
      </c>
      <c r="I19" s="32" t="str">
        <f t="shared" si="2"/>
        <v>2015</v>
      </c>
      <c r="J19" s="32">
        <f t="shared" si="3"/>
        <v>3</v>
      </c>
      <c r="K19" s="32" t="str">
        <f>VLOOKUP(F19,_holidays!A15:B2120, 2,)</f>
        <v>N</v>
      </c>
      <c r="L19" s="32" t="str">
        <f>VLOOKUP(F19,_holidays!A15:C2120, 3,FALSE)</f>
        <v>N</v>
      </c>
      <c r="M19" s="32">
        <v>18.3</v>
      </c>
      <c r="N19" s="32">
        <v>22.7</v>
      </c>
      <c r="O19" s="32">
        <v>15.2</v>
      </c>
      <c r="P19" s="32">
        <v>15.8</v>
      </c>
      <c r="Q19" s="39">
        <v>119741.62</v>
      </c>
      <c r="R19" s="40">
        <v>29.018516609999999</v>
      </c>
      <c r="S19" s="40">
        <f t="shared" si="4"/>
        <v>3474724.1888783081</v>
      </c>
    </row>
    <row r="20" spans="2:19" ht="20" customHeight="1" x14ac:dyDescent="0.2">
      <c r="B20" s="13"/>
      <c r="C20" s="13"/>
      <c r="D20" s="13"/>
      <c r="F20" s="4">
        <v>42019</v>
      </c>
      <c r="G20" s="32" t="str">
        <f t="shared" si="0"/>
        <v>Thursday</v>
      </c>
      <c r="H20" s="32" t="str">
        <f t="shared" si="1"/>
        <v>January</v>
      </c>
      <c r="I20" s="32" t="str">
        <f t="shared" si="2"/>
        <v>2015</v>
      </c>
      <c r="J20" s="32">
        <f t="shared" si="3"/>
        <v>3</v>
      </c>
      <c r="K20" s="32" t="str">
        <f>VLOOKUP(F20,_holidays!A16:B2121, 2,)</f>
        <v>N</v>
      </c>
      <c r="L20" s="32" t="str">
        <f>VLOOKUP(F20,_holidays!A16:C2121, 3,FALSE)</f>
        <v>N</v>
      </c>
      <c r="M20" s="32">
        <v>15.8</v>
      </c>
      <c r="N20" s="32">
        <v>20</v>
      </c>
      <c r="O20" s="32">
        <v>14.6</v>
      </c>
      <c r="P20" s="32">
        <v>0</v>
      </c>
      <c r="Q20" s="39">
        <v>118411.22</v>
      </c>
      <c r="R20" s="40">
        <v>30.93653879</v>
      </c>
      <c r="S20" s="40">
        <f t="shared" si="4"/>
        <v>3663233.3007012238</v>
      </c>
    </row>
    <row r="21" spans="2:19" ht="20" customHeight="1" x14ac:dyDescent="0.2">
      <c r="B21" s="52" t="s">
        <v>81</v>
      </c>
      <c r="C21" s="52"/>
      <c r="D21" s="52"/>
      <c r="F21" s="4">
        <v>42020</v>
      </c>
      <c r="G21" s="32" t="str">
        <f t="shared" si="0"/>
        <v>Friday</v>
      </c>
      <c r="H21" s="32" t="str">
        <f t="shared" si="1"/>
        <v>January</v>
      </c>
      <c r="I21" s="32" t="str">
        <f t="shared" si="2"/>
        <v>2015</v>
      </c>
      <c r="J21" s="32">
        <f t="shared" si="3"/>
        <v>3</v>
      </c>
      <c r="K21" s="32" t="str">
        <f>VLOOKUP(F21,_holidays!A17:B2122, 2,)</f>
        <v>N</v>
      </c>
      <c r="L21" s="32" t="str">
        <f>VLOOKUP(F21,_holidays!A17:C2122, 3,FALSE)</f>
        <v>N</v>
      </c>
      <c r="M21" s="32">
        <v>13.1</v>
      </c>
      <c r="N21" s="32">
        <v>27.3</v>
      </c>
      <c r="O21" s="32">
        <v>30.3</v>
      </c>
      <c r="P21" s="32">
        <v>0</v>
      </c>
      <c r="Q21" s="39">
        <v>116690.765</v>
      </c>
      <c r="R21" s="40">
        <v>23.015190879999999</v>
      </c>
      <c r="S21" s="40">
        <f t="shared" si="4"/>
        <v>2685660.2304082229</v>
      </c>
    </row>
    <row r="22" spans="2:19" ht="20" customHeight="1" x14ac:dyDescent="0.2">
      <c r="F22" s="4">
        <v>42021</v>
      </c>
      <c r="G22" s="32" t="str">
        <f t="shared" si="0"/>
        <v>Saturday</v>
      </c>
      <c r="H22" s="32" t="str">
        <f t="shared" si="1"/>
        <v>January</v>
      </c>
      <c r="I22" s="32" t="str">
        <f t="shared" si="2"/>
        <v>2015</v>
      </c>
      <c r="J22" s="32">
        <f t="shared" si="3"/>
        <v>3</v>
      </c>
      <c r="K22" s="32" t="str">
        <f>VLOOKUP(F22,_holidays!A18:B2123, 2,)</f>
        <v>N</v>
      </c>
      <c r="L22" s="32" t="str">
        <f>VLOOKUP(F22,_holidays!A18:C2123, 3,FALSE)</f>
        <v>N</v>
      </c>
      <c r="M22" s="32">
        <v>15.9</v>
      </c>
      <c r="N22" s="32">
        <v>25</v>
      </c>
      <c r="O22" s="32">
        <v>27.5</v>
      </c>
      <c r="P22" s="32">
        <v>0</v>
      </c>
      <c r="Q22" s="39">
        <v>99371.31</v>
      </c>
      <c r="R22" s="40">
        <v>18.99492729</v>
      </c>
      <c r="S22" s="40">
        <f t="shared" si="4"/>
        <v>1887550.8081620499</v>
      </c>
    </row>
    <row r="23" spans="2:19" ht="20" customHeight="1" x14ac:dyDescent="0.2">
      <c r="F23" s="4">
        <v>42022</v>
      </c>
      <c r="G23" s="32" t="str">
        <f t="shared" si="0"/>
        <v>Sunday</v>
      </c>
      <c r="H23" s="32" t="str">
        <f t="shared" si="1"/>
        <v>January</v>
      </c>
      <c r="I23" s="32" t="str">
        <f t="shared" si="2"/>
        <v>2015</v>
      </c>
      <c r="J23" s="32">
        <f t="shared" si="3"/>
        <v>4</v>
      </c>
      <c r="K23" s="32" t="str">
        <f>VLOOKUP(F23,_holidays!A19:B2124, 2,)</f>
        <v>N</v>
      </c>
      <c r="L23" s="32" t="str">
        <f>VLOOKUP(F23,_holidays!A19:C2124, 3,FALSE)</f>
        <v>N</v>
      </c>
      <c r="M23" s="32">
        <v>15.3</v>
      </c>
      <c r="N23" s="32">
        <v>19.5</v>
      </c>
      <c r="O23" s="32">
        <v>23.4</v>
      </c>
      <c r="P23" s="32">
        <v>0</v>
      </c>
      <c r="Q23" s="39">
        <v>97728.75</v>
      </c>
      <c r="R23" s="40">
        <v>17.00868088</v>
      </c>
      <c r="S23" s="40">
        <f t="shared" si="4"/>
        <v>1662237.1215512999</v>
      </c>
    </row>
    <row r="24" spans="2:19" ht="20" customHeight="1" x14ac:dyDescent="0.2">
      <c r="F24" s="4">
        <v>42023</v>
      </c>
      <c r="G24" s="32" t="str">
        <f t="shared" si="0"/>
        <v>Monday</v>
      </c>
      <c r="H24" s="32" t="str">
        <f t="shared" si="1"/>
        <v>January</v>
      </c>
      <c r="I24" s="32" t="str">
        <f t="shared" si="2"/>
        <v>2015</v>
      </c>
      <c r="J24" s="32">
        <f t="shared" si="3"/>
        <v>4</v>
      </c>
      <c r="K24" s="32" t="str">
        <f>VLOOKUP(F24,_holidays!A20:B2125, 2,)</f>
        <v>N</v>
      </c>
      <c r="L24" s="32" t="str">
        <f>VLOOKUP(F24,_holidays!A20:C2125, 3,FALSE)</f>
        <v>N</v>
      </c>
      <c r="M24" s="32">
        <v>13.5</v>
      </c>
      <c r="N24" s="32">
        <v>23.6</v>
      </c>
      <c r="O24" s="32">
        <v>29</v>
      </c>
      <c r="P24" s="32">
        <v>0</v>
      </c>
      <c r="Q24" s="39">
        <v>116883.15</v>
      </c>
      <c r="R24" s="40">
        <v>26.927876189999999</v>
      </c>
      <c r="S24" s="40">
        <f t="shared" si="4"/>
        <v>3147414.9918971984</v>
      </c>
    </row>
    <row r="25" spans="2:19" ht="20" customHeight="1" x14ac:dyDescent="0.2">
      <c r="F25" s="4">
        <v>42024</v>
      </c>
      <c r="G25" s="32" t="str">
        <f t="shared" si="0"/>
        <v>Tuesday</v>
      </c>
      <c r="H25" s="32" t="str">
        <f t="shared" si="1"/>
        <v>January</v>
      </c>
      <c r="I25" s="32" t="str">
        <f t="shared" si="2"/>
        <v>2015</v>
      </c>
      <c r="J25" s="32">
        <f t="shared" si="3"/>
        <v>4</v>
      </c>
      <c r="K25" s="32" t="str">
        <f>VLOOKUP(F25,_holidays!A21:B2126, 2,)</f>
        <v>N</v>
      </c>
      <c r="L25" s="32" t="str">
        <f>VLOOKUP(F25,_holidays!A21:C2126, 3,FALSE)</f>
        <v>N</v>
      </c>
      <c r="M25" s="32">
        <v>13</v>
      </c>
      <c r="N25" s="32">
        <v>30.4</v>
      </c>
      <c r="O25" s="32">
        <v>19.600000000000001</v>
      </c>
      <c r="P25" s="32">
        <v>0</v>
      </c>
      <c r="Q25" s="39">
        <v>128968.125</v>
      </c>
      <c r="R25" s="40">
        <v>23.078074139999998</v>
      </c>
      <c r="S25" s="40">
        <f t="shared" si="4"/>
        <v>2976335.9504467873</v>
      </c>
    </row>
    <row r="26" spans="2:19" ht="20" customHeight="1" x14ac:dyDescent="0.2">
      <c r="F26" s="4">
        <v>42025</v>
      </c>
      <c r="G26" s="32" t="str">
        <f t="shared" si="0"/>
        <v>Wednesday</v>
      </c>
      <c r="H26" s="32" t="str">
        <f t="shared" si="1"/>
        <v>January</v>
      </c>
      <c r="I26" s="32" t="str">
        <f t="shared" si="2"/>
        <v>2015</v>
      </c>
      <c r="J26" s="32">
        <f t="shared" si="3"/>
        <v>4</v>
      </c>
      <c r="K26" s="32" t="str">
        <f>VLOOKUP(F26,_holidays!A22:B2127, 2,)</f>
        <v>N</v>
      </c>
      <c r="L26" s="32" t="str">
        <f>VLOOKUP(F26,_holidays!A22:C2127, 3,FALSE)</f>
        <v>N</v>
      </c>
      <c r="M26" s="32">
        <v>19.7</v>
      </c>
      <c r="N26" s="32">
        <v>33.1</v>
      </c>
      <c r="O26" s="32">
        <v>25.8</v>
      </c>
      <c r="P26" s="32">
        <v>0</v>
      </c>
      <c r="Q26" s="39">
        <v>148702.505</v>
      </c>
      <c r="R26" s="40">
        <v>34.443415459999997</v>
      </c>
      <c r="S26" s="40">
        <f t="shared" si="4"/>
        <v>5121822.159657727</v>
      </c>
    </row>
    <row r="27" spans="2:19" ht="20" customHeight="1" x14ac:dyDescent="0.2">
      <c r="F27" s="4">
        <v>42026</v>
      </c>
      <c r="G27" s="32" t="str">
        <f t="shared" si="0"/>
        <v>Thursday</v>
      </c>
      <c r="H27" s="32" t="str">
        <f t="shared" si="1"/>
        <v>January</v>
      </c>
      <c r="I27" s="32" t="str">
        <f t="shared" si="2"/>
        <v>2015</v>
      </c>
      <c r="J27" s="32">
        <f t="shared" si="3"/>
        <v>4</v>
      </c>
      <c r="K27" s="32" t="str">
        <f>VLOOKUP(F27,_holidays!A23:B2128, 2,)</f>
        <v>N</v>
      </c>
      <c r="L27" s="32" t="str">
        <f>VLOOKUP(F27,_holidays!A23:C2128, 3,FALSE)</f>
        <v>N</v>
      </c>
      <c r="M27" s="32">
        <v>18.7</v>
      </c>
      <c r="N27" s="32">
        <v>35.799999999999997</v>
      </c>
      <c r="O27" s="32">
        <v>23.1</v>
      </c>
      <c r="P27" s="32">
        <v>0</v>
      </c>
      <c r="Q27" s="39">
        <v>153232.1</v>
      </c>
      <c r="R27" s="40">
        <v>35.230761399999999</v>
      </c>
      <c r="S27" s="40">
        <f t="shared" si="4"/>
        <v>5398483.5539209396</v>
      </c>
    </row>
    <row r="28" spans="2:19" ht="20" customHeight="1" x14ac:dyDescent="0.2">
      <c r="F28" s="4">
        <v>42027</v>
      </c>
      <c r="G28" s="32" t="str">
        <f t="shared" si="0"/>
        <v>Friday</v>
      </c>
      <c r="H28" s="32" t="str">
        <f t="shared" si="1"/>
        <v>January</v>
      </c>
      <c r="I28" s="32" t="str">
        <f t="shared" si="2"/>
        <v>2015</v>
      </c>
      <c r="J28" s="32">
        <f t="shared" si="3"/>
        <v>4</v>
      </c>
      <c r="K28" s="32" t="str">
        <f>VLOOKUP(F28,_holidays!A24:B2129, 2,)</f>
        <v>N</v>
      </c>
      <c r="L28" s="32" t="str">
        <f>VLOOKUP(F28,_holidays!A24:C2129, 3,FALSE)</f>
        <v>N</v>
      </c>
      <c r="M28" s="32">
        <v>20.2</v>
      </c>
      <c r="N28" s="32">
        <v>25</v>
      </c>
      <c r="O28" s="32">
        <v>28.6</v>
      </c>
      <c r="P28" s="32">
        <v>0</v>
      </c>
      <c r="Q28" s="39">
        <v>138095.20000000001</v>
      </c>
      <c r="R28" s="40">
        <v>40.604200220000003</v>
      </c>
      <c r="S28" s="40">
        <f t="shared" si="4"/>
        <v>5607245.1502209445</v>
      </c>
    </row>
    <row r="29" spans="2:19" ht="20" customHeight="1" x14ac:dyDescent="0.2">
      <c r="F29" s="4">
        <v>42028</v>
      </c>
      <c r="G29" s="32" t="str">
        <f t="shared" si="0"/>
        <v>Saturday</v>
      </c>
      <c r="H29" s="32" t="str">
        <f t="shared" si="1"/>
        <v>January</v>
      </c>
      <c r="I29" s="32" t="str">
        <f t="shared" si="2"/>
        <v>2015</v>
      </c>
      <c r="J29" s="32">
        <f t="shared" si="3"/>
        <v>4</v>
      </c>
      <c r="K29" s="32" t="str">
        <f>VLOOKUP(F29,_holidays!A25:B2130, 2,)</f>
        <v>N</v>
      </c>
      <c r="L29" s="32" t="str">
        <f>VLOOKUP(F29,_holidays!A25:C2130, 3,FALSE)</f>
        <v>N</v>
      </c>
      <c r="M29" s="32">
        <v>15.8</v>
      </c>
      <c r="N29" s="32">
        <v>26.3</v>
      </c>
      <c r="O29" s="32">
        <v>30.3</v>
      </c>
      <c r="P29" s="32">
        <v>0</v>
      </c>
      <c r="Q29" s="39">
        <v>116310.59</v>
      </c>
      <c r="R29" s="40">
        <v>20.922000149999999</v>
      </c>
      <c r="S29" s="40">
        <f t="shared" si="4"/>
        <v>2433450.1814265884</v>
      </c>
    </row>
    <row r="30" spans="2:19" ht="20" customHeight="1" x14ac:dyDescent="0.2">
      <c r="F30" s="4">
        <v>42029</v>
      </c>
      <c r="G30" s="32" t="str">
        <f t="shared" si="0"/>
        <v>Sunday</v>
      </c>
      <c r="H30" s="32" t="str">
        <f t="shared" si="1"/>
        <v>January</v>
      </c>
      <c r="I30" s="32" t="str">
        <f t="shared" si="2"/>
        <v>2015</v>
      </c>
      <c r="J30" s="32">
        <f t="shared" si="3"/>
        <v>5</v>
      </c>
      <c r="K30" s="32" t="str">
        <f>VLOOKUP(F30,_holidays!A26:B2131, 2,)</f>
        <v>N</v>
      </c>
      <c r="L30" s="32" t="str">
        <f>VLOOKUP(F30,_holidays!A26:C2131, 3,FALSE)</f>
        <v>N</v>
      </c>
      <c r="M30" s="32">
        <v>14.7</v>
      </c>
      <c r="N30" s="32">
        <v>22</v>
      </c>
      <c r="O30" s="32">
        <v>25.4</v>
      </c>
      <c r="P30" s="32">
        <v>0</v>
      </c>
      <c r="Q30" s="39">
        <v>97959.46</v>
      </c>
      <c r="R30" s="40">
        <v>16.5414177</v>
      </c>
      <c r="S30" s="40">
        <f t="shared" si="4"/>
        <v>1620388.3455264422</v>
      </c>
    </row>
    <row r="31" spans="2:19" ht="20" customHeight="1" x14ac:dyDescent="0.2">
      <c r="F31" s="4">
        <v>42030</v>
      </c>
      <c r="G31" s="32" t="str">
        <f t="shared" si="0"/>
        <v>Monday</v>
      </c>
      <c r="H31" s="32" t="str">
        <f t="shared" si="1"/>
        <v>January</v>
      </c>
      <c r="I31" s="32" t="str">
        <f t="shared" si="2"/>
        <v>2015</v>
      </c>
      <c r="J31" s="32">
        <f t="shared" si="3"/>
        <v>5</v>
      </c>
      <c r="K31" s="32" t="str">
        <f>VLOOKUP(F31,_holidays!A27:B2132, 2,)</f>
        <v>N</v>
      </c>
      <c r="L31" s="32" t="str">
        <f>VLOOKUP(F31,_holidays!A27:C2132, 3,FALSE)</f>
        <v>Y</v>
      </c>
      <c r="M31" s="32">
        <v>11.6</v>
      </c>
      <c r="N31" s="32">
        <v>19.8</v>
      </c>
      <c r="O31" s="32">
        <v>19.899999999999999</v>
      </c>
      <c r="P31" s="32">
        <v>1</v>
      </c>
      <c r="Q31" s="39">
        <v>103769.48</v>
      </c>
      <c r="R31" s="40">
        <v>16.9360128</v>
      </c>
      <c r="S31" s="40">
        <f t="shared" si="4"/>
        <v>1757441.2415293439</v>
      </c>
    </row>
    <row r="32" spans="2:19" ht="20" customHeight="1" x14ac:dyDescent="0.2">
      <c r="F32" s="4">
        <v>42031</v>
      </c>
      <c r="G32" s="32" t="str">
        <f t="shared" si="0"/>
        <v>Tuesday</v>
      </c>
      <c r="H32" s="32" t="str">
        <f t="shared" si="1"/>
        <v>January</v>
      </c>
      <c r="I32" s="32" t="str">
        <f t="shared" si="2"/>
        <v>2015</v>
      </c>
      <c r="J32" s="32">
        <f t="shared" si="3"/>
        <v>5</v>
      </c>
      <c r="K32" s="32" t="str">
        <f>VLOOKUP(F32,_holidays!A28:B2133, 2,)</f>
        <v>N</v>
      </c>
      <c r="L32" s="32" t="str">
        <f>VLOOKUP(F32,_holidays!A28:C2133, 3,FALSE)</f>
        <v>N</v>
      </c>
      <c r="M32" s="32">
        <v>11.7</v>
      </c>
      <c r="N32" s="32">
        <v>19.100000000000001</v>
      </c>
      <c r="O32" s="32">
        <v>17.7</v>
      </c>
      <c r="P32" s="32">
        <v>0.6</v>
      </c>
      <c r="Q32" s="39">
        <v>118393.31</v>
      </c>
      <c r="R32" s="40">
        <v>21.206288600000001</v>
      </c>
      <c r="S32" s="40">
        <f t="shared" si="4"/>
        <v>2510682.7001692662</v>
      </c>
    </row>
    <row r="33" spans="6:19" ht="20" customHeight="1" x14ac:dyDescent="0.2">
      <c r="F33" s="4">
        <v>42032</v>
      </c>
      <c r="G33" s="32" t="str">
        <f t="shared" si="0"/>
        <v>Wednesday</v>
      </c>
      <c r="H33" s="32" t="str">
        <f t="shared" si="1"/>
        <v>January</v>
      </c>
      <c r="I33" s="32" t="str">
        <f t="shared" si="2"/>
        <v>2015</v>
      </c>
      <c r="J33" s="32">
        <f t="shared" si="3"/>
        <v>5</v>
      </c>
      <c r="K33" s="32" t="str">
        <f>VLOOKUP(F33,_holidays!A29:B2134, 2,)</f>
        <v>N</v>
      </c>
      <c r="L33" s="32" t="str">
        <f>VLOOKUP(F33,_holidays!A29:C2134, 3,FALSE)</f>
        <v>N</v>
      </c>
      <c r="M33" s="32">
        <v>13.3</v>
      </c>
      <c r="N33" s="32">
        <v>25.4</v>
      </c>
      <c r="O33" s="32">
        <v>27</v>
      </c>
      <c r="P33" s="32">
        <v>0</v>
      </c>
      <c r="Q33" s="39">
        <v>116763.72500000001</v>
      </c>
      <c r="R33" s="40">
        <v>17.02383824</v>
      </c>
      <c r="S33" s="40">
        <f t="shared" si="4"/>
        <v>1987766.766699844</v>
      </c>
    </row>
    <row r="34" spans="6:19" ht="20" customHeight="1" x14ac:dyDescent="0.2">
      <c r="F34" s="4">
        <v>42033</v>
      </c>
      <c r="G34" s="32" t="str">
        <f t="shared" si="0"/>
        <v>Thursday</v>
      </c>
      <c r="H34" s="32" t="str">
        <f t="shared" si="1"/>
        <v>January</v>
      </c>
      <c r="I34" s="32" t="str">
        <f t="shared" si="2"/>
        <v>2015</v>
      </c>
      <c r="J34" s="32">
        <f t="shared" si="3"/>
        <v>5</v>
      </c>
      <c r="K34" s="32" t="str">
        <f>VLOOKUP(F34,_holidays!A30:B2135, 2,)</f>
        <v>Y</v>
      </c>
      <c r="L34" s="32" t="str">
        <f>VLOOKUP(F34,_holidays!A30:C2135, 3,FALSE)</f>
        <v>N</v>
      </c>
      <c r="M34" s="32">
        <v>12.8</v>
      </c>
      <c r="N34" s="32">
        <v>22.2</v>
      </c>
      <c r="O34" s="32">
        <v>28.9</v>
      </c>
      <c r="P34" s="32">
        <v>0</v>
      </c>
      <c r="Q34" s="39">
        <v>119313.73</v>
      </c>
      <c r="R34" s="40">
        <v>19.624827360000001</v>
      </c>
      <c r="S34" s="40">
        <f t="shared" si="4"/>
        <v>2341511.3529276527</v>
      </c>
    </row>
    <row r="35" spans="6:19" ht="20" customHeight="1" x14ac:dyDescent="0.2">
      <c r="F35" s="4">
        <v>42034</v>
      </c>
      <c r="G35" s="32" t="str">
        <f t="shared" si="0"/>
        <v>Friday</v>
      </c>
      <c r="H35" s="32" t="str">
        <f t="shared" si="1"/>
        <v>January</v>
      </c>
      <c r="I35" s="32" t="str">
        <f t="shared" si="2"/>
        <v>2015</v>
      </c>
      <c r="J35" s="32">
        <f t="shared" si="3"/>
        <v>5</v>
      </c>
      <c r="K35" s="32" t="str">
        <f>VLOOKUP(F35,_holidays!A31:B2136, 2,)</f>
        <v>Y</v>
      </c>
      <c r="L35" s="32" t="str">
        <f>VLOOKUP(F35,_holidays!A31:C2136, 3,FALSE)</f>
        <v>N</v>
      </c>
      <c r="M35" s="32">
        <v>13.1</v>
      </c>
      <c r="N35" s="32">
        <v>21</v>
      </c>
      <c r="O35" s="32">
        <v>27.6</v>
      </c>
      <c r="P35" s="32">
        <v>0</v>
      </c>
      <c r="Q35" s="39">
        <v>121018.15</v>
      </c>
      <c r="R35" s="40">
        <v>21.029356079999999</v>
      </c>
      <c r="S35" s="40">
        <f t="shared" si="4"/>
        <v>2544933.7684928519</v>
      </c>
    </row>
    <row r="36" spans="6:19" ht="20" customHeight="1" x14ac:dyDescent="0.2">
      <c r="F36" s="4">
        <v>42035</v>
      </c>
      <c r="G36" s="32" t="str">
        <f t="shared" si="0"/>
        <v>Saturday</v>
      </c>
      <c r="H36" s="32" t="str">
        <f t="shared" si="1"/>
        <v>January</v>
      </c>
      <c r="I36" s="32" t="str">
        <f t="shared" si="2"/>
        <v>2015</v>
      </c>
      <c r="J36" s="32">
        <f t="shared" si="3"/>
        <v>5</v>
      </c>
      <c r="K36" s="32" t="str">
        <f>VLOOKUP(F36,_holidays!A32:B2137, 2,)</f>
        <v>Y</v>
      </c>
      <c r="L36" s="32" t="str">
        <f>VLOOKUP(F36,_holidays!A32:C2137, 3,FALSE)</f>
        <v>N</v>
      </c>
      <c r="M36" s="32">
        <v>14.3</v>
      </c>
      <c r="N36" s="32">
        <v>20.2</v>
      </c>
      <c r="O36" s="32">
        <v>26.2</v>
      </c>
      <c r="P36" s="32">
        <v>0</v>
      </c>
      <c r="Q36" s="39">
        <v>103822.97</v>
      </c>
      <c r="R36" s="40">
        <v>16.538846729999999</v>
      </c>
      <c r="S36" s="40">
        <f t="shared" si="4"/>
        <v>1717112.187883388</v>
      </c>
    </row>
    <row r="37" spans="6:19" ht="20" customHeight="1" x14ac:dyDescent="0.2">
      <c r="F37" s="4">
        <v>42036</v>
      </c>
      <c r="G37" s="32" t="str">
        <f t="shared" si="0"/>
        <v>Sunday</v>
      </c>
      <c r="H37" s="32" t="str">
        <f t="shared" si="1"/>
        <v>February</v>
      </c>
      <c r="I37" s="32" t="str">
        <f t="shared" si="2"/>
        <v>2015</v>
      </c>
      <c r="J37" s="32">
        <f t="shared" si="3"/>
        <v>6</v>
      </c>
      <c r="K37" s="32" t="str">
        <f>VLOOKUP(F37,_holidays!A33:B2138, 2,)</f>
        <v>Y</v>
      </c>
      <c r="L37" s="32" t="str">
        <f>VLOOKUP(F37,_holidays!A33:C2138, 3,FALSE)</f>
        <v>N</v>
      </c>
      <c r="M37" s="32">
        <v>13.2</v>
      </c>
      <c r="N37" s="32">
        <v>19</v>
      </c>
      <c r="O37" s="32">
        <v>17.3</v>
      </c>
      <c r="P37" s="32">
        <v>9.1999999999999993</v>
      </c>
      <c r="Q37" s="39">
        <v>100178.84</v>
      </c>
      <c r="R37" s="40">
        <v>14.578844419999999</v>
      </c>
      <c r="S37" s="40">
        <f t="shared" si="4"/>
        <v>1460491.7225360726</v>
      </c>
    </row>
    <row r="38" spans="6:19" ht="20" customHeight="1" x14ac:dyDescent="0.2">
      <c r="F38" s="4">
        <v>42037</v>
      </c>
      <c r="G38" s="32" t="str">
        <f t="shared" si="0"/>
        <v>Monday</v>
      </c>
      <c r="H38" s="32" t="str">
        <f t="shared" si="1"/>
        <v>February</v>
      </c>
      <c r="I38" s="32" t="str">
        <f t="shared" si="2"/>
        <v>2015</v>
      </c>
      <c r="J38" s="32">
        <f t="shared" si="3"/>
        <v>6</v>
      </c>
      <c r="K38" s="32" t="str">
        <f>VLOOKUP(F38,_holidays!A34:B2139, 2,)</f>
        <v>Y</v>
      </c>
      <c r="L38" s="32" t="str">
        <f>VLOOKUP(F38,_holidays!A34:C2139, 3,FALSE)</f>
        <v>N</v>
      </c>
      <c r="M38" s="32">
        <v>13.5</v>
      </c>
      <c r="N38" s="32">
        <v>21.1</v>
      </c>
      <c r="O38" s="32">
        <v>23.9</v>
      </c>
      <c r="P38" s="32">
        <v>3.8</v>
      </c>
      <c r="Q38" s="39">
        <v>118694.16</v>
      </c>
      <c r="R38" s="40">
        <v>22.270032189999998</v>
      </c>
      <c r="S38" s="40">
        <f t="shared" si="4"/>
        <v>2643322.7639650102</v>
      </c>
    </row>
    <row r="39" spans="6:19" ht="20" customHeight="1" x14ac:dyDescent="0.2">
      <c r="F39" s="4">
        <v>42038</v>
      </c>
      <c r="G39" s="32" t="str">
        <f t="shared" si="0"/>
        <v>Tuesday</v>
      </c>
      <c r="H39" s="32" t="str">
        <f t="shared" si="1"/>
        <v>February</v>
      </c>
      <c r="I39" s="32" t="str">
        <f t="shared" si="2"/>
        <v>2015</v>
      </c>
      <c r="J39" s="32">
        <f t="shared" si="3"/>
        <v>6</v>
      </c>
      <c r="K39" s="32" t="str">
        <f>VLOOKUP(F39,_holidays!A35:B2140, 2,)</f>
        <v>Y</v>
      </c>
      <c r="L39" s="32" t="str">
        <f>VLOOKUP(F39,_holidays!A35:C2140, 3,FALSE)</f>
        <v>N</v>
      </c>
      <c r="M39" s="32">
        <v>16.100000000000001</v>
      </c>
      <c r="N39" s="32">
        <v>20</v>
      </c>
      <c r="O39" s="32">
        <v>22.7</v>
      </c>
      <c r="P39" s="32">
        <v>0</v>
      </c>
      <c r="Q39" s="39">
        <v>122880.13</v>
      </c>
      <c r="R39" s="40">
        <v>27.003832330000002</v>
      </c>
      <c r="S39" s="40">
        <f t="shared" si="4"/>
        <v>3318234.4272086034</v>
      </c>
    </row>
    <row r="40" spans="6:19" ht="20" customHeight="1" x14ac:dyDescent="0.2">
      <c r="F40" s="4">
        <v>42039</v>
      </c>
      <c r="G40" s="32" t="str">
        <f t="shared" si="0"/>
        <v>Wednesday</v>
      </c>
      <c r="H40" s="32" t="str">
        <f t="shared" si="1"/>
        <v>February</v>
      </c>
      <c r="I40" s="32" t="str">
        <f t="shared" si="2"/>
        <v>2015</v>
      </c>
      <c r="J40" s="32">
        <f t="shared" si="3"/>
        <v>6</v>
      </c>
      <c r="K40" s="32" t="str">
        <f>VLOOKUP(F40,_holidays!A36:B2141, 2,)</f>
        <v>Y</v>
      </c>
      <c r="L40" s="32" t="str">
        <f>VLOOKUP(F40,_holidays!A36:C2141, 3,FALSE)</f>
        <v>N</v>
      </c>
      <c r="M40" s="32">
        <v>14.8</v>
      </c>
      <c r="N40" s="32">
        <v>19</v>
      </c>
      <c r="O40" s="32">
        <v>21.2</v>
      </c>
      <c r="P40" s="32">
        <v>0</v>
      </c>
      <c r="Q40" s="39">
        <v>117398.03</v>
      </c>
      <c r="R40" s="40">
        <v>27.809134199999999</v>
      </c>
      <c r="S40" s="40">
        <f t="shared" si="4"/>
        <v>3264737.5710856258</v>
      </c>
    </row>
    <row r="41" spans="6:19" ht="20" customHeight="1" x14ac:dyDescent="0.2">
      <c r="F41" s="4">
        <v>42040</v>
      </c>
      <c r="G41" s="32" t="str">
        <f t="shared" si="0"/>
        <v>Thursday</v>
      </c>
      <c r="H41" s="32" t="str">
        <f t="shared" si="1"/>
        <v>February</v>
      </c>
      <c r="I41" s="32" t="str">
        <f t="shared" si="2"/>
        <v>2015</v>
      </c>
      <c r="J41" s="32">
        <f t="shared" si="3"/>
        <v>6</v>
      </c>
      <c r="K41" s="32" t="str">
        <f>VLOOKUP(F41,_holidays!A37:B2142, 2,)</f>
        <v>Y</v>
      </c>
      <c r="L41" s="32" t="str">
        <f>VLOOKUP(F41,_holidays!A37:C2142, 3,FALSE)</f>
        <v>N</v>
      </c>
      <c r="M41" s="32">
        <v>13.3</v>
      </c>
      <c r="N41" s="32">
        <v>24.2</v>
      </c>
      <c r="O41" s="32">
        <v>28.8</v>
      </c>
      <c r="P41" s="32">
        <v>0</v>
      </c>
      <c r="Q41" s="39">
        <v>122279.425</v>
      </c>
      <c r="R41" s="40">
        <v>31.384570740000001</v>
      </c>
      <c r="S41" s="40">
        <f t="shared" si="4"/>
        <v>3837687.2639590246</v>
      </c>
    </row>
    <row r="42" spans="6:19" ht="20" customHeight="1" x14ac:dyDescent="0.2">
      <c r="F42" s="4">
        <v>42041</v>
      </c>
      <c r="G42" s="32" t="str">
        <f t="shared" si="0"/>
        <v>Friday</v>
      </c>
      <c r="H42" s="32" t="str">
        <f t="shared" si="1"/>
        <v>February</v>
      </c>
      <c r="I42" s="32" t="str">
        <f t="shared" si="2"/>
        <v>2015</v>
      </c>
      <c r="J42" s="32">
        <f t="shared" si="3"/>
        <v>6</v>
      </c>
      <c r="K42" s="32" t="str">
        <f>VLOOKUP(F42,_holidays!A38:B2143, 2,)</f>
        <v>Y</v>
      </c>
      <c r="L42" s="32" t="str">
        <f>VLOOKUP(F42,_holidays!A38:C2143, 3,FALSE)</f>
        <v>N</v>
      </c>
      <c r="M42" s="32">
        <v>14.5</v>
      </c>
      <c r="N42" s="32">
        <v>35.700000000000003</v>
      </c>
      <c r="O42" s="32">
        <v>28.4</v>
      </c>
      <c r="P42" s="32">
        <v>0</v>
      </c>
      <c r="Q42" s="39">
        <v>141837.005</v>
      </c>
      <c r="R42" s="40">
        <v>38.840180269999998</v>
      </c>
      <c r="S42" s="40">
        <f t="shared" si="4"/>
        <v>5508974.8431568909</v>
      </c>
    </row>
    <row r="43" spans="6:19" ht="20" customHeight="1" x14ac:dyDescent="0.2">
      <c r="F43" s="4">
        <v>42042</v>
      </c>
      <c r="G43" s="32" t="str">
        <f t="shared" si="0"/>
        <v>Saturday</v>
      </c>
      <c r="H43" s="32" t="str">
        <f t="shared" si="1"/>
        <v>February</v>
      </c>
      <c r="I43" s="32" t="str">
        <f t="shared" si="2"/>
        <v>2015</v>
      </c>
      <c r="J43" s="32">
        <f t="shared" si="3"/>
        <v>6</v>
      </c>
      <c r="K43" s="32" t="str">
        <f>VLOOKUP(F43,_holidays!A39:B2144, 2,)</f>
        <v>Y</v>
      </c>
      <c r="L43" s="32" t="str">
        <f>VLOOKUP(F43,_holidays!A39:C2144, 3,FALSE)</f>
        <v>N</v>
      </c>
      <c r="M43" s="32">
        <v>18.8</v>
      </c>
      <c r="N43" s="32">
        <v>35</v>
      </c>
      <c r="O43" s="32">
        <v>16.100000000000001</v>
      </c>
      <c r="P43" s="32">
        <v>0</v>
      </c>
      <c r="Q43" s="39">
        <v>132138.36499999999</v>
      </c>
      <c r="R43" s="40">
        <v>28.761706780000001</v>
      </c>
      <c r="S43" s="40">
        <f t="shared" si="4"/>
        <v>3800524.9085186147</v>
      </c>
    </row>
    <row r="44" spans="6:19" ht="20" customHeight="1" x14ac:dyDescent="0.2">
      <c r="F44" s="4">
        <v>42043</v>
      </c>
      <c r="G44" s="32" t="str">
        <f t="shared" si="0"/>
        <v>Sunday</v>
      </c>
      <c r="H44" s="32" t="str">
        <f t="shared" si="1"/>
        <v>February</v>
      </c>
      <c r="I44" s="32" t="str">
        <f t="shared" si="2"/>
        <v>2015</v>
      </c>
      <c r="J44" s="32">
        <f t="shared" si="3"/>
        <v>7</v>
      </c>
      <c r="K44" s="32" t="str">
        <f>VLOOKUP(F44,_holidays!A40:B2145, 2,)</f>
        <v>Y</v>
      </c>
      <c r="L44" s="32" t="str">
        <f>VLOOKUP(F44,_holidays!A40:C2145, 3,FALSE)</f>
        <v>N</v>
      </c>
      <c r="M44" s="32">
        <v>18.899999999999999</v>
      </c>
      <c r="N44" s="32">
        <v>21.5</v>
      </c>
      <c r="O44" s="32">
        <v>16.600000000000001</v>
      </c>
      <c r="P44" s="32">
        <v>0</v>
      </c>
      <c r="Q44" s="39">
        <v>112108.215</v>
      </c>
      <c r="R44" s="40">
        <v>23.974106599999999</v>
      </c>
      <c r="S44" s="40">
        <f t="shared" si="4"/>
        <v>2687694.2971457187</v>
      </c>
    </row>
    <row r="45" spans="6:19" ht="20" customHeight="1" x14ac:dyDescent="0.2">
      <c r="F45" s="4">
        <v>42044</v>
      </c>
      <c r="G45" s="32" t="str">
        <f t="shared" si="0"/>
        <v>Monday</v>
      </c>
      <c r="H45" s="32" t="str">
        <f t="shared" si="1"/>
        <v>February</v>
      </c>
      <c r="I45" s="32" t="str">
        <f t="shared" si="2"/>
        <v>2015</v>
      </c>
      <c r="J45" s="32">
        <f t="shared" si="3"/>
        <v>7</v>
      </c>
      <c r="K45" s="32" t="str">
        <f>VLOOKUP(F45,_holidays!A41:B2146, 2,)</f>
        <v>Y</v>
      </c>
      <c r="L45" s="32" t="str">
        <f>VLOOKUP(F45,_holidays!A41:C2146, 3,FALSE)</f>
        <v>N</v>
      </c>
      <c r="M45" s="32">
        <v>13.6</v>
      </c>
      <c r="N45" s="32">
        <v>28.3</v>
      </c>
      <c r="O45" s="32">
        <v>28.6</v>
      </c>
      <c r="P45" s="32">
        <v>0</v>
      </c>
      <c r="Q45" s="39">
        <v>126813.075</v>
      </c>
      <c r="R45" s="40">
        <v>28.90913471</v>
      </c>
      <c r="S45" s="40">
        <f t="shared" si="4"/>
        <v>3666056.268164333</v>
      </c>
    </row>
    <row r="46" spans="6:19" ht="20" customHeight="1" x14ac:dyDescent="0.2">
      <c r="F46" s="4">
        <v>42045</v>
      </c>
      <c r="G46" s="32" t="str">
        <f t="shared" si="0"/>
        <v>Tuesday</v>
      </c>
      <c r="H46" s="32" t="str">
        <f t="shared" si="1"/>
        <v>February</v>
      </c>
      <c r="I46" s="32" t="str">
        <f t="shared" si="2"/>
        <v>2015</v>
      </c>
      <c r="J46" s="32">
        <f t="shared" si="3"/>
        <v>7</v>
      </c>
      <c r="K46" s="32" t="str">
        <f>VLOOKUP(F46,_holidays!A42:B2147, 2,)</f>
        <v>Y</v>
      </c>
      <c r="L46" s="32" t="str">
        <f>VLOOKUP(F46,_holidays!A42:C2147, 3,FALSE)</f>
        <v>N</v>
      </c>
      <c r="M46" s="32">
        <v>16.399999999999999</v>
      </c>
      <c r="N46" s="32">
        <v>27.8</v>
      </c>
      <c r="O46" s="32">
        <v>27.7</v>
      </c>
      <c r="P46" s="32">
        <v>0</v>
      </c>
      <c r="Q46" s="39">
        <v>145948.565</v>
      </c>
      <c r="R46" s="40">
        <v>37.522599980000003</v>
      </c>
      <c r="S46" s="40">
        <f t="shared" si="4"/>
        <v>5476369.6221500291</v>
      </c>
    </row>
    <row r="47" spans="6:19" ht="20" customHeight="1" x14ac:dyDescent="0.2">
      <c r="F47" s="4">
        <v>42046</v>
      </c>
      <c r="G47" s="32" t="str">
        <f t="shared" si="0"/>
        <v>Wednesday</v>
      </c>
      <c r="H47" s="32" t="str">
        <f t="shared" si="1"/>
        <v>February</v>
      </c>
      <c r="I47" s="32" t="str">
        <f t="shared" si="2"/>
        <v>2015</v>
      </c>
      <c r="J47" s="32">
        <f t="shared" si="3"/>
        <v>7</v>
      </c>
      <c r="K47" s="32" t="str">
        <f>VLOOKUP(F47,_holidays!A43:B2148, 2,)</f>
        <v>Y</v>
      </c>
      <c r="L47" s="32" t="str">
        <f>VLOOKUP(F47,_holidays!A43:C2148, 3,FALSE)</f>
        <v>N</v>
      </c>
      <c r="M47" s="32">
        <v>18.100000000000001</v>
      </c>
      <c r="N47" s="32">
        <v>26.8</v>
      </c>
      <c r="O47" s="32">
        <v>24.1</v>
      </c>
      <c r="P47" s="32">
        <v>0</v>
      </c>
      <c r="Q47" s="39">
        <v>149322.85</v>
      </c>
      <c r="R47" s="40">
        <v>32.655454300000002</v>
      </c>
      <c r="S47" s="40">
        <f t="shared" si="4"/>
        <v>4876205.5041207559</v>
      </c>
    </row>
    <row r="48" spans="6:19" ht="20" customHeight="1" x14ac:dyDescent="0.2">
      <c r="F48" s="4">
        <v>42047</v>
      </c>
      <c r="G48" s="32" t="str">
        <f t="shared" si="0"/>
        <v>Thursday</v>
      </c>
      <c r="H48" s="32" t="str">
        <f t="shared" si="1"/>
        <v>February</v>
      </c>
      <c r="I48" s="32" t="str">
        <f t="shared" si="2"/>
        <v>2015</v>
      </c>
      <c r="J48" s="32">
        <f t="shared" si="3"/>
        <v>7</v>
      </c>
      <c r="K48" s="32" t="str">
        <f>VLOOKUP(F48,_holidays!A44:B2149, 2,)</f>
        <v>Y</v>
      </c>
      <c r="L48" s="32" t="str">
        <f>VLOOKUP(F48,_holidays!A44:C2149, 3,FALSE)</f>
        <v>N</v>
      </c>
      <c r="M48" s="32">
        <v>17.8</v>
      </c>
      <c r="N48" s="32">
        <v>21.9</v>
      </c>
      <c r="O48" s="32">
        <v>23.8</v>
      </c>
      <c r="P48" s="32">
        <v>0</v>
      </c>
      <c r="Q48" s="39">
        <v>131376.78</v>
      </c>
      <c r="R48" s="40">
        <v>26.576634940000002</v>
      </c>
      <c r="S48" s="40">
        <f t="shared" si="4"/>
        <v>3491552.7216526936</v>
      </c>
    </row>
    <row r="49" spans="6:19" ht="20" customHeight="1" x14ac:dyDescent="0.2">
      <c r="F49" s="4">
        <v>42048</v>
      </c>
      <c r="G49" s="32" t="str">
        <f t="shared" si="0"/>
        <v>Friday</v>
      </c>
      <c r="H49" s="32" t="str">
        <f t="shared" si="1"/>
        <v>February</v>
      </c>
      <c r="I49" s="32" t="str">
        <f t="shared" si="2"/>
        <v>2015</v>
      </c>
      <c r="J49" s="32">
        <f t="shared" si="3"/>
        <v>7</v>
      </c>
      <c r="K49" s="32" t="str">
        <f>VLOOKUP(F49,_holidays!A45:B2150, 2,)</f>
        <v>Y</v>
      </c>
      <c r="L49" s="32" t="str">
        <f>VLOOKUP(F49,_holidays!A45:C2150, 3,FALSE)</f>
        <v>N</v>
      </c>
      <c r="M49" s="32">
        <v>16.100000000000001</v>
      </c>
      <c r="N49" s="32">
        <v>32.4</v>
      </c>
      <c r="O49" s="32">
        <v>14.9</v>
      </c>
      <c r="P49" s="32">
        <v>0</v>
      </c>
      <c r="Q49" s="39">
        <v>136070.62</v>
      </c>
      <c r="R49" s="40">
        <v>18.73697061</v>
      </c>
      <c r="S49" s="40">
        <f t="shared" si="4"/>
        <v>2549551.2078244779</v>
      </c>
    </row>
    <row r="50" spans="6:19" ht="20" customHeight="1" x14ac:dyDescent="0.2">
      <c r="F50" s="4">
        <v>42049</v>
      </c>
      <c r="G50" s="32" t="str">
        <f t="shared" si="0"/>
        <v>Saturday</v>
      </c>
      <c r="H50" s="32" t="str">
        <f t="shared" si="1"/>
        <v>February</v>
      </c>
      <c r="I50" s="32" t="str">
        <f t="shared" si="2"/>
        <v>2015</v>
      </c>
      <c r="J50" s="32">
        <f t="shared" si="3"/>
        <v>7</v>
      </c>
      <c r="K50" s="32" t="str">
        <f>VLOOKUP(F50,_holidays!A46:B2151, 2,)</f>
        <v>Y</v>
      </c>
      <c r="L50" s="32" t="str">
        <f>VLOOKUP(F50,_holidays!A46:C2151, 3,FALSE)</f>
        <v>N</v>
      </c>
      <c r="M50" s="32">
        <v>19</v>
      </c>
      <c r="N50" s="32">
        <v>25.1</v>
      </c>
      <c r="O50" s="32">
        <v>20.8</v>
      </c>
      <c r="P50" s="32">
        <v>19.600000000000001</v>
      </c>
      <c r="Q50" s="39">
        <v>119692.02499999999</v>
      </c>
      <c r="R50" s="40">
        <v>20.240103229999999</v>
      </c>
      <c r="S50" s="40">
        <f t="shared" si="4"/>
        <v>2422578.9418077404</v>
      </c>
    </row>
    <row r="51" spans="6:19" ht="20" customHeight="1" x14ac:dyDescent="0.2">
      <c r="F51" s="4">
        <v>42050</v>
      </c>
      <c r="G51" s="32" t="str">
        <f t="shared" si="0"/>
        <v>Sunday</v>
      </c>
      <c r="H51" s="32" t="str">
        <f t="shared" si="1"/>
        <v>February</v>
      </c>
      <c r="I51" s="32" t="str">
        <f t="shared" si="2"/>
        <v>2015</v>
      </c>
      <c r="J51" s="32">
        <f t="shared" si="3"/>
        <v>8</v>
      </c>
      <c r="K51" s="32" t="str">
        <f>VLOOKUP(F51,_holidays!A47:B2152, 2,)</f>
        <v>Y</v>
      </c>
      <c r="L51" s="32" t="str">
        <f>VLOOKUP(F51,_holidays!A47:C2152, 3,FALSE)</f>
        <v>N</v>
      </c>
      <c r="M51" s="32">
        <v>18.2</v>
      </c>
      <c r="N51" s="32">
        <v>34.4</v>
      </c>
      <c r="O51" s="32">
        <v>25.7</v>
      </c>
      <c r="P51" s="32">
        <v>0.4</v>
      </c>
      <c r="Q51" s="39">
        <v>125287.71</v>
      </c>
      <c r="R51" s="40">
        <v>24.584186939999999</v>
      </c>
      <c r="S51" s="40">
        <f t="shared" si="4"/>
        <v>3080096.4839245072</v>
      </c>
    </row>
    <row r="52" spans="6:19" ht="20" customHeight="1" x14ac:dyDescent="0.2">
      <c r="F52" s="4">
        <v>42051</v>
      </c>
      <c r="G52" s="32" t="str">
        <f t="shared" si="0"/>
        <v>Monday</v>
      </c>
      <c r="H52" s="32" t="str">
        <f t="shared" si="1"/>
        <v>February</v>
      </c>
      <c r="I52" s="32" t="str">
        <f t="shared" si="2"/>
        <v>2015</v>
      </c>
      <c r="J52" s="32">
        <f t="shared" si="3"/>
        <v>8</v>
      </c>
      <c r="K52" s="32" t="str">
        <f>VLOOKUP(F52,_holidays!A48:B2153, 2,)</f>
        <v>Y</v>
      </c>
      <c r="L52" s="32" t="str">
        <f>VLOOKUP(F52,_holidays!A48:C2153, 3,FALSE)</f>
        <v>N</v>
      </c>
      <c r="M52" s="32">
        <v>17.399999999999999</v>
      </c>
      <c r="N52" s="32">
        <v>24.6</v>
      </c>
      <c r="O52" s="32">
        <v>26.3</v>
      </c>
      <c r="P52" s="32">
        <v>0</v>
      </c>
      <c r="Q52" s="39">
        <v>131832.63</v>
      </c>
      <c r="R52" s="40">
        <v>31.9490406</v>
      </c>
      <c r="S52" s="40">
        <f t="shared" si="4"/>
        <v>4211926.0482747778</v>
      </c>
    </row>
    <row r="53" spans="6:19" ht="20" customHeight="1" x14ac:dyDescent="0.2">
      <c r="F53" s="4">
        <v>42052</v>
      </c>
      <c r="G53" s="32" t="str">
        <f t="shared" si="0"/>
        <v>Tuesday</v>
      </c>
      <c r="H53" s="32" t="str">
        <f t="shared" si="1"/>
        <v>February</v>
      </c>
      <c r="I53" s="32" t="str">
        <f t="shared" si="2"/>
        <v>2015</v>
      </c>
      <c r="J53" s="32">
        <f t="shared" si="3"/>
        <v>8</v>
      </c>
      <c r="K53" s="32" t="str">
        <f>VLOOKUP(F53,_holidays!A49:B2154, 2,)</f>
        <v>Y</v>
      </c>
      <c r="L53" s="32" t="str">
        <f>VLOOKUP(F53,_holidays!A49:C2154, 3,FALSE)</f>
        <v>N</v>
      </c>
      <c r="M53" s="32">
        <v>17.600000000000001</v>
      </c>
      <c r="N53" s="32">
        <v>20.6</v>
      </c>
      <c r="O53" s="32">
        <v>8.3000000000000007</v>
      </c>
      <c r="P53" s="32">
        <v>0</v>
      </c>
      <c r="Q53" s="39">
        <v>127666.01</v>
      </c>
      <c r="R53" s="40">
        <v>30.250149390000001</v>
      </c>
      <c r="S53" s="40">
        <f t="shared" si="4"/>
        <v>3861915.8745252336</v>
      </c>
    </row>
    <row r="54" spans="6:19" ht="20" customHeight="1" x14ac:dyDescent="0.2">
      <c r="F54" s="4">
        <v>42053</v>
      </c>
      <c r="G54" s="32" t="str">
        <f t="shared" si="0"/>
        <v>Wednesday</v>
      </c>
      <c r="H54" s="32" t="str">
        <f t="shared" si="1"/>
        <v>February</v>
      </c>
      <c r="I54" s="32" t="str">
        <f t="shared" si="2"/>
        <v>2015</v>
      </c>
      <c r="J54" s="32">
        <f t="shared" si="3"/>
        <v>8</v>
      </c>
      <c r="K54" s="32" t="str">
        <f>VLOOKUP(F54,_holidays!A50:B2155, 2,)</f>
        <v>Y</v>
      </c>
      <c r="L54" s="32" t="str">
        <f>VLOOKUP(F54,_holidays!A50:C2155, 3,FALSE)</f>
        <v>N</v>
      </c>
      <c r="M54" s="32">
        <v>17.7</v>
      </c>
      <c r="N54" s="32">
        <v>21.2</v>
      </c>
      <c r="O54" s="32">
        <v>7.8</v>
      </c>
      <c r="P54" s="32">
        <v>0</v>
      </c>
      <c r="Q54" s="39">
        <v>125972.765</v>
      </c>
      <c r="R54" s="40">
        <v>30.235792750000002</v>
      </c>
      <c r="S54" s="40">
        <f t="shared" si="4"/>
        <v>3808886.414684454</v>
      </c>
    </row>
    <row r="55" spans="6:19" ht="20" customHeight="1" x14ac:dyDescent="0.2">
      <c r="F55" s="4">
        <v>42054</v>
      </c>
      <c r="G55" s="32" t="str">
        <f t="shared" si="0"/>
        <v>Thursday</v>
      </c>
      <c r="H55" s="32" t="str">
        <f t="shared" si="1"/>
        <v>February</v>
      </c>
      <c r="I55" s="32" t="str">
        <f t="shared" si="2"/>
        <v>2015</v>
      </c>
      <c r="J55" s="32">
        <f t="shared" si="3"/>
        <v>8</v>
      </c>
      <c r="K55" s="32" t="str">
        <f>VLOOKUP(F55,_holidays!A51:B2156, 2,)</f>
        <v>Y</v>
      </c>
      <c r="L55" s="32" t="str">
        <f>VLOOKUP(F55,_holidays!A51:C2156, 3,FALSE)</f>
        <v>N</v>
      </c>
      <c r="M55" s="32">
        <v>18.2</v>
      </c>
      <c r="N55" s="32">
        <v>26.9</v>
      </c>
      <c r="O55" s="32">
        <v>24.7</v>
      </c>
      <c r="P55" s="32">
        <v>0</v>
      </c>
      <c r="Q55" s="39">
        <v>139399.69</v>
      </c>
      <c r="R55" s="40">
        <v>33.598960679999998</v>
      </c>
      <c r="S55" s="40">
        <f t="shared" si="4"/>
        <v>4683684.7031141892</v>
      </c>
    </row>
    <row r="56" spans="6:19" ht="20" customHeight="1" x14ac:dyDescent="0.2">
      <c r="F56" s="4">
        <v>42055</v>
      </c>
      <c r="G56" s="32" t="str">
        <f t="shared" si="0"/>
        <v>Friday</v>
      </c>
      <c r="H56" s="32" t="str">
        <f t="shared" si="1"/>
        <v>February</v>
      </c>
      <c r="I56" s="32" t="str">
        <f t="shared" si="2"/>
        <v>2015</v>
      </c>
      <c r="J56" s="32">
        <f t="shared" si="3"/>
        <v>8</v>
      </c>
      <c r="K56" s="32" t="str">
        <f>VLOOKUP(F56,_holidays!A52:B2157, 2,)</f>
        <v>Y</v>
      </c>
      <c r="L56" s="32" t="str">
        <f>VLOOKUP(F56,_holidays!A52:C2157, 3,FALSE)</f>
        <v>N</v>
      </c>
      <c r="M56" s="32">
        <v>17.399999999999999</v>
      </c>
      <c r="N56" s="32">
        <v>25.3</v>
      </c>
      <c r="O56" s="32">
        <v>24.7</v>
      </c>
      <c r="P56" s="32">
        <v>0</v>
      </c>
      <c r="Q56" s="39">
        <v>139465.67499999999</v>
      </c>
      <c r="R56" s="40">
        <v>33.538671530000002</v>
      </c>
      <c r="S56" s="40">
        <f t="shared" si="4"/>
        <v>4677493.4635347323</v>
      </c>
    </row>
    <row r="57" spans="6:19" ht="20" customHeight="1" x14ac:dyDescent="0.2">
      <c r="F57" s="4">
        <v>42056</v>
      </c>
      <c r="G57" s="32" t="str">
        <f t="shared" si="0"/>
        <v>Saturday</v>
      </c>
      <c r="H57" s="32" t="str">
        <f t="shared" si="1"/>
        <v>February</v>
      </c>
      <c r="I57" s="32" t="str">
        <f t="shared" si="2"/>
        <v>2015</v>
      </c>
      <c r="J57" s="32">
        <f t="shared" si="3"/>
        <v>8</v>
      </c>
      <c r="K57" s="32" t="str">
        <f>VLOOKUP(F57,_holidays!A53:B2158, 2,)</f>
        <v>Y</v>
      </c>
      <c r="L57" s="32" t="str">
        <f>VLOOKUP(F57,_holidays!A53:C2158, 3,FALSE)</f>
        <v>N</v>
      </c>
      <c r="M57" s="32">
        <v>18.100000000000001</v>
      </c>
      <c r="N57" s="32">
        <v>36.1</v>
      </c>
      <c r="O57" s="32">
        <v>20</v>
      </c>
      <c r="P57" s="32">
        <v>0</v>
      </c>
      <c r="Q57" s="39">
        <v>136283.03</v>
      </c>
      <c r="R57" s="40">
        <v>31.252819840000001</v>
      </c>
      <c r="S57" s="40">
        <f t="shared" si="4"/>
        <v>4259228.9838393154</v>
      </c>
    </row>
    <row r="58" spans="6:19" ht="20" customHeight="1" x14ac:dyDescent="0.2">
      <c r="F58" s="4">
        <v>42057</v>
      </c>
      <c r="G58" s="32" t="str">
        <f t="shared" si="0"/>
        <v>Sunday</v>
      </c>
      <c r="H58" s="32" t="str">
        <f t="shared" si="1"/>
        <v>February</v>
      </c>
      <c r="I58" s="32" t="str">
        <f t="shared" si="2"/>
        <v>2015</v>
      </c>
      <c r="J58" s="32">
        <f t="shared" si="3"/>
        <v>9</v>
      </c>
      <c r="K58" s="32" t="str">
        <f>VLOOKUP(F58,_holidays!A54:B2159, 2,)</f>
        <v>Y</v>
      </c>
      <c r="L58" s="32" t="str">
        <f>VLOOKUP(F58,_holidays!A54:C2159, 3,FALSE)</f>
        <v>N</v>
      </c>
      <c r="M58" s="32">
        <v>20.3</v>
      </c>
      <c r="N58" s="32">
        <v>35.299999999999997</v>
      </c>
      <c r="O58" s="32">
        <v>11.7</v>
      </c>
      <c r="P58" s="32">
        <v>1.6</v>
      </c>
      <c r="Q58" s="39">
        <v>138016.35</v>
      </c>
      <c r="R58" s="40">
        <v>32.40972721</v>
      </c>
      <c r="S58" s="40">
        <f t="shared" si="4"/>
        <v>4473072.2540198835</v>
      </c>
    </row>
    <row r="59" spans="6:19" ht="20" customHeight="1" x14ac:dyDescent="0.2">
      <c r="F59" s="4">
        <v>42058</v>
      </c>
      <c r="G59" s="32" t="str">
        <f t="shared" si="0"/>
        <v>Monday</v>
      </c>
      <c r="H59" s="32" t="str">
        <f t="shared" si="1"/>
        <v>February</v>
      </c>
      <c r="I59" s="32" t="str">
        <f t="shared" si="2"/>
        <v>2015</v>
      </c>
      <c r="J59" s="32">
        <f t="shared" si="3"/>
        <v>9</v>
      </c>
      <c r="K59" s="32" t="str">
        <f>VLOOKUP(F59,_holidays!A55:B2160, 2,)</f>
        <v>Y</v>
      </c>
      <c r="L59" s="32" t="str">
        <f>VLOOKUP(F59,_holidays!A55:C2160, 3,FALSE)</f>
        <v>N</v>
      </c>
      <c r="M59" s="32">
        <v>21.1</v>
      </c>
      <c r="N59" s="32">
        <v>29.3</v>
      </c>
      <c r="O59" s="32">
        <v>4.7</v>
      </c>
      <c r="P59" s="32">
        <v>0</v>
      </c>
      <c r="Q59" s="39">
        <v>135255.815</v>
      </c>
      <c r="R59" s="40">
        <v>28.417229129999999</v>
      </c>
      <c r="S59" s="40">
        <f t="shared" si="4"/>
        <v>3843595.4860198908</v>
      </c>
    </row>
    <row r="60" spans="6:19" ht="20" customHeight="1" x14ac:dyDescent="0.2">
      <c r="F60" s="4">
        <v>42059</v>
      </c>
      <c r="G60" s="32" t="str">
        <f t="shared" si="0"/>
        <v>Tuesday</v>
      </c>
      <c r="H60" s="32" t="str">
        <f t="shared" si="1"/>
        <v>February</v>
      </c>
      <c r="I60" s="32" t="str">
        <f t="shared" si="2"/>
        <v>2015</v>
      </c>
      <c r="J60" s="32">
        <f t="shared" si="3"/>
        <v>9</v>
      </c>
      <c r="K60" s="32" t="str">
        <f>VLOOKUP(F60,_holidays!A56:B2161, 2,)</f>
        <v>Y</v>
      </c>
      <c r="L60" s="32" t="str">
        <f>VLOOKUP(F60,_holidays!A56:C2161, 3,FALSE)</f>
        <v>N</v>
      </c>
      <c r="M60" s="32">
        <v>15.9</v>
      </c>
      <c r="N60" s="32">
        <v>20.100000000000001</v>
      </c>
      <c r="O60" s="32">
        <v>21.4</v>
      </c>
      <c r="P60" s="32">
        <v>3.2</v>
      </c>
      <c r="Q60" s="39">
        <v>120263.515</v>
      </c>
      <c r="R60" s="40">
        <v>26.559011900000002</v>
      </c>
      <c r="S60" s="40">
        <f t="shared" si="4"/>
        <v>3194080.1260208287</v>
      </c>
    </row>
    <row r="61" spans="6:19" ht="20" customHeight="1" x14ac:dyDescent="0.2">
      <c r="F61" s="4">
        <v>42060</v>
      </c>
      <c r="G61" s="32" t="str">
        <f t="shared" si="0"/>
        <v>Wednesday</v>
      </c>
      <c r="H61" s="32" t="str">
        <f t="shared" si="1"/>
        <v>February</v>
      </c>
      <c r="I61" s="32" t="str">
        <f t="shared" si="2"/>
        <v>2015</v>
      </c>
      <c r="J61" s="32">
        <f t="shared" si="3"/>
        <v>9</v>
      </c>
      <c r="K61" s="32" t="str">
        <f>VLOOKUP(F61,_holidays!A57:B2162, 2,)</f>
        <v>Y</v>
      </c>
      <c r="L61" s="32" t="str">
        <f>VLOOKUP(F61,_holidays!A57:C2162, 3,FALSE)</f>
        <v>N</v>
      </c>
      <c r="M61" s="32">
        <v>14</v>
      </c>
      <c r="N61" s="32">
        <v>27</v>
      </c>
      <c r="O61" s="32">
        <v>24.1</v>
      </c>
      <c r="P61" s="32">
        <v>0</v>
      </c>
      <c r="Q61" s="39">
        <v>130062.755</v>
      </c>
      <c r="R61" s="40">
        <v>33.323249590000003</v>
      </c>
      <c r="S61" s="40">
        <f t="shared" si="4"/>
        <v>4334113.6472280212</v>
      </c>
    </row>
    <row r="62" spans="6:19" ht="20" customHeight="1" x14ac:dyDescent="0.2">
      <c r="F62" s="4">
        <v>42061</v>
      </c>
      <c r="G62" s="32" t="str">
        <f t="shared" si="0"/>
        <v>Thursday</v>
      </c>
      <c r="H62" s="32" t="str">
        <f t="shared" si="1"/>
        <v>February</v>
      </c>
      <c r="I62" s="32" t="str">
        <f t="shared" si="2"/>
        <v>2015</v>
      </c>
      <c r="J62" s="32">
        <f t="shared" si="3"/>
        <v>9</v>
      </c>
      <c r="K62" s="32" t="str">
        <f>VLOOKUP(F62,_holidays!A58:B2163, 2,)</f>
        <v>Y</v>
      </c>
      <c r="L62" s="32" t="str">
        <f>VLOOKUP(F62,_holidays!A58:C2163, 3,FALSE)</f>
        <v>N</v>
      </c>
      <c r="M62" s="32">
        <v>16</v>
      </c>
      <c r="N62" s="32">
        <v>23.2</v>
      </c>
      <c r="O62" s="32">
        <v>18.5</v>
      </c>
      <c r="P62" s="32">
        <v>0</v>
      </c>
      <c r="Q62" s="39">
        <v>131525.85500000001</v>
      </c>
      <c r="R62" s="40">
        <v>39.086578340000003</v>
      </c>
      <c r="S62" s="40">
        <f t="shared" si="4"/>
        <v>5140895.6351929819</v>
      </c>
    </row>
    <row r="63" spans="6:19" ht="20" customHeight="1" x14ac:dyDescent="0.2">
      <c r="F63" s="4">
        <v>42062</v>
      </c>
      <c r="G63" s="32" t="str">
        <f t="shared" si="0"/>
        <v>Friday</v>
      </c>
      <c r="H63" s="32" t="str">
        <f t="shared" si="1"/>
        <v>February</v>
      </c>
      <c r="I63" s="32" t="str">
        <f t="shared" si="2"/>
        <v>2015</v>
      </c>
      <c r="J63" s="32">
        <f t="shared" si="3"/>
        <v>9</v>
      </c>
      <c r="K63" s="32" t="str">
        <f>VLOOKUP(F63,_holidays!A59:B2164, 2,)</f>
        <v>Y</v>
      </c>
      <c r="L63" s="32" t="str">
        <f>VLOOKUP(F63,_holidays!A59:C2164, 3,FALSE)</f>
        <v>N</v>
      </c>
      <c r="M63" s="32">
        <v>14.8</v>
      </c>
      <c r="N63" s="32">
        <v>24.3</v>
      </c>
      <c r="O63" s="32">
        <v>21.7</v>
      </c>
      <c r="P63" s="32">
        <v>0</v>
      </c>
      <c r="Q63" s="39">
        <v>131069.4</v>
      </c>
      <c r="R63" s="40">
        <v>36.339011550000002</v>
      </c>
      <c r="S63" s="40">
        <f t="shared" si="4"/>
        <v>4762932.4404515699</v>
      </c>
    </row>
    <row r="64" spans="6:19" ht="20" customHeight="1" x14ac:dyDescent="0.2">
      <c r="F64" s="4">
        <v>42063</v>
      </c>
      <c r="G64" s="32" t="str">
        <f t="shared" si="0"/>
        <v>Saturday</v>
      </c>
      <c r="H64" s="32" t="str">
        <f t="shared" si="1"/>
        <v>February</v>
      </c>
      <c r="I64" s="32" t="str">
        <f t="shared" si="2"/>
        <v>2015</v>
      </c>
      <c r="J64" s="32">
        <f t="shared" si="3"/>
        <v>9</v>
      </c>
      <c r="K64" s="32" t="str">
        <f>VLOOKUP(F64,_holidays!A60:B2165, 2,)</f>
        <v>Y</v>
      </c>
      <c r="L64" s="32" t="str">
        <f>VLOOKUP(F64,_holidays!A60:C2165, 3,FALSE)</f>
        <v>N</v>
      </c>
      <c r="M64" s="32">
        <v>17.899999999999999</v>
      </c>
      <c r="N64" s="32">
        <v>32.299999999999997</v>
      </c>
      <c r="O64" s="32">
        <v>6.9</v>
      </c>
      <c r="P64" s="32">
        <v>0</v>
      </c>
      <c r="Q64" s="39">
        <v>116275.73</v>
      </c>
      <c r="R64" s="40">
        <v>25.143130729999999</v>
      </c>
      <c r="S64" s="40">
        <f t="shared" si="4"/>
        <v>2923535.8801161828</v>
      </c>
    </row>
    <row r="65" spans="6:19" ht="20" customHeight="1" x14ac:dyDescent="0.2">
      <c r="F65" s="4">
        <v>42064</v>
      </c>
      <c r="G65" s="32" t="str">
        <f t="shared" si="0"/>
        <v>Sunday</v>
      </c>
      <c r="H65" s="32" t="str">
        <f t="shared" si="1"/>
        <v>March</v>
      </c>
      <c r="I65" s="32" t="str">
        <f t="shared" si="2"/>
        <v>2015</v>
      </c>
      <c r="J65" s="32">
        <f t="shared" si="3"/>
        <v>10</v>
      </c>
      <c r="K65" s="32" t="str">
        <f>VLOOKUP(F65,_holidays!A61:B2166, 2,)</f>
        <v>Y</v>
      </c>
      <c r="L65" s="32" t="str">
        <f>VLOOKUP(F65,_holidays!A61:C2166, 3,FALSE)</f>
        <v>N</v>
      </c>
      <c r="M65" s="32">
        <v>15.2</v>
      </c>
      <c r="N65" s="32">
        <v>20.8</v>
      </c>
      <c r="O65" s="32">
        <v>23.3</v>
      </c>
      <c r="P65" s="32">
        <v>15.8</v>
      </c>
      <c r="Q65" s="39">
        <v>103462.78</v>
      </c>
      <c r="R65" s="40">
        <v>24.58614815</v>
      </c>
      <c r="S65" s="40">
        <f t="shared" si="4"/>
        <v>2543751.2370908568</v>
      </c>
    </row>
    <row r="66" spans="6:19" ht="20" customHeight="1" x14ac:dyDescent="0.2">
      <c r="F66" s="4">
        <v>42065</v>
      </c>
      <c r="G66" s="32" t="str">
        <f t="shared" si="0"/>
        <v>Monday</v>
      </c>
      <c r="H66" s="32" t="str">
        <f t="shared" si="1"/>
        <v>March</v>
      </c>
      <c r="I66" s="32" t="str">
        <f t="shared" si="2"/>
        <v>2015</v>
      </c>
      <c r="J66" s="32">
        <f t="shared" si="3"/>
        <v>10</v>
      </c>
      <c r="K66" s="32" t="str">
        <f>VLOOKUP(F66,_holidays!A62:B2167, 2,)</f>
        <v>Y</v>
      </c>
      <c r="L66" s="32" t="str">
        <f>VLOOKUP(F66,_holidays!A62:C2167, 3,FALSE)</f>
        <v>N</v>
      </c>
      <c r="M66" s="32">
        <v>11.6</v>
      </c>
      <c r="N66" s="32">
        <v>23</v>
      </c>
      <c r="O66" s="32">
        <v>22</v>
      </c>
      <c r="P66" s="32">
        <v>0</v>
      </c>
      <c r="Q66" s="39">
        <v>123301.83500000001</v>
      </c>
      <c r="R66" s="40">
        <v>33.166526230000002</v>
      </c>
      <c r="S66" s="40">
        <f t="shared" si="4"/>
        <v>4089493.5447346326</v>
      </c>
    </row>
    <row r="67" spans="6:19" ht="20" customHeight="1" x14ac:dyDescent="0.2">
      <c r="F67" s="4">
        <v>42066</v>
      </c>
      <c r="G67" s="32" t="str">
        <f t="shared" si="0"/>
        <v>Tuesday</v>
      </c>
      <c r="H67" s="32" t="str">
        <f t="shared" si="1"/>
        <v>March</v>
      </c>
      <c r="I67" s="32" t="str">
        <f t="shared" si="2"/>
        <v>2015</v>
      </c>
      <c r="J67" s="32">
        <f t="shared" si="3"/>
        <v>10</v>
      </c>
      <c r="K67" s="32" t="str">
        <f>VLOOKUP(F67,_holidays!A63:B2168, 2,)</f>
        <v>Y</v>
      </c>
      <c r="L67" s="32" t="str">
        <f>VLOOKUP(F67,_holidays!A63:C2168, 3,FALSE)</f>
        <v>N</v>
      </c>
      <c r="M67" s="32">
        <v>15.5</v>
      </c>
      <c r="N67" s="32">
        <v>22.7</v>
      </c>
      <c r="O67" s="32">
        <v>21.2</v>
      </c>
      <c r="P67" s="32">
        <v>0</v>
      </c>
      <c r="Q67" s="39">
        <v>126750.29</v>
      </c>
      <c r="R67" s="40">
        <v>43.739457139999999</v>
      </c>
      <c r="S67" s="40">
        <f t="shared" si="4"/>
        <v>5543988.8769375701</v>
      </c>
    </row>
    <row r="68" spans="6:19" ht="20" customHeight="1" x14ac:dyDescent="0.2">
      <c r="F68" s="4">
        <v>42067</v>
      </c>
      <c r="G68" s="32" t="str">
        <f t="shared" si="0"/>
        <v>Wednesday</v>
      </c>
      <c r="H68" s="32" t="str">
        <f t="shared" si="1"/>
        <v>March</v>
      </c>
      <c r="I68" s="32" t="str">
        <f t="shared" si="2"/>
        <v>2015</v>
      </c>
      <c r="J68" s="32">
        <f t="shared" si="3"/>
        <v>10</v>
      </c>
      <c r="K68" s="32" t="str">
        <f>VLOOKUP(F68,_holidays!A64:B2169, 2,)</f>
        <v>Y</v>
      </c>
      <c r="L68" s="32" t="str">
        <f>VLOOKUP(F68,_holidays!A64:C2169, 3,FALSE)</f>
        <v>N</v>
      </c>
      <c r="M68" s="32">
        <v>15.4</v>
      </c>
      <c r="N68" s="32">
        <v>23.5</v>
      </c>
      <c r="O68" s="32">
        <v>23</v>
      </c>
      <c r="P68" s="32">
        <v>0</v>
      </c>
      <c r="Q68" s="39">
        <v>120764.185</v>
      </c>
      <c r="R68" s="40">
        <v>37.252483910000002</v>
      </c>
      <c r="S68" s="40">
        <f t="shared" si="4"/>
        <v>4498765.8586167637</v>
      </c>
    </row>
    <row r="69" spans="6:19" ht="20" customHeight="1" x14ac:dyDescent="0.2">
      <c r="F69" s="4">
        <v>42068</v>
      </c>
      <c r="G69" s="32" t="str">
        <f t="shared" si="0"/>
        <v>Thursday</v>
      </c>
      <c r="H69" s="32" t="str">
        <f t="shared" si="1"/>
        <v>March</v>
      </c>
      <c r="I69" s="32" t="str">
        <f t="shared" si="2"/>
        <v>2015</v>
      </c>
      <c r="J69" s="32">
        <f t="shared" si="3"/>
        <v>10</v>
      </c>
      <c r="K69" s="32" t="str">
        <f>VLOOKUP(F69,_holidays!A65:B2170, 2,)</f>
        <v>Y</v>
      </c>
      <c r="L69" s="32" t="str">
        <f>VLOOKUP(F69,_holidays!A65:C2170, 3,FALSE)</f>
        <v>N</v>
      </c>
      <c r="M69" s="32">
        <v>12.6</v>
      </c>
      <c r="N69" s="32">
        <v>18.600000000000001</v>
      </c>
      <c r="O69" s="32">
        <v>22.5</v>
      </c>
      <c r="P69" s="32">
        <v>0.8</v>
      </c>
      <c r="Q69" s="39">
        <v>114967.345</v>
      </c>
      <c r="R69" s="40">
        <v>25.322828099999999</v>
      </c>
      <c r="S69" s="40">
        <f t="shared" si="4"/>
        <v>2911298.3145483942</v>
      </c>
    </row>
    <row r="70" spans="6:19" ht="20" customHeight="1" x14ac:dyDescent="0.2">
      <c r="F70" s="4">
        <v>42069</v>
      </c>
      <c r="G70" s="32" t="str">
        <f t="shared" ref="G70:G133" si="5">TEXT(F70,"DDDD")</f>
        <v>Friday</v>
      </c>
      <c r="H70" s="32" t="str">
        <f t="shared" ref="H70:H133" si="6">TEXT(F70,"MMMM")</f>
        <v>March</v>
      </c>
      <c r="I70" s="32" t="str">
        <f t="shared" ref="I70:I133" si="7">TEXT(F70,"YYYY")</f>
        <v>2015</v>
      </c>
      <c r="J70" s="32">
        <f t="shared" ref="J70:J133" si="8">WEEKNUM(F70)</f>
        <v>10</v>
      </c>
      <c r="K70" s="32" t="str">
        <f>VLOOKUP(F70,_holidays!A66:B2171, 2,)</f>
        <v>Y</v>
      </c>
      <c r="L70" s="32" t="str">
        <f>VLOOKUP(F70,_holidays!A66:C2171, 3,FALSE)</f>
        <v>N</v>
      </c>
      <c r="M70" s="32">
        <v>14.1</v>
      </c>
      <c r="N70" s="32">
        <v>21.1</v>
      </c>
      <c r="O70" s="32">
        <v>10.8</v>
      </c>
      <c r="P70" s="32">
        <v>0.2</v>
      </c>
      <c r="Q70" s="39">
        <v>117053.75</v>
      </c>
      <c r="R70" s="40">
        <v>27.750521689999999</v>
      </c>
      <c r="S70" s="40">
        <f t="shared" ref="S70:S133" si="9">Q70*R70</f>
        <v>3248302.6282708375</v>
      </c>
    </row>
    <row r="71" spans="6:19" ht="20" customHeight="1" x14ac:dyDescent="0.2">
      <c r="F71" s="4">
        <v>42070</v>
      </c>
      <c r="G71" s="32" t="str">
        <f t="shared" si="5"/>
        <v>Saturday</v>
      </c>
      <c r="H71" s="32" t="str">
        <f t="shared" si="6"/>
        <v>March</v>
      </c>
      <c r="I71" s="32" t="str">
        <f t="shared" si="7"/>
        <v>2015</v>
      </c>
      <c r="J71" s="32">
        <f t="shared" si="8"/>
        <v>10</v>
      </c>
      <c r="K71" s="32" t="str">
        <f>VLOOKUP(F71,_holidays!A67:B2172, 2,)</f>
        <v>Y</v>
      </c>
      <c r="L71" s="32" t="str">
        <f>VLOOKUP(F71,_holidays!A67:C2172, 3,FALSE)</f>
        <v>N</v>
      </c>
      <c r="M71" s="32">
        <v>15.4</v>
      </c>
      <c r="N71" s="32">
        <v>22.6</v>
      </c>
      <c r="O71" s="32">
        <v>10.8</v>
      </c>
      <c r="P71" s="32">
        <v>0.2</v>
      </c>
      <c r="Q71" s="39">
        <v>108344.575</v>
      </c>
      <c r="R71" s="40">
        <v>22.113214540000001</v>
      </c>
      <c r="S71" s="40">
        <f t="shared" si="9"/>
        <v>2395846.8312201207</v>
      </c>
    </row>
    <row r="72" spans="6:19" ht="20" customHeight="1" x14ac:dyDescent="0.2">
      <c r="F72" s="4">
        <v>42071</v>
      </c>
      <c r="G72" s="32" t="str">
        <f t="shared" si="5"/>
        <v>Sunday</v>
      </c>
      <c r="H72" s="32" t="str">
        <f t="shared" si="6"/>
        <v>March</v>
      </c>
      <c r="I72" s="32" t="str">
        <f t="shared" si="7"/>
        <v>2015</v>
      </c>
      <c r="J72" s="32">
        <f t="shared" si="8"/>
        <v>11</v>
      </c>
      <c r="K72" s="32" t="str">
        <f>VLOOKUP(F72,_holidays!A68:B2173, 2,)</f>
        <v>Y</v>
      </c>
      <c r="L72" s="32" t="str">
        <f>VLOOKUP(F72,_holidays!A68:C2173, 3,FALSE)</f>
        <v>N</v>
      </c>
      <c r="M72" s="32">
        <v>16.2</v>
      </c>
      <c r="N72" s="32">
        <v>24.4</v>
      </c>
      <c r="O72" s="32">
        <v>20.399999999999999</v>
      </c>
      <c r="P72" s="32">
        <v>0</v>
      </c>
      <c r="Q72" s="39">
        <v>106348.78</v>
      </c>
      <c r="R72" s="40">
        <v>20.57443413</v>
      </c>
      <c r="S72" s="40">
        <f t="shared" si="9"/>
        <v>2188065.9689158616</v>
      </c>
    </row>
    <row r="73" spans="6:19" ht="20" customHeight="1" x14ac:dyDescent="0.2">
      <c r="F73" s="4">
        <v>42072</v>
      </c>
      <c r="G73" s="32" t="str">
        <f t="shared" si="5"/>
        <v>Monday</v>
      </c>
      <c r="H73" s="32" t="str">
        <f t="shared" si="6"/>
        <v>March</v>
      </c>
      <c r="I73" s="32" t="str">
        <f t="shared" si="7"/>
        <v>2015</v>
      </c>
      <c r="J73" s="32">
        <f t="shared" si="8"/>
        <v>11</v>
      </c>
      <c r="K73" s="32" t="str">
        <f>VLOOKUP(F73,_holidays!A69:B2174, 2,)</f>
        <v>Y</v>
      </c>
      <c r="L73" s="32" t="str">
        <f>VLOOKUP(F73,_holidays!A69:C2174, 3,FALSE)</f>
        <v>Y</v>
      </c>
      <c r="M73" s="32">
        <v>14.4</v>
      </c>
      <c r="N73" s="32">
        <v>23.8</v>
      </c>
      <c r="O73" s="32">
        <v>18.600000000000001</v>
      </c>
      <c r="P73" s="32">
        <v>0</v>
      </c>
      <c r="Q73" s="39">
        <v>108282.48</v>
      </c>
      <c r="R73" s="40">
        <v>23.80806827</v>
      </c>
      <c r="S73" s="40">
        <f t="shared" si="9"/>
        <v>2577996.6762849092</v>
      </c>
    </row>
    <row r="74" spans="6:19" ht="20" customHeight="1" x14ac:dyDescent="0.2">
      <c r="F74" s="4">
        <v>42073</v>
      </c>
      <c r="G74" s="32" t="str">
        <f t="shared" si="5"/>
        <v>Tuesday</v>
      </c>
      <c r="H74" s="32" t="str">
        <f t="shared" si="6"/>
        <v>March</v>
      </c>
      <c r="I74" s="32" t="str">
        <f t="shared" si="7"/>
        <v>2015</v>
      </c>
      <c r="J74" s="32">
        <f t="shared" si="8"/>
        <v>11</v>
      </c>
      <c r="K74" s="32" t="str">
        <f>VLOOKUP(F74,_holidays!A70:B2175, 2,)</f>
        <v>Y</v>
      </c>
      <c r="L74" s="32" t="str">
        <f>VLOOKUP(F74,_holidays!A70:C2175, 3,FALSE)</f>
        <v>N</v>
      </c>
      <c r="M74" s="32">
        <v>16.2</v>
      </c>
      <c r="N74" s="32">
        <v>21.7</v>
      </c>
      <c r="O74" s="32">
        <v>22.1</v>
      </c>
      <c r="P74" s="32">
        <v>0</v>
      </c>
      <c r="Q74" s="39">
        <v>125828.53</v>
      </c>
      <c r="R74" s="40">
        <v>31.763749180000001</v>
      </c>
      <c r="S74" s="40">
        <f t="shared" si="9"/>
        <v>3996785.8666081056</v>
      </c>
    </row>
    <row r="75" spans="6:19" ht="20" customHeight="1" x14ac:dyDescent="0.2">
      <c r="F75" s="4">
        <v>42074</v>
      </c>
      <c r="G75" s="32" t="str">
        <f t="shared" si="5"/>
        <v>Wednesday</v>
      </c>
      <c r="H75" s="32" t="str">
        <f t="shared" si="6"/>
        <v>March</v>
      </c>
      <c r="I75" s="32" t="str">
        <f t="shared" si="7"/>
        <v>2015</v>
      </c>
      <c r="J75" s="32">
        <f t="shared" si="8"/>
        <v>11</v>
      </c>
      <c r="K75" s="32" t="str">
        <f>VLOOKUP(F75,_holidays!A71:B2176, 2,)</f>
        <v>Y</v>
      </c>
      <c r="L75" s="32" t="str">
        <f>VLOOKUP(F75,_holidays!A71:C2176, 3,FALSE)</f>
        <v>N</v>
      </c>
      <c r="M75" s="32">
        <v>11.2</v>
      </c>
      <c r="N75" s="32">
        <v>23.8</v>
      </c>
      <c r="O75" s="32">
        <v>22.3</v>
      </c>
      <c r="P75" s="32">
        <v>0</v>
      </c>
      <c r="Q75" s="39">
        <v>124418.41499999999</v>
      </c>
      <c r="R75" s="40">
        <v>33.59649288</v>
      </c>
      <c r="S75" s="40">
        <f t="shared" si="9"/>
        <v>4180022.3936883849</v>
      </c>
    </row>
    <row r="76" spans="6:19" ht="20" customHeight="1" x14ac:dyDescent="0.2">
      <c r="F76" s="4">
        <v>42075</v>
      </c>
      <c r="G76" s="32" t="str">
        <f t="shared" si="5"/>
        <v>Thursday</v>
      </c>
      <c r="H76" s="32" t="str">
        <f t="shared" si="6"/>
        <v>March</v>
      </c>
      <c r="I76" s="32" t="str">
        <f t="shared" si="7"/>
        <v>2015</v>
      </c>
      <c r="J76" s="32">
        <f t="shared" si="8"/>
        <v>11</v>
      </c>
      <c r="K76" s="32" t="str">
        <f>VLOOKUP(F76,_holidays!A72:B2177, 2,)</f>
        <v>Y</v>
      </c>
      <c r="L76" s="32" t="str">
        <f>VLOOKUP(F76,_holidays!A72:C2177, 3,FALSE)</f>
        <v>N</v>
      </c>
      <c r="M76" s="32">
        <v>13</v>
      </c>
      <c r="N76" s="32">
        <v>19.899999999999999</v>
      </c>
      <c r="O76" s="32">
        <v>18.7</v>
      </c>
      <c r="P76" s="32">
        <v>0</v>
      </c>
      <c r="Q76" s="39">
        <v>121683.65</v>
      </c>
      <c r="R76" s="40">
        <v>26.040505889999999</v>
      </c>
      <c r="S76" s="40">
        <f t="shared" si="9"/>
        <v>3168703.8045416982</v>
      </c>
    </row>
    <row r="77" spans="6:19" ht="20" customHeight="1" x14ac:dyDescent="0.2">
      <c r="F77" s="4">
        <v>42076</v>
      </c>
      <c r="G77" s="32" t="str">
        <f t="shared" si="5"/>
        <v>Friday</v>
      </c>
      <c r="H77" s="32" t="str">
        <f t="shared" si="6"/>
        <v>March</v>
      </c>
      <c r="I77" s="32" t="str">
        <f t="shared" si="7"/>
        <v>2015</v>
      </c>
      <c r="J77" s="32">
        <f t="shared" si="8"/>
        <v>11</v>
      </c>
      <c r="K77" s="32" t="str">
        <f>VLOOKUP(F77,_holidays!A73:B2178, 2,)</f>
        <v>Y</v>
      </c>
      <c r="L77" s="32" t="str">
        <f>VLOOKUP(F77,_holidays!A73:C2178, 3,FALSE)</f>
        <v>N</v>
      </c>
      <c r="M77" s="32">
        <v>14.4</v>
      </c>
      <c r="N77" s="32">
        <v>20.399999999999999</v>
      </c>
      <c r="O77" s="32">
        <v>21.2</v>
      </c>
      <c r="P77" s="32">
        <v>0</v>
      </c>
      <c r="Q77" s="39">
        <v>120929.815</v>
      </c>
      <c r="R77" s="40">
        <v>24.195363230000002</v>
      </c>
      <c r="S77" s="40">
        <f t="shared" si="9"/>
        <v>2925940.7992617027</v>
      </c>
    </row>
    <row r="78" spans="6:19" ht="20" customHeight="1" x14ac:dyDescent="0.2">
      <c r="F78" s="4">
        <v>42077</v>
      </c>
      <c r="G78" s="32" t="str">
        <f t="shared" si="5"/>
        <v>Saturday</v>
      </c>
      <c r="H78" s="32" t="str">
        <f t="shared" si="6"/>
        <v>March</v>
      </c>
      <c r="I78" s="32" t="str">
        <f t="shared" si="7"/>
        <v>2015</v>
      </c>
      <c r="J78" s="32">
        <f t="shared" si="8"/>
        <v>11</v>
      </c>
      <c r="K78" s="32" t="str">
        <f>VLOOKUP(F78,_holidays!A74:B2179, 2,)</f>
        <v>Y</v>
      </c>
      <c r="L78" s="32" t="str">
        <f>VLOOKUP(F78,_holidays!A74:C2179, 3,FALSE)</f>
        <v>N</v>
      </c>
      <c r="M78" s="32">
        <v>9.4</v>
      </c>
      <c r="N78" s="32">
        <v>30.1</v>
      </c>
      <c r="O78" s="32">
        <v>20</v>
      </c>
      <c r="P78" s="32">
        <v>0</v>
      </c>
      <c r="Q78" s="39">
        <v>108738.82</v>
      </c>
      <c r="R78" s="40">
        <v>17.394529559999999</v>
      </c>
      <c r="S78" s="40">
        <f t="shared" si="9"/>
        <v>1891460.6188095191</v>
      </c>
    </row>
    <row r="79" spans="6:19" ht="20" customHeight="1" x14ac:dyDescent="0.2">
      <c r="F79" s="4">
        <v>42078</v>
      </c>
      <c r="G79" s="32" t="str">
        <f t="shared" si="5"/>
        <v>Sunday</v>
      </c>
      <c r="H79" s="32" t="str">
        <f t="shared" si="6"/>
        <v>March</v>
      </c>
      <c r="I79" s="32" t="str">
        <f t="shared" si="7"/>
        <v>2015</v>
      </c>
      <c r="J79" s="32">
        <f t="shared" si="8"/>
        <v>12</v>
      </c>
      <c r="K79" s="32" t="str">
        <f>VLOOKUP(F79,_holidays!A75:B2180, 2,)</f>
        <v>Y</v>
      </c>
      <c r="L79" s="32" t="str">
        <f>VLOOKUP(F79,_holidays!A75:C2180, 3,FALSE)</f>
        <v>N</v>
      </c>
      <c r="M79" s="32">
        <v>13.1</v>
      </c>
      <c r="N79" s="32">
        <v>18.3</v>
      </c>
      <c r="O79" s="32">
        <v>17.5</v>
      </c>
      <c r="P79" s="32">
        <v>2.2000000000000002</v>
      </c>
      <c r="Q79" s="39">
        <v>100170.295</v>
      </c>
      <c r="R79" s="40">
        <v>14.373099399999999</v>
      </c>
      <c r="S79" s="40">
        <f t="shared" si="9"/>
        <v>1439757.606962323</v>
      </c>
    </row>
    <row r="80" spans="6:19" ht="20" customHeight="1" x14ac:dyDescent="0.2">
      <c r="F80" s="4">
        <v>42079</v>
      </c>
      <c r="G80" s="32" t="str">
        <f t="shared" si="5"/>
        <v>Monday</v>
      </c>
      <c r="H80" s="32" t="str">
        <f t="shared" si="6"/>
        <v>March</v>
      </c>
      <c r="I80" s="32" t="str">
        <f t="shared" si="7"/>
        <v>2015</v>
      </c>
      <c r="J80" s="32">
        <f t="shared" si="8"/>
        <v>12</v>
      </c>
      <c r="K80" s="32" t="str">
        <f>VLOOKUP(F80,_holidays!A76:B2181, 2,)</f>
        <v>Y</v>
      </c>
      <c r="L80" s="32" t="str">
        <f>VLOOKUP(F80,_holidays!A76:C2181, 3,FALSE)</f>
        <v>N</v>
      </c>
      <c r="M80" s="32">
        <v>10.5</v>
      </c>
      <c r="N80" s="32">
        <v>25.5</v>
      </c>
      <c r="O80" s="32">
        <v>14.5</v>
      </c>
      <c r="P80" s="32">
        <v>0</v>
      </c>
      <c r="Q80" s="39">
        <v>123787.075</v>
      </c>
      <c r="R80" s="40">
        <v>22.66079993</v>
      </c>
      <c r="S80" s="40">
        <f t="shared" si="9"/>
        <v>2805114.1404949045</v>
      </c>
    </row>
    <row r="81" spans="6:19" ht="20" customHeight="1" x14ac:dyDescent="0.2">
      <c r="F81" s="4">
        <v>42080</v>
      </c>
      <c r="G81" s="32" t="str">
        <f t="shared" si="5"/>
        <v>Tuesday</v>
      </c>
      <c r="H81" s="32" t="str">
        <f t="shared" si="6"/>
        <v>March</v>
      </c>
      <c r="I81" s="32" t="str">
        <f t="shared" si="7"/>
        <v>2015</v>
      </c>
      <c r="J81" s="32">
        <f t="shared" si="8"/>
        <v>12</v>
      </c>
      <c r="K81" s="32" t="str">
        <f>VLOOKUP(F81,_holidays!A77:B2182, 2,)</f>
        <v>Y</v>
      </c>
      <c r="L81" s="32" t="str">
        <f>VLOOKUP(F81,_holidays!A77:C2182, 3,FALSE)</f>
        <v>N</v>
      </c>
      <c r="M81" s="32">
        <v>13</v>
      </c>
      <c r="N81" s="32">
        <v>26.2</v>
      </c>
      <c r="O81" s="32">
        <v>4.8</v>
      </c>
      <c r="P81" s="32">
        <v>0</v>
      </c>
      <c r="Q81" s="39">
        <v>125600.86</v>
      </c>
      <c r="R81" s="40">
        <v>21.38556947</v>
      </c>
      <c r="S81" s="40">
        <f t="shared" si="9"/>
        <v>2686045.9170217444</v>
      </c>
    </row>
    <row r="82" spans="6:19" ht="20" customHeight="1" x14ac:dyDescent="0.2">
      <c r="F82" s="4">
        <v>42081</v>
      </c>
      <c r="G82" s="32" t="str">
        <f t="shared" si="5"/>
        <v>Wednesday</v>
      </c>
      <c r="H82" s="32" t="str">
        <f t="shared" si="6"/>
        <v>March</v>
      </c>
      <c r="I82" s="32" t="str">
        <f t="shared" si="7"/>
        <v>2015</v>
      </c>
      <c r="J82" s="32">
        <f t="shared" si="8"/>
        <v>12</v>
      </c>
      <c r="K82" s="32" t="str">
        <f>VLOOKUP(F82,_holidays!A78:B2183, 2,)</f>
        <v>Y</v>
      </c>
      <c r="L82" s="32" t="str">
        <f>VLOOKUP(F82,_holidays!A78:C2183, 3,FALSE)</f>
        <v>N</v>
      </c>
      <c r="M82" s="32">
        <v>17.8</v>
      </c>
      <c r="N82" s="32">
        <v>24.4</v>
      </c>
      <c r="O82" s="32">
        <v>9.4</v>
      </c>
      <c r="P82" s="32">
        <v>1.4</v>
      </c>
      <c r="Q82" s="39">
        <v>127975.815</v>
      </c>
      <c r="R82" s="40">
        <v>24.43863773</v>
      </c>
      <c r="S82" s="40">
        <f t="shared" si="9"/>
        <v>3127554.5809864998</v>
      </c>
    </row>
    <row r="83" spans="6:19" ht="20" customHeight="1" x14ac:dyDescent="0.2">
      <c r="F83" s="4">
        <v>42082</v>
      </c>
      <c r="G83" s="32" t="str">
        <f t="shared" si="5"/>
        <v>Thursday</v>
      </c>
      <c r="H83" s="32" t="str">
        <f t="shared" si="6"/>
        <v>March</v>
      </c>
      <c r="I83" s="32" t="str">
        <f t="shared" si="7"/>
        <v>2015</v>
      </c>
      <c r="J83" s="32">
        <f t="shared" si="8"/>
        <v>12</v>
      </c>
      <c r="K83" s="32" t="str">
        <f>VLOOKUP(F83,_holidays!A79:B2184, 2,)</f>
        <v>Y</v>
      </c>
      <c r="L83" s="32" t="str">
        <f>VLOOKUP(F83,_holidays!A79:C2184, 3,FALSE)</f>
        <v>N</v>
      </c>
      <c r="M83" s="32">
        <v>16.5</v>
      </c>
      <c r="N83" s="32">
        <v>33.5</v>
      </c>
      <c r="O83" s="32">
        <v>15.1</v>
      </c>
      <c r="P83" s="32">
        <v>0</v>
      </c>
      <c r="Q83" s="39">
        <v>128319.45</v>
      </c>
      <c r="R83" s="40">
        <v>24.568240979999999</v>
      </c>
      <c r="S83" s="40">
        <f t="shared" si="9"/>
        <v>3152583.1700210609</v>
      </c>
    </row>
    <row r="84" spans="6:19" ht="20" customHeight="1" x14ac:dyDescent="0.2">
      <c r="F84" s="4">
        <v>42083</v>
      </c>
      <c r="G84" s="32" t="str">
        <f t="shared" si="5"/>
        <v>Friday</v>
      </c>
      <c r="H84" s="32" t="str">
        <f t="shared" si="6"/>
        <v>March</v>
      </c>
      <c r="I84" s="32" t="str">
        <f t="shared" si="7"/>
        <v>2015</v>
      </c>
      <c r="J84" s="32">
        <f t="shared" si="8"/>
        <v>12</v>
      </c>
      <c r="K84" s="32" t="str">
        <f>VLOOKUP(F84,_holidays!A80:B2185, 2,)</f>
        <v>Y</v>
      </c>
      <c r="L84" s="32" t="str">
        <f>VLOOKUP(F84,_holidays!A80:C2185, 3,FALSE)</f>
        <v>N</v>
      </c>
      <c r="M84" s="32">
        <v>14.2</v>
      </c>
      <c r="N84" s="32">
        <v>19.600000000000001</v>
      </c>
      <c r="O84" s="32">
        <v>19.899999999999999</v>
      </c>
      <c r="P84" s="32">
        <v>0</v>
      </c>
      <c r="Q84" s="39">
        <v>119491.32</v>
      </c>
      <c r="R84" s="40">
        <v>24.06816285</v>
      </c>
      <c r="S84" s="40">
        <f t="shared" si="9"/>
        <v>2875936.5489214621</v>
      </c>
    </row>
    <row r="85" spans="6:19" ht="20" customHeight="1" x14ac:dyDescent="0.2">
      <c r="F85" s="4">
        <v>42084</v>
      </c>
      <c r="G85" s="32" t="str">
        <f t="shared" si="5"/>
        <v>Saturday</v>
      </c>
      <c r="H85" s="32" t="str">
        <f t="shared" si="6"/>
        <v>March</v>
      </c>
      <c r="I85" s="32" t="str">
        <f t="shared" si="7"/>
        <v>2015</v>
      </c>
      <c r="J85" s="32">
        <f t="shared" si="8"/>
        <v>12</v>
      </c>
      <c r="K85" s="32" t="str">
        <f>VLOOKUP(F85,_holidays!A81:B2186, 2,)</f>
        <v>Y</v>
      </c>
      <c r="L85" s="32" t="str">
        <f>VLOOKUP(F85,_holidays!A81:C2186, 3,FALSE)</f>
        <v>N</v>
      </c>
      <c r="M85" s="32">
        <v>11.9</v>
      </c>
      <c r="N85" s="32">
        <v>22.7</v>
      </c>
      <c r="O85" s="32">
        <v>20.8</v>
      </c>
      <c r="P85" s="32">
        <v>0</v>
      </c>
      <c r="Q85" s="39">
        <v>106754.8</v>
      </c>
      <c r="R85" s="40">
        <v>20.473714609999998</v>
      </c>
      <c r="S85" s="40">
        <f t="shared" si="9"/>
        <v>2185667.3084476278</v>
      </c>
    </row>
    <row r="86" spans="6:19" ht="20" customHeight="1" x14ac:dyDescent="0.2">
      <c r="F86" s="4">
        <v>42085</v>
      </c>
      <c r="G86" s="32" t="str">
        <f t="shared" si="5"/>
        <v>Sunday</v>
      </c>
      <c r="H86" s="32" t="str">
        <f t="shared" si="6"/>
        <v>March</v>
      </c>
      <c r="I86" s="32" t="str">
        <f t="shared" si="7"/>
        <v>2015</v>
      </c>
      <c r="J86" s="32">
        <f t="shared" si="8"/>
        <v>13</v>
      </c>
      <c r="K86" s="32" t="str">
        <f>VLOOKUP(F86,_holidays!A82:B2187, 2,)</f>
        <v>Y</v>
      </c>
      <c r="L86" s="32" t="str">
        <f>VLOOKUP(F86,_holidays!A82:C2187, 3,FALSE)</f>
        <v>N</v>
      </c>
      <c r="M86" s="32">
        <v>11.3</v>
      </c>
      <c r="N86" s="32">
        <v>28.8</v>
      </c>
      <c r="O86" s="32">
        <v>19.899999999999999</v>
      </c>
      <c r="P86" s="32">
        <v>0</v>
      </c>
      <c r="Q86" s="39">
        <v>106555.03</v>
      </c>
      <c r="R86" s="40">
        <v>18.918695589999999</v>
      </c>
      <c r="S86" s="40">
        <f t="shared" si="9"/>
        <v>2015882.1761533176</v>
      </c>
    </row>
    <row r="87" spans="6:19" ht="20" customHeight="1" x14ac:dyDescent="0.2">
      <c r="F87" s="4">
        <v>42086</v>
      </c>
      <c r="G87" s="32" t="str">
        <f t="shared" si="5"/>
        <v>Monday</v>
      </c>
      <c r="H87" s="32" t="str">
        <f t="shared" si="6"/>
        <v>March</v>
      </c>
      <c r="I87" s="32" t="str">
        <f t="shared" si="7"/>
        <v>2015</v>
      </c>
      <c r="J87" s="32">
        <f t="shared" si="8"/>
        <v>13</v>
      </c>
      <c r="K87" s="32" t="str">
        <f>VLOOKUP(F87,_holidays!A83:B2188, 2,)</f>
        <v>Y</v>
      </c>
      <c r="L87" s="32" t="str">
        <f>VLOOKUP(F87,_holidays!A83:C2188, 3,FALSE)</f>
        <v>N</v>
      </c>
      <c r="M87" s="32">
        <v>13.6</v>
      </c>
      <c r="N87" s="32">
        <v>27</v>
      </c>
      <c r="O87" s="32">
        <v>3.9</v>
      </c>
      <c r="P87" s="32">
        <v>0</v>
      </c>
      <c r="Q87" s="39">
        <v>122810.05</v>
      </c>
      <c r="R87" s="40">
        <v>26.68562798</v>
      </c>
      <c r="S87" s="40">
        <f t="shared" si="9"/>
        <v>3277263.3065051991</v>
      </c>
    </row>
    <row r="88" spans="6:19" ht="20" customHeight="1" x14ac:dyDescent="0.2">
      <c r="F88" s="4">
        <v>42087</v>
      </c>
      <c r="G88" s="32" t="str">
        <f t="shared" si="5"/>
        <v>Tuesday</v>
      </c>
      <c r="H88" s="32" t="str">
        <f t="shared" si="6"/>
        <v>March</v>
      </c>
      <c r="I88" s="32" t="str">
        <f t="shared" si="7"/>
        <v>2015</v>
      </c>
      <c r="J88" s="32">
        <f t="shared" si="8"/>
        <v>13</v>
      </c>
      <c r="K88" s="32" t="str">
        <f>VLOOKUP(F88,_holidays!A84:B2189, 2,)</f>
        <v>Y</v>
      </c>
      <c r="L88" s="32" t="str">
        <f>VLOOKUP(F88,_holidays!A84:C2189, 3,FALSE)</f>
        <v>N</v>
      </c>
      <c r="M88" s="32">
        <v>12.6</v>
      </c>
      <c r="N88" s="32">
        <v>15.3</v>
      </c>
      <c r="O88" s="32">
        <v>3.8</v>
      </c>
      <c r="P88" s="32">
        <v>1.4</v>
      </c>
      <c r="Q88" s="39">
        <v>123234.935</v>
      </c>
      <c r="R88" s="40">
        <v>34.05849946</v>
      </c>
      <c r="S88" s="40">
        <f t="shared" si="9"/>
        <v>4197196.9671506351</v>
      </c>
    </row>
    <row r="89" spans="6:19" ht="20" customHeight="1" x14ac:dyDescent="0.2">
      <c r="F89" s="4">
        <v>42088</v>
      </c>
      <c r="G89" s="32" t="str">
        <f t="shared" si="5"/>
        <v>Wednesday</v>
      </c>
      <c r="H89" s="32" t="str">
        <f t="shared" si="6"/>
        <v>March</v>
      </c>
      <c r="I89" s="32" t="str">
        <f t="shared" si="7"/>
        <v>2015</v>
      </c>
      <c r="J89" s="32">
        <f t="shared" si="8"/>
        <v>13</v>
      </c>
      <c r="K89" s="32" t="str">
        <f>VLOOKUP(F89,_holidays!A85:B2190, 2,)</f>
        <v>Y</v>
      </c>
      <c r="L89" s="32" t="str">
        <f>VLOOKUP(F89,_holidays!A85:C2190, 3,FALSE)</f>
        <v>N</v>
      </c>
      <c r="M89" s="32">
        <v>13</v>
      </c>
      <c r="N89" s="32">
        <v>20.399999999999999</v>
      </c>
      <c r="O89" s="32">
        <v>13.8</v>
      </c>
      <c r="P89" s="32">
        <v>0.4</v>
      </c>
      <c r="Q89" s="39">
        <v>122268.86</v>
      </c>
      <c r="R89" s="40">
        <v>28.548754240000001</v>
      </c>
      <c r="S89" s="40">
        <f t="shared" si="9"/>
        <v>3490623.6353449663</v>
      </c>
    </row>
    <row r="90" spans="6:19" ht="20" customHeight="1" x14ac:dyDescent="0.2">
      <c r="F90" s="4">
        <v>42089</v>
      </c>
      <c r="G90" s="32" t="str">
        <f t="shared" si="5"/>
        <v>Thursday</v>
      </c>
      <c r="H90" s="32" t="str">
        <f t="shared" si="6"/>
        <v>March</v>
      </c>
      <c r="I90" s="32" t="str">
        <f t="shared" si="7"/>
        <v>2015</v>
      </c>
      <c r="J90" s="32">
        <f t="shared" si="8"/>
        <v>13</v>
      </c>
      <c r="K90" s="32" t="str">
        <f>VLOOKUP(F90,_holidays!A86:B2191, 2,)</f>
        <v>Y</v>
      </c>
      <c r="L90" s="32" t="str">
        <f>VLOOKUP(F90,_holidays!A86:C2191, 3,FALSE)</f>
        <v>N</v>
      </c>
      <c r="M90" s="32">
        <v>9.8000000000000007</v>
      </c>
      <c r="N90" s="32">
        <v>18</v>
      </c>
      <c r="O90" s="32">
        <v>9.9</v>
      </c>
      <c r="P90" s="32">
        <v>0.4</v>
      </c>
      <c r="Q90" s="39">
        <v>121998.2</v>
      </c>
      <c r="R90" s="40">
        <v>21.971362899999999</v>
      </c>
      <c r="S90" s="40">
        <f t="shared" si="9"/>
        <v>2680466.7253467799</v>
      </c>
    </row>
    <row r="91" spans="6:19" ht="20" customHeight="1" x14ac:dyDescent="0.2">
      <c r="F91" s="4">
        <v>42090</v>
      </c>
      <c r="G91" s="32" t="str">
        <f t="shared" si="5"/>
        <v>Friday</v>
      </c>
      <c r="H91" s="32" t="str">
        <f t="shared" si="6"/>
        <v>March</v>
      </c>
      <c r="I91" s="32" t="str">
        <f t="shared" si="7"/>
        <v>2015</v>
      </c>
      <c r="J91" s="32">
        <f t="shared" si="8"/>
        <v>13</v>
      </c>
      <c r="K91" s="32" t="str">
        <f>VLOOKUP(F91,_holidays!A87:B2192, 2,)</f>
        <v>N</v>
      </c>
      <c r="L91" s="32" t="str">
        <f>VLOOKUP(F91,_holidays!A87:C2192, 3,FALSE)</f>
        <v>N</v>
      </c>
      <c r="M91" s="32">
        <v>11.6</v>
      </c>
      <c r="N91" s="32">
        <v>18.100000000000001</v>
      </c>
      <c r="O91" s="32">
        <v>11.2</v>
      </c>
      <c r="P91" s="32">
        <v>0.2</v>
      </c>
      <c r="Q91" s="39">
        <v>122346.33500000001</v>
      </c>
      <c r="R91" s="40">
        <v>25.771600379999999</v>
      </c>
      <c r="S91" s="40">
        <f t="shared" si="9"/>
        <v>3153060.8535776073</v>
      </c>
    </row>
    <row r="92" spans="6:19" ht="20" customHeight="1" x14ac:dyDescent="0.2">
      <c r="F92" s="4">
        <v>42091</v>
      </c>
      <c r="G92" s="32" t="str">
        <f t="shared" si="5"/>
        <v>Saturday</v>
      </c>
      <c r="H92" s="32" t="str">
        <f t="shared" si="6"/>
        <v>March</v>
      </c>
      <c r="I92" s="32" t="str">
        <f t="shared" si="7"/>
        <v>2015</v>
      </c>
      <c r="J92" s="32">
        <f t="shared" si="8"/>
        <v>13</v>
      </c>
      <c r="K92" s="32" t="str">
        <f>VLOOKUP(F92,_holidays!A88:B2193, 2,)</f>
        <v>N</v>
      </c>
      <c r="L92" s="32" t="str">
        <f>VLOOKUP(F92,_holidays!A88:C2193, 3,FALSE)</f>
        <v>N</v>
      </c>
      <c r="M92" s="32">
        <v>12.7</v>
      </c>
      <c r="N92" s="32">
        <v>19.100000000000001</v>
      </c>
      <c r="O92" s="32">
        <v>14.4</v>
      </c>
      <c r="P92" s="32">
        <v>0</v>
      </c>
      <c r="Q92" s="39">
        <v>112187.715</v>
      </c>
      <c r="R92" s="40">
        <v>29.271368689999999</v>
      </c>
      <c r="S92" s="40">
        <f t="shared" si="9"/>
        <v>3283887.9682536433</v>
      </c>
    </row>
    <row r="93" spans="6:19" ht="20" customHeight="1" x14ac:dyDescent="0.2">
      <c r="F93" s="4">
        <v>42092</v>
      </c>
      <c r="G93" s="32" t="str">
        <f t="shared" si="5"/>
        <v>Sunday</v>
      </c>
      <c r="H93" s="32" t="str">
        <f t="shared" si="6"/>
        <v>March</v>
      </c>
      <c r="I93" s="32" t="str">
        <f t="shared" si="7"/>
        <v>2015</v>
      </c>
      <c r="J93" s="32">
        <f t="shared" si="8"/>
        <v>14</v>
      </c>
      <c r="K93" s="32" t="str">
        <f>VLOOKUP(F93,_holidays!A89:B2194, 2,)</f>
        <v>N</v>
      </c>
      <c r="L93" s="32" t="str">
        <f>VLOOKUP(F93,_holidays!A89:C2194, 3,FALSE)</f>
        <v>N</v>
      </c>
      <c r="M93" s="32">
        <v>8.5</v>
      </c>
      <c r="N93" s="32">
        <v>22.7</v>
      </c>
      <c r="O93" s="32">
        <v>18.600000000000001</v>
      </c>
      <c r="P93" s="32">
        <v>0</v>
      </c>
      <c r="Q93" s="39">
        <v>106418.66499999999</v>
      </c>
      <c r="R93" s="40">
        <v>24.672716350000002</v>
      </c>
      <c r="S93" s="40">
        <f t="shared" si="9"/>
        <v>2625637.5358906728</v>
      </c>
    </row>
    <row r="94" spans="6:19" ht="20" customHeight="1" x14ac:dyDescent="0.2">
      <c r="F94" s="4">
        <v>42093</v>
      </c>
      <c r="G94" s="32" t="str">
        <f t="shared" si="5"/>
        <v>Monday</v>
      </c>
      <c r="H94" s="32" t="str">
        <f t="shared" si="6"/>
        <v>March</v>
      </c>
      <c r="I94" s="32" t="str">
        <f t="shared" si="7"/>
        <v>2015</v>
      </c>
      <c r="J94" s="32">
        <f t="shared" si="8"/>
        <v>14</v>
      </c>
      <c r="K94" s="32" t="str">
        <f>VLOOKUP(F94,_holidays!A90:B2195, 2,)</f>
        <v>N</v>
      </c>
      <c r="L94" s="32" t="str">
        <f>VLOOKUP(F94,_holidays!A90:C2195, 3,FALSE)</f>
        <v>N</v>
      </c>
      <c r="M94" s="32">
        <v>10.6</v>
      </c>
      <c r="N94" s="32">
        <v>23.1</v>
      </c>
      <c r="O94" s="32">
        <v>18.100000000000001</v>
      </c>
      <c r="P94" s="32">
        <v>0</v>
      </c>
      <c r="Q94" s="39">
        <v>123061.87</v>
      </c>
      <c r="R94" s="40">
        <v>33.750362699999997</v>
      </c>
      <c r="S94" s="40">
        <f t="shared" si="9"/>
        <v>4153382.7470402485</v>
      </c>
    </row>
    <row r="95" spans="6:19" ht="20" customHeight="1" x14ac:dyDescent="0.2">
      <c r="F95" s="4">
        <v>42094</v>
      </c>
      <c r="G95" s="32" t="str">
        <f t="shared" si="5"/>
        <v>Tuesday</v>
      </c>
      <c r="H95" s="32" t="str">
        <f t="shared" si="6"/>
        <v>March</v>
      </c>
      <c r="I95" s="32" t="str">
        <f t="shared" si="7"/>
        <v>2015</v>
      </c>
      <c r="J95" s="32">
        <f t="shared" si="8"/>
        <v>14</v>
      </c>
      <c r="K95" s="32" t="str">
        <f>VLOOKUP(F95,_holidays!A91:B2196, 2,)</f>
        <v>N</v>
      </c>
      <c r="L95" s="32" t="str">
        <f>VLOOKUP(F95,_holidays!A91:C2196, 3,FALSE)</f>
        <v>N</v>
      </c>
      <c r="M95" s="32">
        <v>11.2</v>
      </c>
      <c r="N95" s="32">
        <v>25.3</v>
      </c>
      <c r="O95" s="32">
        <v>18.100000000000001</v>
      </c>
      <c r="P95" s="32">
        <v>0</v>
      </c>
      <c r="Q95" s="39">
        <v>125795.325</v>
      </c>
      <c r="R95" s="40">
        <v>31.836569579999999</v>
      </c>
      <c r="S95" s="40">
        <f t="shared" si="9"/>
        <v>4004891.6172012133</v>
      </c>
    </row>
    <row r="96" spans="6:19" ht="20" customHeight="1" x14ac:dyDescent="0.2">
      <c r="F96" s="4">
        <v>42095</v>
      </c>
      <c r="G96" s="32" t="str">
        <f t="shared" si="5"/>
        <v>Wednesday</v>
      </c>
      <c r="H96" s="32" t="str">
        <f t="shared" si="6"/>
        <v>April</v>
      </c>
      <c r="I96" s="32" t="str">
        <f t="shared" si="7"/>
        <v>2015</v>
      </c>
      <c r="J96" s="32">
        <f t="shared" si="8"/>
        <v>14</v>
      </c>
      <c r="K96" s="32" t="str">
        <f>VLOOKUP(F96,_holidays!A92:B2197, 2,)</f>
        <v>N</v>
      </c>
      <c r="L96" s="32" t="str">
        <f>VLOOKUP(F96,_holidays!A92:C2197, 3,FALSE)</f>
        <v>N</v>
      </c>
      <c r="M96" s="32">
        <v>13.3</v>
      </c>
      <c r="N96" s="32">
        <v>29</v>
      </c>
      <c r="O96" s="32">
        <v>10.7</v>
      </c>
      <c r="P96" s="32">
        <v>0</v>
      </c>
      <c r="Q96" s="39">
        <v>122042.265</v>
      </c>
      <c r="R96" s="40">
        <v>26.167805860000001</v>
      </c>
      <c r="S96" s="40">
        <f t="shared" si="9"/>
        <v>3193578.2972346731</v>
      </c>
    </row>
    <row r="97" spans="6:19" ht="20" customHeight="1" x14ac:dyDescent="0.2">
      <c r="F97" s="4">
        <v>42096</v>
      </c>
      <c r="G97" s="32" t="str">
        <f t="shared" si="5"/>
        <v>Thursday</v>
      </c>
      <c r="H97" s="32" t="str">
        <f t="shared" si="6"/>
        <v>April</v>
      </c>
      <c r="I97" s="32" t="str">
        <f t="shared" si="7"/>
        <v>2015</v>
      </c>
      <c r="J97" s="32">
        <f t="shared" si="8"/>
        <v>14</v>
      </c>
      <c r="K97" s="32" t="str">
        <f>VLOOKUP(F97,_holidays!A93:B2198, 2,)</f>
        <v>N</v>
      </c>
      <c r="L97" s="32" t="str">
        <f>VLOOKUP(F97,_holidays!A93:C2198, 3,FALSE)</f>
        <v>N</v>
      </c>
      <c r="M97" s="32">
        <v>12.8</v>
      </c>
      <c r="N97" s="32">
        <v>17.2</v>
      </c>
      <c r="O97" s="32">
        <v>17.5</v>
      </c>
      <c r="P97" s="32">
        <v>0.2</v>
      </c>
      <c r="Q97" s="39">
        <v>113838.41</v>
      </c>
      <c r="R97" s="40">
        <v>23.46025058</v>
      </c>
      <c r="S97" s="40">
        <f t="shared" si="9"/>
        <v>2670677.6242287778</v>
      </c>
    </row>
    <row r="98" spans="6:19" ht="20" customHeight="1" x14ac:dyDescent="0.2">
      <c r="F98" s="4">
        <v>42097</v>
      </c>
      <c r="G98" s="32" t="str">
        <f t="shared" si="5"/>
        <v>Friday</v>
      </c>
      <c r="H98" s="32" t="str">
        <f t="shared" si="6"/>
        <v>April</v>
      </c>
      <c r="I98" s="32" t="str">
        <f t="shared" si="7"/>
        <v>2015</v>
      </c>
      <c r="J98" s="32">
        <f t="shared" si="8"/>
        <v>14</v>
      </c>
      <c r="K98" s="32" t="str">
        <f>VLOOKUP(F98,_holidays!A94:B2199, 2,)</f>
        <v>N</v>
      </c>
      <c r="L98" s="32" t="str">
        <f>VLOOKUP(F98,_holidays!A94:C2199, 3,FALSE)</f>
        <v>Y</v>
      </c>
      <c r="M98" s="32">
        <v>8</v>
      </c>
      <c r="N98" s="32">
        <v>20.9</v>
      </c>
      <c r="O98" s="32">
        <v>17.399999999999999</v>
      </c>
      <c r="P98" s="32">
        <v>0</v>
      </c>
      <c r="Q98" s="39">
        <v>98891.06</v>
      </c>
      <c r="R98" s="40">
        <v>20.9393785</v>
      </c>
      <c r="S98" s="40">
        <f t="shared" si="9"/>
        <v>2070717.3356062099</v>
      </c>
    </row>
    <row r="99" spans="6:19" ht="20" customHeight="1" x14ac:dyDescent="0.2">
      <c r="F99" s="4">
        <v>42098</v>
      </c>
      <c r="G99" s="32" t="str">
        <f t="shared" si="5"/>
        <v>Saturday</v>
      </c>
      <c r="H99" s="32" t="str">
        <f t="shared" si="6"/>
        <v>April</v>
      </c>
      <c r="I99" s="32" t="str">
        <f t="shared" si="7"/>
        <v>2015</v>
      </c>
      <c r="J99" s="32">
        <f t="shared" si="8"/>
        <v>14</v>
      </c>
      <c r="K99" s="32" t="str">
        <f>VLOOKUP(F99,_holidays!A95:B2200, 2,)</f>
        <v>N</v>
      </c>
      <c r="L99" s="32" t="str">
        <f>VLOOKUP(F99,_holidays!A95:C2200, 3,FALSE)</f>
        <v>Y</v>
      </c>
      <c r="M99" s="32">
        <v>8.5</v>
      </c>
      <c r="N99" s="32">
        <v>23.5</v>
      </c>
      <c r="O99" s="32">
        <v>16.2</v>
      </c>
      <c r="P99" s="32">
        <v>0</v>
      </c>
      <c r="Q99" s="39">
        <v>103999.17</v>
      </c>
      <c r="R99" s="40">
        <v>23.188056169999999</v>
      </c>
      <c r="S99" s="40">
        <f t="shared" si="9"/>
        <v>2411538.5955933789</v>
      </c>
    </row>
    <row r="100" spans="6:19" ht="20" customHeight="1" x14ac:dyDescent="0.2">
      <c r="F100" s="4">
        <v>42099</v>
      </c>
      <c r="G100" s="32" t="str">
        <f t="shared" si="5"/>
        <v>Sunday</v>
      </c>
      <c r="H100" s="32" t="str">
        <f t="shared" si="6"/>
        <v>April</v>
      </c>
      <c r="I100" s="32" t="str">
        <f t="shared" si="7"/>
        <v>2015</v>
      </c>
      <c r="J100" s="32">
        <f t="shared" si="8"/>
        <v>15</v>
      </c>
      <c r="K100" s="32" t="str">
        <f>VLOOKUP(F100,_holidays!A96:B2201, 2,)</f>
        <v>N</v>
      </c>
      <c r="L100" s="32" t="str">
        <f>VLOOKUP(F100,_holidays!A96:C2201, 3,FALSE)</f>
        <v>N</v>
      </c>
      <c r="M100" s="32">
        <v>10.199999999999999</v>
      </c>
      <c r="N100" s="32">
        <v>18.5</v>
      </c>
      <c r="O100" s="32">
        <v>9.8000000000000007</v>
      </c>
      <c r="P100" s="32">
        <v>0</v>
      </c>
      <c r="Q100" s="39">
        <v>103685.45</v>
      </c>
      <c r="R100" s="40">
        <v>20.508650379999999</v>
      </c>
      <c r="S100" s="40">
        <f t="shared" si="9"/>
        <v>2126448.643542971</v>
      </c>
    </row>
    <row r="101" spans="6:19" ht="20" customHeight="1" x14ac:dyDescent="0.2">
      <c r="F101" s="4">
        <v>42100</v>
      </c>
      <c r="G101" s="32" t="str">
        <f t="shared" si="5"/>
        <v>Monday</v>
      </c>
      <c r="H101" s="32" t="str">
        <f t="shared" si="6"/>
        <v>April</v>
      </c>
      <c r="I101" s="32" t="str">
        <f t="shared" si="7"/>
        <v>2015</v>
      </c>
      <c r="J101" s="32">
        <f t="shared" si="8"/>
        <v>15</v>
      </c>
      <c r="K101" s="32" t="str">
        <f>VLOOKUP(F101,_holidays!A97:B2202, 2,)</f>
        <v>N</v>
      </c>
      <c r="L101" s="32" t="str">
        <f>VLOOKUP(F101,_holidays!A97:C2202, 3,FALSE)</f>
        <v>Y</v>
      </c>
      <c r="M101" s="32">
        <v>11.2</v>
      </c>
      <c r="N101" s="32">
        <v>18.399999999999999</v>
      </c>
      <c r="O101" s="32">
        <v>13</v>
      </c>
      <c r="P101" s="32">
        <v>0</v>
      </c>
      <c r="Q101" s="39">
        <v>107383.37</v>
      </c>
      <c r="R101" s="40">
        <v>17.04855264</v>
      </c>
      <c r="S101" s="40">
        <f t="shared" si="9"/>
        <v>1830731.0361055967</v>
      </c>
    </row>
    <row r="102" spans="6:19" ht="20" customHeight="1" x14ac:dyDescent="0.2">
      <c r="F102" s="4">
        <v>42101</v>
      </c>
      <c r="G102" s="32" t="str">
        <f t="shared" si="5"/>
        <v>Tuesday</v>
      </c>
      <c r="H102" s="32" t="str">
        <f t="shared" si="6"/>
        <v>April</v>
      </c>
      <c r="I102" s="32" t="str">
        <f t="shared" si="7"/>
        <v>2015</v>
      </c>
      <c r="J102" s="32">
        <f t="shared" si="8"/>
        <v>15</v>
      </c>
      <c r="K102" s="32" t="str">
        <f>VLOOKUP(F102,_holidays!A98:B2203, 2,)</f>
        <v>N</v>
      </c>
      <c r="L102" s="32" t="str">
        <f>VLOOKUP(F102,_holidays!A98:C2203, 3,FALSE)</f>
        <v>N</v>
      </c>
      <c r="M102" s="32">
        <v>12.4</v>
      </c>
      <c r="N102" s="32">
        <v>17.3</v>
      </c>
      <c r="O102" s="32">
        <v>3.9</v>
      </c>
      <c r="P102" s="32">
        <v>0</v>
      </c>
      <c r="Q102" s="39">
        <v>120235.505</v>
      </c>
      <c r="R102" s="40">
        <v>21.359459990000001</v>
      </c>
      <c r="S102" s="40">
        <f t="shared" si="9"/>
        <v>2568165.4584249454</v>
      </c>
    </row>
    <row r="103" spans="6:19" ht="20" customHeight="1" x14ac:dyDescent="0.2">
      <c r="F103" s="4">
        <v>42102</v>
      </c>
      <c r="G103" s="32" t="str">
        <f t="shared" si="5"/>
        <v>Wednesday</v>
      </c>
      <c r="H103" s="32" t="str">
        <f t="shared" si="6"/>
        <v>April</v>
      </c>
      <c r="I103" s="32" t="str">
        <f t="shared" si="7"/>
        <v>2015</v>
      </c>
      <c r="J103" s="32">
        <f t="shared" si="8"/>
        <v>15</v>
      </c>
      <c r="K103" s="32" t="str">
        <f>VLOOKUP(F103,_holidays!A99:B2204, 2,)</f>
        <v>N</v>
      </c>
      <c r="L103" s="32" t="str">
        <f>VLOOKUP(F103,_holidays!A99:C2204, 3,FALSE)</f>
        <v>N</v>
      </c>
      <c r="M103" s="32">
        <v>13.3</v>
      </c>
      <c r="N103" s="32">
        <v>17.7</v>
      </c>
      <c r="O103" s="32">
        <v>12.6</v>
      </c>
      <c r="P103" s="32">
        <v>5.6</v>
      </c>
      <c r="Q103" s="39">
        <v>122129.77499999999</v>
      </c>
      <c r="R103" s="40">
        <v>25.208016520000001</v>
      </c>
      <c r="S103" s="40">
        <f t="shared" si="9"/>
        <v>3078649.3857838828</v>
      </c>
    </row>
    <row r="104" spans="6:19" ht="20" customHeight="1" x14ac:dyDescent="0.2">
      <c r="F104" s="4">
        <v>42103</v>
      </c>
      <c r="G104" s="32" t="str">
        <f t="shared" si="5"/>
        <v>Thursday</v>
      </c>
      <c r="H104" s="32" t="str">
        <f t="shared" si="6"/>
        <v>April</v>
      </c>
      <c r="I104" s="32" t="str">
        <f t="shared" si="7"/>
        <v>2015</v>
      </c>
      <c r="J104" s="32">
        <f t="shared" si="8"/>
        <v>15</v>
      </c>
      <c r="K104" s="32" t="str">
        <f>VLOOKUP(F104,_holidays!A100:B2205, 2,)</f>
        <v>N</v>
      </c>
      <c r="L104" s="32" t="str">
        <f>VLOOKUP(F104,_holidays!A100:C2205, 3,FALSE)</f>
        <v>N</v>
      </c>
      <c r="M104" s="32">
        <v>8.6999999999999993</v>
      </c>
      <c r="N104" s="32">
        <v>19.100000000000001</v>
      </c>
      <c r="O104" s="32">
        <v>10.9</v>
      </c>
      <c r="P104" s="32">
        <v>0</v>
      </c>
      <c r="Q104" s="39">
        <v>123990.76</v>
      </c>
      <c r="R104" s="40">
        <v>25.207800370000001</v>
      </c>
      <c r="S104" s="40">
        <f t="shared" si="9"/>
        <v>3125534.3258045814</v>
      </c>
    </row>
    <row r="105" spans="6:19" ht="20" customHeight="1" x14ac:dyDescent="0.2">
      <c r="F105" s="4">
        <v>42104</v>
      </c>
      <c r="G105" s="32" t="str">
        <f t="shared" si="5"/>
        <v>Friday</v>
      </c>
      <c r="H105" s="32" t="str">
        <f t="shared" si="6"/>
        <v>April</v>
      </c>
      <c r="I105" s="32" t="str">
        <f t="shared" si="7"/>
        <v>2015</v>
      </c>
      <c r="J105" s="32">
        <f t="shared" si="8"/>
        <v>15</v>
      </c>
      <c r="K105" s="32" t="str">
        <f>VLOOKUP(F105,_holidays!A101:B2206, 2,)</f>
        <v>N</v>
      </c>
      <c r="L105" s="32" t="str">
        <f>VLOOKUP(F105,_holidays!A101:C2206, 3,FALSE)</f>
        <v>N</v>
      </c>
      <c r="M105" s="32">
        <v>8.6</v>
      </c>
      <c r="N105" s="32">
        <v>18.7</v>
      </c>
      <c r="O105" s="32">
        <v>15.9</v>
      </c>
      <c r="P105" s="32">
        <v>0</v>
      </c>
      <c r="Q105" s="39">
        <v>121753.11500000001</v>
      </c>
      <c r="R105" s="40">
        <v>25.677110800000001</v>
      </c>
      <c r="S105" s="40">
        <f t="shared" si="9"/>
        <v>3126268.2241001423</v>
      </c>
    </row>
    <row r="106" spans="6:19" ht="20" customHeight="1" x14ac:dyDescent="0.2">
      <c r="F106" s="4">
        <v>42105</v>
      </c>
      <c r="G106" s="32" t="str">
        <f t="shared" si="5"/>
        <v>Saturday</v>
      </c>
      <c r="H106" s="32" t="str">
        <f t="shared" si="6"/>
        <v>April</v>
      </c>
      <c r="I106" s="32" t="str">
        <f t="shared" si="7"/>
        <v>2015</v>
      </c>
      <c r="J106" s="32">
        <f t="shared" si="8"/>
        <v>15</v>
      </c>
      <c r="K106" s="32" t="str">
        <f>VLOOKUP(F106,_holidays!A102:B2207, 2,)</f>
        <v>N</v>
      </c>
      <c r="L106" s="32" t="str">
        <f>VLOOKUP(F106,_holidays!A102:C2207, 3,FALSE)</f>
        <v>N</v>
      </c>
      <c r="M106" s="32">
        <v>11.6</v>
      </c>
      <c r="N106" s="32">
        <v>23.7</v>
      </c>
      <c r="O106" s="32">
        <v>14.9</v>
      </c>
      <c r="P106" s="32">
        <v>0</v>
      </c>
      <c r="Q106" s="39">
        <v>110034.16499999999</v>
      </c>
      <c r="R106" s="40">
        <v>23.05591231</v>
      </c>
      <c r="S106" s="40">
        <f t="shared" si="9"/>
        <v>2536938.059344071</v>
      </c>
    </row>
    <row r="107" spans="6:19" ht="20" customHeight="1" x14ac:dyDescent="0.2">
      <c r="F107" s="4">
        <v>42106</v>
      </c>
      <c r="G107" s="32" t="str">
        <f t="shared" si="5"/>
        <v>Sunday</v>
      </c>
      <c r="H107" s="32" t="str">
        <f t="shared" si="6"/>
        <v>April</v>
      </c>
      <c r="I107" s="32" t="str">
        <f t="shared" si="7"/>
        <v>2015</v>
      </c>
      <c r="J107" s="32">
        <f t="shared" si="8"/>
        <v>16</v>
      </c>
      <c r="K107" s="32" t="str">
        <f>VLOOKUP(F107,_holidays!A103:B2208, 2,)</f>
        <v>N</v>
      </c>
      <c r="L107" s="32" t="str">
        <f>VLOOKUP(F107,_holidays!A103:C2208, 3,FALSE)</f>
        <v>N</v>
      </c>
      <c r="M107" s="32">
        <v>12.1</v>
      </c>
      <c r="N107" s="32">
        <v>18.3</v>
      </c>
      <c r="O107" s="32">
        <v>13.4</v>
      </c>
      <c r="P107" s="32">
        <v>0</v>
      </c>
      <c r="Q107" s="39">
        <v>103760.22500000001</v>
      </c>
      <c r="R107" s="40">
        <v>22.053037190000001</v>
      </c>
      <c r="S107" s="40">
        <f t="shared" si="9"/>
        <v>2288228.100767768</v>
      </c>
    </row>
    <row r="108" spans="6:19" ht="20" customHeight="1" x14ac:dyDescent="0.2">
      <c r="F108" s="4">
        <v>42107</v>
      </c>
      <c r="G108" s="32" t="str">
        <f t="shared" si="5"/>
        <v>Monday</v>
      </c>
      <c r="H108" s="32" t="str">
        <f t="shared" si="6"/>
        <v>April</v>
      </c>
      <c r="I108" s="32" t="str">
        <f t="shared" si="7"/>
        <v>2015</v>
      </c>
      <c r="J108" s="32">
        <f t="shared" si="8"/>
        <v>16</v>
      </c>
      <c r="K108" s="32" t="str">
        <f>VLOOKUP(F108,_holidays!A104:B2209, 2,)</f>
        <v>N</v>
      </c>
      <c r="L108" s="32" t="str">
        <f>VLOOKUP(F108,_holidays!A104:C2209, 3,FALSE)</f>
        <v>N</v>
      </c>
      <c r="M108" s="32">
        <v>7.3</v>
      </c>
      <c r="N108" s="32">
        <v>19.100000000000001</v>
      </c>
      <c r="O108" s="32">
        <v>14.9</v>
      </c>
      <c r="P108" s="32">
        <v>0</v>
      </c>
      <c r="Q108" s="39">
        <v>125107.78</v>
      </c>
      <c r="R108" s="40">
        <v>29.408289079999999</v>
      </c>
      <c r="S108" s="40">
        <f t="shared" si="9"/>
        <v>3679205.7603970421</v>
      </c>
    </row>
    <row r="109" spans="6:19" ht="20" customHeight="1" x14ac:dyDescent="0.2">
      <c r="F109" s="4">
        <v>42108</v>
      </c>
      <c r="G109" s="32" t="str">
        <f t="shared" si="5"/>
        <v>Tuesday</v>
      </c>
      <c r="H109" s="32" t="str">
        <f t="shared" si="6"/>
        <v>April</v>
      </c>
      <c r="I109" s="32" t="str">
        <f t="shared" si="7"/>
        <v>2015</v>
      </c>
      <c r="J109" s="32">
        <f t="shared" si="8"/>
        <v>16</v>
      </c>
      <c r="K109" s="32" t="str">
        <f>VLOOKUP(F109,_holidays!A105:B2210, 2,)</f>
        <v>Y</v>
      </c>
      <c r="L109" s="32" t="str">
        <f>VLOOKUP(F109,_holidays!A105:C2210, 3,FALSE)</f>
        <v>N</v>
      </c>
      <c r="M109" s="32">
        <v>10.5</v>
      </c>
      <c r="N109" s="32">
        <v>24.7</v>
      </c>
      <c r="O109" s="32">
        <v>8.4</v>
      </c>
      <c r="P109" s="32">
        <v>1.6</v>
      </c>
      <c r="Q109" s="39">
        <v>127793.38</v>
      </c>
      <c r="R109" s="40">
        <v>30.995175629999999</v>
      </c>
      <c r="S109" s="40">
        <f t="shared" si="9"/>
        <v>3960978.2574513294</v>
      </c>
    </row>
    <row r="110" spans="6:19" ht="20" customHeight="1" x14ac:dyDescent="0.2">
      <c r="F110" s="4">
        <v>42109</v>
      </c>
      <c r="G110" s="32" t="str">
        <f t="shared" si="5"/>
        <v>Wednesday</v>
      </c>
      <c r="H110" s="32" t="str">
        <f t="shared" si="6"/>
        <v>April</v>
      </c>
      <c r="I110" s="32" t="str">
        <f t="shared" si="7"/>
        <v>2015</v>
      </c>
      <c r="J110" s="32">
        <f t="shared" si="8"/>
        <v>16</v>
      </c>
      <c r="K110" s="32" t="str">
        <f>VLOOKUP(F110,_holidays!A106:B2211, 2,)</f>
        <v>Y</v>
      </c>
      <c r="L110" s="32" t="str">
        <f>VLOOKUP(F110,_holidays!A106:C2211, 3,FALSE)</f>
        <v>N</v>
      </c>
      <c r="M110" s="32">
        <v>13.9</v>
      </c>
      <c r="N110" s="32">
        <v>27.6</v>
      </c>
      <c r="O110" s="32">
        <v>12.8</v>
      </c>
      <c r="P110" s="32">
        <v>2.4</v>
      </c>
      <c r="Q110" s="39">
        <v>126673.935</v>
      </c>
      <c r="R110" s="40">
        <v>31.090558479999999</v>
      </c>
      <c r="S110" s="40">
        <f t="shared" si="9"/>
        <v>3938363.3840092188</v>
      </c>
    </row>
    <row r="111" spans="6:19" ht="20" customHeight="1" x14ac:dyDescent="0.2">
      <c r="F111" s="4">
        <v>42110</v>
      </c>
      <c r="G111" s="32" t="str">
        <f t="shared" si="5"/>
        <v>Thursday</v>
      </c>
      <c r="H111" s="32" t="str">
        <f t="shared" si="6"/>
        <v>April</v>
      </c>
      <c r="I111" s="32" t="str">
        <f t="shared" si="7"/>
        <v>2015</v>
      </c>
      <c r="J111" s="32">
        <f t="shared" si="8"/>
        <v>16</v>
      </c>
      <c r="K111" s="32" t="str">
        <f>VLOOKUP(F111,_holidays!A107:B2212, 2,)</f>
        <v>Y</v>
      </c>
      <c r="L111" s="32" t="str">
        <f>VLOOKUP(F111,_holidays!A107:C2212, 3,FALSE)</f>
        <v>N</v>
      </c>
      <c r="M111" s="32">
        <v>15.6</v>
      </c>
      <c r="N111" s="32">
        <v>17.8</v>
      </c>
      <c r="O111" s="32">
        <v>10.9</v>
      </c>
      <c r="P111" s="32">
        <v>0</v>
      </c>
      <c r="Q111" s="39">
        <v>126937.94</v>
      </c>
      <c r="R111" s="40">
        <v>40.68150885</v>
      </c>
      <c r="S111" s="40">
        <f t="shared" si="9"/>
        <v>5164026.9295107694</v>
      </c>
    </row>
    <row r="112" spans="6:19" ht="20" customHeight="1" x14ac:dyDescent="0.2">
      <c r="F112" s="4">
        <v>42111</v>
      </c>
      <c r="G112" s="32" t="str">
        <f t="shared" si="5"/>
        <v>Friday</v>
      </c>
      <c r="H112" s="32" t="str">
        <f t="shared" si="6"/>
        <v>April</v>
      </c>
      <c r="I112" s="32" t="str">
        <f t="shared" si="7"/>
        <v>2015</v>
      </c>
      <c r="J112" s="32">
        <f t="shared" si="8"/>
        <v>16</v>
      </c>
      <c r="K112" s="32" t="str">
        <f>VLOOKUP(F112,_holidays!A108:B2213, 2,)</f>
        <v>Y</v>
      </c>
      <c r="L112" s="32" t="str">
        <f>VLOOKUP(F112,_holidays!A108:C2213, 3,FALSE)</f>
        <v>N</v>
      </c>
      <c r="M112" s="32">
        <v>10.1</v>
      </c>
      <c r="N112" s="32">
        <v>17.100000000000001</v>
      </c>
      <c r="O112" s="32">
        <v>7.5</v>
      </c>
      <c r="P112" s="32">
        <v>0</v>
      </c>
      <c r="Q112" s="39">
        <v>131031.41499999999</v>
      </c>
      <c r="R112" s="40">
        <v>33.987504819999998</v>
      </c>
      <c r="S112" s="40">
        <f t="shared" si="9"/>
        <v>4453430.8488839194</v>
      </c>
    </row>
    <row r="113" spans="6:19" ht="20" customHeight="1" x14ac:dyDescent="0.2">
      <c r="F113" s="4">
        <v>42112</v>
      </c>
      <c r="G113" s="32" t="str">
        <f t="shared" si="5"/>
        <v>Saturday</v>
      </c>
      <c r="H113" s="32" t="str">
        <f t="shared" si="6"/>
        <v>April</v>
      </c>
      <c r="I113" s="32" t="str">
        <f t="shared" si="7"/>
        <v>2015</v>
      </c>
      <c r="J113" s="32">
        <f t="shared" si="8"/>
        <v>16</v>
      </c>
      <c r="K113" s="32" t="str">
        <f>VLOOKUP(F113,_holidays!A109:B2214, 2,)</f>
        <v>Y</v>
      </c>
      <c r="L113" s="32" t="str">
        <f>VLOOKUP(F113,_holidays!A109:C2214, 3,FALSE)</f>
        <v>N</v>
      </c>
      <c r="M113" s="32">
        <v>13.5</v>
      </c>
      <c r="N113" s="32">
        <v>21.9</v>
      </c>
      <c r="O113" s="32">
        <v>9.9</v>
      </c>
      <c r="P113" s="32">
        <v>3.6</v>
      </c>
      <c r="Q113" s="39">
        <v>109763.985</v>
      </c>
      <c r="R113" s="40">
        <v>26.14012894</v>
      </c>
      <c r="S113" s="40">
        <f t="shared" si="9"/>
        <v>2869244.7208682261</v>
      </c>
    </row>
    <row r="114" spans="6:19" ht="20" customHeight="1" x14ac:dyDescent="0.2">
      <c r="F114" s="4">
        <v>42113</v>
      </c>
      <c r="G114" s="32" t="str">
        <f t="shared" si="5"/>
        <v>Sunday</v>
      </c>
      <c r="H114" s="32" t="str">
        <f t="shared" si="6"/>
        <v>April</v>
      </c>
      <c r="I114" s="32" t="str">
        <f t="shared" si="7"/>
        <v>2015</v>
      </c>
      <c r="J114" s="32">
        <f t="shared" si="8"/>
        <v>17</v>
      </c>
      <c r="K114" s="32" t="str">
        <f>VLOOKUP(F114,_holidays!A110:B2215, 2,)</f>
        <v>Y</v>
      </c>
      <c r="L114" s="32" t="str">
        <f>VLOOKUP(F114,_holidays!A110:C2215, 3,FALSE)</f>
        <v>N</v>
      </c>
      <c r="M114" s="32">
        <v>9.6999999999999993</v>
      </c>
      <c r="N114" s="32">
        <v>14.7</v>
      </c>
      <c r="O114" s="32">
        <v>11</v>
      </c>
      <c r="P114" s="32">
        <v>6.4</v>
      </c>
      <c r="Q114" s="39">
        <v>107160.54</v>
      </c>
      <c r="R114" s="40">
        <v>24.540694439999999</v>
      </c>
      <c r="S114" s="40">
        <f t="shared" si="9"/>
        <v>2629794.0681653973</v>
      </c>
    </row>
    <row r="115" spans="6:19" ht="20" customHeight="1" x14ac:dyDescent="0.2">
      <c r="F115" s="4">
        <v>42114</v>
      </c>
      <c r="G115" s="32" t="str">
        <f t="shared" si="5"/>
        <v>Monday</v>
      </c>
      <c r="H115" s="32" t="str">
        <f t="shared" si="6"/>
        <v>April</v>
      </c>
      <c r="I115" s="32" t="str">
        <f t="shared" si="7"/>
        <v>2015</v>
      </c>
      <c r="J115" s="32">
        <f t="shared" si="8"/>
        <v>17</v>
      </c>
      <c r="K115" s="32" t="str">
        <f>VLOOKUP(F115,_holidays!A111:B2216, 2,)</f>
        <v>Y</v>
      </c>
      <c r="L115" s="32" t="str">
        <f>VLOOKUP(F115,_holidays!A111:C2216, 3,FALSE)</f>
        <v>N</v>
      </c>
      <c r="M115" s="32">
        <v>7</v>
      </c>
      <c r="N115" s="32">
        <v>16.2</v>
      </c>
      <c r="O115" s="32">
        <v>12.7</v>
      </c>
      <c r="P115" s="32">
        <v>1.4</v>
      </c>
      <c r="Q115" s="39">
        <v>126696.19</v>
      </c>
      <c r="R115" s="40">
        <v>33.677175830000003</v>
      </c>
      <c r="S115" s="40">
        <f t="shared" si="9"/>
        <v>4266769.8676210884</v>
      </c>
    </row>
    <row r="116" spans="6:19" ht="20" customHeight="1" x14ac:dyDescent="0.2">
      <c r="F116" s="4">
        <v>42115</v>
      </c>
      <c r="G116" s="32" t="str">
        <f t="shared" si="5"/>
        <v>Tuesday</v>
      </c>
      <c r="H116" s="32" t="str">
        <f t="shared" si="6"/>
        <v>April</v>
      </c>
      <c r="I116" s="32" t="str">
        <f t="shared" si="7"/>
        <v>2015</v>
      </c>
      <c r="J116" s="32">
        <f t="shared" si="8"/>
        <v>17</v>
      </c>
      <c r="K116" s="32" t="str">
        <f>VLOOKUP(F116,_holidays!A112:B2217, 2,)</f>
        <v>Y</v>
      </c>
      <c r="L116" s="32" t="str">
        <f>VLOOKUP(F116,_holidays!A112:C2217, 3,FALSE)</f>
        <v>N</v>
      </c>
      <c r="M116" s="32">
        <v>6.5</v>
      </c>
      <c r="N116" s="32">
        <v>17.7</v>
      </c>
      <c r="O116" s="32">
        <v>13.8</v>
      </c>
      <c r="P116" s="32">
        <v>0</v>
      </c>
      <c r="Q116" s="39">
        <v>127973.58500000001</v>
      </c>
      <c r="R116" s="40">
        <v>30.473156899999999</v>
      </c>
      <c r="S116" s="40">
        <f t="shared" si="9"/>
        <v>3899759.1347604864</v>
      </c>
    </row>
    <row r="117" spans="6:19" ht="20" customHeight="1" x14ac:dyDescent="0.2">
      <c r="F117" s="4">
        <v>42116</v>
      </c>
      <c r="G117" s="32" t="str">
        <f t="shared" si="5"/>
        <v>Wednesday</v>
      </c>
      <c r="H117" s="32" t="str">
        <f t="shared" si="6"/>
        <v>April</v>
      </c>
      <c r="I117" s="32" t="str">
        <f t="shared" si="7"/>
        <v>2015</v>
      </c>
      <c r="J117" s="32">
        <f t="shared" si="8"/>
        <v>17</v>
      </c>
      <c r="K117" s="32" t="str">
        <f>VLOOKUP(F117,_holidays!A113:B2218, 2,)</f>
        <v>Y</v>
      </c>
      <c r="L117" s="32" t="str">
        <f>VLOOKUP(F117,_holidays!A113:C2218, 3,FALSE)</f>
        <v>N</v>
      </c>
      <c r="M117" s="32">
        <v>9.1</v>
      </c>
      <c r="N117" s="32">
        <v>19.5</v>
      </c>
      <c r="O117" s="32">
        <v>7.1</v>
      </c>
      <c r="P117" s="32">
        <v>0</v>
      </c>
      <c r="Q117" s="39">
        <v>128598.495</v>
      </c>
      <c r="R117" s="40">
        <v>36.695283570000001</v>
      </c>
      <c r="S117" s="40">
        <f t="shared" si="9"/>
        <v>4718958.2407002272</v>
      </c>
    </row>
    <row r="118" spans="6:19" ht="20" customHeight="1" x14ac:dyDescent="0.2">
      <c r="F118" s="4">
        <v>42117</v>
      </c>
      <c r="G118" s="32" t="str">
        <f t="shared" si="5"/>
        <v>Thursday</v>
      </c>
      <c r="H118" s="32" t="str">
        <f t="shared" si="6"/>
        <v>April</v>
      </c>
      <c r="I118" s="32" t="str">
        <f t="shared" si="7"/>
        <v>2015</v>
      </c>
      <c r="J118" s="32">
        <f t="shared" si="8"/>
        <v>17</v>
      </c>
      <c r="K118" s="32" t="str">
        <f>VLOOKUP(F118,_holidays!A114:B2219, 2,)</f>
        <v>Y</v>
      </c>
      <c r="L118" s="32" t="str">
        <f>VLOOKUP(F118,_holidays!A114:C2219, 3,FALSE)</f>
        <v>N</v>
      </c>
      <c r="M118" s="32">
        <v>12.2</v>
      </c>
      <c r="N118" s="32">
        <v>19.2</v>
      </c>
      <c r="O118" s="32">
        <v>7.5</v>
      </c>
      <c r="P118" s="32">
        <v>0</v>
      </c>
      <c r="Q118" s="39">
        <v>126483.80499999999</v>
      </c>
      <c r="R118" s="40">
        <v>35.422484740000002</v>
      </c>
      <c r="S118" s="40">
        <f t="shared" si="9"/>
        <v>4480370.6524696359</v>
      </c>
    </row>
    <row r="119" spans="6:19" ht="20" customHeight="1" x14ac:dyDescent="0.2">
      <c r="F119" s="4">
        <v>42118</v>
      </c>
      <c r="G119" s="32" t="str">
        <f t="shared" si="5"/>
        <v>Friday</v>
      </c>
      <c r="H119" s="32" t="str">
        <f t="shared" si="6"/>
        <v>April</v>
      </c>
      <c r="I119" s="32" t="str">
        <f t="shared" si="7"/>
        <v>2015</v>
      </c>
      <c r="J119" s="32">
        <f t="shared" si="8"/>
        <v>17</v>
      </c>
      <c r="K119" s="32" t="str">
        <f>VLOOKUP(F119,_holidays!A115:B2220, 2,)</f>
        <v>Y</v>
      </c>
      <c r="L119" s="32" t="str">
        <f>VLOOKUP(F119,_holidays!A115:C2220, 3,FALSE)</f>
        <v>N</v>
      </c>
      <c r="M119" s="32">
        <v>14.4</v>
      </c>
      <c r="N119" s="32">
        <v>21.1</v>
      </c>
      <c r="O119" s="32">
        <v>7.8</v>
      </c>
      <c r="P119" s="32">
        <v>0</v>
      </c>
      <c r="Q119" s="39">
        <v>126230.785</v>
      </c>
      <c r="R119" s="40">
        <v>36.497936299999999</v>
      </c>
      <c r="S119" s="40">
        <f t="shared" si="9"/>
        <v>4607163.1500289952</v>
      </c>
    </row>
    <row r="120" spans="6:19" ht="20" customHeight="1" x14ac:dyDescent="0.2">
      <c r="F120" s="4">
        <v>42119</v>
      </c>
      <c r="G120" s="32" t="str">
        <f t="shared" si="5"/>
        <v>Saturday</v>
      </c>
      <c r="H120" s="32" t="str">
        <f t="shared" si="6"/>
        <v>April</v>
      </c>
      <c r="I120" s="32" t="str">
        <f t="shared" si="7"/>
        <v>2015</v>
      </c>
      <c r="J120" s="32">
        <f t="shared" si="8"/>
        <v>17</v>
      </c>
      <c r="K120" s="32" t="str">
        <f>VLOOKUP(F120,_holidays!A116:B2221, 2,)</f>
        <v>Y</v>
      </c>
      <c r="L120" s="32" t="str">
        <f>VLOOKUP(F120,_holidays!A116:C2221, 3,FALSE)</f>
        <v>Y</v>
      </c>
      <c r="M120" s="32">
        <v>11.6</v>
      </c>
      <c r="N120" s="32">
        <v>15</v>
      </c>
      <c r="O120" s="32">
        <v>3.5</v>
      </c>
      <c r="P120" s="32">
        <v>3</v>
      </c>
      <c r="Q120" s="39">
        <v>111803.625</v>
      </c>
      <c r="R120" s="40">
        <v>25.97830858</v>
      </c>
      <c r="S120" s="40">
        <f t="shared" si="9"/>
        <v>2904469.0706126024</v>
      </c>
    </row>
    <row r="121" spans="6:19" ht="20" customHeight="1" x14ac:dyDescent="0.2">
      <c r="F121" s="4">
        <v>42120</v>
      </c>
      <c r="G121" s="32" t="str">
        <f t="shared" si="5"/>
        <v>Sunday</v>
      </c>
      <c r="H121" s="32" t="str">
        <f t="shared" si="6"/>
        <v>April</v>
      </c>
      <c r="I121" s="32" t="str">
        <f t="shared" si="7"/>
        <v>2015</v>
      </c>
      <c r="J121" s="32">
        <f t="shared" si="8"/>
        <v>18</v>
      </c>
      <c r="K121" s="32" t="str">
        <f>VLOOKUP(F121,_holidays!A117:B2222, 2,)</f>
        <v>Y</v>
      </c>
      <c r="L121" s="32" t="str">
        <f>VLOOKUP(F121,_holidays!A117:C2222, 3,FALSE)</f>
        <v>N</v>
      </c>
      <c r="M121" s="32">
        <v>10.4</v>
      </c>
      <c r="N121" s="32">
        <v>15.4</v>
      </c>
      <c r="O121" s="32">
        <v>5.9</v>
      </c>
      <c r="P121" s="32">
        <v>7</v>
      </c>
      <c r="Q121" s="39">
        <v>108217.82</v>
      </c>
      <c r="R121" s="40">
        <v>28.955419760000002</v>
      </c>
      <c r="S121" s="40">
        <f t="shared" si="9"/>
        <v>3133492.4036121238</v>
      </c>
    </row>
    <row r="122" spans="6:19" ht="20" customHeight="1" x14ac:dyDescent="0.2">
      <c r="F122" s="4">
        <v>42121</v>
      </c>
      <c r="G122" s="32" t="str">
        <f t="shared" si="5"/>
        <v>Monday</v>
      </c>
      <c r="H122" s="32" t="str">
        <f t="shared" si="6"/>
        <v>April</v>
      </c>
      <c r="I122" s="32" t="str">
        <f t="shared" si="7"/>
        <v>2015</v>
      </c>
      <c r="J122" s="32">
        <f t="shared" si="8"/>
        <v>18</v>
      </c>
      <c r="K122" s="32" t="str">
        <f>VLOOKUP(F122,_holidays!A118:B2223, 2,)</f>
        <v>Y</v>
      </c>
      <c r="L122" s="32" t="str">
        <f>VLOOKUP(F122,_holidays!A118:C2223, 3,FALSE)</f>
        <v>N</v>
      </c>
      <c r="M122" s="32">
        <v>10.5</v>
      </c>
      <c r="N122" s="32">
        <v>15.1</v>
      </c>
      <c r="O122" s="32">
        <v>8.3000000000000007</v>
      </c>
      <c r="P122" s="32">
        <v>4</v>
      </c>
      <c r="Q122" s="39">
        <v>127855.22</v>
      </c>
      <c r="R122" s="40">
        <v>48.673068360000002</v>
      </c>
      <c r="S122" s="40">
        <f t="shared" si="9"/>
        <v>6223105.8632428395</v>
      </c>
    </row>
    <row r="123" spans="6:19" ht="20" customHeight="1" x14ac:dyDescent="0.2">
      <c r="F123" s="4">
        <v>42122</v>
      </c>
      <c r="G123" s="32" t="str">
        <f t="shared" si="5"/>
        <v>Tuesday</v>
      </c>
      <c r="H123" s="32" t="str">
        <f t="shared" si="6"/>
        <v>April</v>
      </c>
      <c r="I123" s="32" t="str">
        <f t="shared" si="7"/>
        <v>2015</v>
      </c>
      <c r="J123" s="32">
        <f t="shared" si="8"/>
        <v>18</v>
      </c>
      <c r="K123" s="32" t="str">
        <f>VLOOKUP(F123,_holidays!A119:B2224, 2,)</f>
        <v>Y</v>
      </c>
      <c r="L123" s="32" t="str">
        <f>VLOOKUP(F123,_holidays!A119:C2224, 3,FALSE)</f>
        <v>N</v>
      </c>
      <c r="M123" s="32">
        <v>10.1</v>
      </c>
      <c r="N123" s="32">
        <v>16</v>
      </c>
      <c r="O123" s="32">
        <v>8.9</v>
      </c>
      <c r="P123" s="32">
        <v>1.6</v>
      </c>
      <c r="Q123" s="39">
        <v>132642.14000000001</v>
      </c>
      <c r="R123" s="40">
        <v>46.268034399999998</v>
      </c>
      <c r="S123" s="40">
        <f t="shared" si="9"/>
        <v>6137091.0964096161</v>
      </c>
    </row>
    <row r="124" spans="6:19" ht="20" customHeight="1" x14ac:dyDescent="0.2">
      <c r="F124" s="4">
        <v>42123</v>
      </c>
      <c r="G124" s="32" t="str">
        <f t="shared" si="5"/>
        <v>Wednesday</v>
      </c>
      <c r="H124" s="32" t="str">
        <f t="shared" si="6"/>
        <v>April</v>
      </c>
      <c r="I124" s="32" t="str">
        <f t="shared" si="7"/>
        <v>2015</v>
      </c>
      <c r="J124" s="32">
        <f t="shared" si="8"/>
        <v>18</v>
      </c>
      <c r="K124" s="32" t="str">
        <f>VLOOKUP(F124,_holidays!A120:B2225, 2,)</f>
        <v>Y</v>
      </c>
      <c r="L124" s="32" t="str">
        <f>VLOOKUP(F124,_holidays!A120:C2225, 3,FALSE)</f>
        <v>N</v>
      </c>
      <c r="M124" s="32">
        <v>7.4</v>
      </c>
      <c r="N124" s="32">
        <v>17.100000000000001</v>
      </c>
      <c r="O124" s="32">
        <v>12.6</v>
      </c>
      <c r="P124" s="32">
        <v>0</v>
      </c>
      <c r="Q124" s="39">
        <v>132814.61499999999</v>
      </c>
      <c r="R124" s="40">
        <v>39.829820890000001</v>
      </c>
      <c r="S124" s="40">
        <f t="shared" si="9"/>
        <v>5289982.3270243071</v>
      </c>
    </row>
    <row r="125" spans="6:19" ht="20" customHeight="1" x14ac:dyDescent="0.2">
      <c r="F125" s="4">
        <v>42124</v>
      </c>
      <c r="G125" s="32" t="str">
        <f t="shared" si="5"/>
        <v>Thursday</v>
      </c>
      <c r="H125" s="32" t="str">
        <f t="shared" si="6"/>
        <v>April</v>
      </c>
      <c r="I125" s="32" t="str">
        <f t="shared" si="7"/>
        <v>2015</v>
      </c>
      <c r="J125" s="32">
        <f t="shared" si="8"/>
        <v>18</v>
      </c>
      <c r="K125" s="32" t="str">
        <f>VLOOKUP(F125,_holidays!A121:B2226, 2,)</f>
        <v>Y</v>
      </c>
      <c r="L125" s="32" t="str">
        <f>VLOOKUP(F125,_holidays!A121:C2226, 3,FALSE)</f>
        <v>N</v>
      </c>
      <c r="M125" s="32">
        <v>6.4</v>
      </c>
      <c r="N125" s="32">
        <v>19.600000000000001</v>
      </c>
      <c r="O125" s="32">
        <v>12.3</v>
      </c>
      <c r="P125" s="32">
        <v>0</v>
      </c>
      <c r="Q125" s="39">
        <v>132669.57999999999</v>
      </c>
      <c r="R125" s="40">
        <v>39.092652309999998</v>
      </c>
      <c r="S125" s="40">
        <f t="shared" si="9"/>
        <v>5186405.7630537292</v>
      </c>
    </row>
    <row r="126" spans="6:19" ht="20" customHeight="1" x14ac:dyDescent="0.2">
      <c r="F126" s="4">
        <v>42125</v>
      </c>
      <c r="G126" s="32" t="str">
        <f t="shared" si="5"/>
        <v>Friday</v>
      </c>
      <c r="H126" s="32" t="str">
        <f t="shared" si="6"/>
        <v>May</v>
      </c>
      <c r="I126" s="32" t="str">
        <f t="shared" si="7"/>
        <v>2015</v>
      </c>
      <c r="J126" s="32">
        <f t="shared" si="8"/>
        <v>18</v>
      </c>
      <c r="K126" s="32" t="str">
        <f>VLOOKUP(F126,_holidays!A122:B2227, 2,)</f>
        <v>Y</v>
      </c>
      <c r="L126" s="32" t="str">
        <f>VLOOKUP(F126,_holidays!A122:C2227, 3,FALSE)</f>
        <v>N</v>
      </c>
      <c r="M126" s="32">
        <v>7.9</v>
      </c>
      <c r="N126" s="32">
        <v>23.1</v>
      </c>
      <c r="O126" s="32">
        <v>12.1</v>
      </c>
      <c r="P126" s="32">
        <v>0</v>
      </c>
      <c r="Q126" s="39">
        <v>126304.44500000001</v>
      </c>
      <c r="R126" s="40">
        <v>47.474462099999997</v>
      </c>
      <c r="S126" s="40">
        <f t="shared" si="9"/>
        <v>5996235.5872140341</v>
      </c>
    </row>
    <row r="127" spans="6:19" ht="20" customHeight="1" x14ac:dyDescent="0.2">
      <c r="F127" s="4">
        <v>42126</v>
      </c>
      <c r="G127" s="32" t="str">
        <f t="shared" si="5"/>
        <v>Saturday</v>
      </c>
      <c r="H127" s="32" t="str">
        <f t="shared" si="6"/>
        <v>May</v>
      </c>
      <c r="I127" s="32" t="str">
        <f t="shared" si="7"/>
        <v>2015</v>
      </c>
      <c r="J127" s="32">
        <f t="shared" si="8"/>
        <v>18</v>
      </c>
      <c r="K127" s="32" t="str">
        <f>VLOOKUP(F127,_holidays!A123:B2228, 2,)</f>
        <v>Y</v>
      </c>
      <c r="L127" s="32" t="str">
        <f>VLOOKUP(F127,_holidays!A123:C2228, 3,FALSE)</f>
        <v>N</v>
      </c>
      <c r="M127" s="32">
        <v>11.6</v>
      </c>
      <c r="N127" s="32">
        <v>22.2</v>
      </c>
      <c r="O127" s="32">
        <v>6.1</v>
      </c>
      <c r="P127" s="32">
        <v>0</v>
      </c>
      <c r="Q127" s="39">
        <v>108487.97500000001</v>
      </c>
      <c r="R127" s="40">
        <v>25.852039900000001</v>
      </c>
      <c r="S127" s="40">
        <f t="shared" si="9"/>
        <v>2804635.4583702027</v>
      </c>
    </row>
    <row r="128" spans="6:19" ht="20" customHeight="1" x14ac:dyDescent="0.2">
      <c r="F128" s="4">
        <v>42127</v>
      </c>
      <c r="G128" s="32" t="str">
        <f t="shared" si="5"/>
        <v>Sunday</v>
      </c>
      <c r="H128" s="32" t="str">
        <f t="shared" si="6"/>
        <v>May</v>
      </c>
      <c r="I128" s="32" t="str">
        <f t="shared" si="7"/>
        <v>2015</v>
      </c>
      <c r="J128" s="32">
        <f t="shared" si="8"/>
        <v>19</v>
      </c>
      <c r="K128" s="32" t="str">
        <f>VLOOKUP(F128,_holidays!A124:B2229, 2,)</f>
        <v>Y</v>
      </c>
      <c r="L128" s="32" t="str">
        <f>VLOOKUP(F128,_holidays!A124:C2229, 3,FALSE)</f>
        <v>N</v>
      </c>
      <c r="M128" s="32">
        <v>9.6999999999999993</v>
      </c>
      <c r="N128" s="32">
        <v>18.2</v>
      </c>
      <c r="O128" s="32">
        <v>11.2</v>
      </c>
      <c r="P128" s="32">
        <v>0</v>
      </c>
      <c r="Q128" s="39">
        <v>109233.34</v>
      </c>
      <c r="R128" s="40">
        <v>30.627063069999998</v>
      </c>
      <c r="S128" s="40">
        <f t="shared" si="9"/>
        <v>3345496.3935267534</v>
      </c>
    </row>
    <row r="129" spans="6:19" ht="20" customHeight="1" x14ac:dyDescent="0.2">
      <c r="F129" s="4">
        <v>42128</v>
      </c>
      <c r="G129" s="32" t="str">
        <f t="shared" si="5"/>
        <v>Monday</v>
      </c>
      <c r="H129" s="32" t="str">
        <f t="shared" si="6"/>
        <v>May</v>
      </c>
      <c r="I129" s="32" t="str">
        <f t="shared" si="7"/>
        <v>2015</v>
      </c>
      <c r="J129" s="32">
        <f t="shared" si="8"/>
        <v>19</v>
      </c>
      <c r="K129" s="32" t="str">
        <f>VLOOKUP(F129,_holidays!A125:B2230, 2,)</f>
        <v>Y</v>
      </c>
      <c r="L129" s="32" t="str">
        <f>VLOOKUP(F129,_holidays!A125:C2230, 3,FALSE)</f>
        <v>N</v>
      </c>
      <c r="M129" s="32">
        <v>7.5</v>
      </c>
      <c r="N129" s="32">
        <v>22.3</v>
      </c>
      <c r="O129" s="32">
        <v>11.6</v>
      </c>
      <c r="P129" s="32">
        <v>0</v>
      </c>
      <c r="Q129" s="39">
        <v>122375.47</v>
      </c>
      <c r="R129" s="40">
        <v>28.803037939999999</v>
      </c>
      <c r="S129" s="40">
        <f t="shared" si="9"/>
        <v>3524785.3053353317</v>
      </c>
    </row>
    <row r="130" spans="6:19" ht="20" customHeight="1" x14ac:dyDescent="0.2">
      <c r="F130" s="4">
        <v>42129</v>
      </c>
      <c r="G130" s="32" t="str">
        <f t="shared" si="5"/>
        <v>Tuesday</v>
      </c>
      <c r="H130" s="32" t="str">
        <f t="shared" si="6"/>
        <v>May</v>
      </c>
      <c r="I130" s="32" t="str">
        <f t="shared" si="7"/>
        <v>2015</v>
      </c>
      <c r="J130" s="32">
        <f t="shared" si="8"/>
        <v>19</v>
      </c>
      <c r="K130" s="32" t="str">
        <f>VLOOKUP(F130,_holidays!A126:B2231, 2,)</f>
        <v>Y</v>
      </c>
      <c r="L130" s="32" t="str">
        <f>VLOOKUP(F130,_holidays!A126:C2231, 3,FALSE)</f>
        <v>N</v>
      </c>
      <c r="M130" s="32">
        <v>9.1999999999999993</v>
      </c>
      <c r="N130" s="32">
        <v>18.100000000000001</v>
      </c>
      <c r="O130" s="32">
        <v>7.1</v>
      </c>
      <c r="P130" s="32">
        <v>0.6</v>
      </c>
      <c r="Q130" s="39">
        <v>123734.86500000001</v>
      </c>
      <c r="R130" s="40">
        <v>27.383343969999999</v>
      </c>
      <c r="S130" s="40">
        <f t="shared" si="9"/>
        <v>3388274.3693765141</v>
      </c>
    </row>
    <row r="131" spans="6:19" ht="20" customHeight="1" x14ac:dyDescent="0.2">
      <c r="F131" s="4">
        <v>42130</v>
      </c>
      <c r="G131" s="32" t="str">
        <f t="shared" si="5"/>
        <v>Wednesday</v>
      </c>
      <c r="H131" s="32" t="str">
        <f t="shared" si="6"/>
        <v>May</v>
      </c>
      <c r="I131" s="32" t="str">
        <f t="shared" si="7"/>
        <v>2015</v>
      </c>
      <c r="J131" s="32">
        <f t="shared" si="8"/>
        <v>19</v>
      </c>
      <c r="K131" s="32" t="str">
        <f>VLOOKUP(F131,_holidays!A127:B2232, 2,)</f>
        <v>Y</v>
      </c>
      <c r="L131" s="32" t="str">
        <f>VLOOKUP(F131,_holidays!A127:C2232, 3,FALSE)</f>
        <v>N</v>
      </c>
      <c r="M131" s="32">
        <v>9.5</v>
      </c>
      <c r="N131" s="32">
        <v>16.2</v>
      </c>
      <c r="O131" s="32">
        <v>7.6</v>
      </c>
      <c r="P131" s="32">
        <v>1.4</v>
      </c>
      <c r="Q131" s="39">
        <v>129121.86</v>
      </c>
      <c r="R131" s="40">
        <v>26.022589379999999</v>
      </c>
      <c r="S131" s="40">
        <f t="shared" si="9"/>
        <v>3360085.1427618465</v>
      </c>
    </row>
    <row r="132" spans="6:19" ht="20" customHeight="1" x14ac:dyDescent="0.2">
      <c r="F132" s="4">
        <v>42131</v>
      </c>
      <c r="G132" s="32" t="str">
        <f t="shared" si="5"/>
        <v>Thursday</v>
      </c>
      <c r="H132" s="32" t="str">
        <f t="shared" si="6"/>
        <v>May</v>
      </c>
      <c r="I132" s="32" t="str">
        <f t="shared" si="7"/>
        <v>2015</v>
      </c>
      <c r="J132" s="32">
        <f t="shared" si="8"/>
        <v>19</v>
      </c>
      <c r="K132" s="32" t="str">
        <f>VLOOKUP(F132,_holidays!A128:B2233, 2,)</f>
        <v>Y</v>
      </c>
      <c r="L132" s="32" t="str">
        <f>VLOOKUP(F132,_holidays!A128:C2233, 3,FALSE)</f>
        <v>N</v>
      </c>
      <c r="M132" s="32">
        <v>10.3</v>
      </c>
      <c r="N132" s="32">
        <v>15.6</v>
      </c>
      <c r="O132" s="32">
        <v>6.9</v>
      </c>
      <c r="P132" s="32">
        <v>2.2000000000000002</v>
      </c>
      <c r="Q132" s="39">
        <v>131237.185</v>
      </c>
      <c r="R132" s="40">
        <v>29.082030029999999</v>
      </c>
      <c r="S132" s="40">
        <f t="shared" si="9"/>
        <v>3816643.7552226651</v>
      </c>
    </row>
    <row r="133" spans="6:19" ht="20" customHeight="1" x14ac:dyDescent="0.2">
      <c r="F133" s="4">
        <v>42132</v>
      </c>
      <c r="G133" s="32" t="str">
        <f t="shared" si="5"/>
        <v>Friday</v>
      </c>
      <c r="H133" s="32" t="str">
        <f t="shared" si="6"/>
        <v>May</v>
      </c>
      <c r="I133" s="32" t="str">
        <f t="shared" si="7"/>
        <v>2015</v>
      </c>
      <c r="J133" s="32">
        <f t="shared" si="8"/>
        <v>19</v>
      </c>
      <c r="K133" s="32" t="str">
        <f>VLOOKUP(F133,_holidays!A129:B2234, 2,)</f>
        <v>Y</v>
      </c>
      <c r="L133" s="32" t="str">
        <f>VLOOKUP(F133,_holidays!A129:C2234, 3,FALSE)</f>
        <v>N</v>
      </c>
      <c r="M133" s="32">
        <v>10.5</v>
      </c>
      <c r="N133" s="32">
        <v>15.9</v>
      </c>
      <c r="O133" s="32">
        <v>5.9</v>
      </c>
      <c r="P133" s="32">
        <v>0.2</v>
      </c>
      <c r="Q133" s="39">
        <v>131138.73000000001</v>
      </c>
      <c r="R133" s="40">
        <v>29.075609050000001</v>
      </c>
      <c r="S133" s="40">
        <f t="shared" si="9"/>
        <v>3812938.444793507</v>
      </c>
    </row>
    <row r="134" spans="6:19" ht="20" customHeight="1" x14ac:dyDescent="0.2">
      <c r="F134" s="4">
        <v>42133</v>
      </c>
      <c r="G134" s="32" t="str">
        <f t="shared" ref="G134:G197" si="10">TEXT(F134,"DDDD")</f>
        <v>Saturday</v>
      </c>
      <c r="H134" s="32" t="str">
        <f t="shared" ref="H134:H197" si="11">TEXT(F134,"MMMM")</f>
        <v>May</v>
      </c>
      <c r="I134" s="32" t="str">
        <f t="shared" ref="I134:I197" si="12">TEXT(F134,"YYYY")</f>
        <v>2015</v>
      </c>
      <c r="J134" s="32">
        <f t="shared" ref="J134:J197" si="13">WEEKNUM(F134)</f>
        <v>19</v>
      </c>
      <c r="K134" s="32" t="str">
        <f>VLOOKUP(F134,_holidays!A130:B2235, 2,)</f>
        <v>Y</v>
      </c>
      <c r="L134" s="32" t="str">
        <f>VLOOKUP(F134,_holidays!A130:C2235, 3,FALSE)</f>
        <v>N</v>
      </c>
      <c r="M134" s="32">
        <v>12.8</v>
      </c>
      <c r="N134" s="32">
        <v>18.7</v>
      </c>
      <c r="O134" s="32">
        <v>7.3</v>
      </c>
      <c r="P134" s="32">
        <v>0</v>
      </c>
      <c r="Q134" s="39">
        <v>108377.05</v>
      </c>
      <c r="R134" s="40">
        <v>19.602360470000001</v>
      </c>
      <c r="S134" s="40">
        <f t="shared" ref="S134:S197" si="14">Q134*R134</f>
        <v>2124446.0007752138</v>
      </c>
    </row>
    <row r="135" spans="6:19" ht="20" customHeight="1" x14ac:dyDescent="0.2">
      <c r="F135" s="4">
        <v>42134</v>
      </c>
      <c r="G135" s="32" t="str">
        <f t="shared" si="10"/>
        <v>Sunday</v>
      </c>
      <c r="H135" s="32" t="str">
        <f t="shared" si="11"/>
        <v>May</v>
      </c>
      <c r="I135" s="32" t="str">
        <f t="shared" si="12"/>
        <v>2015</v>
      </c>
      <c r="J135" s="32">
        <f t="shared" si="13"/>
        <v>20</v>
      </c>
      <c r="K135" s="32" t="str">
        <f>VLOOKUP(F135,_holidays!A131:B2236, 2,)</f>
        <v>Y</v>
      </c>
      <c r="L135" s="32" t="str">
        <f>VLOOKUP(F135,_holidays!A131:C2236, 3,FALSE)</f>
        <v>N</v>
      </c>
      <c r="M135" s="32">
        <v>12.8</v>
      </c>
      <c r="N135" s="32">
        <v>16.600000000000001</v>
      </c>
      <c r="O135" s="32">
        <v>5.9</v>
      </c>
      <c r="P135" s="32">
        <v>8.6</v>
      </c>
      <c r="Q135" s="39">
        <v>103811.28</v>
      </c>
      <c r="R135" s="40">
        <v>13.279840760000001</v>
      </c>
      <c r="S135" s="40">
        <f t="shared" si="14"/>
        <v>1378597.2674917728</v>
      </c>
    </row>
    <row r="136" spans="6:19" ht="20" customHeight="1" x14ac:dyDescent="0.2">
      <c r="F136" s="4">
        <v>42135</v>
      </c>
      <c r="G136" s="32" t="str">
        <f t="shared" si="10"/>
        <v>Monday</v>
      </c>
      <c r="H136" s="32" t="str">
        <f t="shared" si="11"/>
        <v>May</v>
      </c>
      <c r="I136" s="32" t="str">
        <f t="shared" si="12"/>
        <v>2015</v>
      </c>
      <c r="J136" s="32">
        <f t="shared" si="13"/>
        <v>20</v>
      </c>
      <c r="K136" s="32" t="str">
        <f>VLOOKUP(F136,_holidays!A132:B2237, 2,)</f>
        <v>Y</v>
      </c>
      <c r="L136" s="32" t="str">
        <f>VLOOKUP(F136,_holidays!A132:C2237, 3,FALSE)</f>
        <v>N</v>
      </c>
      <c r="M136" s="32">
        <v>12.4</v>
      </c>
      <c r="N136" s="32">
        <v>15.9</v>
      </c>
      <c r="O136" s="32">
        <v>7.9</v>
      </c>
      <c r="P136" s="32">
        <v>2.6</v>
      </c>
      <c r="Q136" s="39">
        <v>123740.245</v>
      </c>
      <c r="R136" s="40">
        <v>28.475489379999999</v>
      </c>
      <c r="S136" s="40">
        <f t="shared" si="14"/>
        <v>3523564.032376098</v>
      </c>
    </row>
    <row r="137" spans="6:19" ht="20" customHeight="1" x14ac:dyDescent="0.2">
      <c r="F137" s="4">
        <v>42136</v>
      </c>
      <c r="G137" s="32" t="str">
        <f t="shared" si="10"/>
        <v>Tuesday</v>
      </c>
      <c r="H137" s="32" t="str">
        <f t="shared" si="11"/>
        <v>May</v>
      </c>
      <c r="I137" s="32" t="str">
        <f t="shared" si="12"/>
        <v>2015</v>
      </c>
      <c r="J137" s="32">
        <f t="shared" si="13"/>
        <v>20</v>
      </c>
      <c r="K137" s="32" t="str">
        <f>VLOOKUP(F137,_holidays!A133:B2238, 2,)</f>
        <v>Y</v>
      </c>
      <c r="L137" s="32" t="str">
        <f>VLOOKUP(F137,_holidays!A133:C2238, 3,FALSE)</f>
        <v>N</v>
      </c>
      <c r="M137" s="32">
        <v>12.8</v>
      </c>
      <c r="N137" s="32">
        <v>17.399999999999999</v>
      </c>
      <c r="O137" s="32">
        <v>5.9</v>
      </c>
      <c r="P137" s="32">
        <v>0</v>
      </c>
      <c r="Q137" s="39">
        <v>129312.58</v>
      </c>
      <c r="R137" s="40">
        <v>28.355358970000001</v>
      </c>
      <c r="S137" s="40">
        <f t="shared" si="14"/>
        <v>3666704.6252368428</v>
      </c>
    </row>
    <row r="138" spans="6:19" ht="20" customHeight="1" x14ac:dyDescent="0.2">
      <c r="F138" s="4">
        <v>42137</v>
      </c>
      <c r="G138" s="32" t="str">
        <f t="shared" si="10"/>
        <v>Wednesday</v>
      </c>
      <c r="H138" s="32" t="str">
        <f t="shared" si="11"/>
        <v>May</v>
      </c>
      <c r="I138" s="32" t="str">
        <f t="shared" si="12"/>
        <v>2015</v>
      </c>
      <c r="J138" s="32">
        <f t="shared" si="13"/>
        <v>20</v>
      </c>
      <c r="K138" s="32" t="str">
        <f>VLOOKUP(F138,_holidays!A134:B2239, 2,)</f>
        <v>Y</v>
      </c>
      <c r="L138" s="32" t="str">
        <f>VLOOKUP(F138,_holidays!A134:C2239, 3,FALSE)</f>
        <v>N</v>
      </c>
      <c r="M138" s="32">
        <v>6.3</v>
      </c>
      <c r="N138" s="32">
        <v>12.8</v>
      </c>
      <c r="O138" s="32">
        <v>8.6999999999999993</v>
      </c>
      <c r="P138" s="32">
        <v>6.8</v>
      </c>
      <c r="Q138" s="39">
        <v>136903.26999999999</v>
      </c>
      <c r="R138" s="40">
        <v>33.602901799999998</v>
      </c>
      <c r="S138" s="40">
        <f t="shared" si="14"/>
        <v>4600347.1379088853</v>
      </c>
    </row>
    <row r="139" spans="6:19" ht="20" customHeight="1" x14ac:dyDescent="0.2">
      <c r="F139" s="4">
        <v>42138</v>
      </c>
      <c r="G139" s="32" t="str">
        <f t="shared" si="10"/>
        <v>Thursday</v>
      </c>
      <c r="H139" s="32" t="str">
        <f t="shared" si="11"/>
        <v>May</v>
      </c>
      <c r="I139" s="32" t="str">
        <f t="shared" si="12"/>
        <v>2015</v>
      </c>
      <c r="J139" s="32">
        <f t="shared" si="13"/>
        <v>20</v>
      </c>
      <c r="K139" s="32" t="str">
        <f>VLOOKUP(F139,_holidays!A135:B2240, 2,)</f>
        <v>Y</v>
      </c>
      <c r="L139" s="32" t="str">
        <f>VLOOKUP(F139,_holidays!A135:C2240, 3,FALSE)</f>
        <v>N</v>
      </c>
      <c r="M139" s="32">
        <v>7.3</v>
      </c>
      <c r="N139" s="32">
        <v>14.6</v>
      </c>
      <c r="O139" s="32">
        <v>6.7</v>
      </c>
      <c r="P139" s="32">
        <v>4.4000000000000004</v>
      </c>
      <c r="Q139" s="39">
        <v>135217.65</v>
      </c>
      <c r="R139" s="40">
        <v>36.084976089999998</v>
      </c>
      <c r="S139" s="40">
        <f t="shared" si="14"/>
        <v>4879325.6671959879</v>
      </c>
    </row>
    <row r="140" spans="6:19" ht="20" customHeight="1" x14ac:dyDescent="0.2">
      <c r="F140" s="4">
        <v>42139</v>
      </c>
      <c r="G140" s="32" t="str">
        <f t="shared" si="10"/>
        <v>Friday</v>
      </c>
      <c r="H140" s="32" t="str">
        <f t="shared" si="11"/>
        <v>May</v>
      </c>
      <c r="I140" s="32" t="str">
        <f t="shared" si="12"/>
        <v>2015</v>
      </c>
      <c r="J140" s="32">
        <f t="shared" si="13"/>
        <v>20</v>
      </c>
      <c r="K140" s="32" t="str">
        <f>VLOOKUP(F140,_holidays!A136:B2241, 2,)</f>
        <v>Y</v>
      </c>
      <c r="L140" s="32" t="str">
        <f>VLOOKUP(F140,_holidays!A136:C2241, 3,FALSE)</f>
        <v>N</v>
      </c>
      <c r="M140" s="32">
        <v>11.5</v>
      </c>
      <c r="N140" s="32">
        <v>14.5</v>
      </c>
      <c r="O140" s="32">
        <v>6.2</v>
      </c>
      <c r="P140" s="32">
        <v>1.8</v>
      </c>
      <c r="Q140" s="39">
        <v>135172.41</v>
      </c>
      <c r="R140" s="40">
        <v>32.888201889999998</v>
      </c>
      <c r="S140" s="40">
        <f t="shared" si="14"/>
        <v>4445577.5100378543</v>
      </c>
    </row>
    <row r="141" spans="6:19" ht="20" customHeight="1" x14ac:dyDescent="0.2">
      <c r="F141" s="4">
        <v>42140</v>
      </c>
      <c r="G141" s="32" t="str">
        <f t="shared" si="10"/>
        <v>Saturday</v>
      </c>
      <c r="H141" s="32" t="str">
        <f t="shared" si="11"/>
        <v>May</v>
      </c>
      <c r="I141" s="32" t="str">
        <f t="shared" si="12"/>
        <v>2015</v>
      </c>
      <c r="J141" s="32">
        <f t="shared" si="13"/>
        <v>20</v>
      </c>
      <c r="K141" s="32" t="str">
        <f>VLOOKUP(F141,_holidays!A137:B2242, 2,)</f>
        <v>Y</v>
      </c>
      <c r="L141" s="32" t="str">
        <f>VLOOKUP(F141,_holidays!A137:C2242, 3,FALSE)</f>
        <v>N</v>
      </c>
      <c r="M141" s="32">
        <v>11.3</v>
      </c>
      <c r="N141" s="32">
        <v>16.2</v>
      </c>
      <c r="O141" s="32">
        <v>10.4</v>
      </c>
      <c r="P141" s="32">
        <v>0</v>
      </c>
      <c r="Q141" s="39">
        <v>117136.63</v>
      </c>
      <c r="R141" s="40">
        <v>35.11935553</v>
      </c>
      <c r="S141" s="40">
        <f t="shared" si="14"/>
        <v>4113762.9545560642</v>
      </c>
    </row>
    <row r="142" spans="6:19" ht="20" customHeight="1" x14ac:dyDescent="0.2">
      <c r="F142" s="4">
        <v>42141</v>
      </c>
      <c r="G142" s="32" t="str">
        <f t="shared" si="10"/>
        <v>Sunday</v>
      </c>
      <c r="H142" s="32" t="str">
        <f t="shared" si="11"/>
        <v>May</v>
      </c>
      <c r="I142" s="32" t="str">
        <f t="shared" si="12"/>
        <v>2015</v>
      </c>
      <c r="J142" s="32">
        <f t="shared" si="13"/>
        <v>21</v>
      </c>
      <c r="K142" s="32" t="str">
        <f>VLOOKUP(F142,_holidays!A138:B2243, 2,)</f>
        <v>Y</v>
      </c>
      <c r="L142" s="32" t="str">
        <f>VLOOKUP(F142,_holidays!A138:C2243, 3,FALSE)</f>
        <v>N</v>
      </c>
      <c r="M142" s="32">
        <v>7.4</v>
      </c>
      <c r="N142" s="32">
        <v>20.5</v>
      </c>
      <c r="O142" s="32">
        <v>10.3</v>
      </c>
      <c r="P142" s="32">
        <v>0</v>
      </c>
      <c r="Q142" s="39">
        <v>111897.08500000001</v>
      </c>
      <c r="R142" s="40">
        <v>30.547599470000002</v>
      </c>
      <c r="S142" s="40">
        <f t="shared" si="14"/>
        <v>3418187.3344405452</v>
      </c>
    </row>
    <row r="143" spans="6:19" ht="20" customHeight="1" x14ac:dyDescent="0.2">
      <c r="F143" s="4">
        <v>42142</v>
      </c>
      <c r="G143" s="32" t="str">
        <f t="shared" si="10"/>
        <v>Monday</v>
      </c>
      <c r="H143" s="32" t="str">
        <f t="shared" si="11"/>
        <v>May</v>
      </c>
      <c r="I143" s="32" t="str">
        <f t="shared" si="12"/>
        <v>2015</v>
      </c>
      <c r="J143" s="32">
        <f t="shared" si="13"/>
        <v>21</v>
      </c>
      <c r="K143" s="32" t="str">
        <f>VLOOKUP(F143,_holidays!A139:B2244, 2,)</f>
        <v>Y</v>
      </c>
      <c r="L143" s="32" t="str">
        <f>VLOOKUP(F143,_holidays!A139:C2244, 3,FALSE)</f>
        <v>N</v>
      </c>
      <c r="M143" s="32">
        <v>7.2</v>
      </c>
      <c r="N143" s="32">
        <v>20.399999999999999</v>
      </c>
      <c r="O143" s="32">
        <v>10.199999999999999</v>
      </c>
      <c r="P143" s="32">
        <v>0</v>
      </c>
      <c r="Q143" s="39">
        <v>127524.8</v>
      </c>
      <c r="R143" s="40">
        <v>39.33371288</v>
      </c>
      <c r="S143" s="40">
        <f t="shared" si="14"/>
        <v>5016023.8682794245</v>
      </c>
    </row>
    <row r="144" spans="6:19" ht="20" customHeight="1" x14ac:dyDescent="0.2">
      <c r="F144" s="4">
        <v>42143</v>
      </c>
      <c r="G144" s="32" t="str">
        <f t="shared" si="10"/>
        <v>Tuesday</v>
      </c>
      <c r="H144" s="32" t="str">
        <f t="shared" si="11"/>
        <v>May</v>
      </c>
      <c r="I144" s="32" t="str">
        <f t="shared" si="12"/>
        <v>2015</v>
      </c>
      <c r="J144" s="32">
        <f t="shared" si="13"/>
        <v>21</v>
      </c>
      <c r="K144" s="32" t="str">
        <f>VLOOKUP(F144,_holidays!A140:B2245, 2,)</f>
        <v>Y</v>
      </c>
      <c r="L144" s="32" t="str">
        <f>VLOOKUP(F144,_holidays!A140:C2245, 3,FALSE)</f>
        <v>N</v>
      </c>
      <c r="M144" s="32">
        <v>9.9</v>
      </c>
      <c r="N144" s="32">
        <v>16.2</v>
      </c>
      <c r="O144" s="32">
        <v>3.2</v>
      </c>
      <c r="P144" s="32">
        <v>0</v>
      </c>
      <c r="Q144" s="39">
        <v>133235.48000000001</v>
      </c>
      <c r="R144" s="40">
        <v>34.038317739999997</v>
      </c>
      <c r="S144" s="40">
        <f t="shared" si="14"/>
        <v>4535111.6024814155</v>
      </c>
    </row>
    <row r="145" spans="6:19" ht="20" customHeight="1" x14ac:dyDescent="0.2">
      <c r="F145" s="4">
        <v>42144</v>
      </c>
      <c r="G145" s="32" t="str">
        <f t="shared" si="10"/>
        <v>Wednesday</v>
      </c>
      <c r="H145" s="32" t="str">
        <f t="shared" si="11"/>
        <v>May</v>
      </c>
      <c r="I145" s="32" t="str">
        <f t="shared" si="12"/>
        <v>2015</v>
      </c>
      <c r="J145" s="32">
        <f t="shared" si="13"/>
        <v>21</v>
      </c>
      <c r="K145" s="32" t="str">
        <f>VLOOKUP(F145,_holidays!A141:B2246, 2,)</f>
        <v>Y</v>
      </c>
      <c r="L145" s="32" t="str">
        <f>VLOOKUP(F145,_holidays!A141:C2246, 3,FALSE)</f>
        <v>N</v>
      </c>
      <c r="M145" s="32">
        <v>13.6</v>
      </c>
      <c r="N145" s="32">
        <v>18.100000000000001</v>
      </c>
      <c r="O145" s="32">
        <v>6</v>
      </c>
      <c r="P145" s="32">
        <v>2.4</v>
      </c>
      <c r="Q145" s="39">
        <v>127522.71</v>
      </c>
      <c r="R145" s="40">
        <v>30.976086030000001</v>
      </c>
      <c r="S145" s="40">
        <f t="shared" si="14"/>
        <v>3950154.4357387414</v>
      </c>
    </row>
    <row r="146" spans="6:19" ht="20" customHeight="1" x14ac:dyDescent="0.2">
      <c r="F146" s="4">
        <v>42145</v>
      </c>
      <c r="G146" s="32" t="str">
        <f t="shared" si="10"/>
        <v>Thursday</v>
      </c>
      <c r="H146" s="32" t="str">
        <f t="shared" si="11"/>
        <v>May</v>
      </c>
      <c r="I146" s="32" t="str">
        <f t="shared" si="12"/>
        <v>2015</v>
      </c>
      <c r="J146" s="32">
        <f t="shared" si="13"/>
        <v>21</v>
      </c>
      <c r="K146" s="32" t="str">
        <f>VLOOKUP(F146,_holidays!A142:B2247, 2,)</f>
        <v>Y</v>
      </c>
      <c r="L146" s="32" t="str">
        <f>VLOOKUP(F146,_holidays!A142:C2247, 3,FALSE)</f>
        <v>N</v>
      </c>
      <c r="M146" s="32">
        <v>10.3</v>
      </c>
      <c r="N146" s="32">
        <v>13.6</v>
      </c>
      <c r="O146" s="32">
        <v>3.5</v>
      </c>
      <c r="P146" s="32">
        <v>6.2</v>
      </c>
      <c r="Q146" s="39">
        <v>135361.19500000001</v>
      </c>
      <c r="R146" s="40">
        <v>35.621998429999998</v>
      </c>
      <c r="S146" s="40">
        <f t="shared" si="14"/>
        <v>4821836.2757729236</v>
      </c>
    </row>
    <row r="147" spans="6:19" ht="20" customHeight="1" x14ac:dyDescent="0.2">
      <c r="F147" s="4">
        <v>42146</v>
      </c>
      <c r="G147" s="32" t="str">
        <f t="shared" si="10"/>
        <v>Friday</v>
      </c>
      <c r="H147" s="32" t="str">
        <f t="shared" si="11"/>
        <v>May</v>
      </c>
      <c r="I147" s="32" t="str">
        <f t="shared" si="12"/>
        <v>2015</v>
      </c>
      <c r="J147" s="32">
        <f t="shared" si="13"/>
        <v>21</v>
      </c>
      <c r="K147" s="32" t="str">
        <f>VLOOKUP(F147,_holidays!A143:B2248, 2,)</f>
        <v>Y</v>
      </c>
      <c r="L147" s="32" t="str">
        <f>VLOOKUP(F147,_holidays!A143:C2248, 3,FALSE)</f>
        <v>N</v>
      </c>
      <c r="M147" s="32">
        <v>9.1</v>
      </c>
      <c r="N147" s="32">
        <v>14.1</v>
      </c>
      <c r="O147" s="32">
        <v>6.7</v>
      </c>
      <c r="P147" s="32">
        <v>0.4</v>
      </c>
      <c r="Q147" s="39">
        <v>133422.46</v>
      </c>
      <c r="R147" s="40">
        <v>34.614105330000001</v>
      </c>
      <c r="S147" s="40">
        <f t="shared" si="14"/>
        <v>4618299.0838277116</v>
      </c>
    </row>
    <row r="148" spans="6:19" ht="20" customHeight="1" x14ac:dyDescent="0.2">
      <c r="F148" s="4">
        <v>42147</v>
      </c>
      <c r="G148" s="32" t="str">
        <f t="shared" si="10"/>
        <v>Saturday</v>
      </c>
      <c r="H148" s="32" t="str">
        <f t="shared" si="11"/>
        <v>May</v>
      </c>
      <c r="I148" s="32" t="str">
        <f t="shared" si="12"/>
        <v>2015</v>
      </c>
      <c r="J148" s="32">
        <f t="shared" si="13"/>
        <v>21</v>
      </c>
      <c r="K148" s="32" t="str">
        <f>VLOOKUP(F148,_holidays!A144:B2249, 2,)</f>
        <v>Y</v>
      </c>
      <c r="L148" s="32" t="str">
        <f>VLOOKUP(F148,_holidays!A144:C2249, 3,FALSE)</f>
        <v>N</v>
      </c>
      <c r="M148" s="32">
        <v>10.4</v>
      </c>
      <c r="N148" s="32">
        <v>13.3</v>
      </c>
      <c r="O148" s="32">
        <v>7.7</v>
      </c>
      <c r="P148" s="32">
        <v>0</v>
      </c>
      <c r="Q148" s="39">
        <v>119331.85</v>
      </c>
      <c r="R148" s="40">
        <v>31.22698432</v>
      </c>
      <c r="S148" s="40">
        <f t="shared" si="14"/>
        <v>3726373.8088265923</v>
      </c>
    </row>
    <row r="149" spans="6:19" ht="20" customHeight="1" x14ac:dyDescent="0.2">
      <c r="F149" s="4">
        <v>42148</v>
      </c>
      <c r="G149" s="32" t="str">
        <f t="shared" si="10"/>
        <v>Sunday</v>
      </c>
      <c r="H149" s="32" t="str">
        <f t="shared" si="11"/>
        <v>May</v>
      </c>
      <c r="I149" s="32" t="str">
        <f t="shared" si="12"/>
        <v>2015</v>
      </c>
      <c r="J149" s="32">
        <f t="shared" si="13"/>
        <v>22</v>
      </c>
      <c r="K149" s="32" t="str">
        <f>VLOOKUP(F149,_holidays!A145:B2250, 2,)</f>
        <v>Y</v>
      </c>
      <c r="L149" s="32" t="str">
        <f>VLOOKUP(F149,_holidays!A145:C2250, 3,FALSE)</f>
        <v>N</v>
      </c>
      <c r="M149" s="32">
        <v>6</v>
      </c>
      <c r="N149" s="32">
        <v>15.6</v>
      </c>
      <c r="O149" s="32">
        <v>8.6</v>
      </c>
      <c r="P149" s="32">
        <v>0</v>
      </c>
      <c r="Q149" s="39">
        <v>118783.08500000001</v>
      </c>
      <c r="R149" s="40">
        <v>31.493258560000001</v>
      </c>
      <c r="S149" s="40">
        <f t="shared" si="14"/>
        <v>3740866.408459458</v>
      </c>
    </row>
    <row r="150" spans="6:19" ht="20" customHeight="1" x14ac:dyDescent="0.2">
      <c r="F150" s="4">
        <v>42149</v>
      </c>
      <c r="G150" s="32" t="str">
        <f t="shared" si="10"/>
        <v>Monday</v>
      </c>
      <c r="H150" s="32" t="str">
        <f t="shared" si="11"/>
        <v>May</v>
      </c>
      <c r="I150" s="32" t="str">
        <f t="shared" si="12"/>
        <v>2015</v>
      </c>
      <c r="J150" s="32">
        <f t="shared" si="13"/>
        <v>22</v>
      </c>
      <c r="K150" s="32" t="str">
        <f>VLOOKUP(F150,_holidays!A146:B2251, 2,)</f>
        <v>Y</v>
      </c>
      <c r="L150" s="32" t="str">
        <f>VLOOKUP(F150,_holidays!A146:C2251, 3,FALSE)</f>
        <v>N</v>
      </c>
      <c r="M150" s="32">
        <v>7.4</v>
      </c>
      <c r="N150" s="32">
        <v>17.100000000000001</v>
      </c>
      <c r="O150" s="32">
        <v>8.1</v>
      </c>
      <c r="P150" s="32">
        <v>0</v>
      </c>
      <c r="Q150" s="39">
        <v>136690.92000000001</v>
      </c>
      <c r="R150" s="40">
        <v>51.610330150000003</v>
      </c>
      <c r="S150" s="40">
        <f t="shared" si="14"/>
        <v>7054663.5097072395</v>
      </c>
    </row>
    <row r="151" spans="6:19" ht="20" customHeight="1" x14ac:dyDescent="0.2">
      <c r="F151" s="4">
        <v>42150</v>
      </c>
      <c r="G151" s="32" t="str">
        <f t="shared" si="10"/>
        <v>Tuesday</v>
      </c>
      <c r="H151" s="32" t="str">
        <f t="shared" si="11"/>
        <v>May</v>
      </c>
      <c r="I151" s="32" t="str">
        <f t="shared" si="12"/>
        <v>2015</v>
      </c>
      <c r="J151" s="32">
        <f t="shared" si="13"/>
        <v>22</v>
      </c>
      <c r="K151" s="32" t="str">
        <f>VLOOKUP(F151,_holidays!A147:B2252, 2,)</f>
        <v>Y</v>
      </c>
      <c r="L151" s="32" t="str">
        <f>VLOOKUP(F151,_holidays!A147:C2252, 3,FALSE)</f>
        <v>N</v>
      </c>
      <c r="M151" s="32">
        <v>5.4</v>
      </c>
      <c r="N151" s="32">
        <v>15.6</v>
      </c>
      <c r="O151" s="32">
        <v>6.8</v>
      </c>
      <c r="P151" s="32">
        <v>0</v>
      </c>
      <c r="Q151" s="39">
        <v>140886.995</v>
      </c>
      <c r="R151" s="40">
        <v>46.401813629999999</v>
      </c>
      <c r="S151" s="40">
        <f t="shared" si="14"/>
        <v>6537412.0848807413</v>
      </c>
    </row>
    <row r="152" spans="6:19" ht="20" customHeight="1" x14ac:dyDescent="0.2">
      <c r="F152" s="4">
        <v>42151</v>
      </c>
      <c r="G152" s="32" t="str">
        <f t="shared" si="10"/>
        <v>Wednesday</v>
      </c>
      <c r="H152" s="32" t="str">
        <f t="shared" si="11"/>
        <v>May</v>
      </c>
      <c r="I152" s="32" t="str">
        <f t="shared" si="12"/>
        <v>2015</v>
      </c>
      <c r="J152" s="32">
        <f t="shared" si="13"/>
        <v>22</v>
      </c>
      <c r="K152" s="32" t="str">
        <f>VLOOKUP(F152,_holidays!A148:B2253, 2,)</f>
        <v>Y</v>
      </c>
      <c r="L152" s="32" t="str">
        <f>VLOOKUP(F152,_holidays!A148:C2253, 3,FALSE)</f>
        <v>N</v>
      </c>
      <c r="M152" s="32">
        <v>7.9</v>
      </c>
      <c r="N152" s="32">
        <v>18.7</v>
      </c>
      <c r="O152" s="32">
        <v>7.4</v>
      </c>
      <c r="P152" s="32">
        <v>0</v>
      </c>
      <c r="Q152" s="39">
        <v>133103.37</v>
      </c>
      <c r="R152" s="40">
        <v>29.884071370000001</v>
      </c>
      <c r="S152" s="40">
        <f t="shared" si="14"/>
        <v>3977670.6086675171</v>
      </c>
    </row>
    <row r="153" spans="6:19" ht="20" customHeight="1" x14ac:dyDescent="0.2">
      <c r="F153" s="4">
        <v>42152</v>
      </c>
      <c r="G153" s="32" t="str">
        <f t="shared" si="10"/>
        <v>Thursday</v>
      </c>
      <c r="H153" s="32" t="str">
        <f t="shared" si="11"/>
        <v>May</v>
      </c>
      <c r="I153" s="32" t="str">
        <f t="shared" si="12"/>
        <v>2015</v>
      </c>
      <c r="J153" s="32">
        <f t="shared" si="13"/>
        <v>22</v>
      </c>
      <c r="K153" s="32" t="str">
        <f>VLOOKUP(F153,_holidays!A149:B2254, 2,)</f>
        <v>Y</v>
      </c>
      <c r="L153" s="32" t="str">
        <f>VLOOKUP(F153,_holidays!A149:C2254, 3,FALSE)</f>
        <v>N</v>
      </c>
      <c r="M153" s="32">
        <v>13.1</v>
      </c>
      <c r="N153" s="32">
        <v>19.7</v>
      </c>
      <c r="O153" s="32">
        <v>8.4</v>
      </c>
      <c r="P153" s="32">
        <v>0</v>
      </c>
      <c r="Q153" s="39">
        <v>127900.235</v>
      </c>
      <c r="R153" s="40">
        <v>26.09688903</v>
      </c>
      <c r="S153" s="40">
        <f t="shared" si="14"/>
        <v>3337798.2397059221</v>
      </c>
    </row>
    <row r="154" spans="6:19" ht="20" customHeight="1" x14ac:dyDescent="0.2">
      <c r="F154" s="4">
        <v>42153</v>
      </c>
      <c r="G154" s="32" t="str">
        <f t="shared" si="10"/>
        <v>Friday</v>
      </c>
      <c r="H154" s="32" t="str">
        <f t="shared" si="11"/>
        <v>May</v>
      </c>
      <c r="I154" s="32" t="str">
        <f t="shared" si="12"/>
        <v>2015</v>
      </c>
      <c r="J154" s="32">
        <f t="shared" si="13"/>
        <v>22</v>
      </c>
      <c r="K154" s="32" t="str">
        <f>VLOOKUP(F154,_holidays!A150:B2255, 2,)</f>
        <v>Y</v>
      </c>
      <c r="L154" s="32" t="str">
        <f>VLOOKUP(F154,_holidays!A150:C2255, 3,FALSE)</f>
        <v>N</v>
      </c>
      <c r="M154" s="32">
        <v>9.5</v>
      </c>
      <c r="N154" s="32">
        <v>15.8</v>
      </c>
      <c r="O154" s="32">
        <v>6.6</v>
      </c>
      <c r="P154" s="32">
        <v>0</v>
      </c>
      <c r="Q154" s="39">
        <v>132338.94</v>
      </c>
      <c r="R154" s="40">
        <v>29.803580050000001</v>
      </c>
      <c r="S154" s="40">
        <f t="shared" si="14"/>
        <v>3944174.1920221471</v>
      </c>
    </row>
    <row r="155" spans="6:19" ht="20" customHeight="1" x14ac:dyDescent="0.2">
      <c r="F155" s="4">
        <v>42154</v>
      </c>
      <c r="G155" s="32" t="str">
        <f t="shared" si="10"/>
        <v>Saturday</v>
      </c>
      <c r="H155" s="32" t="str">
        <f t="shared" si="11"/>
        <v>May</v>
      </c>
      <c r="I155" s="32" t="str">
        <f t="shared" si="12"/>
        <v>2015</v>
      </c>
      <c r="J155" s="32">
        <f t="shared" si="13"/>
        <v>22</v>
      </c>
      <c r="K155" s="32" t="str">
        <f>VLOOKUP(F155,_holidays!A151:B2256, 2,)</f>
        <v>Y</v>
      </c>
      <c r="L155" s="32" t="str">
        <f>VLOOKUP(F155,_holidays!A151:C2256, 3,FALSE)</f>
        <v>N</v>
      </c>
      <c r="M155" s="32">
        <v>11</v>
      </c>
      <c r="N155" s="32">
        <v>17.3</v>
      </c>
      <c r="O155" s="32">
        <v>8</v>
      </c>
      <c r="P155" s="32">
        <v>0</v>
      </c>
      <c r="Q155" s="39">
        <v>114669.79</v>
      </c>
      <c r="R155" s="40">
        <v>19.048825789999999</v>
      </c>
      <c r="S155" s="40">
        <f t="shared" si="14"/>
        <v>2184324.8530858839</v>
      </c>
    </row>
    <row r="156" spans="6:19" ht="20" customHeight="1" x14ac:dyDescent="0.2">
      <c r="F156" s="4">
        <v>42155</v>
      </c>
      <c r="G156" s="32" t="str">
        <f t="shared" si="10"/>
        <v>Sunday</v>
      </c>
      <c r="H156" s="32" t="str">
        <f t="shared" si="11"/>
        <v>May</v>
      </c>
      <c r="I156" s="32" t="str">
        <f t="shared" si="12"/>
        <v>2015</v>
      </c>
      <c r="J156" s="32">
        <f t="shared" si="13"/>
        <v>23</v>
      </c>
      <c r="K156" s="32" t="str">
        <f>VLOOKUP(F156,_holidays!A152:B2257, 2,)</f>
        <v>Y</v>
      </c>
      <c r="L156" s="32" t="str">
        <f>VLOOKUP(F156,_holidays!A152:C2257, 3,FALSE)</f>
        <v>N</v>
      </c>
      <c r="M156" s="32">
        <v>12.3</v>
      </c>
      <c r="N156" s="32">
        <v>16.8</v>
      </c>
      <c r="O156" s="32">
        <v>4.9000000000000004</v>
      </c>
      <c r="P156" s="32">
        <v>0</v>
      </c>
      <c r="Q156" s="39">
        <v>113261.26</v>
      </c>
      <c r="R156" s="40">
        <v>18.572714080000001</v>
      </c>
      <c r="S156" s="40">
        <f t="shared" si="14"/>
        <v>2103568.9983205409</v>
      </c>
    </row>
    <row r="157" spans="6:19" ht="20" customHeight="1" x14ac:dyDescent="0.2">
      <c r="F157" s="4">
        <v>42156</v>
      </c>
      <c r="G157" s="32" t="str">
        <f t="shared" si="10"/>
        <v>Monday</v>
      </c>
      <c r="H157" s="32" t="str">
        <f t="shared" si="11"/>
        <v>June</v>
      </c>
      <c r="I157" s="32" t="str">
        <f t="shared" si="12"/>
        <v>2015</v>
      </c>
      <c r="J157" s="32">
        <f t="shared" si="13"/>
        <v>23</v>
      </c>
      <c r="K157" s="32" t="str">
        <f>VLOOKUP(F157,_holidays!A153:B2258, 2,)</f>
        <v>Y</v>
      </c>
      <c r="L157" s="32" t="str">
        <f>VLOOKUP(F157,_holidays!A153:C2258, 3,FALSE)</f>
        <v>N</v>
      </c>
      <c r="M157" s="32">
        <v>5.2</v>
      </c>
      <c r="N157" s="32">
        <v>12.2</v>
      </c>
      <c r="O157" s="32">
        <v>8.1</v>
      </c>
      <c r="P157" s="32">
        <v>8.1999999999999993</v>
      </c>
      <c r="Q157" s="39">
        <v>140919.995</v>
      </c>
      <c r="R157" s="40">
        <v>36.928126640000002</v>
      </c>
      <c r="S157" s="40">
        <f t="shared" si="14"/>
        <v>5203911.4214681666</v>
      </c>
    </row>
    <row r="158" spans="6:19" ht="20" customHeight="1" x14ac:dyDescent="0.2">
      <c r="F158" s="4">
        <v>42157</v>
      </c>
      <c r="G158" s="32" t="str">
        <f t="shared" si="10"/>
        <v>Tuesday</v>
      </c>
      <c r="H158" s="32" t="str">
        <f t="shared" si="11"/>
        <v>June</v>
      </c>
      <c r="I158" s="32" t="str">
        <f t="shared" si="12"/>
        <v>2015</v>
      </c>
      <c r="J158" s="32">
        <f t="shared" si="13"/>
        <v>23</v>
      </c>
      <c r="K158" s="32" t="str">
        <f>VLOOKUP(F158,_holidays!A154:B2259, 2,)</f>
        <v>Y</v>
      </c>
      <c r="L158" s="32" t="str">
        <f>VLOOKUP(F158,_holidays!A154:C2259, 3,FALSE)</f>
        <v>N</v>
      </c>
      <c r="M158" s="32">
        <v>7.1</v>
      </c>
      <c r="N158" s="32">
        <v>11.4</v>
      </c>
      <c r="O158" s="32">
        <v>4.5999999999999996</v>
      </c>
      <c r="P158" s="32">
        <v>4.2</v>
      </c>
      <c r="Q158" s="39">
        <v>148534.505</v>
      </c>
      <c r="R158" s="40">
        <v>59.85603338</v>
      </c>
      <c r="S158" s="40">
        <f t="shared" si="14"/>
        <v>8890686.2893617768</v>
      </c>
    </row>
    <row r="159" spans="6:19" ht="20" customHeight="1" x14ac:dyDescent="0.2">
      <c r="F159" s="4">
        <v>42158</v>
      </c>
      <c r="G159" s="32" t="str">
        <f t="shared" si="10"/>
        <v>Wednesday</v>
      </c>
      <c r="H159" s="32" t="str">
        <f t="shared" si="11"/>
        <v>June</v>
      </c>
      <c r="I159" s="32" t="str">
        <f t="shared" si="12"/>
        <v>2015</v>
      </c>
      <c r="J159" s="32">
        <f t="shared" si="13"/>
        <v>23</v>
      </c>
      <c r="K159" s="32" t="str">
        <f>VLOOKUP(F159,_holidays!A155:B2260, 2,)</f>
        <v>Y</v>
      </c>
      <c r="L159" s="32" t="str">
        <f>VLOOKUP(F159,_holidays!A155:C2260, 3,FALSE)</f>
        <v>N</v>
      </c>
      <c r="M159" s="32">
        <v>8.1</v>
      </c>
      <c r="N159" s="32">
        <v>13.6</v>
      </c>
      <c r="O159" s="32">
        <v>8.1999999999999993</v>
      </c>
      <c r="P159" s="32">
        <v>0.8</v>
      </c>
      <c r="Q159" s="39">
        <v>146902.95000000001</v>
      </c>
      <c r="R159" s="40">
        <v>50.5626836</v>
      </c>
      <c r="S159" s="40">
        <f t="shared" si="14"/>
        <v>7427807.3807566203</v>
      </c>
    </row>
    <row r="160" spans="6:19" ht="20" customHeight="1" x14ac:dyDescent="0.2">
      <c r="F160" s="4">
        <v>42159</v>
      </c>
      <c r="G160" s="32" t="str">
        <f t="shared" si="10"/>
        <v>Thursday</v>
      </c>
      <c r="H160" s="32" t="str">
        <f t="shared" si="11"/>
        <v>June</v>
      </c>
      <c r="I160" s="32" t="str">
        <f t="shared" si="12"/>
        <v>2015</v>
      </c>
      <c r="J160" s="32">
        <f t="shared" si="13"/>
        <v>23</v>
      </c>
      <c r="K160" s="32" t="str">
        <f>VLOOKUP(F160,_holidays!A156:B2261, 2,)</f>
        <v>Y</v>
      </c>
      <c r="L160" s="32" t="str">
        <f>VLOOKUP(F160,_holidays!A156:C2261, 3,FALSE)</f>
        <v>N</v>
      </c>
      <c r="M160" s="32">
        <v>4.4000000000000004</v>
      </c>
      <c r="N160" s="32">
        <v>11.3</v>
      </c>
      <c r="O160" s="32">
        <v>5.5</v>
      </c>
      <c r="P160" s="32">
        <v>0</v>
      </c>
      <c r="Q160" s="39">
        <v>147155.26500000001</v>
      </c>
      <c r="R160" s="40">
        <v>33.050284789999999</v>
      </c>
      <c r="S160" s="40">
        <f t="shared" si="14"/>
        <v>4863523.4165979195</v>
      </c>
    </row>
    <row r="161" spans="6:19" ht="20" customHeight="1" x14ac:dyDescent="0.2">
      <c r="F161" s="4">
        <v>42160</v>
      </c>
      <c r="G161" s="32" t="str">
        <f t="shared" si="10"/>
        <v>Friday</v>
      </c>
      <c r="H161" s="32" t="str">
        <f t="shared" si="11"/>
        <v>June</v>
      </c>
      <c r="I161" s="32" t="str">
        <f t="shared" si="12"/>
        <v>2015</v>
      </c>
      <c r="J161" s="32">
        <f t="shared" si="13"/>
        <v>23</v>
      </c>
      <c r="K161" s="32" t="str">
        <f>VLOOKUP(F161,_holidays!A157:B2262, 2,)</f>
        <v>Y</v>
      </c>
      <c r="L161" s="32" t="str">
        <f>VLOOKUP(F161,_holidays!A157:C2262, 3,FALSE)</f>
        <v>N</v>
      </c>
      <c r="M161" s="32">
        <v>7</v>
      </c>
      <c r="N161" s="32">
        <v>15</v>
      </c>
      <c r="O161" s="32">
        <v>7</v>
      </c>
      <c r="P161" s="32">
        <v>4.2</v>
      </c>
      <c r="Q161" s="39">
        <v>142625.035</v>
      </c>
      <c r="R161" s="40">
        <v>37.966538890000002</v>
      </c>
      <c r="S161" s="40">
        <f t="shared" si="14"/>
        <v>5414978.9380151117</v>
      </c>
    </row>
    <row r="162" spans="6:19" ht="20" customHeight="1" x14ac:dyDescent="0.2">
      <c r="F162" s="4">
        <v>42161</v>
      </c>
      <c r="G162" s="32" t="str">
        <f t="shared" si="10"/>
        <v>Saturday</v>
      </c>
      <c r="H162" s="32" t="str">
        <f t="shared" si="11"/>
        <v>June</v>
      </c>
      <c r="I162" s="32" t="str">
        <f t="shared" si="12"/>
        <v>2015</v>
      </c>
      <c r="J162" s="32">
        <f t="shared" si="13"/>
        <v>23</v>
      </c>
      <c r="K162" s="32" t="str">
        <f>VLOOKUP(F162,_holidays!A158:B2263, 2,)</f>
        <v>Y</v>
      </c>
      <c r="L162" s="32" t="str">
        <f>VLOOKUP(F162,_holidays!A158:C2263, 3,FALSE)</f>
        <v>N</v>
      </c>
      <c r="M162" s="32">
        <v>9.1999999999999993</v>
      </c>
      <c r="N162" s="32">
        <v>16.600000000000001</v>
      </c>
      <c r="O162" s="32">
        <v>6.4</v>
      </c>
      <c r="P162" s="32">
        <v>0.2</v>
      </c>
      <c r="Q162" s="39">
        <v>120128.295</v>
      </c>
      <c r="R162" s="40">
        <v>30.181346850000001</v>
      </c>
      <c r="S162" s="40">
        <f t="shared" si="14"/>
        <v>3625633.7378941206</v>
      </c>
    </row>
    <row r="163" spans="6:19" ht="20" customHeight="1" x14ac:dyDescent="0.2">
      <c r="F163" s="4">
        <v>42162</v>
      </c>
      <c r="G163" s="32" t="str">
        <f t="shared" si="10"/>
        <v>Sunday</v>
      </c>
      <c r="H163" s="32" t="str">
        <f t="shared" si="11"/>
        <v>June</v>
      </c>
      <c r="I163" s="32" t="str">
        <f t="shared" si="12"/>
        <v>2015</v>
      </c>
      <c r="J163" s="32">
        <f t="shared" si="13"/>
        <v>24</v>
      </c>
      <c r="K163" s="32" t="str">
        <f>VLOOKUP(F163,_holidays!A159:B2264, 2,)</f>
        <v>Y</v>
      </c>
      <c r="L163" s="32" t="str">
        <f>VLOOKUP(F163,_holidays!A159:C2264, 3,FALSE)</f>
        <v>N</v>
      </c>
      <c r="M163" s="32">
        <v>11.2</v>
      </c>
      <c r="N163" s="32">
        <v>14.5</v>
      </c>
      <c r="O163" s="32">
        <v>6.9</v>
      </c>
      <c r="P163" s="32">
        <v>0</v>
      </c>
      <c r="Q163" s="39">
        <v>109609.685</v>
      </c>
      <c r="R163" s="40">
        <v>23.380384849999999</v>
      </c>
      <c r="S163" s="40">
        <f t="shared" si="14"/>
        <v>2562716.6185872722</v>
      </c>
    </row>
    <row r="164" spans="6:19" ht="20" customHeight="1" x14ac:dyDescent="0.2">
      <c r="F164" s="4">
        <v>42163</v>
      </c>
      <c r="G164" s="32" t="str">
        <f t="shared" si="10"/>
        <v>Monday</v>
      </c>
      <c r="H164" s="32" t="str">
        <f t="shared" si="11"/>
        <v>June</v>
      </c>
      <c r="I164" s="32" t="str">
        <f t="shared" si="12"/>
        <v>2015</v>
      </c>
      <c r="J164" s="32">
        <f t="shared" si="13"/>
        <v>24</v>
      </c>
      <c r="K164" s="32" t="str">
        <f>VLOOKUP(F164,_holidays!A160:B2265, 2,)</f>
        <v>Y</v>
      </c>
      <c r="L164" s="32" t="str">
        <f>VLOOKUP(F164,_holidays!A160:C2265, 3,FALSE)</f>
        <v>Y</v>
      </c>
      <c r="M164" s="32">
        <v>11.1</v>
      </c>
      <c r="N164" s="32">
        <v>18.5</v>
      </c>
      <c r="O164" s="32">
        <v>8.1999999999999993</v>
      </c>
      <c r="P164" s="32">
        <v>0</v>
      </c>
      <c r="Q164" s="39">
        <v>110715.815</v>
      </c>
      <c r="R164" s="40">
        <v>24.357636500000002</v>
      </c>
      <c r="S164" s="40">
        <f t="shared" si="14"/>
        <v>2696775.5765712475</v>
      </c>
    </row>
    <row r="165" spans="6:19" ht="20" customHeight="1" x14ac:dyDescent="0.2">
      <c r="F165" s="4">
        <v>42164</v>
      </c>
      <c r="G165" s="32" t="str">
        <f t="shared" si="10"/>
        <v>Tuesday</v>
      </c>
      <c r="H165" s="32" t="str">
        <f t="shared" si="11"/>
        <v>June</v>
      </c>
      <c r="I165" s="32" t="str">
        <f t="shared" si="12"/>
        <v>2015</v>
      </c>
      <c r="J165" s="32">
        <f t="shared" si="13"/>
        <v>24</v>
      </c>
      <c r="K165" s="32" t="str">
        <f>VLOOKUP(F165,_holidays!A161:B2266, 2,)</f>
        <v>Y</v>
      </c>
      <c r="L165" s="32" t="str">
        <f>VLOOKUP(F165,_holidays!A161:C2266, 3,FALSE)</f>
        <v>N</v>
      </c>
      <c r="M165" s="32">
        <v>10.3</v>
      </c>
      <c r="N165" s="32">
        <v>13.5</v>
      </c>
      <c r="O165" s="32">
        <v>8.6</v>
      </c>
      <c r="P165" s="32">
        <v>4</v>
      </c>
      <c r="Q165" s="39">
        <v>132854.13500000001</v>
      </c>
      <c r="R165" s="40">
        <v>36.714275120000003</v>
      </c>
      <c r="S165" s="40">
        <f t="shared" si="14"/>
        <v>4877643.263219622</v>
      </c>
    </row>
    <row r="166" spans="6:19" ht="20" customHeight="1" x14ac:dyDescent="0.2">
      <c r="F166" s="4">
        <v>42165</v>
      </c>
      <c r="G166" s="32" t="str">
        <f t="shared" si="10"/>
        <v>Wednesday</v>
      </c>
      <c r="H166" s="32" t="str">
        <f t="shared" si="11"/>
        <v>June</v>
      </c>
      <c r="I166" s="32" t="str">
        <f t="shared" si="12"/>
        <v>2015</v>
      </c>
      <c r="J166" s="32">
        <f t="shared" si="13"/>
        <v>24</v>
      </c>
      <c r="K166" s="32" t="str">
        <f>VLOOKUP(F166,_holidays!A162:B2267, 2,)</f>
        <v>Y</v>
      </c>
      <c r="L166" s="32" t="str">
        <f>VLOOKUP(F166,_holidays!A162:C2267, 3,FALSE)</f>
        <v>N</v>
      </c>
      <c r="M166" s="32">
        <v>7.5</v>
      </c>
      <c r="N166" s="32">
        <v>13.4</v>
      </c>
      <c r="O166" s="32">
        <v>7.1</v>
      </c>
      <c r="P166" s="32">
        <v>0</v>
      </c>
      <c r="Q166" s="39">
        <v>144125.52499999999</v>
      </c>
      <c r="R166" s="40">
        <v>39.766137469999997</v>
      </c>
      <c r="S166" s="40">
        <f t="shared" si="14"/>
        <v>5731315.4400859214</v>
      </c>
    </row>
    <row r="167" spans="6:19" ht="20" customHeight="1" x14ac:dyDescent="0.2">
      <c r="F167" s="4">
        <v>42166</v>
      </c>
      <c r="G167" s="32" t="str">
        <f t="shared" si="10"/>
        <v>Thursday</v>
      </c>
      <c r="H167" s="32" t="str">
        <f t="shared" si="11"/>
        <v>June</v>
      </c>
      <c r="I167" s="32" t="str">
        <f t="shared" si="12"/>
        <v>2015</v>
      </c>
      <c r="J167" s="32">
        <f t="shared" si="13"/>
        <v>24</v>
      </c>
      <c r="K167" s="32" t="str">
        <f>VLOOKUP(F167,_holidays!A163:B2268, 2,)</f>
        <v>Y</v>
      </c>
      <c r="L167" s="32" t="str">
        <f>VLOOKUP(F167,_holidays!A163:C2268, 3,FALSE)</f>
        <v>N</v>
      </c>
      <c r="M167" s="32">
        <v>5.7</v>
      </c>
      <c r="N167" s="32">
        <v>14</v>
      </c>
      <c r="O167" s="32">
        <v>8.3000000000000007</v>
      </c>
      <c r="Q167" s="39">
        <v>143465.44500000001</v>
      </c>
      <c r="R167" s="40">
        <v>37.481829380000001</v>
      </c>
      <c r="S167" s="40">
        <f t="shared" si="14"/>
        <v>5377347.3314157743</v>
      </c>
    </row>
    <row r="168" spans="6:19" ht="20" customHeight="1" x14ac:dyDescent="0.2">
      <c r="F168" s="4">
        <v>42167</v>
      </c>
      <c r="G168" s="32" t="str">
        <f t="shared" si="10"/>
        <v>Friday</v>
      </c>
      <c r="H168" s="32" t="str">
        <f t="shared" si="11"/>
        <v>June</v>
      </c>
      <c r="I168" s="32" t="str">
        <f t="shared" si="12"/>
        <v>2015</v>
      </c>
      <c r="J168" s="32">
        <f t="shared" si="13"/>
        <v>24</v>
      </c>
      <c r="K168" s="32" t="str">
        <f>VLOOKUP(F168,_holidays!A164:B2269, 2,)</f>
        <v>Y</v>
      </c>
      <c r="L168" s="32" t="str">
        <f>VLOOKUP(F168,_holidays!A164:C2269, 3,FALSE)</f>
        <v>N</v>
      </c>
      <c r="M168" s="32">
        <v>5.2</v>
      </c>
      <c r="N168" s="32">
        <v>13.1</v>
      </c>
      <c r="O168" s="32">
        <v>6.9</v>
      </c>
      <c r="P168" s="32">
        <v>0</v>
      </c>
      <c r="Q168" s="39">
        <v>145005.62</v>
      </c>
      <c r="R168" s="40">
        <v>37.539372819999997</v>
      </c>
      <c r="S168" s="40">
        <f t="shared" si="14"/>
        <v>5443420.0301752482</v>
      </c>
    </row>
    <row r="169" spans="6:19" ht="20" customHeight="1" x14ac:dyDescent="0.2">
      <c r="F169" s="4">
        <v>42168</v>
      </c>
      <c r="G169" s="32" t="str">
        <f t="shared" si="10"/>
        <v>Saturday</v>
      </c>
      <c r="H169" s="32" t="str">
        <f t="shared" si="11"/>
        <v>June</v>
      </c>
      <c r="I169" s="32" t="str">
        <f t="shared" si="12"/>
        <v>2015</v>
      </c>
      <c r="J169" s="32">
        <f t="shared" si="13"/>
        <v>24</v>
      </c>
      <c r="K169" s="32" t="str">
        <f>VLOOKUP(F169,_holidays!A165:B2270, 2,)</f>
        <v>Y</v>
      </c>
      <c r="L169" s="32" t="str">
        <f>VLOOKUP(F169,_holidays!A165:C2270, 3,FALSE)</f>
        <v>N</v>
      </c>
      <c r="M169" s="32">
        <v>6</v>
      </c>
      <c r="N169" s="32">
        <v>18.2</v>
      </c>
      <c r="O169" s="32">
        <v>8</v>
      </c>
      <c r="P169" s="32">
        <v>0</v>
      </c>
      <c r="Q169" s="39">
        <v>123754.55</v>
      </c>
      <c r="R169" s="40">
        <v>29.868588150000001</v>
      </c>
      <c r="S169" s="40">
        <f t="shared" si="14"/>
        <v>3696373.6856385828</v>
      </c>
    </row>
    <row r="170" spans="6:19" ht="20" customHeight="1" x14ac:dyDescent="0.2">
      <c r="F170" s="4">
        <v>42169</v>
      </c>
      <c r="G170" s="32" t="str">
        <f t="shared" si="10"/>
        <v>Sunday</v>
      </c>
      <c r="H170" s="32" t="str">
        <f t="shared" si="11"/>
        <v>June</v>
      </c>
      <c r="I170" s="32" t="str">
        <f t="shared" si="12"/>
        <v>2015</v>
      </c>
      <c r="J170" s="32">
        <f t="shared" si="13"/>
        <v>25</v>
      </c>
      <c r="K170" s="32" t="str">
        <f>VLOOKUP(F170,_holidays!A166:B2271, 2,)</f>
        <v>Y</v>
      </c>
      <c r="L170" s="32" t="str">
        <f>VLOOKUP(F170,_holidays!A166:C2271, 3,FALSE)</f>
        <v>N</v>
      </c>
      <c r="M170" s="32">
        <v>5.8</v>
      </c>
      <c r="N170" s="32">
        <v>17.399999999999999</v>
      </c>
      <c r="O170" s="32">
        <v>8</v>
      </c>
      <c r="P170" s="32">
        <v>0</v>
      </c>
      <c r="Q170" s="39">
        <v>119125.62</v>
      </c>
      <c r="R170" s="40">
        <v>31.598182309999999</v>
      </c>
      <c r="S170" s="40">
        <f t="shared" si="14"/>
        <v>3764153.0585517818</v>
      </c>
    </row>
    <row r="171" spans="6:19" ht="20" customHeight="1" x14ac:dyDescent="0.2">
      <c r="F171" s="4">
        <v>42170</v>
      </c>
      <c r="G171" s="32" t="str">
        <f t="shared" si="10"/>
        <v>Monday</v>
      </c>
      <c r="H171" s="32" t="str">
        <f t="shared" si="11"/>
        <v>June</v>
      </c>
      <c r="I171" s="32" t="str">
        <f t="shared" si="12"/>
        <v>2015</v>
      </c>
      <c r="J171" s="32">
        <f t="shared" si="13"/>
        <v>25</v>
      </c>
      <c r="K171" s="32" t="str">
        <f>VLOOKUP(F171,_holidays!A167:B2272, 2,)</f>
        <v>Y</v>
      </c>
      <c r="L171" s="32" t="str">
        <f>VLOOKUP(F171,_holidays!A167:C2272, 3,FALSE)</f>
        <v>N</v>
      </c>
      <c r="M171" s="32">
        <v>7.1</v>
      </c>
      <c r="N171" s="32">
        <v>16.899999999999999</v>
      </c>
      <c r="O171" s="32">
        <v>6.6</v>
      </c>
      <c r="P171" s="32">
        <v>0</v>
      </c>
      <c r="Q171" s="39">
        <v>136054.14499999999</v>
      </c>
      <c r="R171" s="40">
        <v>36.010981530000002</v>
      </c>
      <c r="S171" s="40">
        <f t="shared" si="14"/>
        <v>4899443.3026749417</v>
      </c>
    </row>
    <row r="172" spans="6:19" ht="20" customHeight="1" x14ac:dyDescent="0.2">
      <c r="F172" s="4">
        <v>42171</v>
      </c>
      <c r="G172" s="32" t="str">
        <f t="shared" si="10"/>
        <v>Tuesday</v>
      </c>
      <c r="H172" s="32" t="str">
        <f t="shared" si="11"/>
        <v>June</v>
      </c>
      <c r="I172" s="32" t="str">
        <f t="shared" si="12"/>
        <v>2015</v>
      </c>
      <c r="J172" s="32">
        <f t="shared" si="13"/>
        <v>25</v>
      </c>
      <c r="K172" s="32" t="str">
        <f>VLOOKUP(F172,_holidays!A168:B2273, 2,)</f>
        <v>Y</v>
      </c>
      <c r="L172" s="32" t="str">
        <f>VLOOKUP(F172,_holidays!A168:C2273, 3,FALSE)</f>
        <v>N</v>
      </c>
      <c r="M172" s="32">
        <v>9.5</v>
      </c>
      <c r="N172" s="32">
        <v>16.100000000000001</v>
      </c>
      <c r="O172" s="32">
        <v>3.3</v>
      </c>
      <c r="P172" s="32">
        <v>5</v>
      </c>
      <c r="Q172" s="39">
        <v>139073.785</v>
      </c>
      <c r="R172" s="40">
        <v>36.942819380000003</v>
      </c>
      <c r="S172" s="40">
        <f t="shared" si="14"/>
        <v>5137777.719747954</v>
      </c>
    </row>
    <row r="173" spans="6:19" ht="20" customHeight="1" x14ac:dyDescent="0.2">
      <c r="F173" s="4">
        <v>42172</v>
      </c>
      <c r="G173" s="32" t="str">
        <f t="shared" si="10"/>
        <v>Wednesday</v>
      </c>
      <c r="H173" s="32" t="str">
        <f t="shared" si="11"/>
        <v>June</v>
      </c>
      <c r="I173" s="32" t="str">
        <f t="shared" si="12"/>
        <v>2015</v>
      </c>
      <c r="J173" s="32">
        <f t="shared" si="13"/>
        <v>25</v>
      </c>
      <c r="K173" s="32" t="str">
        <f>VLOOKUP(F173,_holidays!A169:B2274, 2,)</f>
        <v>Y</v>
      </c>
      <c r="L173" s="32" t="str">
        <f>VLOOKUP(F173,_holidays!A169:C2274, 3,FALSE)</f>
        <v>N</v>
      </c>
      <c r="M173" s="32">
        <v>11.7</v>
      </c>
      <c r="N173" s="32">
        <v>13.8</v>
      </c>
      <c r="O173" s="32">
        <v>4.7</v>
      </c>
      <c r="P173" s="32">
        <v>0</v>
      </c>
      <c r="Q173" s="39">
        <v>134290.46</v>
      </c>
      <c r="R173" s="40">
        <v>39.278599130000003</v>
      </c>
      <c r="S173" s="40">
        <f t="shared" si="14"/>
        <v>5274741.1453232998</v>
      </c>
    </row>
    <row r="174" spans="6:19" ht="20" customHeight="1" x14ac:dyDescent="0.2">
      <c r="F174" s="4">
        <v>42173</v>
      </c>
      <c r="G174" s="32" t="str">
        <f t="shared" si="10"/>
        <v>Thursday</v>
      </c>
      <c r="H174" s="32" t="str">
        <f t="shared" si="11"/>
        <v>June</v>
      </c>
      <c r="I174" s="32" t="str">
        <f t="shared" si="12"/>
        <v>2015</v>
      </c>
      <c r="J174" s="32">
        <f t="shared" si="13"/>
        <v>25</v>
      </c>
      <c r="K174" s="32" t="str">
        <f>VLOOKUP(F174,_holidays!A170:B2275, 2,)</f>
        <v>Y</v>
      </c>
      <c r="L174" s="32" t="str">
        <f>VLOOKUP(F174,_holidays!A170:C2275, 3,FALSE)</f>
        <v>N</v>
      </c>
      <c r="M174" s="32">
        <v>10.7</v>
      </c>
      <c r="N174" s="32">
        <v>12.7</v>
      </c>
      <c r="O174" s="32">
        <v>4.2</v>
      </c>
      <c r="P174" s="32">
        <v>1</v>
      </c>
      <c r="Q174" s="39">
        <v>137073.77499999999</v>
      </c>
      <c r="R174" s="40">
        <v>37.45776352</v>
      </c>
      <c r="S174" s="40">
        <f t="shared" si="14"/>
        <v>5134477.0487436876</v>
      </c>
    </row>
    <row r="175" spans="6:19" ht="20" customHeight="1" x14ac:dyDescent="0.2">
      <c r="F175" s="4">
        <v>42174</v>
      </c>
      <c r="G175" s="32" t="str">
        <f t="shared" si="10"/>
        <v>Friday</v>
      </c>
      <c r="H175" s="32" t="str">
        <f t="shared" si="11"/>
        <v>June</v>
      </c>
      <c r="I175" s="32" t="str">
        <f t="shared" si="12"/>
        <v>2015</v>
      </c>
      <c r="J175" s="32">
        <f t="shared" si="13"/>
        <v>25</v>
      </c>
      <c r="K175" s="32" t="str">
        <f>VLOOKUP(F175,_holidays!A171:B2276, 2,)</f>
        <v>Y</v>
      </c>
      <c r="L175" s="32" t="str">
        <f>VLOOKUP(F175,_holidays!A171:C2276, 3,FALSE)</f>
        <v>N</v>
      </c>
      <c r="M175" s="32">
        <v>7</v>
      </c>
      <c r="N175" s="32">
        <v>12.4</v>
      </c>
      <c r="O175" s="32">
        <v>7.9</v>
      </c>
      <c r="P175" s="32">
        <v>0.2</v>
      </c>
      <c r="Q175" s="39">
        <v>139781.245</v>
      </c>
      <c r="R175" s="40">
        <v>38.550713739999999</v>
      </c>
      <c r="S175" s="40">
        <f t="shared" si="14"/>
        <v>5388666.7622158062</v>
      </c>
    </row>
    <row r="176" spans="6:19" ht="20" customHeight="1" x14ac:dyDescent="0.2">
      <c r="F176" s="4">
        <v>42175</v>
      </c>
      <c r="G176" s="32" t="str">
        <f t="shared" si="10"/>
        <v>Saturday</v>
      </c>
      <c r="H176" s="32" t="str">
        <f t="shared" si="11"/>
        <v>June</v>
      </c>
      <c r="I176" s="32" t="str">
        <f t="shared" si="12"/>
        <v>2015</v>
      </c>
      <c r="J176" s="32">
        <f t="shared" si="13"/>
        <v>25</v>
      </c>
      <c r="K176" s="32" t="str">
        <f>VLOOKUP(F176,_holidays!A172:B2277, 2,)</f>
        <v>Y</v>
      </c>
      <c r="L176" s="32" t="str">
        <f>VLOOKUP(F176,_holidays!A172:C2277, 3,FALSE)</f>
        <v>N</v>
      </c>
      <c r="M176" s="32">
        <v>4.0999999999999996</v>
      </c>
      <c r="N176" s="32">
        <v>11.6</v>
      </c>
      <c r="O176" s="32">
        <v>7.1</v>
      </c>
      <c r="P176" s="32">
        <v>0</v>
      </c>
      <c r="Q176" s="39">
        <v>129576.36</v>
      </c>
      <c r="R176" s="40">
        <v>41.097683109999998</v>
      </c>
      <c r="S176" s="40">
        <f t="shared" si="14"/>
        <v>5325288.1818272797</v>
      </c>
    </row>
    <row r="177" spans="6:19" ht="20" customHeight="1" x14ac:dyDescent="0.2">
      <c r="F177" s="4">
        <v>42176</v>
      </c>
      <c r="G177" s="32" t="str">
        <f t="shared" si="10"/>
        <v>Sunday</v>
      </c>
      <c r="H177" s="32" t="str">
        <f t="shared" si="11"/>
        <v>June</v>
      </c>
      <c r="I177" s="32" t="str">
        <f t="shared" si="12"/>
        <v>2015</v>
      </c>
      <c r="J177" s="32">
        <f t="shared" si="13"/>
        <v>26</v>
      </c>
      <c r="K177" s="32" t="str">
        <f>VLOOKUP(F177,_holidays!A173:B2278, 2,)</f>
        <v>Y</v>
      </c>
      <c r="L177" s="32" t="str">
        <f>VLOOKUP(F177,_holidays!A173:C2278, 3,FALSE)</f>
        <v>N</v>
      </c>
      <c r="M177" s="32">
        <v>2.2000000000000002</v>
      </c>
      <c r="N177" s="32">
        <v>12.9</v>
      </c>
      <c r="O177" s="32">
        <v>8.6</v>
      </c>
      <c r="P177" s="32">
        <v>0</v>
      </c>
      <c r="Q177" s="39">
        <v>124910.57</v>
      </c>
      <c r="R177" s="40">
        <v>33.902389839999998</v>
      </c>
      <c r="S177" s="40">
        <f t="shared" si="14"/>
        <v>4234766.839276609</v>
      </c>
    </row>
    <row r="178" spans="6:19" ht="20" customHeight="1" x14ac:dyDescent="0.2">
      <c r="F178" s="4">
        <v>42177</v>
      </c>
      <c r="G178" s="32" t="str">
        <f t="shared" si="10"/>
        <v>Monday</v>
      </c>
      <c r="H178" s="32" t="str">
        <f t="shared" si="11"/>
        <v>June</v>
      </c>
      <c r="I178" s="32" t="str">
        <f t="shared" si="12"/>
        <v>2015</v>
      </c>
      <c r="J178" s="32">
        <f t="shared" si="13"/>
        <v>26</v>
      </c>
      <c r="K178" s="32" t="str">
        <f>VLOOKUP(F178,_holidays!A174:B2279, 2,)</f>
        <v>Y</v>
      </c>
      <c r="L178" s="32" t="str">
        <f>VLOOKUP(F178,_holidays!A174:C2279, 3,FALSE)</f>
        <v>N</v>
      </c>
      <c r="M178" s="32">
        <v>3.6</v>
      </c>
      <c r="N178" s="32">
        <v>14.1</v>
      </c>
      <c r="O178" s="32">
        <v>6.2</v>
      </c>
      <c r="P178" s="32">
        <v>0</v>
      </c>
      <c r="Q178" s="39">
        <v>140431.35999999999</v>
      </c>
      <c r="R178" s="40">
        <v>30.477831179999999</v>
      </c>
      <c r="S178" s="40">
        <f t="shared" si="14"/>
        <v>4280043.2824578043</v>
      </c>
    </row>
    <row r="179" spans="6:19" ht="20" customHeight="1" x14ac:dyDescent="0.2">
      <c r="F179" s="4">
        <v>42178</v>
      </c>
      <c r="G179" s="32" t="str">
        <f t="shared" si="10"/>
        <v>Tuesday</v>
      </c>
      <c r="H179" s="32" t="str">
        <f t="shared" si="11"/>
        <v>June</v>
      </c>
      <c r="I179" s="32" t="str">
        <f t="shared" si="12"/>
        <v>2015</v>
      </c>
      <c r="J179" s="32">
        <f t="shared" si="13"/>
        <v>26</v>
      </c>
      <c r="K179" s="32" t="str">
        <f>VLOOKUP(F179,_holidays!A175:B2280, 2,)</f>
        <v>Y</v>
      </c>
      <c r="L179" s="32" t="str">
        <f>VLOOKUP(F179,_holidays!A175:C2280, 3,FALSE)</f>
        <v>N</v>
      </c>
      <c r="M179" s="32">
        <v>9.6</v>
      </c>
      <c r="N179" s="32">
        <v>17.600000000000001</v>
      </c>
      <c r="O179" s="32">
        <v>5.8</v>
      </c>
      <c r="P179" s="32">
        <v>0</v>
      </c>
      <c r="Q179" s="39">
        <v>133171.4</v>
      </c>
      <c r="R179" s="40">
        <v>30.238061600000002</v>
      </c>
      <c r="S179" s="40">
        <f t="shared" si="14"/>
        <v>4026844.9965582401</v>
      </c>
    </row>
    <row r="180" spans="6:19" ht="20" customHeight="1" x14ac:dyDescent="0.2">
      <c r="F180" s="4">
        <v>42179</v>
      </c>
      <c r="G180" s="32" t="str">
        <f t="shared" si="10"/>
        <v>Wednesday</v>
      </c>
      <c r="H180" s="32" t="str">
        <f t="shared" si="11"/>
        <v>June</v>
      </c>
      <c r="I180" s="32" t="str">
        <f t="shared" si="12"/>
        <v>2015</v>
      </c>
      <c r="J180" s="32">
        <f t="shared" si="13"/>
        <v>26</v>
      </c>
      <c r="K180" s="32" t="str">
        <f>VLOOKUP(F180,_holidays!A176:B2281, 2,)</f>
        <v>Y</v>
      </c>
      <c r="L180" s="32" t="str">
        <f>VLOOKUP(F180,_holidays!A176:C2281, 3,FALSE)</f>
        <v>N</v>
      </c>
      <c r="M180" s="32">
        <v>12.2</v>
      </c>
      <c r="N180" s="32">
        <v>16</v>
      </c>
      <c r="O180" s="32">
        <v>7.7</v>
      </c>
      <c r="P180" s="32">
        <v>0</v>
      </c>
      <c r="Q180" s="39">
        <v>135407.57</v>
      </c>
      <c r="R180" s="40">
        <v>32.217778950000003</v>
      </c>
      <c r="S180" s="40">
        <f t="shared" si="14"/>
        <v>4362531.1584166521</v>
      </c>
    </row>
    <row r="181" spans="6:19" ht="20" customHeight="1" x14ac:dyDescent="0.2">
      <c r="F181" s="4">
        <v>42180</v>
      </c>
      <c r="G181" s="32" t="str">
        <f t="shared" si="10"/>
        <v>Thursday</v>
      </c>
      <c r="H181" s="32" t="str">
        <f t="shared" si="11"/>
        <v>June</v>
      </c>
      <c r="I181" s="32" t="str">
        <f t="shared" si="12"/>
        <v>2015</v>
      </c>
      <c r="J181" s="32">
        <f t="shared" si="13"/>
        <v>26</v>
      </c>
      <c r="K181" s="32" t="str">
        <f>VLOOKUP(F181,_holidays!A177:B2282, 2,)</f>
        <v>Y</v>
      </c>
      <c r="L181" s="32" t="str">
        <f>VLOOKUP(F181,_holidays!A177:C2282, 3,FALSE)</f>
        <v>N</v>
      </c>
      <c r="M181" s="32">
        <v>9.6</v>
      </c>
      <c r="N181" s="32">
        <v>14</v>
      </c>
      <c r="O181" s="32">
        <v>6.3</v>
      </c>
      <c r="P181" s="32">
        <v>0</v>
      </c>
      <c r="Q181" s="39">
        <v>137379.23000000001</v>
      </c>
      <c r="R181" s="40">
        <v>33.054838169999996</v>
      </c>
      <c r="S181" s="40">
        <f t="shared" si="14"/>
        <v>4541048.2155692093</v>
      </c>
    </row>
    <row r="182" spans="6:19" ht="20" customHeight="1" x14ac:dyDescent="0.2">
      <c r="F182" s="4">
        <v>42181</v>
      </c>
      <c r="G182" s="32" t="str">
        <f t="shared" si="10"/>
        <v>Friday</v>
      </c>
      <c r="H182" s="32" t="str">
        <f t="shared" si="11"/>
        <v>June</v>
      </c>
      <c r="I182" s="32" t="str">
        <f t="shared" si="12"/>
        <v>2015</v>
      </c>
      <c r="J182" s="32">
        <f t="shared" si="13"/>
        <v>26</v>
      </c>
      <c r="K182" s="32" t="str">
        <f>VLOOKUP(F182,_holidays!A178:B2283, 2,)</f>
        <v>N</v>
      </c>
      <c r="L182" s="32" t="str">
        <f>VLOOKUP(F182,_holidays!A178:C2283, 3,FALSE)</f>
        <v>N</v>
      </c>
      <c r="M182" s="32">
        <v>10.5</v>
      </c>
      <c r="N182" s="32">
        <v>16.899999999999999</v>
      </c>
      <c r="O182" s="32">
        <v>7.1</v>
      </c>
      <c r="P182" s="32">
        <v>0</v>
      </c>
      <c r="Q182" s="39">
        <v>135562.07500000001</v>
      </c>
      <c r="R182" s="40">
        <v>31.92862512</v>
      </c>
      <c r="S182" s="40">
        <f t="shared" si="14"/>
        <v>4328310.6731643239</v>
      </c>
    </row>
    <row r="183" spans="6:19" ht="20" customHeight="1" x14ac:dyDescent="0.2">
      <c r="F183" s="4">
        <v>42182</v>
      </c>
      <c r="G183" s="32" t="str">
        <f t="shared" si="10"/>
        <v>Saturday</v>
      </c>
      <c r="H183" s="32" t="str">
        <f t="shared" si="11"/>
        <v>June</v>
      </c>
      <c r="I183" s="32" t="str">
        <f t="shared" si="12"/>
        <v>2015</v>
      </c>
      <c r="J183" s="32">
        <f t="shared" si="13"/>
        <v>26</v>
      </c>
      <c r="K183" s="32" t="str">
        <f>VLOOKUP(F183,_holidays!A179:B2284, 2,)</f>
        <v>N</v>
      </c>
      <c r="L183" s="32" t="str">
        <f>VLOOKUP(F183,_holidays!A179:C2284, 3,FALSE)</f>
        <v>N</v>
      </c>
      <c r="M183" s="32">
        <v>8</v>
      </c>
      <c r="N183" s="32">
        <v>14.1</v>
      </c>
      <c r="O183" s="32">
        <v>5</v>
      </c>
      <c r="P183" s="32">
        <v>0</v>
      </c>
      <c r="Q183" s="39">
        <v>124587.43</v>
      </c>
      <c r="R183" s="40">
        <v>28.292540349999999</v>
      </c>
      <c r="S183" s="40">
        <f t="shared" si="14"/>
        <v>3524894.8903778004</v>
      </c>
    </row>
    <row r="184" spans="6:19" ht="20" customHeight="1" x14ac:dyDescent="0.2">
      <c r="F184" s="4">
        <v>42183</v>
      </c>
      <c r="G184" s="32" t="str">
        <f t="shared" si="10"/>
        <v>Sunday</v>
      </c>
      <c r="H184" s="32" t="str">
        <f t="shared" si="11"/>
        <v>June</v>
      </c>
      <c r="I184" s="32" t="str">
        <f t="shared" si="12"/>
        <v>2015</v>
      </c>
      <c r="J184" s="32">
        <f t="shared" si="13"/>
        <v>27</v>
      </c>
      <c r="K184" s="32" t="str">
        <f>VLOOKUP(F184,_holidays!A180:B2285, 2,)</f>
        <v>N</v>
      </c>
      <c r="L184" s="32" t="str">
        <f>VLOOKUP(F184,_holidays!A180:C2285, 3,FALSE)</f>
        <v>N</v>
      </c>
      <c r="M184" s="32">
        <v>9.6</v>
      </c>
      <c r="N184" s="32">
        <v>14.5</v>
      </c>
      <c r="O184" s="32">
        <v>4.0999999999999996</v>
      </c>
      <c r="P184" s="32">
        <v>0</v>
      </c>
      <c r="Q184" s="39">
        <v>119277.48</v>
      </c>
      <c r="R184" s="40">
        <v>31.00149176</v>
      </c>
      <c r="S184" s="40">
        <f t="shared" si="14"/>
        <v>3697779.8133735647</v>
      </c>
    </row>
    <row r="185" spans="6:19" ht="20" customHeight="1" x14ac:dyDescent="0.2">
      <c r="F185" s="4">
        <v>42184</v>
      </c>
      <c r="G185" s="32" t="str">
        <f t="shared" si="10"/>
        <v>Monday</v>
      </c>
      <c r="H185" s="32" t="str">
        <f t="shared" si="11"/>
        <v>June</v>
      </c>
      <c r="I185" s="32" t="str">
        <f t="shared" si="12"/>
        <v>2015</v>
      </c>
      <c r="J185" s="32">
        <f t="shared" si="13"/>
        <v>27</v>
      </c>
      <c r="K185" s="32" t="str">
        <f>VLOOKUP(F185,_holidays!A181:B2286, 2,)</f>
        <v>N</v>
      </c>
      <c r="L185" s="32" t="str">
        <f>VLOOKUP(F185,_holidays!A181:C2286, 3,FALSE)</f>
        <v>N</v>
      </c>
      <c r="M185" s="32">
        <v>6.9</v>
      </c>
      <c r="N185" s="32">
        <v>12.3</v>
      </c>
      <c r="O185" s="32">
        <v>5.6</v>
      </c>
      <c r="P185" s="32">
        <v>0</v>
      </c>
      <c r="Q185" s="39">
        <v>139468.155</v>
      </c>
      <c r="R185" s="40">
        <v>35.775398760000002</v>
      </c>
      <c r="S185" s="40">
        <f t="shared" si="14"/>
        <v>4989528.8594464883</v>
      </c>
    </row>
    <row r="186" spans="6:19" ht="20" customHeight="1" x14ac:dyDescent="0.2">
      <c r="F186" s="4">
        <v>42185</v>
      </c>
      <c r="G186" s="32" t="str">
        <f t="shared" si="10"/>
        <v>Tuesday</v>
      </c>
      <c r="H186" s="32" t="str">
        <f t="shared" si="11"/>
        <v>June</v>
      </c>
      <c r="I186" s="32" t="str">
        <f t="shared" si="12"/>
        <v>2015</v>
      </c>
      <c r="J186" s="32">
        <f t="shared" si="13"/>
        <v>27</v>
      </c>
      <c r="K186" s="32" t="str">
        <f>VLOOKUP(F186,_holidays!A182:B2287, 2,)</f>
        <v>N</v>
      </c>
      <c r="L186" s="32" t="str">
        <f>VLOOKUP(F186,_holidays!A182:C2287, 3,FALSE)</f>
        <v>N</v>
      </c>
      <c r="M186" s="32">
        <v>5</v>
      </c>
      <c r="N186" s="32">
        <v>14.2</v>
      </c>
      <c r="O186" s="32">
        <v>7.9</v>
      </c>
      <c r="P186" s="32">
        <v>0</v>
      </c>
      <c r="Q186" s="39">
        <v>143170.05499999999</v>
      </c>
      <c r="R186" s="40">
        <v>37.625258199999998</v>
      </c>
      <c r="S186" s="40">
        <f t="shared" si="14"/>
        <v>5386810.2858832004</v>
      </c>
    </row>
    <row r="187" spans="6:19" ht="20" customHeight="1" x14ac:dyDescent="0.2">
      <c r="F187" s="4">
        <v>42186</v>
      </c>
      <c r="G187" s="32" t="str">
        <f t="shared" si="10"/>
        <v>Wednesday</v>
      </c>
      <c r="H187" s="32" t="str">
        <f t="shared" si="11"/>
        <v>July</v>
      </c>
      <c r="I187" s="32" t="str">
        <f t="shared" si="12"/>
        <v>2015</v>
      </c>
      <c r="J187" s="32">
        <f t="shared" si="13"/>
        <v>27</v>
      </c>
      <c r="K187" s="32" t="str">
        <f>VLOOKUP(F187,_holidays!A183:B2288, 2,)</f>
        <v>N</v>
      </c>
      <c r="L187" s="32" t="str">
        <f>VLOOKUP(F187,_holidays!A183:C2288, 3,FALSE)</f>
        <v>N</v>
      </c>
      <c r="M187" s="32">
        <v>7.4</v>
      </c>
      <c r="N187" s="32">
        <v>15</v>
      </c>
      <c r="O187" s="32">
        <v>6.9</v>
      </c>
      <c r="P187" s="32">
        <v>0</v>
      </c>
      <c r="Q187" s="39">
        <v>138931</v>
      </c>
      <c r="R187" s="40">
        <v>29.520946160000001</v>
      </c>
      <c r="S187" s="40">
        <f t="shared" si="14"/>
        <v>4101374.5709549603</v>
      </c>
    </row>
    <row r="188" spans="6:19" ht="20" customHeight="1" x14ac:dyDescent="0.2">
      <c r="F188" s="4">
        <v>42187</v>
      </c>
      <c r="G188" s="32" t="str">
        <f t="shared" si="10"/>
        <v>Thursday</v>
      </c>
      <c r="H188" s="32" t="str">
        <f t="shared" si="11"/>
        <v>July</v>
      </c>
      <c r="I188" s="32" t="str">
        <f t="shared" si="12"/>
        <v>2015</v>
      </c>
      <c r="J188" s="32">
        <f t="shared" si="13"/>
        <v>27</v>
      </c>
      <c r="K188" s="32" t="str">
        <f>VLOOKUP(F188,_holidays!A184:B2289, 2,)</f>
        <v>N</v>
      </c>
      <c r="L188" s="32" t="str">
        <f>VLOOKUP(F188,_holidays!A184:C2289, 3,FALSE)</f>
        <v>N</v>
      </c>
      <c r="M188" s="32">
        <v>10.3</v>
      </c>
      <c r="N188" s="32">
        <v>11.9</v>
      </c>
      <c r="O188" s="32">
        <v>7</v>
      </c>
      <c r="P188" s="32">
        <v>0.6</v>
      </c>
      <c r="Q188" s="39">
        <v>138972.42499999999</v>
      </c>
      <c r="R188" s="40">
        <v>35.618313800000003</v>
      </c>
      <c r="S188" s="40">
        <f t="shared" si="14"/>
        <v>4949963.4431969654</v>
      </c>
    </row>
    <row r="189" spans="6:19" ht="20" customHeight="1" x14ac:dyDescent="0.2">
      <c r="F189" s="4">
        <v>42188</v>
      </c>
      <c r="G189" s="32" t="str">
        <f t="shared" si="10"/>
        <v>Friday</v>
      </c>
      <c r="H189" s="32" t="str">
        <f t="shared" si="11"/>
        <v>July</v>
      </c>
      <c r="I189" s="32" t="str">
        <f t="shared" si="12"/>
        <v>2015</v>
      </c>
      <c r="J189" s="32">
        <f t="shared" si="13"/>
        <v>27</v>
      </c>
      <c r="K189" s="32" t="str">
        <f>VLOOKUP(F189,_holidays!A185:B2290, 2,)</f>
        <v>N</v>
      </c>
      <c r="L189" s="32" t="str">
        <f>VLOOKUP(F189,_holidays!A185:C2290, 3,FALSE)</f>
        <v>N</v>
      </c>
      <c r="M189" s="32">
        <v>5.9</v>
      </c>
      <c r="N189" s="32">
        <v>12</v>
      </c>
      <c r="O189" s="32">
        <v>5</v>
      </c>
      <c r="P189" s="32">
        <v>2.6</v>
      </c>
      <c r="Q189" s="39">
        <v>145713.81</v>
      </c>
      <c r="R189" s="40">
        <v>42.629576239999999</v>
      </c>
      <c r="S189" s="40">
        <f t="shared" si="14"/>
        <v>6211717.9726158744</v>
      </c>
    </row>
    <row r="190" spans="6:19" ht="20" customHeight="1" x14ac:dyDescent="0.2">
      <c r="F190" s="4">
        <v>42189</v>
      </c>
      <c r="G190" s="32" t="str">
        <f t="shared" si="10"/>
        <v>Saturday</v>
      </c>
      <c r="H190" s="32" t="str">
        <f t="shared" si="11"/>
        <v>July</v>
      </c>
      <c r="I190" s="32" t="str">
        <f t="shared" si="12"/>
        <v>2015</v>
      </c>
      <c r="J190" s="32">
        <f t="shared" si="13"/>
        <v>27</v>
      </c>
      <c r="K190" s="32" t="str">
        <f>VLOOKUP(F190,_holidays!A186:B2291, 2,)</f>
        <v>N</v>
      </c>
      <c r="L190" s="32" t="str">
        <f>VLOOKUP(F190,_holidays!A186:C2291, 3,FALSE)</f>
        <v>N</v>
      </c>
      <c r="M190" s="32">
        <v>7.3</v>
      </c>
      <c r="N190" s="32">
        <v>10.6</v>
      </c>
      <c r="O190" s="32">
        <v>2.8</v>
      </c>
      <c r="P190" s="32">
        <v>0</v>
      </c>
      <c r="Q190" s="39">
        <v>130073.27</v>
      </c>
      <c r="R190" s="40">
        <v>29.127825269999999</v>
      </c>
      <c r="S190" s="40">
        <f t="shared" si="14"/>
        <v>3788751.4808575329</v>
      </c>
    </row>
    <row r="191" spans="6:19" ht="20" customHeight="1" x14ac:dyDescent="0.2">
      <c r="F191" s="4">
        <v>42190</v>
      </c>
      <c r="G191" s="32" t="str">
        <f t="shared" si="10"/>
        <v>Sunday</v>
      </c>
      <c r="H191" s="32" t="str">
        <f t="shared" si="11"/>
        <v>July</v>
      </c>
      <c r="I191" s="32" t="str">
        <f t="shared" si="12"/>
        <v>2015</v>
      </c>
      <c r="J191" s="32">
        <f t="shared" si="13"/>
        <v>28</v>
      </c>
      <c r="K191" s="32" t="str">
        <f>VLOOKUP(F191,_holidays!A187:B2292, 2,)</f>
        <v>N</v>
      </c>
      <c r="L191" s="32" t="str">
        <f>VLOOKUP(F191,_holidays!A187:C2292, 3,FALSE)</f>
        <v>N</v>
      </c>
      <c r="M191" s="32">
        <v>8.1999999999999993</v>
      </c>
      <c r="N191" s="32">
        <v>14.9</v>
      </c>
      <c r="O191" s="32">
        <v>8.1999999999999993</v>
      </c>
      <c r="P191" s="32">
        <v>2</v>
      </c>
      <c r="Q191" s="39">
        <v>117312.925</v>
      </c>
      <c r="R191" s="40">
        <v>24.00328983</v>
      </c>
      <c r="S191" s="40">
        <f t="shared" si="14"/>
        <v>2815896.1395800528</v>
      </c>
    </row>
    <row r="192" spans="6:19" ht="20" customHeight="1" x14ac:dyDescent="0.2">
      <c r="F192" s="4">
        <v>42191</v>
      </c>
      <c r="G192" s="32" t="str">
        <f t="shared" si="10"/>
        <v>Monday</v>
      </c>
      <c r="H192" s="32" t="str">
        <f t="shared" si="11"/>
        <v>July</v>
      </c>
      <c r="I192" s="32" t="str">
        <f t="shared" si="12"/>
        <v>2015</v>
      </c>
      <c r="J192" s="32">
        <f t="shared" si="13"/>
        <v>28</v>
      </c>
      <c r="K192" s="32" t="str">
        <f>VLOOKUP(F192,_holidays!A188:B2293, 2,)</f>
        <v>N</v>
      </c>
      <c r="L192" s="32" t="str">
        <f>VLOOKUP(F192,_holidays!A188:C2293, 3,FALSE)</f>
        <v>N</v>
      </c>
      <c r="M192" s="32">
        <v>7.5</v>
      </c>
      <c r="N192" s="32">
        <v>11.5</v>
      </c>
      <c r="O192" s="32">
        <v>4.4000000000000004</v>
      </c>
      <c r="P192" s="32">
        <v>1.6</v>
      </c>
      <c r="Q192" s="39">
        <v>143176.33499999999</v>
      </c>
      <c r="R192" s="40">
        <v>36.041788840000002</v>
      </c>
      <c r="S192" s="40">
        <f t="shared" si="14"/>
        <v>5160331.2329551019</v>
      </c>
    </row>
    <row r="193" spans="6:19" ht="20" customHeight="1" x14ac:dyDescent="0.2">
      <c r="F193" s="4">
        <v>42192</v>
      </c>
      <c r="G193" s="32" t="str">
        <f t="shared" si="10"/>
        <v>Tuesday</v>
      </c>
      <c r="H193" s="32" t="str">
        <f t="shared" si="11"/>
        <v>July</v>
      </c>
      <c r="I193" s="32" t="str">
        <f t="shared" si="12"/>
        <v>2015</v>
      </c>
      <c r="J193" s="32">
        <f t="shared" si="13"/>
        <v>28</v>
      </c>
      <c r="K193" s="32" t="str">
        <f>VLOOKUP(F193,_holidays!A189:B2294, 2,)</f>
        <v>N</v>
      </c>
      <c r="L193" s="32" t="str">
        <f>VLOOKUP(F193,_holidays!A189:C2294, 3,FALSE)</f>
        <v>N</v>
      </c>
      <c r="M193" s="32">
        <v>7.4</v>
      </c>
      <c r="N193" s="32">
        <v>14.2</v>
      </c>
      <c r="O193" s="32">
        <v>7</v>
      </c>
      <c r="P193" s="32">
        <v>2.2000000000000002</v>
      </c>
      <c r="Q193" s="39">
        <v>143984.39000000001</v>
      </c>
      <c r="R193" s="40">
        <v>37.297517450000001</v>
      </c>
      <c r="S193" s="40">
        <f t="shared" si="14"/>
        <v>5370260.2985526063</v>
      </c>
    </row>
    <row r="194" spans="6:19" ht="20" customHeight="1" x14ac:dyDescent="0.2">
      <c r="F194" s="4">
        <v>42193</v>
      </c>
      <c r="G194" s="32" t="str">
        <f t="shared" si="10"/>
        <v>Wednesday</v>
      </c>
      <c r="H194" s="32" t="str">
        <f t="shared" si="11"/>
        <v>July</v>
      </c>
      <c r="I194" s="32" t="str">
        <f t="shared" si="12"/>
        <v>2015</v>
      </c>
      <c r="J194" s="32">
        <f t="shared" si="13"/>
        <v>28</v>
      </c>
      <c r="K194" s="32" t="str">
        <f>VLOOKUP(F194,_holidays!A190:B2295, 2,)</f>
        <v>N</v>
      </c>
      <c r="L194" s="32" t="str">
        <f>VLOOKUP(F194,_holidays!A190:C2295, 3,FALSE)</f>
        <v>N</v>
      </c>
      <c r="M194" s="32">
        <v>4.9000000000000004</v>
      </c>
      <c r="N194" s="32">
        <v>14.8</v>
      </c>
      <c r="O194" s="32">
        <v>8.5</v>
      </c>
      <c r="P194" s="32">
        <v>0.2</v>
      </c>
      <c r="Q194" s="39">
        <v>141696.29500000001</v>
      </c>
      <c r="R194" s="40">
        <v>40.583806850000002</v>
      </c>
      <c r="S194" s="40">
        <f t="shared" si="14"/>
        <v>5750575.0676406212</v>
      </c>
    </row>
    <row r="195" spans="6:19" ht="20" customHeight="1" x14ac:dyDescent="0.2">
      <c r="F195" s="4">
        <v>42194</v>
      </c>
      <c r="G195" s="32" t="str">
        <f t="shared" si="10"/>
        <v>Thursday</v>
      </c>
      <c r="H195" s="32" t="str">
        <f t="shared" si="11"/>
        <v>July</v>
      </c>
      <c r="I195" s="32" t="str">
        <f t="shared" si="12"/>
        <v>2015</v>
      </c>
      <c r="J195" s="32">
        <f t="shared" si="13"/>
        <v>28</v>
      </c>
      <c r="K195" s="32" t="str">
        <f>VLOOKUP(F195,_holidays!A191:B2296, 2,)</f>
        <v>N</v>
      </c>
      <c r="L195" s="32" t="str">
        <f>VLOOKUP(F195,_holidays!A191:C2296, 3,FALSE)</f>
        <v>N</v>
      </c>
      <c r="M195" s="32">
        <v>6.5</v>
      </c>
      <c r="N195" s="32">
        <v>13.4</v>
      </c>
      <c r="O195" s="32">
        <v>3.5</v>
      </c>
      <c r="P195" s="32">
        <v>0</v>
      </c>
      <c r="Q195" s="39">
        <v>141994.375</v>
      </c>
      <c r="R195" s="40">
        <v>38.517273539999998</v>
      </c>
      <c r="S195" s="40">
        <f t="shared" si="14"/>
        <v>5469236.1830163375</v>
      </c>
    </row>
    <row r="196" spans="6:19" ht="20" customHeight="1" x14ac:dyDescent="0.2">
      <c r="F196" s="4">
        <v>42195</v>
      </c>
      <c r="G196" s="32" t="str">
        <f t="shared" si="10"/>
        <v>Friday</v>
      </c>
      <c r="H196" s="32" t="str">
        <f t="shared" si="11"/>
        <v>July</v>
      </c>
      <c r="I196" s="32" t="str">
        <f t="shared" si="12"/>
        <v>2015</v>
      </c>
      <c r="J196" s="32">
        <f t="shared" si="13"/>
        <v>28</v>
      </c>
      <c r="K196" s="32" t="str">
        <f>VLOOKUP(F196,_holidays!A192:B2297, 2,)</f>
        <v>N</v>
      </c>
      <c r="L196" s="32" t="str">
        <f>VLOOKUP(F196,_holidays!A192:C2297, 3,FALSE)</f>
        <v>N</v>
      </c>
      <c r="M196" s="32">
        <v>7.6</v>
      </c>
      <c r="N196" s="32">
        <v>14.3</v>
      </c>
      <c r="O196" s="32">
        <v>5.8</v>
      </c>
      <c r="P196" s="32">
        <v>0</v>
      </c>
      <c r="Q196" s="39">
        <v>136884.095</v>
      </c>
      <c r="R196" s="40">
        <v>32.288455370000001</v>
      </c>
      <c r="S196" s="40">
        <f t="shared" si="14"/>
        <v>4419775.9922703402</v>
      </c>
    </row>
    <row r="197" spans="6:19" ht="20" customHeight="1" x14ac:dyDescent="0.2">
      <c r="F197" s="4">
        <v>42196</v>
      </c>
      <c r="G197" s="32" t="str">
        <f t="shared" si="10"/>
        <v>Saturday</v>
      </c>
      <c r="H197" s="32" t="str">
        <f t="shared" si="11"/>
        <v>July</v>
      </c>
      <c r="I197" s="32" t="str">
        <f t="shared" si="12"/>
        <v>2015</v>
      </c>
      <c r="J197" s="32">
        <f t="shared" si="13"/>
        <v>28</v>
      </c>
      <c r="K197" s="32" t="str">
        <f>VLOOKUP(F197,_holidays!A193:B2298, 2,)</f>
        <v>N</v>
      </c>
      <c r="L197" s="32" t="str">
        <f>VLOOKUP(F197,_holidays!A193:C2298, 3,FALSE)</f>
        <v>N</v>
      </c>
      <c r="M197" s="32">
        <v>10.9</v>
      </c>
      <c r="N197" s="32">
        <v>13.1</v>
      </c>
      <c r="O197" s="32">
        <v>3.7</v>
      </c>
      <c r="P197" s="32">
        <v>0.2</v>
      </c>
      <c r="Q197" s="39">
        <v>123971.705</v>
      </c>
      <c r="R197" s="40">
        <v>30.621819909999999</v>
      </c>
      <c r="S197" s="40">
        <f t="shared" si="14"/>
        <v>3796239.2244456466</v>
      </c>
    </row>
    <row r="198" spans="6:19" ht="20" customHeight="1" x14ac:dyDescent="0.2">
      <c r="F198" s="4">
        <v>42197</v>
      </c>
      <c r="G198" s="32" t="str">
        <f t="shared" ref="G198:G261" si="15">TEXT(F198,"DDDD")</f>
        <v>Sunday</v>
      </c>
      <c r="H198" s="32" t="str">
        <f t="shared" ref="H198:H261" si="16">TEXT(F198,"MMMM")</f>
        <v>July</v>
      </c>
      <c r="I198" s="32" t="str">
        <f t="shared" ref="I198:I261" si="17">TEXT(F198,"YYYY")</f>
        <v>2015</v>
      </c>
      <c r="J198" s="32">
        <f t="shared" ref="J198:J261" si="18">WEEKNUM(F198)</f>
        <v>29</v>
      </c>
      <c r="K198" s="32" t="str">
        <f>VLOOKUP(F198,_holidays!A194:B2299, 2,)</f>
        <v>N</v>
      </c>
      <c r="L198" s="32" t="str">
        <f>VLOOKUP(F198,_holidays!A194:C2299, 3,FALSE)</f>
        <v>N</v>
      </c>
      <c r="M198" s="32">
        <v>3.4</v>
      </c>
      <c r="N198" s="32">
        <v>12.3</v>
      </c>
      <c r="O198" s="32">
        <v>2.9</v>
      </c>
      <c r="P198" s="32">
        <v>1.6</v>
      </c>
      <c r="Q198" s="39">
        <v>124790.69500000001</v>
      </c>
      <c r="R198" s="40">
        <v>33.152119050000003</v>
      </c>
      <c r="S198" s="40">
        <f t="shared" ref="S198:S261" si="19">Q198*R198</f>
        <v>4137075.9769722405</v>
      </c>
    </row>
    <row r="199" spans="6:19" ht="20" customHeight="1" x14ac:dyDescent="0.2">
      <c r="F199" s="4">
        <v>42198</v>
      </c>
      <c r="G199" s="32" t="str">
        <f t="shared" si="15"/>
        <v>Monday</v>
      </c>
      <c r="H199" s="32" t="str">
        <f t="shared" si="16"/>
        <v>July</v>
      </c>
      <c r="I199" s="32" t="str">
        <f t="shared" si="17"/>
        <v>2015</v>
      </c>
      <c r="J199" s="32">
        <f t="shared" si="18"/>
        <v>29</v>
      </c>
      <c r="K199" s="32" t="str">
        <f>VLOOKUP(F199,_holidays!A195:B2300, 2,)</f>
        <v>N</v>
      </c>
      <c r="L199" s="32" t="str">
        <f>VLOOKUP(F199,_holidays!A195:C2300, 3,FALSE)</f>
        <v>N</v>
      </c>
      <c r="M199" s="32">
        <v>6.1</v>
      </c>
      <c r="N199" s="32">
        <v>12.7</v>
      </c>
      <c r="O199" s="32">
        <v>4.2</v>
      </c>
      <c r="P199" s="32">
        <v>28.4</v>
      </c>
      <c r="Q199" s="39">
        <v>138680.33499999999</v>
      </c>
      <c r="R199" s="40">
        <v>47.526301529999998</v>
      </c>
      <c r="S199" s="40">
        <f t="shared" si="19"/>
        <v>6590963.4174914118</v>
      </c>
    </row>
    <row r="200" spans="6:19" ht="20" customHeight="1" x14ac:dyDescent="0.2">
      <c r="F200" s="4">
        <v>42199</v>
      </c>
      <c r="G200" s="32" t="str">
        <f t="shared" si="15"/>
        <v>Tuesday</v>
      </c>
      <c r="H200" s="32" t="str">
        <f t="shared" si="16"/>
        <v>July</v>
      </c>
      <c r="I200" s="32" t="str">
        <f t="shared" si="17"/>
        <v>2015</v>
      </c>
      <c r="J200" s="32">
        <f t="shared" si="18"/>
        <v>29</v>
      </c>
      <c r="K200" s="32" t="str">
        <f>VLOOKUP(F200,_holidays!A196:B2301, 2,)</f>
        <v>Y</v>
      </c>
      <c r="L200" s="32" t="str">
        <f>VLOOKUP(F200,_holidays!A196:C2301, 3,FALSE)</f>
        <v>N</v>
      </c>
      <c r="M200" s="32">
        <v>8.1</v>
      </c>
      <c r="N200" s="32">
        <v>9.8000000000000007</v>
      </c>
      <c r="O200" s="32">
        <v>4.8</v>
      </c>
      <c r="P200" s="32">
        <v>3.8</v>
      </c>
      <c r="Q200" s="39">
        <v>150671.10500000001</v>
      </c>
      <c r="R200" s="40">
        <v>45.25558281</v>
      </c>
      <c r="S200" s="40">
        <f t="shared" si="19"/>
        <v>6818708.6694017053</v>
      </c>
    </row>
    <row r="201" spans="6:19" ht="20" customHeight="1" x14ac:dyDescent="0.2">
      <c r="F201" s="4">
        <v>42200</v>
      </c>
      <c r="G201" s="32" t="str">
        <f t="shared" si="15"/>
        <v>Wednesday</v>
      </c>
      <c r="H201" s="32" t="str">
        <f t="shared" si="16"/>
        <v>July</v>
      </c>
      <c r="I201" s="32" t="str">
        <f t="shared" si="17"/>
        <v>2015</v>
      </c>
      <c r="J201" s="32">
        <f t="shared" si="18"/>
        <v>29</v>
      </c>
      <c r="K201" s="32" t="str">
        <f>VLOOKUP(F201,_holidays!A197:B2302, 2,)</f>
        <v>Y</v>
      </c>
      <c r="L201" s="32" t="str">
        <f>VLOOKUP(F201,_holidays!A197:C2302, 3,FALSE)</f>
        <v>N</v>
      </c>
      <c r="M201" s="32">
        <v>5.8</v>
      </c>
      <c r="N201" s="32">
        <v>10.5</v>
      </c>
      <c r="O201" s="32">
        <v>7.4</v>
      </c>
      <c r="P201" s="32">
        <v>3.6</v>
      </c>
      <c r="Q201" s="39">
        <v>151270.54</v>
      </c>
      <c r="R201" s="40">
        <v>50.497418199999998</v>
      </c>
      <c r="S201" s="40">
        <f t="shared" si="19"/>
        <v>7638771.7197198281</v>
      </c>
    </row>
    <row r="202" spans="6:19" ht="20" customHeight="1" x14ac:dyDescent="0.2">
      <c r="F202" s="4">
        <v>42201</v>
      </c>
      <c r="G202" s="32" t="str">
        <f t="shared" si="15"/>
        <v>Thursday</v>
      </c>
      <c r="H202" s="32" t="str">
        <f t="shared" si="16"/>
        <v>July</v>
      </c>
      <c r="I202" s="32" t="str">
        <f t="shared" si="17"/>
        <v>2015</v>
      </c>
      <c r="J202" s="32">
        <f t="shared" si="18"/>
        <v>29</v>
      </c>
      <c r="K202" s="32" t="str">
        <f>VLOOKUP(F202,_holidays!A198:B2303, 2,)</f>
        <v>Y</v>
      </c>
      <c r="L202" s="32" t="str">
        <f>VLOOKUP(F202,_holidays!A198:C2303, 3,FALSE)</f>
        <v>N</v>
      </c>
      <c r="M202" s="32">
        <v>6.6</v>
      </c>
      <c r="N202" s="32">
        <v>12.3</v>
      </c>
      <c r="O202" s="32">
        <v>8.1</v>
      </c>
      <c r="P202" s="32">
        <v>0.2</v>
      </c>
      <c r="Q202" s="39">
        <v>144797.98000000001</v>
      </c>
      <c r="R202" s="40">
        <v>40.471707639999998</v>
      </c>
      <c r="S202" s="40">
        <f t="shared" si="19"/>
        <v>5860221.5134225674</v>
      </c>
    </row>
    <row r="203" spans="6:19" ht="20" customHeight="1" x14ac:dyDescent="0.2">
      <c r="F203" s="4">
        <v>42202</v>
      </c>
      <c r="G203" s="32" t="str">
        <f t="shared" si="15"/>
        <v>Friday</v>
      </c>
      <c r="H203" s="32" t="str">
        <f t="shared" si="16"/>
        <v>July</v>
      </c>
      <c r="I203" s="32" t="str">
        <f t="shared" si="17"/>
        <v>2015</v>
      </c>
      <c r="J203" s="32">
        <f t="shared" si="18"/>
        <v>29</v>
      </c>
      <c r="K203" s="32" t="str">
        <f>VLOOKUP(F203,_holidays!A199:B2304, 2,)</f>
        <v>Y</v>
      </c>
      <c r="L203" s="32" t="str">
        <f>VLOOKUP(F203,_holidays!A199:C2304, 3,FALSE)</f>
        <v>N</v>
      </c>
      <c r="M203" s="32">
        <v>7.3</v>
      </c>
      <c r="N203" s="32">
        <v>12.3</v>
      </c>
      <c r="O203" s="32">
        <v>6.5</v>
      </c>
      <c r="P203" s="32">
        <v>2.4</v>
      </c>
      <c r="Q203" s="39">
        <v>142965.48000000001</v>
      </c>
      <c r="R203" s="40">
        <v>49.218506959999999</v>
      </c>
      <c r="S203" s="40">
        <f t="shared" si="19"/>
        <v>7036547.4724197416</v>
      </c>
    </row>
    <row r="204" spans="6:19" ht="20" customHeight="1" x14ac:dyDescent="0.2">
      <c r="F204" s="4">
        <v>42203</v>
      </c>
      <c r="G204" s="32" t="str">
        <f t="shared" si="15"/>
        <v>Saturday</v>
      </c>
      <c r="H204" s="32" t="str">
        <f t="shared" si="16"/>
        <v>July</v>
      </c>
      <c r="I204" s="32" t="str">
        <f t="shared" si="17"/>
        <v>2015</v>
      </c>
      <c r="J204" s="32">
        <f t="shared" si="18"/>
        <v>29</v>
      </c>
      <c r="K204" s="32" t="str">
        <f>VLOOKUP(F204,_holidays!A200:B2305, 2,)</f>
        <v>Y</v>
      </c>
      <c r="L204" s="32" t="str">
        <f>VLOOKUP(F204,_holidays!A200:C2305, 3,FALSE)</f>
        <v>N</v>
      </c>
      <c r="M204" s="32">
        <v>6.1</v>
      </c>
      <c r="N204" s="32">
        <v>11.5</v>
      </c>
      <c r="O204" s="32">
        <v>9.5</v>
      </c>
      <c r="P204" s="32">
        <v>0.4</v>
      </c>
      <c r="Q204" s="39">
        <v>130187.44500000001</v>
      </c>
      <c r="R204" s="40">
        <v>44.097767079999997</v>
      </c>
      <c r="S204" s="40">
        <f t="shared" si="19"/>
        <v>5740975.6263503106</v>
      </c>
    </row>
    <row r="205" spans="6:19" ht="20" customHeight="1" x14ac:dyDescent="0.2">
      <c r="F205" s="4">
        <v>42204</v>
      </c>
      <c r="G205" s="32" t="str">
        <f t="shared" si="15"/>
        <v>Sunday</v>
      </c>
      <c r="H205" s="32" t="str">
        <f t="shared" si="16"/>
        <v>July</v>
      </c>
      <c r="I205" s="32" t="str">
        <f t="shared" si="17"/>
        <v>2015</v>
      </c>
      <c r="J205" s="32">
        <f t="shared" si="18"/>
        <v>30</v>
      </c>
      <c r="K205" s="32" t="str">
        <f>VLOOKUP(F205,_holidays!A201:B2306, 2,)</f>
        <v>Y</v>
      </c>
      <c r="L205" s="32" t="str">
        <f>VLOOKUP(F205,_holidays!A201:C2306, 3,FALSE)</f>
        <v>N</v>
      </c>
      <c r="M205" s="32">
        <v>0.6</v>
      </c>
      <c r="N205" s="32">
        <v>12.1</v>
      </c>
      <c r="O205" s="32">
        <v>9.6999999999999993</v>
      </c>
      <c r="P205" s="32">
        <v>0</v>
      </c>
      <c r="Q205" s="39">
        <v>131141.35500000001</v>
      </c>
      <c r="R205" s="40">
        <v>43.573422479999998</v>
      </c>
      <c r="S205" s="40">
        <f t="shared" si="19"/>
        <v>5714277.6660146601</v>
      </c>
    </row>
    <row r="206" spans="6:19" ht="20" customHeight="1" x14ac:dyDescent="0.2">
      <c r="F206" s="4">
        <v>42205</v>
      </c>
      <c r="G206" s="32" t="str">
        <f t="shared" si="15"/>
        <v>Monday</v>
      </c>
      <c r="H206" s="32" t="str">
        <f t="shared" si="16"/>
        <v>July</v>
      </c>
      <c r="I206" s="32" t="str">
        <f t="shared" si="17"/>
        <v>2015</v>
      </c>
      <c r="J206" s="32">
        <f t="shared" si="18"/>
        <v>30</v>
      </c>
      <c r="K206" s="32" t="str">
        <f>VLOOKUP(F206,_holidays!A202:B2307, 2,)</f>
        <v>Y</v>
      </c>
      <c r="L206" s="32" t="str">
        <f>VLOOKUP(F206,_holidays!A202:C2307, 3,FALSE)</f>
        <v>N</v>
      </c>
      <c r="M206" s="32">
        <v>1.8</v>
      </c>
      <c r="N206" s="32">
        <v>14.7</v>
      </c>
      <c r="O206" s="32">
        <v>9.6999999999999993</v>
      </c>
      <c r="P206" s="32">
        <v>0</v>
      </c>
      <c r="Q206" s="39">
        <v>146154.37</v>
      </c>
      <c r="R206" s="40">
        <v>41.79671269</v>
      </c>
      <c r="S206" s="40">
        <f t="shared" si="19"/>
        <v>6108772.2112779552</v>
      </c>
    </row>
    <row r="207" spans="6:19" ht="20" customHeight="1" x14ac:dyDescent="0.2">
      <c r="F207" s="4">
        <v>42206</v>
      </c>
      <c r="G207" s="32" t="str">
        <f t="shared" si="15"/>
        <v>Tuesday</v>
      </c>
      <c r="H207" s="32" t="str">
        <f t="shared" si="16"/>
        <v>July</v>
      </c>
      <c r="I207" s="32" t="str">
        <f t="shared" si="17"/>
        <v>2015</v>
      </c>
      <c r="J207" s="32">
        <f t="shared" si="18"/>
        <v>30</v>
      </c>
      <c r="K207" s="32" t="str">
        <f>VLOOKUP(F207,_holidays!A203:B2308, 2,)</f>
        <v>Y</v>
      </c>
      <c r="L207" s="32" t="str">
        <f>VLOOKUP(F207,_holidays!A203:C2308, 3,FALSE)</f>
        <v>N</v>
      </c>
      <c r="M207" s="32">
        <v>4.2</v>
      </c>
      <c r="N207" s="32">
        <v>17</v>
      </c>
      <c r="O207" s="32">
        <v>8.6</v>
      </c>
      <c r="P207" s="32">
        <v>0</v>
      </c>
      <c r="Q207" s="39">
        <v>138931.81</v>
      </c>
      <c r="R207" s="40">
        <v>28.895489680000001</v>
      </c>
      <c r="S207" s="40">
        <f t="shared" si="19"/>
        <v>4014502.682078721</v>
      </c>
    </row>
    <row r="208" spans="6:19" ht="20" customHeight="1" x14ac:dyDescent="0.2">
      <c r="F208" s="4">
        <v>42207</v>
      </c>
      <c r="G208" s="32" t="str">
        <f t="shared" si="15"/>
        <v>Wednesday</v>
      </c>
      <c r="H208" s="32" t="str">
        <f t="shared" si="16"/>
        <v>July</v>
      </c>
      <c r="I208" s="32" t="str">
        <f t="shared" si="17"/>
        <v>2015</v>
      </c>
      <c r="J208" s="32">
        <f t="shared" si="18"/>
        <v>30</v>
      </c>
      <c r="K208" s="32" t="str">
        <f>VLOOKUP(F208,_holidays!A204:B2309, 2,)</f>
        <v>Y</v>
      </c>
      <c r="L208" s="32" t="str">
        <f>VLOOKUP(F208,_holidays!A204:C2309, 3,FALSE)</f>
        <v>N</v>
      </c>
      <c r="M208" s="32">
        <v>11.4</v>
      </c>
      <c r="N208" s="32">
        <v>16.600000000000001</v>
      </c>
      <c r="O208" s="32">
        <v>6</v>
      </c>
      <c r="P208" s="32">
        <v>1.6</v>
      </c>
      <c r="Q208" s="39">
        <v>138418.83499999999</v>
      </c>
      <c r="R208" s="40">
        <v>33.707277519999998</v>
      </c>
      <c r="S208" s="40">
        <f t="shared" si="19"/>
        <v>4665722.0853400882</v>
      </c>
    </row>
    <row r="209" spans="6:19" ht="20" customHeight="1" x14ac:dyDescent="0.2">
      <c r="F209" s="4">
        <v>42208</v>
      </c>
      <c r="G209" s="32" t="str">
        <f t="shared" si="15"/>
        <v>Thursday</v>
      </c>
      <c r="H209" s="32" t="str">
        <f t="shared" si="16"/>
        <v>July</v>
      </c>
      <c r="I209" s="32" t="str">
        <f t="shared" si="17"/>
        <v>2015</v>
      </c>
      <c r="J209" s="32">
        <f t="shared" si="18"/>
        <v>30</v>
      </c>
      <c r="K209" s="32" t="str">
        <f>VLOOKUP(F209,_holidays!A205:B2310, 2,)</f>
        <v>Y</v>
      </c>
      <c r="L209" s="32" t="str">
        <f>VLOOKUP(F209,_holidays!A205:C2310, 3,FALSE)</f>
        <v>N</v>
      </c>
      <c r="M209" s="32">
        <v>5.0999999999999996</v>
      </c>
      <c r="N209" s="32">
        <v>16.100000000000001</v>
      </c>
      <c r="O209" s="32">
        <v>9.5</v>
      </c>
      <c r="P209" s="32">
        <v>0</v>
      </c>
      <c r="Q209" s="39">
        <v>142316.29500000001</v>
      </c>
      <c r="R209" s="40">
        <v>33.975184839999997</v>
      </c>
      <c r="S209" s="40">
        <f t="shared" si="19"/>
        <v>4835222.428368968</v>
      </c>
    </row>
    <row r="210" spans="6:19" ht="20" customHeight="1" x14ac:dyDescent="0.2">
      <c r="F210" s="4">
        <v>42209</v>
      </c>
      <c r="G210" s="32" t="str">
        <f t="shared" si="15"/>
        <v>Friday</v>
      </c>
      <c r="H210" s="32" t="str">
        <f t="shared" si="16"/>
        <v>July</v>
      </c>
      <c r="I210" s="32" t="str">
        <f t="shared" si="17"/>
        <v>2015</v>
      </c>
      <c r="J210" s="32">
        <f t="shared" si="18"/>
        <v>30</v>
      </c>
      <c r="K210" s="32" t="str">
        <f>VLOOKUP(F210,_holidays!A206:B2311, 2,)</f>
        <v>Y</v>
      </c>
      <c r="L210" s="32" t="str">
        <f>VLOOKUP(F210,_holidays!A206:C2311, 3,FALSE)</f>
        <v>N</v>
      </c>
      <c r="M210" s="32">
        <v>7.6</v>
      </c>
      <c r="N210" s="32">
        <v>15</v>
      </c>
      <c r="O210" s="32">
        <v>4.4000000000000004</v>
      </c>
      <c r="P210" s="32">
        <v>1.2</v>
      </c>
      <c r="Q210" s="39">
        <v>136837.155</v>
      </c>
      <c r="R210" s="40">
        <v>27.669824500000001</v>
      </c>
      <c r="S210" s="40">
        <f t="shared" si="19"/>
        <v>3786260.0639292975</v>
      </c>
    </row>
    <row r="211" spans="6:19" ht="20" customHeight="1" x14ac:dyDescent="0.2">
      <c r="F211" s="4">
        <v>42210</v>
      </c>
      <c r="G211" s="32" t="str">
        <f t="shared" si="15"/>
        <v>Saturday</v>
      </c>
      <c r="H211" s="32" t="str">
        <f t="shared" si="16"/>
        <v>July</v>
      </c>
      <c r="I211" s="32" t="str">
        <f t="shared" si="17"/>
        <v>2015</v>
      </c>
      <c r="J211" s="32">
        <f t="shared" si="18"/>
        <v>30</v>
      </c>
      <c r="K211" s="32" t="str">
        <f>VLOOKUP(F211,_holidays!A207:B2312, 2,)</f>
        <v>Y</v>
      </c>
      <c r="L211" s="32" t="str">
        <f>VLOOKUP(F211,_holidays!A207:C2312, 3,FALSE)</f>
        <v>N</v>
      </c>
      <c r="M211" s="32">
        <v>9.4</v>
      </c>
      <c r="N211" s="32">
        <v>13.3</v>
      </c>
      <c r="O211" s="32">
        <v>7.7</v>
      </c>
      <c r="P211" s="32">
        <v>0.8</v>
      </c>
      <c r="Q211" s="39">
        <v>121021.425</v>
      </c>
      <c r="R211" s="40">
        <v>22.239188500000001</v>
      </c>
      <c r="S211" s="40">
        <f t="shared" si="19"/>
        <v>2691418.2831136128</v>
      </c>
    </row>
    <row r="212" spans="6:19" ht="20" customHeight="1" x14ac:dyDescent="0.2">
      <c r="F212" s="4">
        <v>42211</v>
      </c>
      <c r="G212" s="32" t="str">
        <f t="shared" si="15"/>
        <v>Sunday</v>
      </c>
      <c r="H212" s="32" t="str">
        <f t="shared" si="16"/>
        <v>July</v>
      </c>
      <c r="I212" s="32" t="str">
        <f t="shared" si="17"/>
        <v>2015</v>
      </c>
      <c r="J212" s="32">
        <f t="shared" si="18"/>
        <v>31</v>
      </c>
      <c r="K212" s="32" t="str">
        <f>VLOOKUP(F212,_holidays!A208:B2313, 2,)</f>
        <v>Y</v>
      </c>
      <c r="L212" s="32" t="str">
        <f>VLOOKUP(F212,_holidays!A208:C2313, 3,FALSE)</f>
        <v>N</v>
      </c>
      <c r="M212" s="32">
        <v>8.1</v>
      </c>
      <c r="N212" s="32">
        <v>11.6</v>
      </c>
      <c r="O212" s="32">
        <v>8.5</v>
      </c>
      <c r="P212" s="32">
        <v>3.2</v>
      </c>
      <c r="Q212" s="39">
        <v>120396.735</v>
      </c>
      <c r="R212" s="40">
        <v>22.384246220000001</v>
      </c>
      <c r="S212" s="40">
        <f t="shared" si="19"/>
        <v>2694990.160324092</v>
      </c>
    </row>
    <row r="213" spans="6:19" ht="20" customHeight="1" x14ac:dyDescent="0.2">
      <c r="F213" s="4">
        <v>42212</v>
      </c>
      <c r="G213" s="32" t="str">
        <f t="shared" si="15"/>
        <v>Monday</v>
      </c>
      <c r="H213" s="32" t="str">
        <f t="shared" si="16"/>
        <v>July</v>
      </c>
      <c r="I213" s="32" t="str">
        <f t="shared" si="17"/>
        <v>2015</v>
      </c>
      <c r="J213" s="32">
        <f t="shared" si="18"/>
        <v>31</v>
      </c>
      <c r="K213" s="32" t="str">
        <f>VLOOKUP(F213,_holidays!A209:B2314, 2,)</f>
        <v>Y</v>
      </c>
      <c r="L213" s="32" t="str">
        <f>VLOOKUP(F213,_holidays!A209:C2314, 3,FALSE)</f>
        <v>N</v>
      </c>
      <c r="M213" s="32">
        <v>6.2</v>
      </c>
      <c r="N213" s="32">
        <v>13.9</v>
      </c>
      <c r="O213" s="32">
        <v>9.6</v>
      </c>
      <c r="P213" s="32">
        <v>0.8</v>
      </c>
      <c r="Q213" s="39">
        <v>142470.43</v>
      </c>
      <c r="R213" s="40">
        <v>35.176217450000003</v>
      </c>
      <c r="S213" s="40">
        <f t="shared" si="19"/>
        <v>5011570.8258750038</v>
      </c>
    </row>
    <row r="214" spans="6:19" ht="20" customHeight="1" x14ac:dyDescent="0.2">
      <c r="F214" s="4">
        <v>42213</v>
      </c>
      <c r="G214" s="32" t="str">
        <f t="shared" si="15"/>
        <v>Tuesday</v>
      </c>
      <c r="H214" s="32" t="str">
        <f t="shared" si="16"/>
        <v>July</v>
      </c>
      <c r="I214" s="32" t="str">
        <f t="shared" si="17"/>
        <v>2015</v>
      </c>
      <c r="J214" s="32">
        <f t="shared" si="18"/>
        <v>31</v>
      </c>
      <c r="K214" s="32" t="str">
        <f>VLOOKUP(F214,_holidays!A210:B2315, 2,)</f>
        <v>Y</v>
      </c>
      <c r="L214" s="32" t="str">
        <f>VLOOKUP(F214,_holidays!A210:C2315, 3,FALSE)</f>
        <v>N</v>
      </c>
      <c r="M214" s="32">
        <v>7.9</v>
      </c>
      <c r="N214" s="32">
        <v>14.4</v>
      </c>
      <c r="O214" s="32">
        <v>10.199999999999999</v>
      </c>
      <c r="P214" s="32">
        <v>0</v>
      </c>
      <c r="Q214" s="39">
        <v>144008.37</v>
      </c>
      <c r="R214" s="40">
        <v>40.752987930000003</v>
      </c>
      <c r="S214" s="40">
        <f t="shared" si="19"/>
        <v>5868771.3644289747</v>
      </c>
    </row>
    <row r="215" spans="6:19" ht="20" customHeight="1" x14ac:dyDescent="0.2">
      <c r="F215" s="4">
        <v>42214</v>
      </c>
      <c r="G215" s="32" t="str">
        <f t="shared" si="15"/>
        <v>Wednesday</v>
      </c>
      <c r="H215" s="32" t="str">
        <f t="shared" si="16"/>
        <v>July</v>
      </c>
      <c r="I215" s="32" t="str">
        <f t="shared" si="17"/>
        <v>2015</v>
      </c>
      <c r="J215" s="32">
        <f t="shared" si="18"/>
        <v>31</v>
      </c>
      <c r="K215" s="32" t="str">
        <f>VLOOKUP(F215,_holidays!A211:B2316, 2,)</f>
        <v>Y</v>
      </c>
      <c r="L215" s="32" t="str">
        <f>VLOOKUP(F215,_holidays!A211:C2316, 3,FALSE)</f>
        <v>N</v>
      </c>
      <c r="M215" s="32">
        <v>8.4</v>
      </c>
      <c r="N215" s="32">
        <v>14</v>
      </c>
      <c r="O215" s="32">
        <v>9</v>
      </c>
      <c r="P215" s="32">
        <v>0</v>
      </c>
      <c r="Q215" s="39">
        <v>142637.76000000001</v>
      </c>
      <c r="R215" s="40">
        <v>37.23752124</v>
      </c>
      <c r="S215" s="40">
        <f t="shared" si="19"/>
        <v>5311476.6176260225</v>
      </c>
    </row>
    <row r="216" spans="6:19" ht="20" customHeight="1" x14ac:dyDescent="0.2">
      <c r="F216" s="4">
        <v>42215</v>
      </c>
      <c r="G216" s="32" t="str">
        <f t="shared" si="15"/>
        <v>Thursday</v>
      </c>
      <c r="H216" s="32" t="str">
        <f t="shared" si="16"/>
        <v>July</v>
      </c>
      <c r="I216" s="32" t="str">
        <f t="shared" si="17"/>
        <v>2015</v>
      </c>
      <c r="J216" s="32">
        <f t="shared" si="18"/>
        <v>31</v>
      </c>
      <c r="K216" s="32" t="str">
        <f>VLOOKUP(F216,_holidays!A212:B2317, 2,)</f>
        <v>Y</v>
      </c>
      <c r="L216" s="32" t="str">
        <f>VLOOKUP(F216,_holidays!A212:C2317, 3,FALSE)</f>
        <v>N</v>
      </c>
      <c r="M216" s="32">
        <v>8.6</v>
      </c>
      <c r="N216" s="32">
        <v>12.3</v>
      </c>
      <c r="O216" s="32">
        <v>4.5</v>
      </c>
      <c r="P216" s="32">
        <v>0</v>
      </c>
      <c r="Q216" s="39">
        <v>143544.10999999999</v>
      </c>
      <c r="R216" s="40">
        <v>29.122837359999998</v>
      </c>
      <c r="S216" s="40">
        <f t="shared" si="19"/>
        <v>4180411.7695159488</v>
      </c>
    </row>
    <row r="217" spans="6:19" ht="20" customHeight="1" x14ac:dyDescent="0.2">
      <c r="F217" s="4">
        <v>42216</v>
      </c>
      <c r="G217" s="32" t="str">
        <f t="shared" si="15"/>
        <v>Friday</v>
      </c>
      <c r="H217" s="32" t="str">
        <f t="shared" si="16"/>
        <v>July</v>
      </c>
      <c r="I217" s="32" t="str">
        <f t="shared" si="17"/>
        <v>2015</v>
      </c>
      <c r="J217" s="32">
        <f t="shared" si="18"/>
        <v>31</v>
      </c>
      <c r="K217" s="32" t="str">
        <f>VLOOKUP(F217,_holidays!A213:B2318, 2,)</f>
        <v>Y</v>
      </c>
      <c r="L217" s="32" t="str">
        <f>VLOOKUP(F217,_holidays!A213:C2318, 3,FALSE)</f>
        <v>N</v>
      </c>
      <c r="M217" s="32">
        <v>4.0999999999999996</v>
      </c>
      <c r="N217" s="32">
        <v>14</v>
      </c>
      <c r="O217" s="32">
        <v>10.8</v>
      </c>
      <c r="P217" s="32">
        <v>0.6</v>
      </c>
      <c r="Q217" s="39">
        <v>139584.95499999999</v>
      </c>
      <c r="R217" s="40">
        <v>35.059771089999998</v>
      </c>
      <c r="S217" s="40">
        <f t="shared" si="19"/>
        <v>4893816.5699079502</v>
      </c>
    </row>
    <row r="218" spans="6:19" ht="20" customHeight="1" x14ac:dyDescent="0.2">
      <c r="F218" s="4">
        <v>42217</v>
      </c>
      <c r="G218" s="32" t="str">
        <f t="shared" si="15"/>
        <v>Saturday</v>
      </c>
      <c r="H218" s="32" t="str">
        <f t="shared" si="16"/>
        <v>August</v>
      </c>
      <c r="I218" s="32" t="str">
        <f t="shared" si="17"/>
        <v>2015</v>
      </c>
      <c r="J218" s="32">
        <f t="shared" si="18"/>
        <v>31</v>
      </c>
      <c r="K218" s="32" t="str">
        <f>VLOOKUP(F218,_holidays!A214:B2319, 2,)</f>
        <v>Y</v>
      </c>
      <c r="L218" s="32" t="str">
        <f>VLOOKUP(F218,_holidays!A214:C2319, 3,FALSE)</f>
        <v>N</v>
      </c>
      <c r="M218" s="32">
        <v>6.5</v>
      </c>
      <c r="N218" s="32">
        <v>11.4</v>
      </c>
      <c r="O218" s="32">
        <v>4.2</v>
      </c>
      <c r="P218" s="32">
        <v>0.2</v>
      </c>
      <c r="Q218" s="39">
        <v>125032.57</v>
      </c>
      <c r="R218" s="40">
        <v>29.880139589999999</v>
      </c>
      <c r="S218" s="40">
        <f t="shared" si="19"/>
        <v>3735990.6448964463</v>
      </c>
    </row>
    <row r="219" spans="6:19" ht="20" customHeight="1" x14ac:dyDescent="0.2">
      <c r="F219" s="4">
        <v>42218</v>
      </c>
      <c r="G219" s="32" t="str">
        <f t="shared" si="15"/>
        <v>Sunday</v>
      </c>
      <c r="H219" s="32" t="str">
        <f t="shared" si="16"/>
        <v>August</v>
      </c>
      <c r="I219" s="32" t="str">
        <f t="shared" si="17"/>
        <v>2015</v>
      </c>
      <c r="J219" s="32">
        <f t="shared" si="18"/>
        <v>32</v>
      </c>
      <c r="K219" s="32" t="str">
        <f>VLOOKUP(F219,_holidays!A215:B2320, 2,)</f>
        <v>Y</v>
      </c>
      <c r="L219" s="32" t="str">
        <f>VLOOKUP(F219,_holidays!A215:C2320, 3,FALSE)</f>
        <v>N</v>
      </c>
      <c r="M219" s="32">
        <v>7.8</v>
      </c>
      <c r="N219" s="32">
        <v>14.9</v>
      </c>
      <c r="O219" s="32">
        <v>8.3000000000000007</v>
      </c>
      <c r="P219" s="32">
        <v>0</v>
      </c>
      <c r="Q219" s="39">
        <v>117638.065</v>
      </c>
      <c r="R219" s="40">
        <v>23.37418658</v>
      </c>
      <c r="S219" s="40">
        <f t="shared" si="19"/>
        <v>2749694.0802201675</v>
      </c>
    </row>
    <row r="220" spans="6:19" ht="20" customHeight="1" x14ac:dyDescent="0.2">
      <c r="F220" s="4">
        <v>42219</v>
      </c>
      <c r="G220" s="32" t="str">
        <f t="shared" si="15"/>
        <v>Monday</v>
      </c>
      <c r="H220" s="32" t="str">
        <f t="shared" si="16"/>
        <v>August</v>
      </c>
      <c r="I220" s="32" t="str">
        <f t="shared" si="17"/>
        <v>2015</v>
      </c>
      <c r="J220" s="32">
        <f t="shared" si="18"/>
        <v>32</v>
      </c>
      <c r="K220" s="32" t="str">
        <f>VLOOKUP(F220,_holidays!A216:B2321, 2,)</f>
        <v>Y</v>
      </c>
      <c r="L220" s="32" t="str">
        <f>VLOOKUP(F220,_holidays!A216:C2321, 3,FALSE)</f>
        <v>N</v>
      </c>
      <c r="M220" s="32">
        <v>7.3</v>
      </c>
      <c r="N220" s="32">
        <v>10.8</v>
      </c>
      <c r="O220" s="32">
        <v>9.4</v>
      </c>
      <c r="P220" s="32">
        <v>6.4</v>
      </c>
      <c r="Q220" s="39">
        <v>141451.72500000001</v>
      </c>
      <c r="R220" s="40">
        <v>38.127978149999997</v>
      </c>
      <c r="S220" s="40">
        <f t="shared" si="19"/>
        <v>5393268.2800798081</v>
      </c>
    </row>
    <row r="221" spans="6:19" ht="20" customHeight="1" x14ac:dyDescent="0.2">
      <c r="F221" s="4">
        <v>42220</v>
      </c>
      <c r="G221" s="32" t="str">
        <f t="shared" si="15"/>
        <v>Tuesday</v>
      </c>
      <c r="H221" s="32" t="str">
        <f t="shared" si="16"/>
        <v>August</v>
      </c>
      <c r="I221" s="32" t="str">
        <f t="shared" si="17"/>
        <v>2015</v>
      </c>
      <c r="J221" s="32">
        <f t="shared" si="18"/>
        <v>32</v>
      </c>
      <c r="K221" s="32" t="str">
        <f>VLOOKUP(F221,_holidays!A217:B2322, 2,)</f>
        <v>Y</v>
      </c>
      <c r="L221" s="32" t="str">
        <f>VLOOKUP(F221,_holidays!A217:C2322, 3,FALSE)</f>
        <v>N</v>
      </c>
      <c r="M221" s="32">
        <v>3.5</v>
      </c>
      <c r="N221" s="32">
        <v>11.3</v>
      </c>
      <c r="O221" s="32">
        <v>7.1</v>
      </c>
      <c r="P221" s="32">
        <v>0</v>
      </c>
      <c r="Q221" s="39">
        <v>147550.185</v>
      </c>
      <c r="R221" s="40">
        <v>44.673336380000002</v>
      </c>
      <c r="S221" s="40">
        <f t="shared" si="19"/>
        <v>6591559.0474362308</v>
      </c>
    </row>
    <row r="222" spans="6:19" ht="20" customHeight="1" x14ac:dyDescent="0.2">
      <c r="F222" s="4">
        <v>42221</v>
      </c>
      <c r="G222" s="32" t="str">
        <f t="shared" si="15"/>
        <v>Wednesday</v>
      </c>
      <c r="H222" s="32" t="str">
        <f t="shared" si="16"/>
        <v>August</v>
      </c>
      <c r="I222" s="32" t="str">
        <f t="shared" si="17"/>
        <v>2015</v>
      </c>
      <c r="J222" s="32">
        <f t="shared" si="18"/>
        <v>32</v>
      </c>
      <c r="K222" s="32" t="str">
        <f>VLOOKUP(F222,_holidays!A218:B2323, 2,)</f>
        <v>Y</v>
      </c>
      <c r="L222" s="32" t="str">
        <f>VLOOKUP(F222,_holidays!A218:C2323, 3,FALSE)</f>
        <v>N</v>
      </c>
      <c r="M222" s="32">
        <v>6.6</v>
      </c>
      <c r="N222" s="32">
        <v>10.8</v>
      </c>
      <c r="O222" s="32">
        <v>8</v>
      </c>
      <c r="P222" s="32">
        <v>1</v>
      </c>
      <c r="Q222" s="39">
        <v>142325.99</v>
      </c>
      <c r="R222" s="40">
        <v>42.5957224</v>
      </c>
      <c r="S222" s="40">
        <f t="shared" si="19"/>
        <v>6062478.3603451755</v>
      </c>
    </row>
    <row r="223" spans="6:19" ht="20" customHeight="1" x14ac:dyDescent="0.2">
      <c r="F223" s="4">
        <v>42222</v>
      </c>
      <c r="G223" s="32" t="str">
        <f t="shared" si="15"/>
        <v>Thursday</v>
      </c>
      <c r="H223" s="32" t="str">
        <f t="shared" si="16"/>
        <v>August</v>
      </c>
      <c r="I223" s="32" t="str">
        <f t="shared" si="17"/>
        <v>2015</v>
      </c>
      <c r="J223" s="32">
        <f t="shared" si="18"/>
        <v>32</v>
      </c>
      <c r="K223" s="32" t="str">
        <f>VLOOKUP(F223,_holidays!A219:B2324, 2,)</f>
        <v>Y</v>
      </c>
      <c r="L223" s="32" t="str">
        <f>VLOOKUP(F223,_holidays!A219:C2324, 3,FALSE)</f>
        <v>N</v>
      </c>
      <c r="M223" s="32">
        <v>7.1</v>
      </c>
      <c r="N223" s="32">
        <v>12.8</v>
      </c>
      <c r="O223" s="32">
        <v>7</v>
      </c>
      <c r="P223" s="32">
        <v>1.6</v>
      </c>
      <c r="Q223" s="39">
        <v>143642.35500000001</v>
      </c>
      <c r="R223" s="40">
        <v>48.945172849999999</v>
      </c>
      <c r="S223" s="40">
        <f t="shared" si="19"/>
        <v>7030599.8940560622</v>
      </c>
    </row>
    <row r="224" spans="6:19" ht="20" customHeight="1" x14ac:dyDescent="0.2">
      <c r="F224" s="4">
        <v>42223</v>
      </c>
      <c r="G224" s="32" t="str">
        <f t="shared" si="15"/>
        <v>Friday</v>
      </c>
      <c r="H224" s="32" t="str">
        <f t="shared" si="16"/>
        <v>August</v>
      </c>
      <c r="I224" s="32" t="str">
        <f t="shared" si="17"/>
        <v>2015</v>
      </c>
      <c r="J224" s="32">
        <f t="shared" si="18"/>
        <v>32</v>
      </c>
      <c r="K224" s="32" t="str">
        <f>VLOOKUP(F224,_holidays!A220:B2325, 2,)</f>
        <v>Y</v>
      </c>
      <c r="L224" s="32" t="str">
        <f>VLOOKUP(F224,_holidays!A220:C2325, 3,FALSE)</f>
        <v>N</v>
      </c>
      <c r="M224" s="32">
        <v>9</v>
      </c>
      <c r="N224" s="32">
        <v>13.1</v>
      </c>
      <c r="O224" s="32">
        <v>9</v>
      </c>
      <c r="P224" s="32">
        <v>1.4</v>
      </c>
      <c r="Q224" s="39">
        <v>143060.32999999999</v>
      </c>
      <c r="R224" s="40">
        <v>42.78284919</v>
      </c>
      <c r="S224" s="40">
        <f t="shared" si="19"/>
        <v>6120528.5234616324</v>
      </c>
    </row>
    <row r="225" spans="6:19" ht="20" customHeight="1" x14ac:dyDescent="0.2">
      <c r="F225" s="4">
        <v>42224</v>
      </c>
      <c r="G225" s="32" t="str">
        <f t="shared" si="15"/>
        <v>Saturday</v>
      </c>
      <c r="H225" s="32" t="str">
        <f t="shared" si="16"/>
        <v>August</v>
      </c>
      <c r="I225" s="32" t="str">
        <f t="shared" si="17"/>
        <v>2015</v>
      </c>
      <c r="J225" s="32">
        <f t="shared" si="18"/>
        <v>32</v>
      </c>
      <c r="K225" s="32" t="str">
        <f>VLOOKUP(F225,_holidays!A221:B2326, 2,)</f>
        <v>Y</v>
      </c>
      <c r="L225" s="32" t="str">
        <f>VLOOKUP(F225,_holidays!A221:C2326, 3,FALSE)</f>
        <v>N</v>
      </c>
      <c r="M225" s="32">
        <v>8.8000000000000007</v>
      </c>
      <c r="N225" s="32">
        <v>12.6</v>
      </c>
      <c r="O225" s="32">
        <v>6.6</v>
      </c>
      <c r="P225" s="32">
        <v>0.4</v>
      </c>
      <c r="Q225" s="39">
        <v>125830.535</v>
      </c>
      <c r="R225" s="40">
        <v>39.116059980000003</v>
      </c>
      <c r="S225" s="40">
        <f t="shared" si="19"/>
        <v>4921994.7543754894</v>
      </c>
    </row>
    <row r="226" spans="6:19" ht="20" customHeight="1" x14ac:dyDescent="0.2">
      <c r="F226" s="4">
        <v>42225</v>
      </c>
      <c r="G226" s="32" t="str">
        <f t="shared" si="15"/>
        <v>Sunday</v>
      </c>
      <c r="H226" s="32" t="str">
        <f t="shared" si="16"/>
        <v>August</v>
      </c>
      <c r="I226" s="32" t="str">
        <f t="shared" si="17"/>
        <v>2015</v>
      </c>
      <c r="J226" s="32">
        <f t="shared" si="18"/>
        <v>33</v>
      </c>
      <c r="K226" s="32" t="str">
        <f>VLOOKUP(F226,_holidays!A222:B2327, 2,)</f>
        <v>Y</v>
      </c>
      <c r="L226" s="32" t="str">
        <f>VLOOKUP(F226,_holidays!A222:C2327, 3,FALSE)</f>
        <v>N</v>
      </c>
      <c r="M226" s="32">
        <v>7.7</v>
      </c>
      <c r="N226" s="32">
        <v>13.3</v>
      </c>
      <c r="O226" s="32">
        <v>6.9</v>
      </c>
      <c r="P226" s="32">
        <v>0</v>
      </c>
      <c r="Q226" s="39">
        <v>120008.455</v>
      </c>
      <c r="R226" s="40">
        <v>29.441329450000001</v>
      </c>
      <c r="S226" s="40">
        <f t="shared" si="19"/>
        <v>3533208.4604405002</v>
      </c>
    </row>
    <row r="227" spans="6:19" ht="20" customHeight="1" x14ac:dyDescent="0.2">
      <c r="F227" s="4">
        <v>42226</v>
      </c>
      <c r="G227" s="32" t="str">
        <f t="shared" si="15"/>
        <v>Monday</v>
      </c>
      <c r="H227" s="32" t="str">
        <f t="shared" si="16"/>
        <v>August</v>
      </c>
      <c r="I227" s="32" t="str">
        <f t="shared" si="17"/>
        <v>2015</v>
      </c>
      <c r="J227" s="32">
        <f t="shared" si="18"/>
        <v>33</v>
      </c>
      <c r="K227" s="32" t="str">
        <f>VLOOKUP(F227,_holidays!A223:B2328, 2,)</f>
        <v>Y</v>
      </c>
      <c r="L227" s="32" t="str">
        <f>VLOOKUP(F227,_holidays!A223:C2328, 3,FALSE)</f>
        <v>N</v>
      </c>
      <c r="M227" s="32">
        <v>8.3000000000000007</v>
      </c>
      <c r="N227" s="32">
        <v>16</v>
      </c>
      <c r="O227" s="32">
        <v>10.7</v>
      </c>
      <c r="P227" s="32">
        <v>0.2</v>
      </c>
      <c r="Q227" s="39">
        <v>130978.095</v>
      </c>
      <c r="R227" s="40">
        <v>30.09105237</v>
      </c>
      <c r="S227" s="40">
        <f t="shared" si="19"/>
        <v>3941268.7159678354</v>
      </c>
    </row>
    <row r="228" spans="6:19" ht="20" customHeight="1" x14ac:dyDescent="0.2">
      <c r="F228" s="4">
        <v>42227</v>
      </c>
      <c r="G228" s="32" t="str">
        <f t="shared" si="15"/>
        <v>Tuesday</v>
      </c>
      <c r="H228" s="32" t="str">
        <f t="shared" si="16"/>
        <v>August</v>
      </c>
      <c r="I228" s="32" t="str">
        <f t="shared" si="17"/>
        <v>2015</v>
      </c>
      <c r="J228" s="32">
        <f t="shared" si="18"/>
        <v>33</v>
      </c>
      <c r="K228" s="32" t="str">
        <f>VLOOKUP(F228,_holidays!A224:B2329, 2,)</f>
        <v>Y</v>
      </c>
      <c r="L228" s="32" t="str">
        <f>VLOOKUP(F228,_holidays!A224:C2329, 3,FALSE)</f>
        <v>N</v>
      </c>
      <c r="M228" s="32">
        <v>7.8</v>
      </c>
      <c r="N228" s="32">
        <v>14.8</v>
      </c>
      <c r="O228" s="32">
        <v>11.7</v>
      </c>
      <c r="P228" s="32">
        <v>0.8</v>
      </c>
      <c r="Q228" s="39">
        <v>135616.125</v>
      </c>
      <c r="R228" s="40">
        <v>31.943313530000001</v>
      </c>
      <c r="S228" s="40">
        <f t="shared" si="19"/>
        <v>4332028.4005986713</v>
      </c>
    </row>
    <row r="229" spans="6:19" ht="20" customHeight="1" x14ac:dyDescent="0.2">
      <c r="F229" s="4">
        <v>42228</v>
      </c>
      <c r="G229" s="32" t="str">
        <f t="shared" si="15"/>
        <v>Wednesday</v>
      </c>
      <c r="H229" s="32" t="str">
        <f t="shared" si="16"/>
        <v>August</v>
      </c>
      <c r="I229" s="32" t="str">
        <f t="shared" si="17"/>
        <v>2015</v>
      </c>
      <c r="J229" s="32">
        <f t="shared" si="18"/>
        <v>33</v>
      </c>
      <c r="K229" s="32" t="str">
        <f>VLOOKUP(F229,_holidays!A225:B2330, 2,)</f>
        <v>Y</v>
      </c>
      <c r="L229" s="32" t="str">
        <f>VLOOKUP(F229,_holidays!A225:C2330, 3,FALSE)</f>
        <v>N</v>
      </c>
      <c r="M229" s="32">
        <v>9.3000000000000007</v>
      </c>
      <c r="N229" s="32">
        <v>14.8</v>
      </c>
      <c r="O229" s="32">
        <v>9.1999999999999993</v>
      </c>
      <c r="P229" s="32">
        <v>0</v>
      </c>
      <c r="Q229" s="39">
        <v>138900.5</v>
      </c>
      <c r="R229" s="40">
        <v>37.338413869999997</v>
      </c>
      <c r="S229" s="40">
        <f t="shared" si="19"/>
        <v>5186324.3557499349</v>
      </c>
    </row>
    <row r="230" spans="6:19" ht="20" customHeight="1" x14ac:dyDescent="0.2">
      <c r="F230" s="4">
        <v>42229</v>
      </c>
      <c r="G230" s="32" t="str">
        <f t="shared" si="15"/>
        <v>Thursday</v>
      </c>
      <c r="H230" s="32" t="str">
        <f t="shared" si="16"/>
        <v>August</v>
      </c>
      <c r="I230" s="32" t="str">
        <f t="shared" si="17"/>
        <v>2015</v>
      </c>
      <c r="J230" s="32">
        <f t="shared" si="18"/>
        <v>33</v>
      </c>
      <c r="K230" s="32" t="str">
        <f>VLOOKUP(F230,_holidays!A226:B2331, 2,)</f>
        <v>Y</v>
      </c>
      <c r="L230" s="32" t="str">
        <f>VLOOKUP(F230,_holidays!A226:C2331, 3,FALSE)</f>
        <v>N</v>
      </c>
      <c r="M230" s="32">
        <v>8.4</v>
      </c>
      <c r="N230" s="32">
        <v>13</v>
      </c>
      <c r="O230" s="32">
        <v>7</v>
      </c>
      <c r="P230" s="32">
        <v>0.2</v>
      </c>
      <c r="Q230" s="39">
        <v>140905.85</v>
      </c>
      <c r="R230" s="40">
        <v>36.730540580000003</v>
      </c>
      <c r="S230" s="40">
        <f t="shared" si="19"/>
        <v>5175548.0413843933</v>
      </c>
    </row>
    <row r="231" spans="6:19" ht="20" customHeight="1" x14ac:dyDescent="0.2">
      <c r="F231" s="4">
        <v>42230</v>
      </c>
      <c r="G231" s="32" t="str">
        <f t="shared" si="15"/>
        <v>Friday</v>
      </c>
      <c r="H231" s="32" t="str">
        <f t="shared" si="16"/>
        <v>August</v>
      </c>
      <c r="I231" s="32" t="str">
        <f t="shared" si="17"/>
        <v>2015</v>
      </c>
      <c r="J231" s="32">
        <f t="shared" si="18"/>
        <v>33</v>
      </c>
      <c r="K231" s="32" t="str">
        <f>VLOOKUP(F231,_holidays!A227:B2332, 2,)</f>
        <v>Y</v>
      </c>
      <c r="L231" s="32" t="str">
        <f>VLOOKUP(F231,_holidays!A227:C2332, 3,FALSE)</f>
        <v>N</v>
      </c>
      <c r="M231" s="32">
        <v>10.4</v>
      </c>
      <c r="N231" s="32">
        <v>15.3</v>
      </c>
      <c r="O231" s="32">
        <v>7.3</v>
      </c>
      <c r="P231" s="32">
        <v>0</v>
      </c>
      <c r="Q231" s="39">
        <v>137838.92499999999</v>
      </c>
      <c r="R231" s="40">
        <v>35.437737390000002</v>
      </c>
      <c r="S231" s="40">
        <f t="shared" si="19"/>
        <v>4884699.6262699058</v>
      </c>
    </row>
    <row r="232" spans="6:19" ht="20" customHeight="1" x14ac:dyDescent="0.2">
      <c r="F232" s="4">
        <v>42231</v>
      </c>
      <c r="G232" s="32" t="str">
        <f t="shared" si="15"/>
        <v>Saturday</v>
      </c>
      <c r="H232" s="32" t="str">
        <f t="shared" si="16"/>
        <v>August</v>
      </c>
      <c r="I232" s="32" t="str">
        <f t="shared" si="17"/>
        <v>2015</v>
      </c>
      <c r="J232" s="32">
        <f t="shared" si="18"/>
        <v>33</v>
      </c>
      <c r="K232" s="32" t="str">
        <f>VLOOKUP(F232,_holidays!A228:B2333, 2,)</f>
        <v>Y</v>
      </c>
      <c r="L232" s="32" t="str">
        <f>VLOOKUP(F232,_holidays!A228:C2333, 3,FALSE)</f>
        <v>N</v>
      </c>
      <c r="M232" s="32">
        <v>10</v>
      </c>
      <c r="N232" s="32">
        <v>14.9</v>
      </c>
      <c r="O232" s="32">
        <v>10.9</v>
      </c>
      <c r="P232" s="32">
        <v>0.4</v>
      </c>
      <c r="Q232" s="39">
        <v>122088.76</v>
      </c>
      <c r="R232" s="40">
        <v>34.086154360000002</v>
      </c>
      <c r="S232" s="40">
        <f t="shared" si="19"/>
        <v>4161536.3189809937</v>
      </c>
    </row>
    <row r="233" spans="6:19" ht="20" customHeight="1" x14ac:dyDescent="0.2">
      <c r="F233" s="4">
        <v>42232</v>
      </c>
      <c r="G233" s="32" t="str">
        <f t="shared" si="15"/>
        <v>Sunday</v>
      </c>
      <c r="H233" s="32" t="str">
        <f t="shared" si="16"/>
        <v>August</v>
      </c>
      <c r="I233" s="32" t="str">
        <f t="shared" si="17"/>
        <v>2015</v>
      </c>
      <c r="J233" s="32">
        <f t="shared" si="18"/>
        <v>34</v>
      </c>
      <c r="K233" s="32" t="str">
        <f>VLOOKUP(F233,_holidays!A229:B2334, 2,)</f>
        <v>Y</v>
      </c>
      <c r="L233" s="32" t="str">
        <f>VLOOKUP(F233,_holidays!A229:C2334, 3,FALSE)</f>
        <v>N</v>
      </c>
      <c r="M233" s="32">
        <v>4.7</v>
      </c>
      <c r="N233" s="32">
        <v>17</v>
      </c>
      <c r="O233" s="32">
        <v>9.5</v>
      </c>
      <c r="P233" s="32">
        <v>0.2</v>
      </c>
      <c r="Q233" s="39">
        <v>116648.77</v>
      </c>
      <c r="R233" s="40">
        <v>25.317649410000001</v>
      </c>
      <c r="S233" s="40">
        <f t="shared" si="19"/>
        <v>2953272.6629677261</v>
      </c>
    </row>
    <row r="234" spans="6:19" ht="20" customHeight="1" x14ac:dyDescent="0.2">
      <c r="F234" s="4">
        <v>42233</v>
      </c>
      <c r="G234" s="32" t="str">
        <f t="shared" si="15"/>
        <v>Monday</v>
      </c>
      <c r="H234" s="32" t="str">
        <f t="shared" si="16"/>
        <v>August</v>
      </c>
      <c r="I234" s="32" t="str">
        <f t="shared" si="17"/>
        <v>2015</v>
      </c>
      <c r="J234" s="32">
        <f t="shared" si="18"/>
        <v>34</v>
      </c>
      <c r="K234" s="32" t="str">
        <f>VLOOKUP(F234,_holidays!A230:B2335, 2,)</f>
        <v>Y</v>
      </c>
      <c r="L234" s="32" t="str">
        <f>VLOOKUP(F234,_holidays!A230:C2335, 3,FALSE)</f>
        <v>N</v>
      </c>
      <c r="M234" s="32">
        <v>6.8</v>
      </c>
      <c r="N234" s="32">
        <v>12.2</v>
      </c>
      <c r="O234" s="32">
        <v>9.9</v>
      </c>
      <c r="P234" s="32">
        <v>2.4</v>
      </c>
      <c r="Q234" s="39">
        <v>137008.71</v>
      </c>
      <c r="R234" s="40">
        <v>31.793730230000001</v>
      </c>
      <c r="S234" s="40">
        <f t="shared" si="19"/>
        <v>4356017.9649003036</v>
      </c>
    </row>
    <row r="235" spans="6:19" ht="20" customHeight="1" x14ac:dyDescent="0.2">
      <c r="F235" s="4">
        <v>42234</v>
      </c>
      <c r="G235" s="32" t="str">
        <f t="shared" si="15"/>
        <v>Tuesday</v>
      </c>
      <c r="H235" s="32" t="str">
        <f t="shared" si="16"/>
        <v>August</v>
      </c>
      <c r="I235" s="32" t="str">
        <f t="shared" si="17"/>
        <v>2015</v>
      </c>
      <c r="J235" s="32">
        <f t="shared" si="18"/>
        <v>34</v>
      </c>
      <c r="K235" s="32" t="str">
        <f>VLOOKUP(F235,_holidays!A231:B2336, 2,)</f>
        <v>Y</v>
      </c>
      <c r="L235" s="32" t="str">
        <f>VLOOKUP(F235,_holidays!A231:C2336, 3,FALSE)</f>
        <v>N</v>
      </c>
      <c r="M235" s="32">
        <v>6.1</v>
      </c>
      <c r="N235" s="32">
        <v>11.1</v>
      </c>
      <c r="O235" s="32">
        <v>9.8000000000000007</v>
      </c>
      <c r="P235" s="32">
        <v>0.6</v>
      </c>
      <c r="Q235" s="39">
        <v>148093.96</v>
      </c>
      <c r="R235" s="40">
        <v>45.286687059999998</v>
      </c>
      <c r="S235" s="40">
        <f t="shared" si="19"/>
        <v>6706684.8219961571</v>
      </c>
    </row>
    <row r="236" spans="6:19" ht="20" customHeight="1" x14ac:dyDescent="0.2">
      <c r="F236" s="4">
        <v>42235</v>
      </c>
      <c r="G236" s="32" t="str">
        <f t="shared" si="15"/>
        <v>Wednesday</v>
      </c>
      <c r="H236" s="32" t="str">
        <f t="shared" si="16"/>
        <v>August</v>
      </c>
      <c r="I236" s="32" t="str">
        <f t="shared" si="17"/>
        <v>2015</v>
      </c>
      <c r="J236" s="32">
        <f t="shared" si="18"/>
        <v>34</v>
      </c>
      <c r="K236" s="32" t="str">
        <f>VLOOKUP(F236,_holidays!A232:B2337, 2,)</f>
        <v>Y</v>
      </c>
      <c r="L236" s="32" t="str">
        <f>VLOOKUP(F236,_holidays!A232:C2337, 3,FALSE)</f>
        <v>N</v>
      </c>
      <c r="M236" s="32">
        <v>5.5</v>
      </c>
      <c r="N236" s="32">
        <v>12.7</v>
      </c>
      <c r="O236" s="32">
        <v>10.199999999999999</v>
      </c>
      <c r="P236" s="32">
        <v>0</v>
      </c>
      <c r="Q236" s="39">
        <v>144024.66</v>
      </c>
      <c r="R236" s="40">
        <v>39.23515304</v>
      </c>
      <c r="S236" s="40">
        <f t="shared" si="19"/>
        <v>5650829.5766339665</v>
      </c>
    </row>
    <row r="237" spans="6:19" ht="20" customHeight="1" x14ac:dyDescent="0.2">
      <c r="F237" s="4">
        <v>42236</v>
      </c>
      <c r="G237" s="32" t="str">
        <f t="shared" si="15"/>
        <v>Thursday</v>
      </c>
      <c r="H237" s="32" t="str">
        <f t="shared" si="16"/>
        <v>August</v>
      </c>
      <c r="I237" s="32" t="str">
        <f t="shared" si="17"/>
        <v>2015</v>
      </c>
      <c r="J237" s="32">
        <f t="shared" si="18"/>
        <v>34</v>
      </c>
      <c r="K237" s="32" t="str">
        <f>VLOOKUP(F237,_holidays!A233:B2338, 2,)</f>
        <v>Y</v>
      </c>
      <c r="L237" s="32" t="str">
        <f>VLOOKUP(F237,_holidays!A233:C2338, 3,FALSE)</f>
        <v>N</v>
      </c>
      <c r="M237" s="32">
        <v>6.1</v>
      </c>
      <c r="N237" s="32">
        <v>17.100000000000001</v>
      </c>
      <c r="O237" s="32">
        <v>12.7</v>
      </c>
      <c r="P237" s="32">
        <v>0</v>
      </c>
      <c r="Q237" s="39">
        <v>131575.79</v>
      </c>
      <c r="R237" s="40">
        <v>30.545000609999999</v>
      </c>
      <c r="S237" s="40">
        <f t="shared" si="19"/>
        <v>4018982.5858112322</v>
      </c>
    </row>
    <row r="238" spans="6:19" ht="20" customHeight="1" x14ac:dyDescent="0.2">
      <c r="F238" s="4">
        <v>42237</v>
      </c>
      <c r="G238" s="32" t="str">
        <f t="shared" si="15"/>
        <v>Friday</v>
      </c>
      <c r="H238" s="32" t="str">
        <f t="shared" si="16"/>
        <v>August</v>
      </c>
      <c r="I238" s="32" t="str">
        <f t="shared" si="17"/>
        <v>2015</v>
      </c>
      <c r="J238" s="32">
        <f t="shared" si="18"/>
        <v>34</v>
      </c>
      <c r="K238" s="32" t="str">
        <f>VLOOKUP(F238,_holidays!A234:B2339, 2,)</f>
        <v>Y</v>
      </c>
      <c r="L238" s="32" t="str">
        <f>VLOOKUP(F238,_holidays!A234:C2339, 3,FALSE)</f>
        <v>N</v>
      </c>
      <c r="M238" s="32">
        <v>10.9</v>
      </c>
      <c r="N238" s="32">
        <v>18.7</v>
      </c>
      <c r="O238" s="32">
        <v>4.0999999999999996</v>
      </c>
      <c r="P238" s="32">
        <v>0</v>
      </c>
      <c r="Q238" s="39">
        <v>126570.47</v>
      </c>
      <c r="R238" s="40">
        <v>38.888472040000003</v>
      </c>
      <c r="S238" s="40">
        <f t="shared" si="19"/>
        <v>4922132.1836846592</v>
      </c>
    </row>
    <row r="239" spans="6:19" ht="20" customHeight="1" x14ac:dyDescent="0.2">
      <c r="F239" s="4">
        <v>42238</v>
      </c>
      <c r="G239" s="32" t="str">
        <f t="shared" si="15"/>
        <v>Saturday</v>
      </c>
      <c r="H239" s="32" t="str">
        <f t="shared" si="16"/>
        <v>August</v>
      </c>
      <c r="I239" s="32" t="str">
        <f t="shared" si="17"/>
        <v>2015</v>
      </c>
      <c r="J239" s="32">
        <f t="shared" si="18"/>
        <v>34</v>
      </c>
      <c r="K239" s="32" t="str">
        <f>VLOOKUP(F239,_holidays!A235:B2340, 2,)</f>
        <v>Y</v>
      </c>
      <c r="L239" s="32" t="str">
        <f>VLOOKUP(F239,_holidays!A235:C2340, 3,FALSE)</f>
        <v>N</v>
      </c>
      <c r="M239" s="32">
        <v>11.8</v>
      </c>
      <c r="N239" s="32">
        <v>18.8</v>
      </c>
      <c r="O239" s="32">
        <v>11.8</v>
      </c>
      <c r="P239" s="32">
        <v>0</v>
      </c>
      <c r="Q239" s="39">
        <v>112275.15</v>
      </c>
      <c r="R239" s="40">
        <v>32.238321669999998</v>
      </c>
      <c r="S239" s="40">
        <f t="shared" si="19"/>
        <v>3619562.4012475</v>
      </c>
    </row>
    <row r="240" spans="6:19" ht="20" customHeight="1" x14ac:dyDescent="0.2">
      <c r="F240" s="4">
        <v>42239</v>
      </c>
      <c r="G240" s="32" t="str">
        <f t="shared" si="15"/>
        <v>Sunday</v>
      </c>
      <c r="H240" s="32" t="str">
        <f t="shared" si="16"/>
        <v>August</v>
      </c>
      <c r="I240" s="32" t="str">
        <f t="shared" si="17"/>
        <v>2015</v>
      </c>
      <c r="J240" s="32">
        <f t="shared" si="18"/>
        <v>35</v>
      </c>
      <c r="K240" s="32" t="str">
        <f>VLOOKUP(F240,_holidays!A236:B2341, 2,)</f>
        <v>Y</v>
      </c>
      <c r="L240" s="32" t="str">
        <f>VLOOKUP(F240,_holidays!A236:C2341, 3,FALSE)</f>
        <v>N</v>
      </c>
      <c r="M240" s="32">
        <v>7.9</v>
      </c>
      <c r="N240" s="32">
        <v>16.3</v>
      </c>
      <c r="O240" s="32">
        <v>13.1</v>
      </c>
      <c r="P240" s="32">
        <v>0</v>
      </c>
      <c r="Q240" s="39">
        <v>111793.015</v>
      </c>
      <c r="R240" s="40">
        <v>29.441348720000001</v>
      </c>
      <c r="S240" s="40">
        <f t="shared" si="19"/>
        <v>3291337.1390751908</v>
      </c>
    </row>
    <row r="241" spans="6:19" ht="20" customHeight="1" x14ac:dyDescent="0.2">
      <c r="F241" s="4">
        <v>42240</v>
      </c>
      <c r="G241" s="32" t="str">
        <f t="shared" si="15"/>
        <v>Monday</v>
      </c>
      <c r="H241" s="32" t="str">
        <f t="shared" si="16"/>
        <v>August</v>
      </c>
      <c r="I241" s="32" t="str">
        <f t="shared" si="17"/>
        <v>2015</v>
      </c>
      <c r="J241" s="32">
        <f t="shared" si="18"/>
        <v>35</v>
      </c>
      <c r="K241" s="32" t="str">
        <f>VLOOKUP(F241,_holidays!A237:B2342, 2,)</f>
        <v>Y</v>
      </c>
      <c r="L241" s="32" t="str">
        <f>VLOOKUP(F241,_holidays!A237:C2342, 3,FALSE)</f>
        <v>N</v>
      </c>
      <c r="M241" s="32">
        <v>8.5</v>
      </c>
      <c r="N241" s="32">
        <v>14.5</v>
      </c>
      <c r="O241" s="32">
        <v>9.6</v>
      </c>
      <c r="P241" s="32">
        <v>0</v>
      </c>
      <c r="Q241" s="39">
        <v>128868.255</v>
      </c>
      <c r="R241" s="40">
        <v>26.612662889999999</v>
      </c>
      <c r="S241" s="40">
        <f t="shared" si="19"/>
        <v>3429527.4275375572</v>
      </c>
    </row>
    <row r="242" spans="6:19" ht="20" customHeight="1" x14ac:dyDescent="0.2">
      <c r="F242" s="4">
        <v>42241</v>
      </c>
      <c r="G242" s="32" t="str">
        <f t="shared" si="15"/>
        <v>Tuesday</v>
      </c>
      <c r="H242" s="32" t="str">
        <f t="shared" si="16"/>
        <v>August</v>
      </c>
      <c r="I242" s="32" t="str">
        <f t="shared" si="17"/>
        <v>2015</v>
      </c>
      <c r="J242" s="32">
        <f t="shared" si="18"/>
        <v>35</v>
      </c>
      <c r="K242" s="32" t="str">
        <f>VLOOKUP(F242,_holidays!A238:B2343, 2,)</f>
        <v>Y</v>
      </c>
      <c r="L242" s="32" t="str">
        <f>VLOOKUP(F242,_holidays!A238:C2343, 3,FALSE)</f>
        <v>N</v>
      </c>
      <c r="M242" s="32">
        <v>9.5</v>
      </c>
      <c r="N242" s="32">
        <v>14.3</v>
      </c>
      <c r="O242" s="32">
        <v>8.1</v>
      </c>
      <c r="P242" s="32">
        <v>0</v>
      </c>
      <c r="Q242" s="39">
        <v>135051.54500000001</v>
      </c>
      <c r="R242" s="40">
        <v>28.80467771</v>
      </c>
      <c r="S242" s="40">
        <f t="shared" si="19"/>
        <v>3890116.2279625623</v>
      </c>
    </row>
    <row r="243" spans="6:19" ht="20" customHeight="1" x14ac:dyDescent="0.2">
      <c r="F243" s="4">
        <v>42242</v>
      </c>
      <c r="G243" s="32" t="str">
        <f t="shared" si="15"/>
        <v>Wednesday</v>
      </c>
      <c r="H243" s="32" t="str">
        <f t="shared" si="16"/>
        <v>August</v>
      </c>
      <c r="I243" s="32" t="str">
        <f t="shared" si="17"/>
        <v>2015</v>
      </c>
      <c r="J243" s="32">
        <f t="shared" si="18"/>
        <v>35</v>
      </c>
      <c r="K243" s="32" t="str">
        <f>VLOOKUP(F243,_holidays!A239:B2344, 2,)</f>
        <v>Y</v>
      </c>
      <c r="L243" s="32" t="str">
        <f>VLOOKUP(F243,_holidays!A239:C2344, 3,FALSE)</f>
        <v>N</v>
      </c>
      <c r="M243" s="32">
        <v>9.1999999999999993</v>
      </c>
      <c r="N243" s="32">
        <v>14.6</v>
      </c>
      <c r="O243" s="32">
        <v>7.8</v>
      </c>
      <c r="P243" s="32">
        <v>0.2</v>
      </c>
      <c r="Q243" s="39">
        <v>135914.68</v>
      </c>
      <c r="R243" s="40">
        <v>37.131774679999999</v>
      </c>
      <c r="S243" s="40">
        <f t="shared" si="19"/>
        <v>5046753.2734643025</v>
      </c>
    </row>
    <row r="244" spans="6:19" ht="20" customHeight="1" x14ac:dyDescent="0.2">
      <c r="F244" s="4">
        <v>42243</v>
      </c>
      <c r="G244" s="32" t="str">
        <f t="shared" si="15"/>
        <v>Thursday</v>
      </c>
      <c r="H244" s="32" t="str">
        <f t="shared" si="16"/>
        <v>August</v>
      </c>
      <c r="I244" s="32" t="str">
        <f t="shared" si="17"/>
        <v>2015</v>
      </c>
      <c r="J244" s="32">
        <f t="shared" si="18"/>
        <v>35</v>
      </c>
      <c r="K244" s="32" t="str">
        <f>VLOOKUP(F244,_holidays!A240:B2345, 2,)</f>
        <v>Y</v>
      </c>
      <c r="L244" s="32" t="str">
        <f>VLOOKUP(F244,_holidays!A240:C2345, 3,FALSE)</f>
        <v>N</v>
      </c>
      <c r="M244" s="32">
        <v>9.8000000000000007</v>
      </c>
      <c r="N244" s="32">
        <v>11.7</v>
      </c>
      <c r="O244" s="32">
        <v>2.7</v>
      </c>
      <c r="P244" s="32">
        <v>0.8</v>
      </c>
      <c r="Q244" s="39">
        <v>141159.76999999999</v>
      </c>
      <c r="R244" s="40">
        <v>41.605335449999998</v>
      </c>
      <c r="S244" s="40">
        <f t="shared" si="19"/>
        <v>5872999.5828948459</v>
      </c>
    </row>
    <row r="245" spans="6:19" ht="20" customHeight="1" x14ac:dyDescent="0.2">
      <c r="F245" s="4">
        <v>42244</v>
      </c>
      <c r="G245" s="32" t="str">
        <f t="shared" si="15"/>
        <v>Friday</v>
      </c>
      <c r="H245" s="32" t="str">
        <f t="shared" si="16"/>
        <v>August</v>
      </c>
      <c r="I245" s="32" t="str">
        <f t="shared" si="17"/>
        <v>2015</v>
      </c>
      <c r="J245" s="32">
        <f t="shared" si="18"/>
        <v>35</v>
      </c>
      <c r="K245" s="32" t="str">
        <f>VLOOKUP(F245,_holidays!A241:B2346, 2,)</f>
        <v>Y</v>
      </c>
      <c r="L245" s="32" t="str">
        <f>VLOOKUP(F245,_holidays!A241:C2346, 3,FALSE)</f>
        <v>N</v>
      </c>
      <c r="M245" s="32">
        <v>8.1</v>
      </c>
      <c r="N245" s="32">
        <v>13.2</v>
      </c>
      <c r="O245" s="32">
        <v>12.2</v>
      </c>
      <c r="P245" s="32">
        <v>17.399999999999999</v>
      </c>
      <c r="Q245" s="39">
        <v>134755.505</v>
      </c>
      <c r="R245" s="40">
        <v>38.179120070000003</v>
      </c>
      <c r="S245" s="40">
        <f t="shared" si="19"/>
        <v>5144846.6054884857</v>
      </c>
    </row>
    <row r="246" spans="6:19" ht="20" customHeight="1" x14ac:dyDescent="0.2">
      <c r="F246" s="4">
        <v>42245</v>
      </c>
      <c r="G246" s="32" t="str">
        <f t="shared" si="15"/>
        <v>Saturday</v>
      </c>
      <c r="H246" s="32" t="str">
        <f t="shared" si="16"/>
        <v>August</v>
      </c>
      <c r="I246" s="32" t="str">
        <f t="shared" si="17"/>
        <v>2015</v>
      </c>
      <c r="J246" s="32">
        <f t="shared" si="18"/>
        <v>35</v>
      </c>
      <c r="K246" s="32" t="str">
        <f>VLOOKUP(F246,_holidays!A242:B2347, 2,)</f>
        <v>Y</v>
      </c>
      <c r="L246" s="32" t="str">
        <f>VLOOKUP(F246,_holidays!A242:C2347, 3,FALSE)</f>
        <v>N</v>
      </c>
      <c r="M246" s="32">
        <v>6.3</v>
      </c>
      <c r="N246" s="32">
        <v>11.7</v>
      </c>
      <c r="O246" s="32">
        <v>9.1</v>
      </c>
      <c r="P246" s="32">
        <v>1.8</v>
      </c>
      <c r="Q246" s="39">
        <v>124448.5</v>
      </c>
      <c r="R246" s="40">
        <v>35.474513610000002</v>
      </c>
      <c r="S246" s="40">
        <f t="shared" si="19"/>
        <v>4414750.0069940854</v>
      </c>
    </row>
    <row r="247" spans="6:19" ht="20" customHeight="1" x14ac:dyDescent="0.2">
      <c r="F247" s="4">
        <v>42246</v>
      </c>
      <c r="G247" s="32" t="str">
        <f t="shared" si="15"/>
        <v>Sunday</v>
      </c>
      <c r="H247" s="32" t="str">
        <f t="shared" si="16"/>
        <v>August</v>
      </c>
      <c r="I247" s="32" t="str">
        <f t="shared" si="17"/>
        <v>2015</v>
      </c>
      <c r="J247" s="32">
        <f t="shared" si="18"/>
        <v>36</v>
      </c>
      <c r="K247" s="32" t="str">
        <f>VLOOKUP(F247,_holidays!A243:B2348, 2,)</f>
        <v>Y</v>
      </c>
      <c r="L247" s="32" t="str">
        <f>VLOOKUP(F247,_holidays!A243:C2348, 3,FALSE)</f>
        <v>N</v>
      </c>
      <c r="M247" s="32">
        <v>7.9</v>
      </c>
      <c r="N247" s="32">
        <v>12.5</v>
      </c>
      <c r="O247" s="32">
        <v>14.3</v>
      </c>
      <c r="P247" s="32">
        <v>2.2000000000000002</v>
      </c>
      <c r="Q247" s="39">
        <v>116744.215</v>
      </c>
      <c r="R247" s="40">
        <v>42.414179560000001</v>
      </c>
      <c r="S247" s="40">
        <f t="shared" si="19"/>
        <v>4951610.0976012452</v>
      </c>
    </row>
    <row r="248" spans="6:19" ht="20" customHeight="1" x14ac:dyDescent="0.2">
      <c r="F248" s="4">
        <v>42247</v>
      </c>
      <c r="G248" s="32" t="str">
        <f t="shared" si="15"/>
        <v>Monday</v>
      </c>
      <c r="H248" s="32" t="str">
        <f t="shared" si="16"/>
        <v>August</v>
      </c>
      <c r="I248" s="32" t="str">
        <f t="shared" si="17"/>
        <v>2015</v>
      </c>
      <c r="J248" s="32">
        <f t="shared" si="18"/>
        <v>36</v>
      </c>
      <c r="K248" s="32" t="str">
        <f>VLOOKUP(F248,_holidays!A244:B2349, 2,)</f>
        <v>Y</v>
      </c>
      <c r="L248" s="32" t="str">
        <f>VLOOKUP(F248,_holidays!A244:C2349, 3,FALSE)</f>
        <v>N</v>
      </c>
      <c r="M248" s="32">
        <v>8.1</v>
      </c>
      <c r="N248" s="32">
        <v>13</v>
      </c>
      <c r="O248" s="32">
        <v>11.5</v>
      </c>
      <c r="P248" s="32">
        <v>0</v>
      </c>
      <c r="Q248" s="39">
        <v>137724.89499999999</v>
      </c>
      <c r="R248" s="40">
        <v>50.273287490000001</v>
      </c>
      <c r="S248" s="40">
        <f t="shared" si="19"/>
        <v>6923883.2408650629</v>
      </c>
    </row>
    <row r="249" spans="6:19" ht="20" customHeight="1" x14ac:dyDescent="0.2">
      <c r="F249" s="4">
        <v>42248</v>
      </c>
      <c r="G249" s="32" t="str">
        <f t="shared" si="15"/>
        <v>Tuesday</v>
      </c>
      <c r="H249" s="32" t="str">
        <f t="shared" si="16"/>
        <v>September</v>
      </c>
      <c r="I249" s="32" t="str">
        <f t="shared" si="17"/>
        <v>2015</v>
      </c>
      <c r="J249" s="32">
        <f t="shared" si="18"/>
        <v>36</v>
      </c>
      <c r="K249" s="32" t="str">
        <f>VLOOKUP(F249,_holidays!A245:B2350, 2,)</f>
        <v>Y</v>
      </c>
      <c r="L249" s="32" t="str">
        <f>VLOOKUP(F249,_holidays!A245:C2350, 3,FALSE)</f>
        <v>N</v>
      </c>
      <c r="M249" s="32">
        <v>5.0999999999999996</v>
      </c>
      <c r="N249" s="32">
        <v>16.2</v>
      </c>
      <c r="O249" s="32">
        <v>15.7</v>
      </c>
      <c r="P249" s="32">
        <v>0</v>
      </c>
      <c r="Q249" s="39">
        <v>134116.76999999999</v>
      </c>
      <c r="R249" s="40">
        <v>50.145784390000003</v>
      </c>
      <c r="S249" s="40">
        <f t="shared" si="19"/>
        <v>6725390.6315032197</v>
      </c>
    </row>
    <row r="250" spans="6:19" ht="20" customHeight="1" x14ac:dyDescent="0.2">
      <c r="F250" s="4">
        <v>42249</v>
      </c>
      <c r="G250" s="32" t="str">
        <f t="shared" si="15"/>
        <v>Wednesday</v>
      </c>
      <c r="H250" s="32" t="str">
        <f t="shared" si="16"/>
        <v>September</v>
      </c>
      <c r="I250" s="32" t="str">
        <f t="shared" si="17"/>
        <v>2015</v>
      </c>
      <c r="J250" s="32">
        <f t="shared" si="18"/>
        <v>36</v>
      </c>
      <c r="K250" s="32" t="str">
        <f>VLOOKUP(F250,_holidays!A246:B2351, 2,)</f>
        <v>Y</v>
      </c>
      <c r="L250" s="32" t="str">
        <f>VLOOKUP(F250,_holidays!A246:C2351, 3,FALSE)</f>
        <v>N</v>
      </c>
      <c r="M250" s="32">
        <v>8</v>
      </c>
      <c r="N250" s="32">
        <v>18.8</v>
      </c>
      <c r="O250" s="32">
        <v>10.5</v>
      </c>
      <c r="P250" s="32">
        <v>0</v>
      </c>
      <c r="Q250" s="39">
        <v>132794.715</v>
      </c>
      <c r="R250" s="40">
        <v>49.03831254</v>
      </c>
      <c r="S250" s="40">
        <f t="shared" si="19"/>
        <v>6512028.7378302263</v>
      </c>
    </row>
    <row r="251" spans="6:19" ht="20" customHeight="1" x14ac:dyDescent="0.2">
      <c r="F251" s="4">
        <v>42250</v>
      </c>
      <c r="G251" s="32" t="str">
        <f t="shared" si="15"/>
        <v>Thursday</v>
      </c>
      <c r="H251" s="32" t="str">
        <f t="shared" si="16"/>
        <v>September</v>
      </c>
      <c r="I251" s="32" t="str">
        <f t="shared" si="17"/>
        <v>2015</v>
      </c>
      <c r="J251" s="32">
        <f t="shared" si="18"/>
        <v>36</v>
      </c>
      <c r="K251" s="32" t="str">
        <f>VLOOKUP(F251,_holidays!A247:B2352, 2,)</f>
        <v>Y</v>
      </c>
      <c r="L251" s="32" t="str">
        <f>VLOOKUP(F251,_holidays!A247:C2352, 3,FALSE)</f>
        <v>N</v>
      </c>
      <c r="M251" s="32">
        <v>10.6</v>
      </c>
      <c r="N251" s="32">
        <v>14</v>
      </c>
      <c r="O251" s="32">
        <v>8</v>
      </c>
      <c r="P251" s="32">
        <v>4.4000000000000004</v>
      </c>
      <c r="Q251" s="39">
        <v>132096.33499999999</v>
      </c>
      <c r="R251" s="40">
        <v>45.546264669999999</v>
      </c>
      <c r="S251" s="40">
        <f t="shared" si="19"/>
        <v>6016494.6358469836</v>
      </c>
    </row>
    <row r="252" spans="6:19" ht="20" customHeight="1" x14ac:dyDescent="0.2">
      <c r="F252" s="4">
        <v>42251</v>
      </c>
      <c r="G252" s="32" t="str">
        <f t="shared" si="15"/>
        <v>Friday</v>
      </c>
      <c r="H252" s="32" t="str">
        <f t="shared" si="16"/>
        <v>September</v>
      </c>
      <c r="I252" s="32" t="str">
        <f t="shared" si="17"/>
        <v>2015</v>
      </c>
      <c r="J252" s="32">
        <f t="shared" si="18"/>
        <v>36</v>
      </c>
      <c r="K252" s="32" t="str">
        <f>VLOOKUP(F252,_holidays!A248:B2353, 2,)</f>
        <v>Y</v>
      </c>
      <c r="L252" s="32" t="str">
        <f>VLOOKUP(F252,_holidays!A248:C2353, 3,FALSE)</f>
        <v>N</v>
      </c>
      <c r="M252" s="32">
        <v>8.6999999999999993</v>
      </c>
      <c r="N252" s="32">
        <v>13.7</v>
      </c>
      <c r="O252" s="32">
        <v>13</v>
      </c>
      <c r="P252" s="32">
        <v>0</v>
      </c>
      <c r="Q252" s="39">
        <v>131384.88</v>
      </c>
      <c r="R252" s="40">
        <v>65.73690671</v>
      </c>
      <c r="S252" s="40">
        <f t="shared" si="19"/>
        <v>8636835.5996645447</v>
      </c>
    </row>
    <row r="253" spans="6:19" ht="20" customHeight="1" x14ac:dyDescent="0.2">
      <c r="F253" s="4">
        <v>42252</v>
      </c>
      <c r="G253" s="32" t="str">
        <f t="shared" si="15"/>
        <v>Saturday</v>
      </c>
      <c r="H253" s="32" t="str">
        <f t="shared" si="16"/>
        <v>September</v>
      </c>
      <c r="I253" s="32" t="str">
        <f t="shared" si="17"/>
        <v>2015</v>
      </c>
      <c r="J253" s="32">
        <f t="shared" si="18"/>
        <v>36</v>
      </c>
      <c r="K253" s="32" t="str">
        <f>VLOOKUP(F253,_holidays!A249:B2354, 2,)</f>
        <v>Y</v>
      </c>
      <c r="L253" s="32" t="str">
        <f>VLOOKUP(F253,_holidays!A249:C2354, 3,FALSE)</f>
        <v>N</v>
      </c>
      <c r="M253" s="32">
        <v>10.199999999999999</v>
      </c>
      <c r="N253" s="32">
        <v>14</v>
      </c>
      <c r="O253" s="32">
        <v>14.8</v>
      </c>
      <c r="P253" s="32">
        <v>0</v>
      </c>
      <c r="Q253" s="39">
        <v>115799.32</v>
      </c>
      <c r="R253" s="40">
        <v>57.177569200000001</v>
      </c>
      <c r="S253" s="40">
        <f t="shared" si="19"/>
        <v>6621123.6326129446</v>
      </c>
    </row>
    <row r="254" spans="6:19" ht="20" customHeight="1" x14ac:dyDescent="0.2">
      <c r="F254" s="4">
        <v>42253</v>
      </c>
      <c r="G254" s="32" t="str">
        <f t="shared" si="15"/>
        <v>Sunday</v>
      </c>
      <c r="H254" s="32" t="str">
        <f t="shared" si="16"/>
        <v>September</v>
      </c>
      <c r="I254" s="32" t="str">
        <f t="shared" si="17"/>
        <v>2015</v>
      </c>
      <c r="J254" s="32">
        <f t="shared" si="18"/>
        <v>37</v>
      </c>
      <c r="K254" s="32" t="str">
        <f>VLOOKUP(F254,_holidays!A250:B2355, 2,)</f>
        <v>Y</v>
      </c>
      <c r="L254" s="32" t="str">
        <f>VLOOKUP(F254,_holidays!A250:C2355, 3,FALSE)</f>
        <v>N</v>
      </c>
      <c r="M254" s="32">
        <v>5.8</v>
      </c>
      <c r="N254" s="32">
        <v>16.600000000000001</v>
      </c>
      <c r="O254" s="32">
        <v>11.8</v>
      </c>
      <c r="P254" s="32">
        <v>0</v>
      </c>
      <c r="Q254" s="39">
        <v>109641.375</v>
      </c>
      <c r="R254" s="40">
        <v>40.581765519999998</v>
      </c>
      <c r="S254" s="40">
        <f t="shared" si="19"/>
        <v>4449440.5715403901</v>
      </c>
    </row>
    <row r="255" spans="6:19" ht="20" customHeight="1" x14ac:dyDescent="0.2">
      <c r="F255" s="4">
        <v>42254</v>
      </c>
      <c r="G255" s="32" t="str">
        <f t="shared" si="15"/>
        <v>Monday</v>
      </c>
      <c r="H255" s="32" t="str">
        <f t="shared" si="16"/>
        <v>September</v>
      </c>
      <c r="I255" s="32" t="str">
        <f t="shared" si="17"/>
        <v>2015</v>
      </c>
      <c r="J255" s="32">
        <f t="shared" si="18"/>
        <v>37</v>
      </c>
      <c r="K255" s="32" t="str">
        <f>VLOOKUP(F255,_holidays!A251:B2356, 2,)</f>
        <v>Y</v>
      </c>
      <c r="L255" s="32" t="str">
        <f>VLOOKUP(F255,_holidays!A251:C2356, 3,FALSE)</f>
        <v>N</v>
      </c>
      <c r="M255" s="32">
        <v>8.9</v>
      </c>
      <c r="N255" s="32">
        <v>13.6</v>
      </c>
      <c r="O255" s="32">
        <v>9.1999999999999993</v>
      </c>
      <c r="P255" s="32">
        <v>3.6</v>
      </c>
      <c r="Q255" s="39">
        <v>131619.36499999999</v>
      </c>
      <c r="R255" s="40">
        <v>38.52697878</v>
      </c>
      <c r="S255" s="40">
        <f t="shared" si="19"/>
        <v>5070896.4823920745</v>
      </c>
    </row>
    <row r="256" spans="6:19" ht="20" customHeight="1" x14ac:dyDescent="0.2">
      <c r="F256" s="4">
        <v>42255</v>
      </c>
      <c r="G256" s="32" t="str">
        <f t="shared" si="15"/>
        <v>Tuesday</v>
      </c>
      <c r="H256" s="32" t="str">
        <f t="shared" si="16"/>
        <v>September</v>
      </c>
      <c r="I256" s="32" t="str">
        <f t="shared" si="17"/>
        <v>2015</v>
      </c>
      <c r="J256" s="32">
        <f t="shared" si="18"/>
        <v>37</v>
      </c>
      <c r="K256" s="32" t="str">
        <f>VLOOKUP(F256,_holidays!A252:B2357, 2,)</f>
        <v>Y</v>
      </c>
      <c r="L256" s="32" t="str">
        <f>VLOOKUP(F256,_holidays!A252:C2357, 3,FALSE)</f>
        <v>N</v>
      </c>
      <c r="M256" s="32">
        <v>8.8000000000000007</v>
      </c>
      <c r="N256" s="32">
        <v>12.8</v>
      </c>
      <c r="O256" s="32">
        <v>11.1</v>
      </c>
      <c r="P256" s="32">
        <v>2</v>
      </c>
      <c r="Q256" s="39">
        <v>136340.70000000001</v>
      </c>
      <c r="R256" s="40">
        <v>41.710381609999999</v>
      </c>
      <c r="S256" s="40">
        <f t="shared" si="19"/>
        <v>5686822.6259745276</v>
      </c>
    </row>
    <row r="257" spans="6:19" ht="20" customHeight="1" x14ac:dyDescent="0.2">
      <c r="F257" s="4">
        <v>42256</v>
      </c>
      <c r="G257" s="32" t="str">
        <f t="shared" si="15"/>
        <v>Wednesday</v>
      </c>
      <c r="H257" s="32" t="str">
        <f t="shared" si="16"/>
        <v>September</v>
      </c>
      <c r="I257" s="32" t="str">
        <f t="shared" si="17"/>
        <v>2015</v>
      </c>
      <c r="J257" s="32">
        <f t="shared" si="18"/>
        <v>37</v>
      </c>
      <c r="K257" s="32" t="str">
        <f>VLOOKUP(F257,_holidays!A253:B2358, 2,)</f>
        <v>Y</v>
      </c>
      <c r="L257" s="32" t="str">
        <f>VLOOKUP(F257,_holidays!A253:C2358, 3,FALSE)</f>
        <v>N</v>
      </c>
      <c r="M257" s="32">
        <v>10</v>
      </c>
      <c r="N257" s="32">
        <v>15.3</v>
      </c>
      <c r="O257" s="32">
        <v>11.4</v>
      </c>
      <c r="P257" s="32">
        <v>0</v>
      </c>
      <c r="Q257" s="39">
        <v>132977.45000000001</v>
      </c>
      <c r="R257" s="40">
        <v>48.128104839999999</v>
      </c>
      <c r="S257" s="40">
        <f t="shared" si="19"/>
        <v>6399952.6549558584</v>
      </c>
    </row>
    <row r="258" spans="6:19" ht="20" customHeight="1" x14ac:dyDescent="0.2">
      <c r="F258" s="4">
        <v>42257</v>
      </c>
      <c r="G258" s="32" t="str">
        <f t="shared" si="15"/>
        <v>Thursday</v>
      </c>
      <c r="H258" s="32" t="str">
        <f t="shared" si="16"/>
        <v>September</v>
      </c>
      <c r="I258" s="32" t="str">
        <f t="shared" si="17"/>
        <v>2015</v>
      </c>
      <c r="J258" s="32">
        <f t="shared" si="18"/>
        <v>37</v>
      </c>
      <c r="K258" s="32" t="str">
        <f>VLOOKUP(F258,_holidays!A254:B2359, 2,)</f>
        <v>Y</v>
      </c>
      <c r="L258" s="32" t="str">
        <f>VLOOKUP(F258,_holidays!A254:C2359, 3,FALSE)</f>
        <v>N</v>
      </c>
      <c r="M258" s="32">
        <v>10</v>
      </c>
      <c r="N258" s="32">
        <v>15.7</v>
      </c>
      <c r="O258" s="32">
        <v>17.3</v>
      </c>
      <c r="P258" s="32">
        <v>0</v>
      </c>
      <c r="Q258" s="39">
        <v>133541.98000000001</v>
      </c>
      <c r="R258" s="40">
        <v>48.919566619999998</v>
      </c>
      <c r="S258" s="40">
        <f t="shared" si="19"/>
        <v>6532815.7871767078</v>
      </c>
    </row>
    <row r="259" spans="6:19" ht="20" customHeight="1" x14ac:dyDescent="0.2">
      <c r="F259" s="4">
        <v>42258</v>
      </c>
      <c r="G259" s="32" t="str">
        <f t="shared" si="15"/>
        <v>Friday</v>
      </c>
      <c r="H259" s="32" t="str">
        <f t="shared" si="16"/>
        <v>September</v>
      </c>
      <c r="I259" s="32" t="str">
        <f t="shared" si="17"/>
        <v>2015</v>
      </c>
      <c r="J259" s="32">
        <f t="shared" si="18"/>
        <v>37</v>
      </c>
      <c r="K259" s="32" t="str">
        <f>VLOOKUP(F259,_holidays!A255:B2360, 2,)</f>
        <v>Y</v>
      </c>
      <c r="L259" s="32" t="str">
        <f>VLOOKUP(F259,_holidays!A255:C2360, 3,FALSE)</f>
        <v>N</v>
      </c>
      <c r="M259" s="32">
        <v>5.0999999999999996</v>
      </c>
      <c r="N259" s="32">
        <v>20.100000000000001</v>
      </c>
      <c r="O259" s="32">
        <v>17.7</v>
      </c>
      <c r="P259" s="32">
        <v>0</v>
      </c>
      <c r="Q259" s="39">
        <v>123968.9</v>
      </c>
      <c r="R259" s="40">
        <v>36.08846518</v>
      </c>
      <c r="S259" s="40">
        <f t="shared" si="19"/>
        <v>4473847.3310529022</v>
      </c>
    </row>
    <row r="260" spans="6:19" ht="20" customHeight="1" x14ac:dyDescent="0.2">
      <c r="F260" s="4">
        <v>42259</v>
      </c>
      <c r="G260" s="32" t="str">
        <f t="shared" si="15"/>
        <v>Saturday</v>
      </c>
      <c r="H260" s="32" t="str">
        <f t="shared" si="16"/>
        <v>September</v>
      </c>
      <c r="I260" s="32" t="str">
        <f t="shared" si="17"/>
        <v>2015</v>
      </c>
      <c r="J260" s="32">
        <f t="shared" si="18"/>
        <v>37</v>
      </c>
      <c r="K260" s="32" t="str">
        <f>VLOOKUP(F260,_holidays!A256:B2361, 2,)</f>
        <v>Y</v>
      </c>
      <c r="L260" s="32" t="str">
        <f>VLOOKUP(F260,_holidays!A256:C2361, 3,FALSE)</f>
        <v>N</v>
      </c>
      <c r="M260" s="32">
        <v>12.2</v>
      </c>
      <c r="N260" s="32">
        <v>21.7</v>
      </c>
      <c r="O260" s="32">
        <v>10.199999999999999</v>
      </c>
      <c r="P260" s="32">
        <v>0</v>
      </c>
      <c r="Q260" s="39">
        <v>108790.005</v>
      </c>
      <c r="R260" s="40">
        <v>37.654551560000002</v>
      </c>
      <c r="S260" s="40">
        <f t="shared" si="19"/>
        <v>4096438.852485158</v>
      </c>
    </row>
    <row r="261" spans="6:19" ht="20" customHeight="1" x14ac:dyDescent="0.2">
      <c r="F261" s="4">
        <v>42260</v>
      </c>
      <c r="G261" s="32" t="str">
        <f t="shared" si="15"/>
        <v>Sunday</v>
      </c>
      <c r="H261" s="32" t="str">
        <f t="shared" si="16"/>
        <v>September</v>
      </c>
      <c r="I261" s="32" t="str">
        <f t="shared" si="17"/>
        <v>2015</v>
      </c>
      <c r="J261" s="32">
        <f t="shared" si="18"/>
        <v>38</v>
      </c>
      <c r="K261" s="32" t="str">
        <f>VLOOKUP(F261,_holidays!A257:B2362, 2,)</f>
        <v>Y</v>
      </c>
      <c r="L261" s="32" t="str">
        <f>VLOOKUP(F261,_holidays!A257:C2362, 3,FALSE)</f>
        <v>N</v>
      </c>
      <c r="M261" s="32">
        <v>13.2</v>
      </c>
      <c r="N261" s="32">
        <v>25.5</v>
      </c>
      <c r="O261" s="32">
        <v>17.100000000000001</v>
      </c>
      <c r="P261" s="32">
        <v>0</v>
      </c>
      <c r="Q261" s="39">
        <v>99161.764999999999</v>
      </c>
      <c r="R261" s="40">
        <v>30.359605869999999</v>
      </c>
      <c r="S261" s="40">
        <f t="shared" si="19"/>
        <v>3010512.1027735607</v>
      </c>
    </row>
    <row r="262" spans="6:19" ht="20" customHeight="1" x14ac:dyDescent="0.2">
      <c r="F262" s="4">
        <v>42261</v>
      </c>
      <c r="G262" s="32" t="str">
        <f t="shared" ref="G262:G325" si="20">TEXT(F262,"DDDD")</f>
        <v>Monday</v>
      </c>
      <c r="H262" s="32" t="str">
        <f t="shared" ref="H262:H325" si="21">TEXT(F262,"MMMM")</f>
        <v>September</v>
      </c>
      <c r="I262" s="32" t="str">
        <f t="shared" ref="I262:I325" si="22">TEXT(F262,"YYYY")</f>
        <v>2015</v>
      </c>
      <c r="J262" s="32">
        <f t="shared" ref="J262:J325" si="23">WEEKNUM(F262)</f>
        <v>38</v>
      </c>
      <c r="K262" s="32" t="str">
        <f>VLOOKUP(F262,_holidays!A258:B2363, 2,)</f>
        <v>Y</v>
      </c>
      <c r="L262" s="32" t="str">
        <f>VLOOKUP(F262,_holidays!A258:C2363, 3,FALSE)</f>
        <v>N</v>
      </c>
      <c r="M262" s="32">
        <v>15.4</v>
      </c>
      <c r="N262" s="32">
        <v>26.7</v>
      </c>
      <c r="O262" s="32">
        <v>17.8</v>
      </c>
      <c r="P262" s="32">
        <v>0</v>
      </c>
      <c r="Q262" s="39">
        <v>116574.17</v>
      </c>
      <c r="R262" s="40">
        <v>32.345654209999999</v>
      </c>
      <c r="S262" s="40">
        <f t="shared" ref="S262:S325" si="24">Q262*R262</f>
        <v>3770667.7926377556</v>
      </c>
    </row>
    <row r="263" spans="6:19" ht="20" customHeight="1" x14ac:dyDescent="0.2">
      <c r="F263" s="4">
        <v>42262</v>
      </c>
      <c r="G263" s="32" t="str">
        <f t="shared" si="20"/>
        <v>Tuesday</v>
      </c>
      <c r="H263" s="32" t="str">
        <f t="shared" si="21"/>
        <v>September</v>
      </c>
      <c r="I263" s="32" t="str">
        <f t="shared" si="22"/>
        <v>2015</v>
      </c>
      <c r="J263" s="32">
        <f t="shared" si="23"/>
        <v>38</v>
      </c>
      <c r="K263" s="32" t="str">
        <f>VLOOKUP(F263,_holidays!A259:B2364, 2,)</f>
        <v>Y</v>
      </c>
      <c r="L263" s="32" t="str">
        <f>VLOOKUP(F263,_holidays!A259:C2364, 3,FALSE)</f>
        <v>N</v>
      </c>
      <c r="M263" s="32">
        <v>10.8</v>
      </c>
      <c r="N263" s="32">
        <v>15.9</v>
      </c>
      <c r="O263" s="32">
        <v>15</v>
      </c>
      <c r="P263" s="32">
        <v>15.8</v>
      </c>
      <c r="Q263" s="39">
        <v>123750.5</v>
      </c>
      <c r="R263" s="40">
        <v>34.506522410000002</v>
      </c>
      <c r="S263" s="40">
        <f t="shared" si="24"/>
        <v>4270199.4014987051</v>
      </c>
    </row>
    <row r="264" spans="6:19" ht="20" customHeight="1" x14ac:dyDescent="0.2">
      <c r="F264" s="4">
        <v>42263</v>
      </c>
      <c r="G264" s="32" t="str">
        <f t="shared" si="20"/>
        <v>Wednesday</v>
      </c>
      <c r="H264" s="32" t="str">
        <f t="shared" si="21"/>
        <v>September</v>
      </c>
      <c r="I264" s="32" t="str">
        <f t="shared" si="22"/>
        <v>2015</v>
      </c>
      <c r="J264" s="32">
        <f t="shared" si="23"/>
        <v>38</v>
      </c>
      <c r="K264" s="32" t="str">
        <f>VLOOKUP(F264,_holidays!A260:B2365, 2,)</f>
        <v>Y</v>
      </c>
      <c r="L264" s="32" t="str">
        <f>VLOOKUP(F264,_holidays!A260:C2365, 3,FALSE)</f>
        <v>N</v>
      </c>
      <c r="M264" s="32">
        <v>8.9</v>
      </c>
      <c r="N264" s="32">
        <v>14.8</v>
      </c>
      <c r="O264" s="32">
        <v>17.600000000000001</v>
      </c>
      <c r="P264" s="32">
        <v>0</v>
      </c>
      <c r="Q264" s="39">
        <v>131795.48499999999</v>
      </c>
      <c r="R264" s="40">
        <v>38.966062469999997</v>
      </c>
      <c r="S264" s="40">
        <f t="shared" si="24"/>
        <v>5135551.1017739475</v>
      </c>
    </row>
    <row r="265" spans="6:19" ht="20" customHeight="1" x14ac:dyDescent="0.2">
      <c r="F265" s="4">
        <v>42264</v>
      </c>
      <c r="G265" s="32" t="str">
        <f t="shared" si="20"/>
        <v>Thursday</v>
      </c>
      <c r="H265" s="32" t="str">
        <f t="shared" si="21"/>
        <v>September</v>
      </c>
      <c r="I265" s="32" t="str">
        <f t="shared" si="22"/>
        <v>2015</v>
      </c>
      <c r="J265" s="32">
        <f t="shared" si="23"/>
        <v>38</v>
      </c>
      <c r="K265" s="32" t="str">
        <f>VLOOKUP(F265,_holidays!A261:B2366, 2,)</f>
        <v>Y</v>
      </c>
      <c r="L265" s="32" t="str">
        <f>VLOOKUP(F265,_holidays!A261:C2366, 3,FALSE)</f>
        <v>N</v>
      </c>
      <c r="M265" s="32">
        <v>9</v>
      </c>
      <c r="N265" s="32">
        <v>14.3</v>
      </c>
      <c r="O265" s="32">
        <v>12.4</v>
      </c>
      <c r="P265" s="32">
        <v>0.4</v>
      </c>
      <c r="Q265" s="39">
        <v>131050.675</v>
      </c>
      <c r="R265" s="40">
        <v>40.639264369999999</v>
      </c>
      <c r="S265" s="40">
        <f t="shared" si="24"/>
        <v>5325803.02719195</v>
      </c>
    </row>
    <row r="266" spans="6:19" ht="20" customHeight="1" x14ac:dyDescent="0.2">
      <c r="F266" s="4">
        <v>42265</v>
      </c>
      <c r="G266" s="32" t="str">
        <f t="shared" si="20"/>
        <v>Friday</v>
      </c>
      <c r="H266" s="32" t="str">
        <f t="shared" si="21"/>
        <v>September</v>
      </c>
      <c r="I266" s="32" t="str">
        <f t="shared" si="22"/>
        <v>2015</v>
      </c>
      <c r="J266" s="32">
        <f t="shared" si="23"/>
        <v>38</v>
      </c>
      <c r="K266" s="32" t="str">
        <f>VLOOKUP(F266,_holidays!A262:B2367, 2,)</f>
        <v>N</v>
      </c>
      <c r="L266" s="32" t="str">
        <f>VLOOKUP(F266,_holidays!A262:C2367, 3,FALSE)</f>
        <v>N</v>
      </c>
      <c r="M266" s="32">
        <v>10.5</v>
      </c>
      <c r="N266" s="32">
        <v>14.7</v>
      </c>
      <c r="O266" s="32">
        <v>8.1</v>
      </c>
      <c r="P266" s="32">
        <v>0</v>
      </c>
      <c r="Q266" s="39">
        <v>130764.58500000001</v>
      </c>
      <c r="R266" s="40">
        <v>40.630081019999999</v>
      </c>
      <c r="S266" s="40">
        <f t="shared" si="24"/>
        <v>5312975.6830966771</v>
      </c>
    </row>
    <row r="267" spans="6:19" ht="20" customHeight="1" x14ac:dyDescent="0.2">
      <c r="F267" s="4">
        <v>42266</v>
      </c>
      <c r="G267" s="32" t="str">
        <f t="shared" si="20"/>
        <v>Saturday</v>
      </c>
      <c r="H267" s="32" t="str">
        <f t="shared" si="21"/>
        <v>September</v>
      </c>
      <c r="I267" s="32" t="str">
        <f t="shared" si="22"/>
        <v>2015</v>
      </c>
      <c r="J267" s="32">
        <f t="shared" si="23"/>
        <v>38</v>
      </c>
      <c r="K267" s="32" t="str">
        <f>VLOOKUP(F267,_holidays!A263:B2368, 2,)</f>
        <v>N</v>
      </c>
      <c r="L267" s="32" t="str">
        <f>VLOOKUP(F267,_holidays!A263:C2368, 3,FALSE)</f>
        <v>N</v>
      </c>
      <c r="M267" s="32">
        <v>6.5</v>
      </c>
      <c r="N267" s="32">
        <v>21.3</v>
      </c>
      <c r="O267" s="32">
        <v>17</v>
      </c>
      <c r="P267" s="32">
        <v>0</v>
      </c>
      <c r="Q267" s="39">
        <v>112377.185</v>
      </c>
      <c r="R267" s="40">
        <v>47.826712030000003</v>
      </c>
      <c r="S267" s="40">
        <f t="shared" si="24"/>
        <v>5374631.2657370362</v>
      </c>
    </row>
    <row r="268" spans="6:19" ht="20" customHeight="1" x14ac:dyDescent="0.2">
      <c r="F268" s="4">
        <v>42267</v>
      </c>
      <c r="G268" s="32" t="str">
        <f t="shared" si="20"/>
        <v>Sunday</v>
      </c>
      <c r="H268" s="32" t="str">
        <f t="shared" si="21"/>
        <v>September</v>
      </c>
      <c r="I268" s="32" t="str">
        <f t="shared" si="22"/>
        <v>2015</v>
      </c>
      <c r="J268" s="32">
        <f t="shared" si="23"/>
        <v>39</v>
      </c>
      <c r="K268" s="32" t="str">
        <f>VLOOKUP(F268,_holidays!A264:B2369, 2,)</f>
        <v>N</v>
      </c>
      <c r="L268" s="32" t="str">
        <f>VLOOKUP(F268,_holidays!A264:C2369, 3,FALSE)</f>
        <v>N</v>
      </c>
      <c r="M268" s="32">
        <v>8.5</v>
      </c>
      <c r="N268" s="32">
        <v>22.9</v>
      </c>
      <c r="O268" s="32">
        <v>17.3</v>
      </c>
      <c r="P268" s="32">
        <v>0</v>
      </c>
      <c r="Q268" s="39">
        <v>103708.925</v>
      </c>
      <c r="R268" s="40">
        <v>32.857727840000003</v>
      </c>
      <c r="S268" s="40">
        <f t="shared" si="24"/>
        <v>3407639.6322289724</v>
      </c>
    </row>
    <row r="269" spans="6:19" ht="20" customHeight="1" x14ac:dyDescent="0.2">
      <c r="F269" s="4">
        <v>42268</v>
      </c>
      <c r="G269" s="32" t="str">
        <f t="shared" si="20"/>
        <v>Monday</v>
      </c>
      <c r="H269" s="32" t="str">
        <f t="shared" si="21"/>
        <v>September</v>
      </c>
      <c r="I269" s="32" t="str">
        <f t="shared" si="22"/>
        <v>2015</v>
      </c>
      <c r="J269" s="32">
        <f t="shared" si="23"/>
        <v>39</v>
      </c>
      <c r="K269" s="32" t="str">
        <f>VLOOKUP(F269,_holidays!A265:B2370, 2,)</f>
        <v>N</v>
      </c>
      <c r="L269" s="32" t="str">
        <f>VLOOKUP(F269,_holidays!A265:C2370, 3,FALSE)</f>
        <v>N</v>
      </c>
      <c r="M269" s="32">
        <v>14</v>
      </c>
      <c r="N269" s="32">
        <v>18.100000000000001</v>
      </c>
      <c r="O269" s="32">
        <v>6.7</v>
      </c>
      <c r="P269" s="32">
        <v>0</v>
      </c>
      <c r="Q269" s="39">
        <v>120096.71</v>
      </c>
      <c r="R269" s="40">
        <v>44.955977410000003</v>
      </c>
      <c r="S269" s="40">
        <f t="shared" si="24"/>
        <v>5399064.981775322</v>
      </c>
    </row>
    <row r="270" spans="6:19" ht="20" customHeight="1" x14ac:dyDescent="0.2">
      <c r="F270" s="4">
        <v>42269</v>
      </c>
      <c r="G270" s="32" t="str">
        <f t="shared" si="20"/>
        <v>Tuesday</v>
      </c>
      <c r="H270" s="32" t="str">
        <f t="shared" si="21"/>
        <v>September</v>
      </c>
      <c r="I270" s="32" t="str">
        <f t="shared" si="22"/>
        <v>2015</v>
      </c>
      <c r="J270" s="32">
        <f t="shared" si="23"/>
        <v>39</v>
      </c>
      <c r="K270" s="32" t="str">
        <f>VLOOKUP(F270,_holidays!A266:B2371, 2,)</f>
        <v>N</v>
      </c>
      <c r="L270" s="32" t="str">
        <f>VLOOKUP(F270,_holidays!A266:C2371, 3,FALSE)</f>
        <v>N</v>
      </c>
      <c r="M270" s="32">
        <v>7.6</v>
      </c>
      <c r="N270" s="32">
        <v>12.7</v>
      </c>
      <c r="O270" s="32">
        <v>17.399999999999999</v>
      </c>
      <c r="P270" s="32">
        <v>4.4000000000000004</v>
      </c>
      <c r="Q270" s="39">
        <v>127755.095</v>
      </c>
      <c r="R270" s="40">
        <v>99.476166710000001</v>
      </c>
      <c r="S270" s="40">
        <f t="shared" si="24"/>
        <v>12708587.128271887</v>
      </c>
    </row>
    <row r="271" spans="6:19" ht="20" customHeight="1" x14ac:dyDescent="0.2">
      <c r="F271" s="4">
        <v>42270</v>
      </c>
      <c r="G271" s="32" t="str">
        <f t="shared" si="20"/>
        <v>Wednesday</v>
      </c>
      <c r="H271" s="32" t="str">
        <f t="shared" si="21"/>
        <v>September</v>
      </c>
      <c r="I271" s="32" t="str">
        <f t="shared" si="22"/>
        <v>2015</v>
      </c>
      <c r="J271" s="32">
        <f t="shared" si="23"/>
        <v>39</v>
      </c>
      <c r="K271" s="32" t="str">
        <f>VLOOKUP(F271,_holidays!A267:B2372, 2,)</f>
        <v>N</v>
      </c>
      <c r="L271" s="32" t="str">
        <f>VLOOKUP(F271,_holidays!A267:C2372, 3,FALSE)</f>
        <v>N</v>
      </c>
      <c r="M271" s="32">
        <v>8.5</v>
      </c>
      <c r="N271" s="32">
        <v>12.6</v>
      </c>
      <c r="O271" s="32">
        <v>20.3</v>
      </c>
      <c r="P271" s="32">
        <v>0</v>
      </c>
      <c r="Q271" s="39">
        <v>131866.73000000001</v>
      </c>
      <c r="R271" s="40">
        <v>49.768610670000001</v>
      </c>
      <c r="S271" s="40">
        <f t="shared" si="24"/>
        <v>6562823.9456960093</v>
      </c>
    </row>
    <row r="272" spans="6:19" ht="20" customHeight="1" x14ac:dyDescent="0.2">
      <c r="F272" s="4">
        <v>42271</v>
      </c>
      <c r="G272" s="32" t="str">
        <f t="shared" si="20"/>
        <v>Thursday</v>
      </c>
      <c r="H272" s="32" t="str">
        <f t="shared" si="21"/>
        <v>September</v>
      </c>
      <c r="I272" s="32" t="str">
        <f t="shared" si="22"/>
        <v>2015</v>
      </c>
      <c r="J272" s="32">
        <f t="shared" si="23"/>
        <v>39</v>
      </c>
      <c r="K272" s="32" t="str">
        <f>VLOOKUP(F272,_holidays!A268:B2373, 2,)</f>
        <v>N</v>
      </c>
      <c r="L272" s="32" t="str">
        <f>VLOOKUP(F272,_holidays!A268:C2373, 3,FALSE)</f>
        <v>N</v>
      </c>
      <c r="M272" s="32">
        <v>5.0999999999999996</v>
      </c>
      <c r="N272" s="32">
        <v>14.3</v>
      </c>
      <c r="O272" s="32">
        <v>18.2</v>
      </c>
      <c r="P272" s="32">
        <v>0</v>
      </c>
      <c r="Q272" s="39">
        <v>130937.625</v>
      </c>
      <c r="R272" s="40">
        <v>54.980526810000001</v>
      </c>
      <c r="S272" s="40">
        <f t="shared" si="24"/>
        <v>7199019.6017502267</v>
      </c>
    </row>
    <row r="273" spans="6:19" ht="20" customHeight="1" x14ac:dyDescent="0.2">
      <c r="F273" s="4">
        <v>42272</v>
      </c>
      <c r="G273" s="32" t="str">
        <f t="shared" si="20"/>
        <v>Friday</v>
      </c>
      <c r="H273" s="32" t="str">
        <f t="shared" si="21"/>
        <v>September</v>
      </c>
      <c r="I273" s="32" t="str">
        <f t="shared" si="22"/>
        <v>2015</v>
      </c>
      <c r="J273" s="32">
        <f t="shared" si="23"/>
        <v>39</v>
      </c>
      <c r="K273" s="32" t="str">
        <f>VLOOKUP(F273,_holidays!A269:B2374, 2,)</f>
        <v>N</v>
      </c>
      <c r="L273" s="32" t="str">
        <f>VLOOKUP(F273,_holidays!A269:C2374, 3,FALSE)</f>
        <v>N</v>
      </c>
      <c r="M273" s="32">
        <v>5.8</v>
      </c>
      <c r="N273" s="32">
        <v>19.100000000000001</v>
      </c>
      <c r="O273" s="32">
        <v>20.2</v>
      </c>
      <c r="P273" s="32">
        <v>0</v>
      </c>
      <c r="Q273" s="39">
        <v>124278.93</v>
      </c>
      <c r="R273" s="40">
        <v>51.081001790000002</v>
      </c>
      <c r="S273" s="40">
        <f t="shared" si="24"/>
        <v>6348292.2457892848</v>
      </c>
    </row>
    <row r="274" spans="6:19" ht="20" customHeight="1" x14ac:dyDescent="0.2">
      <c r="F274" s="4">
        <v>42273</v>
      </c>
      <c r="G274" s="32" t="str">
        <f t="shared" si="20"/>
        <v>Saturday</v>
      </c>
      <c r="H274" s="32" t="str">
        <f t="shared" si="21"/>
        <v>September</v>
      </c>
      <c r="I274" s="32" t="str">
        <f t="shared" si="22"/>
        <v>2015</v>
      </c>
      <c r="J274" s="32">
        <f t="shared" si="23"/>
        <v>39</v>
      </c>
      <c r="K274" s="32" t="str">
        <f>VLOOKUP(F274,_holidays!A270:B2375, 2,)</f>
        <v>N</v>
      </c>
      <c r="L274" s="32" t="str">
        <f>VLOOKUP(F274,_holidays!A270:C2375, 3,FALSE)</f>
        <v>N</v>
      </c>
      <c r="M274" s="32">
        <v>6.6</v>
      </c>
      <c r="N274" s="32">
        <v>17.899999999999999</v>
      </c>
      <c r="O274" s="32">
        <v>20.100000000000001</v>
      </c>
      <c r="P274" s="32">
        <v>0</v>
      </c>
      <c r="Q274" s="39">
        <v>111064.49</v>
      </c>
      <c r="R274" s="40">
        <v>48.78936994</v>
      </c>
      <c r="S274" s="40">
        <f t="shared" si="24"/>
        <v>5418766.4898074307</v>
      </c>
    </row>
    <row r="275" spans="6:19" ht="20" customHeight="1" x14ac:dyDescent="0.2">
      <c r="F275" s="4">
        <v>42274</v>
      </c>
      <c r="G275" s="32" t="str">
        <f t="shared" si="20"/>
        <v>Sunday</v>
      </c>
      <c r="H275" s="32" t="str">
        <f t="shared" si="21"/>
        <v>September</v>
      </c>
      <c r="I275" s="32" t="str">
        <f t="shared" si="22"/>
        <v>2015</v>
      </c>
      <c r="J275" s="32">
        <f t="shared" si="23"/>
        <v>40</v>
      </c>
      <c r="K275" s="32" t="str">
        <f>VLOOKUP(F275,_holidays!A271:B2376, 2,)</f>
        <v>N</v>
      </c>
      <c r="L275" s="32" t="str">
        <f>VLOOKUP(F275,_holidays!A271:C2376, 3,FALSE)</f>
        <v>N</v>
      </c>
      <c r="M275" s="32">
        <v>9.8000000000000007</v>
      </c>
      <c r="N275" s="32">
        <v>20.2</v>
      </c>
      <c r="O275" s="32">
        <v>19.600000000000001</v>
      </c>
      <c r="P275" s="32">
        <v>0</v>
      </c>
      <c r="Q275" s="39">
        <v>106431.815</v>
      </c>
      <c r="R275" s="40">
        <v>43.931613710000001</v>
      </c>
      <c r="S275" s="40">
        <f t="shared" si="24"/>
        <v>4675721.3830341836</v>
      </c>
    </row>
    <row r="276" spans="6:19" ht="20" customHeight="1" x14ac:dyDescent="0.2">
      <c r="F276" s="4">
        <v>42275</v>
      </c>
      <c r="G276" s="32" t="str">
        <f t="shared" si="20"/>
        <v>Monday</v>
      </c>
      <c r="H276" s="32" t="str">
        <f t="shared" si="21"/>
        <v>September</v>
      </c>
      <c r="I276" s="32" t="str">
        <f t="shared" si="22"/>
        <v>2015</v>
      </c>
      <c r="J276" s="32">
        <f t="shared" si="23"/>
        <v>40</v>
      </c>
      <c r="K276" s="32" t="str">
        <f>VLOOKUP(F276,_holidays!A272:B2377, 2,)</f>
        <v>N</v>
      </c>
      <c r="L276" s="32" t="str">
        <f>VLOOKUP(F276,_holidays!A272:C2377, 3,FALSE)</f>
        <v>N</v>
      </c>
      <c r="M276" s="32">
        <v>8.3000000000000007</v>
      </c>
      <c r="N276" s="32">
        <v>21.4</v>
      </c>
      <c r="O276" s="32">
        <v>13.6</v>
      </c>
      <c r="P276" s="32">
        <v>0</v>
      </c>
      <c r="Q276" s="39">
        <v>121796.715</v>
      </c>
      <c r="R276" s="40">
        <v>42.026015379999997</v>
      </c>
      <c r="S276" s="40">
        <f t="shared" si="24"/>
        <v>5118630.617823476</v>
      </c>
    </row>
    <row r="277" spans="6:19" ht="20" customHeight="1" x14ac:dyDescent="0.2">
      <c r="F277" s="4">
        <v>42276</v>
      </c>
      <c r="G277" s="32" t="str">
        <f t="shared" si="20"/>
        <v>Tuesday</v>
      </c>
      <c r="H277" s="32" t="str">
        <f t="shared" si="21"/>
        <v>September</v>
      </c>
      <c r="I277" s="32" t="str">
        <f t="shared" si="22"/>
        <v>2015</v>
      </c>
      <c r="J277" s="32">
        <f t="shared" si="23"/>
        <v>40</v>
      </c>
      <c r="K277" s="32" t="str">
        <f>VLOOKUP(F277,_holidays!A273:B2378, 2,)</f>
        <v>N</v>
      </c>
      <c r="L277" s="32" t="str">
        <f>VLOOKUP(F277,_holidays!A273:C2378, 3,FALSE)</f>
        <v>N</v>
      </c>
      <c r="M277" s="32">
        <v>9</v>
      </c>
      <c r="N277" s="32">
        <v>16.899999999999999</v>
      </c>
      <c r="O277" s="32">
        <v>13.5</v>
      </c>
      <c r="P277" s="32">
        <v>0</v>
      </c>
      <c r="Q277" s="39">
        <v>126691.8</v>
      </c>
      <c r="R277" s="40">
        <v>37.640101250000001</v>
      </c>
      <c r="S277" s="40">
        <f t="shared" si="24"/>
        <v>4768692.1795447506</v>
      </c>
    </row>
    <row r="278" spans="6:19" ht="20" customHeight="1" x14ac:dyDescent="0.2">
      <c r="F278" s="4">
        <v>42277</v>
      </c>
      <c r="G278" s="32" t="str">
        <f t="shared" si="20"/>
        <v>Wednesday</v>
      </c>
      <c r="H278" s="32" t="str">
        <f t="shared" si="21"/>
        <v>September</v>
      </c>
      <c r="I278" s="32" t="str">
        <f t="shared" si="22"/>
        <v>2015</v>
      </c>
      <c r="J278" s="32">
        <f t="shared" si="23"/>
        <v>40</v>
      </c>
      <c r="K278" s="32" t="str">
        <f>VLOOKUP(F278,_holidays!A274:B2379, 2,)</f>
        <v>N</v>
      </c>
      <c r="L278" s="32" t="str">
        <f>VLOOKUP(F278,_holidays!A274:C2379, 3,FALSE)</f>
        <v>N</v>
      </c>
      <c r="M278" s="32">
        <v>11.5</v>
      </c>
      <c r="N278" s="32">
        <v>15.9</v>
      </c>
      <c r="O278" s="32">
        <v>16.8</v>
      </c>
      <c r="P278" s="32">
        <v>0</v>
      </c>
      <c r="Q278" s="39">
        <v>129641.245</v>
      </c>
      <c r="R278" s="40">
        <v>41.98096898</v>
      </c>
      <c r="S278" s="40">
        <f t="shared" si="24"/>
        <v>5442465.0848735804</v>
      </c>
    </row>
    <row r="279" spans="6:19" ht="20" customHeight="1" x14ac:dyDescent="0.2">
      <c r="F279" s="4">
        <v>42278</v>
      </c>
      <c r="G279" s="32" t="str">
        <f t="shared" si="20"/>
        <v>Thursday</v>
      </c>
      <c r="H279" s="32" t="str">
        <f t="shared" si="21"/>
        <v>October</v>
      </c>
      <c r="I279" s="32" t="str">
        <f t="shared" si="22"/>
        <v>2015</v>
      </c>
      <c r="J279" s="32">
        <f t="shared" si="23"/>
        <v>40</v>
      </c>
      <c r="K279" s="32" t="str">
        <f>VLOOKUP(F279,_holidays!A275:B2380, 2,)</f>
        <v>N</v>
      </c>
      <c r="L279" s="32" t="str">
        <f>VLOOKUP(F279,_holidays!A275:C2380, 3,FALSE)</f>
        <v>N</v>
      </c>
      <c r="M279" s="32">
        <v>6</v>
      </c>
      <c r="N279" s="32">
        <v>21.6</v>
      </c>
      <c r="O279" s="32">
        <v>21.7</v>
      </c>
      <c r="P279" s="32">
        <v>0</v>
      </c>
      <c r="Q279" s="39">
        <v>124356.41499999999</v>
      </c>
      <c r="R279" s="40">
        <v>34.809762990000003</v>
      </c>
      <c r="S279" s="40">
        <f t="shared" si="24"/>
        <v>4328817.332436081</v>
      </c>
    </row>
    <row r="280" spans="6:19" ht="20" customHeight="1" x14ac:dyDescent="0.2">
      <c r="F280" s="4">
        <v>42279</v>
      </c>
      <c r="G280" s="32" t="str">
        <f t="shared" si="20"/>
        <v>Friday</v>
      </c>
      <c r="H280" s="32" t="str">
        <f t="shared" si="21"/>
        <v>October</v>
      </c>
      <c r="I280" s="32" t="str">
        <f t="shared" si="22"/>
        <v>2015</v>
      </c>
      <c r="J280" s="32">
        <f t="shared" si="23"/>
        <v>40</v>
      </c>
      <c r="K280" s="32" t="str">
        <f>VLOOKUP(F280,_holidays!A276:B2381, 2,)</f>
        <v>N</v>
      </c>
      <c r="L280" s="32" t="str">
        <f>VLOOKUP(F280,_holidays!A276:C2381, 3,FALSE)</f>
        <v>Y</v>
      </c>
      <c r="M280" s="32">
        <v>9.9</v>
      </c>
      <c r="N280" s="32">
        <v>28.6</v>
      </c>
      <c r="O280" s="32">
        <v>21.7</v>
      </c>
      <c r="P280" s="32">
        <v>0</v>
      </c>
      <c r="Q280" s="39">
        <v>107544.145</v>
      </c>
      <c r="R280" s="40">
        <v>38.306983930000001</v>
      </c>
      <c r="S280" s="40">
        <f t="shared" si="24"/>
        <v>4119691.8342805901</v>
      </c>
    </row>
    <row r="281" spans="6:19" ht="20" customHeight="1" x14ac:dyDescent="0.2">
      <c r="F281" s="4">
        <v>42280</v>
      </c>
      <c r="G281" s="32" t="str">
        <f t="shared" si="20"/>
        <v>Saturday</v>
      </c>
      <c r="H281" s="32" t="str">
        <f t="shared" si="21"/>
        <v>October</v>
      </c>
      <c r="I281" s="32" t="str">
        <f t="shared" si="22"/>
        <v>2015</v>
      </c>
      <c r="J281" s="32">
        <f t="shared" si="23"/>
        <v>40</v>
      </c>
      <c r="K281" s="32" t="str">
        <f>VLOOKUP(F281,_holidays!A277:B2382, 2,)</f>
        <v>N</v>
      </c>
      <c r="L281" s="32" t="str">
        <f>VLOOKUP(F281,_holidays!A277:C2382, 3,FALSE)</f>
        <v>N</v>
      </c>
      <c r="M281" s="32">
        <v>16.3</v>
      </c>
      <c r="N281" s="32">
        <v>31.3</v>
      </c>
      <c r="O281" s="32">
        <v>22.2</v>
      </c>
      <c r="P281" s="32">
        <v>0</v>
      </c>
      <c r="Q281" s="39">
        <v>100598.55</v>
      </c>
      <c r="R281" s="40">
        <v>30.78069241</v>
      </c>
      <c r="S281" s="40">
        <f t="shared" si="24"/>
        <v>3096493.0244420054</v>
      </c>
    </row>
    <row r="282" spans="6:19" ht="20" customHeight="1" x14ac:dyDescent="0.2">
      <c r="F282" s="4">
        <v>42281</v>
      </c>
      <c r="G282" s="32" t="str">
        <f t="shared" si="20"/>
        <v>Sunday</v>
      </c>
      <c r="H282" s="32" t="str">
        <f t="shared" si="21"/>
        <v>October</v>
      </c>
      <c r="I282" s="32" t="str">
        <f t="shared" si="22"/>
        <v>2015</v>
      </c>
      <c r="J282" s="32">
        <f t="shared" si="23"/>
        <v>41</v>
      </c>
      <c r="K282" s="32" t="str">
        <f>VLOOKUP(F282,_holidays!A278:B2383, 2,)</f>
        <v>N</v>
      </c>
      <c r="L282" s="32" t="str">
        <f>VLOOKUP(F282,_holidays!A278:C2383, 3,FALSE)</f>
        <v>N</v>
      </c>
      <c r="M282" s="32">
        <v>13.9</v>
      </c>
      <c r="N282" s="32">
        <v>24.9</v>
      </c>
      <c r="O282" s="32">
        <v>22.2</v>
      </c>
      <c r="P282" s="32">
        <v>0</v>
      </c>
      <c r="Q282" s="39">
        <v>103828.88</v>
      </c>
      <c r="R282" s="40">
        <v>36.56069849</v>
      </c>
      <c r="S282" s="40">
        <f t="shared" si="24"/>
        <v>3796056.3762343912</v>
      </c>
    </row>
    <row r="283" spans="6:19" ht="20" customHeight="1" x14ac:dyDescent="0.2">
      <c r="F283" s="4">
        <v>42282</v>
      </c>
      <c r="G283" s="32" t="str">
        <f t="shared" si="20"/>
        <v>Monday</v>
      </c>
      <c r="H283" s="32" t="str">
        <f t="shared" si="21"/>
        <v>October</v>
      </c>
      <c r="I283" s="32" t="str">
        <f t="shared" si="22"/>
        <v>2015</v>
      </c>
      <c r="J283" s="32">
        <f t="shared" si="23"/>
        <v>41</v>
      </c>
      <c r="K283" s="32" t="str">
        <f>VLOOKUP(F283,_holidays!A279:B2384, 2,)</f>
        <v>N</v>
      </c>
      <c r="L283" s="32" t="str">
        <f>VLOOKUP(F283,_holidays!A279:C2384, 3,FALSE)</f>
        <v>N</v>
      </c>
      <c r="M283" s="32">
        <v>12.7</v>
      </c>
      <c r="N283" s="32">
        <v>34.4</v>
      </c>
      <c r="O283" s="32">
        <v>22</v>
      </c>
      <c r="P283" s="32">
        <v>0</v>
      </c>
      <c r="Q283" s="39">
        <v>125194.87</v>
      </c>
      <c r="R283" s="40">
        <v>38.972005189999997</v>
      </c>
      <c r="S283" s="40">
        <f t="shared" si="24"/>
        <v>4879095.1234013746</v>
      </c>
    </row>
    <row r="284" spans="6:19" ht="20" customHeight="1" x14ac:dyDescent="0.2">
      <c r="F284" s="4">
        <v>42283</v>
      </c>
      <c r="G284" s="32" t="str">
        <f t="shared" si="20"/>
        <v>Tuesday</v>
      </c>
      <c r="H284" s="32" t="str">
        <f t="shared" si="21"/>
        <v>October</v>
      </c>
      <c r="I284" s="32" t="str">
        <f t="shared" si="22"/>
        <v>2015</v>
      </c>
      <c r="J284" s="32">
        <f t="shared" si="23"/>
        <v>41</v>
      </c>
      <c r="K284" s="32" t="str">
        <f>VLOOKUP(F284,_holidays!A280:B2385, 2,)</f>
        <v>Y</v>
      </c>
      <c r="L284" s="32" t="str">
        <f>VLOOKUP(F284,_holidays!A280:C2385, 3,FALSE)</f>
        <v>N</v>
      </c>
      <c r="M284" s="32">
        <v>15.5</v>
      </c>
      <c r="N284" s="32">
        <v>35.799999999999997</v>
      </c>
      <c r="O284" s="32">
        <v>18.899999999999999</v>
      </c>
      <c r="P284" s="32">
        <v>0</v>
      </c>
      <c r="Q284" s="39">
        <v>127225.245</v>
      </c>
      <c r="R284" s="40">
        <v>36.244451439999999</v>
      </c>
      <c r="S284" s="40">
        <f t="shared" si="24"/>
        <v>4611209.2143446021</v>
      </c>
    </row>
    <row r="285" spans="6:19" ht="20" customHeight="1" x14ac:dyDescent="0.2">
      <c r="F285" s="4">
        <v>42284</v>
      </c>
      <c r="G285" s="32" t="str">
        <f t="shared" si="20"/>
        <v>Wednesday</v>
      </c>
      <c r="H285" s="32" t="str">
        <f t="shared" si="21"/>
        <v>October</v>
      </c>
      <c r="I285" s="32" t="str">
        <f t="shared" si="22"/>
        <v>2015</v>
      </c>
      <c r="J285" s="32">
        <f t="shared" si="23"/>
        <v>41</v>
      </c>
      <c r="K285" s="32" t="str">
        <f>VLOOKUP(F285,_holidays!A281:B2386, 2,)</f>
        <v>Y</v>
      </c>
      <c r="L285" s="32" t="str">
        <f>VLOOKUP(F285,_holidays!A281:C2386, 3,FALSE)</f>
        <v>N</v>
      </c>
      <c r="M285" s="32">
        <v>11.8</v>
      </c>
      <c r="N285" s="32">
        <v>16.2</v>
      </c>
      <c r="O285" s="32">
        <v>23.6</v>
      </c>
      <c r="P285" s="32">
        <v>0</v>
      </c>
      <c r="Q285" s="39">
        <v>117282.765</v>
      </c>
      <c r="R285" s="40">
        <v>31.596406630000001</v>
      </c>
      <c r="S285" s="40">
        <f t="shared" si="24"/>
        <v>3705713.9336307319</v>
      </c>
    </row>
    <row r="286" spans="6:19" ht="20" customHeight="1" x14ac:dyDescent="0.2">
      <c r="F286" s="4">
        <v>42285</v>
      </c>
      <c r="G286" s="32" t="str">
        <f t="shared" si="20"/>
        <v>Thursday</v>
      </c>
      <c r="H286" s="32" t="str">
        <f t="shared" si="21"/>
        <v>October</v>
      </c>
      <c r="I286" s="32" t="str">
        <f t="shared" si="22"/>
        <v>2015</v>
      </c>
      <c r="J286" s="32">
        <f t="shared" si="23"/>
        <v>41</v>
      </c>
      <c r="K286" s="32" t="str">
        <f>VLOOKUP(F286,_holidays!A282:B2387, 2,)</f>
        <v>Y</v>
      </c>
      <c r="L286" s="32" t="str">
        <f>VLOOKUP(F286,_holidays!A282:C2387, 3,FALSE)</f>
        <v>N</v>
      </c>
      <c r="M286" s="32">
        <v>7.6</v>
      </c>
      <c r="N286" s="32">
        <v>18.600000000000001</v>
      </c>
      <c r="O286" s="32">
        <v>23.3</v>
      </c>
      <c r="P286" s="32">
        <v>0</v>
      </c>
      <c r="Q286" s="39">
        <v>122121.325</v>
      </c>
      <c r="R286" s="40">
        <v>36.140982370000003</v>
      </c>
      <c r="S286" s="40">
        <f t="shared" si="24"/>
        <v>4413584.6538260402</v>
      </c>
    </row>
    <row r="287" spans="6:19" ht="20" customHeight="1" x14ac:dyDescent="0.2">
      <c r="F287" s="4">
        <v>42286</v>
      </c>
      <c r="G287" s="32" t="str">
        <f t="shared" si="20"/>
        <v>Friday</v>
      </c>
      <c r="H287" s="32" t="str">
        <f t="shared" si="21"/>
        <v>October</v>
      </c>
      <c r="I287" s="32" t="str">
        <f t="shared" si="22"/>
        <v>2015</v>
      </c>
      <c r="J287" s="32">
        <f t="shared" si="23"/>
        <v>41</v>
      </c>
      <c r="K287" s="32" t="str">
        <f>VLOOKUP(F287,_holidays!A283:B2388, 2,)</f>
        <v>Y</v>
      </c>
      <c r="L287" s="32" t="str">
        <f>VLOOKUP(F287,_holidays!A283:C2388, 3,FALSE)</f>
        <v>N</v>
      </c>
      <c r="M287" s="32">
        <v>10.9</v>
      </c>
      <c r="N287" s="32">
        <v>29.9</v>
      </c>
      <c r="O287" s="32">
        <v>22</v>
      </c>
      <c r="P287" s="32">
        <v>0</v>
      </c>
      <c r="Q287" s="39">
        <v>126989.905</v>
      </c>
      <c r="R287" s="40">
        <v>41.415074920000002</v>
      </c>
      <c r="S287" s="40">
        <f t="shared" si="24"/>
        <v>5259296.429658683</v>
      </c>
    </row>
    <row r="288" spans="6:19" ht="20" customHeight="1" x14ac:dyDescent="0.2">
      <c r="F288" s="4">
        <v>42287</v>
      </c>
      <c r="G288" s="32" t="str">
        <f t="shared" si="20"/>
        <v>Saturday</v>
      </c>
      <c r="H288" s="32" t="str">
        <f t="shared" si="21"/>
        <v>October</v>
      </c>
      <c r="I288" s="32" t="str">
        <f t="shared" si="22"/>
        <v>2015</v>
      </c>
      <c r="J288" s="32">
        <f t="shared" si="23"/>
        <v>41</v>
      </c>
      <c r="K288" s="32" t="str">
        <f>VLOOKUP(F288,_holidays!A284:B2389, 2,)</f>
        <v>Y</v>
      </c>
      <c r="L288" s="32" t="str">
        <f>VLOOKUP(F288,_holidays!A284:C2389, 3,FALSE)</f>
        <v>N</v>
      </c>
      <c r="M288" s="32">
        <v>17.5</v>
      </c>
      <c r="N288" s="32">
        <v>29.2</v>
      </c>
      <c r="O288" s="32">
        <v>11.9</v>
      </c>
      <c r="P288" s="32">
        <v>0</v>
      </c>
      <c r="Q288" s="39">
        <v>112604.825</v>
      </c>
      <c r="R288" s="40">
        <v>34.803176860000001</v>
      </c>
      <c r="S288" s="40">
        <f t="shared" si="24"/>
        <v>3919005.6397643494</v>
      </c>
    </row>
    <row r="289" spans="6:19" ht="20" customHeight="1" x14ac:dyDescent="0.2">
      <c r="F289" s="4">
        <v>42288</v>
      </c>
      <c r="G289" s="32" t="str">
        <f t="shared" si="20"/>
        <v>Sunday</v>
      </c>
      <c r="H289" s="32" t="str">
        <f t="shared" si="21"/>
        <v>October</v>
      </c>
      <c r="I289" s="32" t="str">
        <f t="shared" si="22"/>
        <v>2015</v>
      </c>
      <c r="J289" s="32">
        <f t="shared" si="23"/>
        <v>42</v>
      </c>
      <c r="K289" s="32" t="str">
        <f>VLOOKUP(F289,_holidays!A285:B2390, 2,)</f>
        <v>Y</v>
      </c>
      <c r="L289" s="32" t="str">
        <f>VLOOKUP(F289,_holidays!A285:C2390, 3,FALSE)</f>
        <v>N</v>
      </c>
      <c r="M289" s="32">
        <v>16.899999999999999</v>
      </c>
      <c r="N289" s="32">
        <v>19.2</v>
      </c>
      <c r="O289" s="32">
        <v>19.600000000000001</v>
      </c>
      <c r="P289" s="32">
        <v>0.4</v>
      </c>
      <c r="Q289" s="39">
        <v>105376.33500000001</v>
      </c>
      <c r="R289" s="40">
        <v>29.90281083</v>
      </c>
      <c r="S289" s="40">
        <f t="shared" si="24"/>
        <v>3151048.6114637083</v>
      </c>
    </row>
    <row r="290" spans="6:19" ht="20" customHeight="1" x14ac:dyDescent="0.2">
      <c r="F290" s="4">
        <v>42289</v>
      </c>
      <c r="G290" s="32" t="str">
        <f t="shared" si="20"/>
        <v>Monday</v>
      </c>
      <c r="H290" s="32" t="str">
        <f t="shared" si="21"/>
        <v>October</v>
      </c>
      <c r="I290" s="32" t="str">
        <f t="shared" si="22"/>
        <v>2015</v>
      </c>
      <c r="J290" s="32">
        <f t="shared" si="23"/>
        <v>42</v>
      </c>
      <c r="K290" s="32" t="str">
        <f>VLOOKUP(F290,_holidays!A286:B2391, 2,)</f>
        <v>Y</v>
      </c>
      <c r="L290" s="32" t="str">
        <f>VLOOKUP(F290,_holidays!A286:C2391, 3,FALSE)</f>
        <v>N</v>
      </c>
      <c r="M290" s="32">
        <v>11.3</v>
      </c>
      <c r="N290" s="32">
        <v>16.100000000000001</v>
      </c>
      <c r="O290" s="32">
        <v>13.4</v>
      </c>
      <c r="P290" s="32">
        <v>0.6</v>
      </c>
      <c r="Q290" s="39">
        <v>120916.215</v>
      </c>
      <c r="R290" s="40">
        <v>36.353623810000002</v>
      </c>
      <c r="S290" s="40">
        <f t="shared" si="24"/>
        <v>4395742.5926390793</v>
      </c>
    </row>
    <row r="291" spans="6:19" ht="20" customHeight="1" x14ac:dyDescent="0.2">
      <c r="F291" s="4">
        <v>42290</v>
      </c>
      <c r="G291" s="32" t="str">
        <f t="shared" si="20"/>
        <v>Tuesday</v>
      </c>
      <c r="H291" s="32" t="str">
        <f t="shared" si="21"/>
        <v>October</v>
      </c>
      <c r="I291" s="32" t="str">
        <f t="shared" si="22"/>
        <v>2015</v>
      </c>
      <c r="J291" s="32">
        <f t="shared" si="23"/>
        <v>42</v>
      </c>
      <c r="K291" s="32" t="str">
        <f>VLOOKUP(F291,_holidays!A287:B2392, 2,)</f>
        <v>Y</v>
      </c>
      <c r="L291" s="32" t="str">
        <f>VLOOKUP(F291,_holidays!A287:C2392, 3,FALSE)</f>
        <v>N</v>
      </c>
      <c r="M291" s="32">
        <v>7.9</v>
      </c>
      <c r="N291" s="32">
        <v>17.600000000000001</v>
      </c>
      <c r="O291" s="32">
        <v>24.3</v>
      </c>
      <c r="P291" s="32">
        <v>0.4</v>
      </c>
      <c r="Q291" s="39">
        <v>122830.38</v>
      </c>
      <c r="R291" s="40">
        <v>41.49816809</v>
      </c>
      <c r="S291" s="40">
        <f t="shared" si="24"/>
        <v>5097235.7557985745</v>
      </c>
    </row>
    <row r="292" spans="6:19" ht="20" customHeight="1" x14ac:dyDescent="0.2">
      <c r="F292" s="4">
        <v>42291</v>
      </c>
      <c r="G292" s="32" t="str">
        <f t="shared" si="20"/>
        <v>Wednesday</v>
      </c>
      <c r="H292" s="32" t="str">
        <f t="shared" si="21"/>
        <v>October</v>
      </c>
      <c r="I292" s="32" t="str">
        <f t="shared" si="22"/>
        <v>2015</v>
      </c>
      <c r="J292" s="32">
        <f t="shared" si="23"/>
        <v>42</v>
      </c>
      <c r="K292" s="32" t="str">
        <f>VLOOKUP(F292,_holidays!A288:B2393, 2,)</f>
        <v>Y</v>
      </c>
      <c r="L292" s="32" t="str">
        <f>VLOOKUP(F292,_holidays!A288:C2393, 3,FALSE)</f>
        <v>N</v>
      </c>
      <c r="M292" s="32">
        <v>11.2</v>
      </c>
      <c r="N292" s="32">
        <v>28.6</v>
      </c>
      <c r="O292" s="32">
        <v>24.4</v>
      </c>
      <c r="P292" s="32">
        <v>0</v>
      </c>
      <c r="Q292" s="39">
        <v>126919.19500000001</v>
      </c>
      <c r="R292" s="40">
        <v>45.563440200000002</v>
      </c>
      <c r="S292" s="40">
        <f t="shared" si="24"/>
        <v>5782875.1516146399</v>
      </c>
    </row>
    <row r="293" spans="6:19" ht="20" customHeight="1" x14ac:dyDescent="0.2">
      <c r="F293" s="4">
        <v>42292</v>
      </c>
      <c r="G293" s="32" t="str">
        <f t="shared" si="20"/>
        <v>Thursday</v>
      </c>
      <c r="H293" s="32" t="str">
        <f t="shared" si="21"/>
        <v>October</v>
      </c>
      <c r="I293" s="32" t="str">
        <f t="shared" si="22"/>
        <v>2015</v>
      </c>
      <c r="J293" s="32">
        <f t="shared" si="23"/>
        <v>42</v>
      </c>
      <c r="K293" s="32" t="str">
        <f>VLOOKUP(F293,_holidays!A289:B2394, 2,)</f>
        <v>Y</v>
      </c>
      <c r="L293" s="32" t="str">
        <f>VLOOKUP(F293,_holidays!A289:C2394, 3,FALSE)</f>
        <v>N</v>
      </c>
      <c r="M293" s="32">
        <v>14.4</v>
      </c>
      <c r="N293" s="32">
        <v>34</v>
      </c>
      <c r="O293" s="32">
        <v>22.2</v>
      </c>
      <c r="P293" s="32">
        <v>0</v>
      </c>
      <c r="Q293" s="39">
        <v>130260.37</v>
      </c>
      <c r="R293" s="40">
        <v>39.066948680000003</v>
      </c>
      <c r="S293" s="40">
        <f t="shared" si="24"/>
        <v>5088875.1898278119</v>
      </c>
    </row>
    <row r="294" spans="6:19" ht="20" customHeight="1" x14ac:dyDescent="0.2">
      <c r="F294" s="4">
        <v>42293</v>
      </c>
      <c r="G294" s="32" t="str">
        <f t="shared" si="20"/>
        <v>Friday</v>
      </c>
      <c r="H294" s="32" t="str">
        <f t="shared" si="21"/>
        <v>October</v>
      </c>
      <c r="I294" s="32" t="str">
        <f t="shared" si="22"/>
        <v>2015</v>
      </c>
      <c r="J294" s="32">
        <f t="shared" si="23"/>
        <v>42</v>
      </c>
      <c r="K294" s="32" t="str">
        <f>VLOOKUP(F294,_holidays!A290:B2395, 2,)</f>
        <v>Y</v>
      </c>
      <c r="L294" s="32" t="str">
        <f>VLOOKUP(F294,_holidays!A290:C2395, 3,FALSE)</f>
        <v>N</v>
      </c>
      <c r="M294" s="32">
        <v>17</v>
      </c>
      <c r="N294" s="32">
        <v>23.8</v>
      </c>
      <c r="O294" s="32">
        <v>8.4</v>
      </c>
      <c r="P294" s="32">
        <v>0</v>
      </c>
      <c r="Q294" s="39">
        <v>123985.97</v>
      </c>
      <c r="R294" s="40">
        <v>43.80436083</v>
      </c>
      <c r="S294" s="40">
        <f t="shared" si="24"/>
        <v>5431126.1677375548</v>
      </c>
    </row>
    <row r="295" spans="6:19" ht="20" customHeight="1" x14ac:dyDescent="0.2">
      <c r="F295" s="4">
        <v>42294</v>
      </c>
      <c r="G295" s="32" t="str">
        <f t="shared" si="20"/>
        <v>Saturday</v>
      </c>
      <c r="H295" s="32" t="str">
        <f t="shared" si="21"/>
        <v>October</v>
      </c>
      <c r="I295" s="32" t="str">
        <f t="shared" si="22"/>
        <v>2015</v>
      </c>
      <c r="J295" s="32">
        <f t="shared" si="23"/>
        <v>42</v>
      </c>
      <c r="K295" s="32" t="str">
        <f>VLOOKUP(F295,_holidays!A291:B2396, 2,)</f>
        <v>Y</v>
      </c>
      <c r="L295" s="32" t="str">
        <f>VLOOKUP(F295,_holidays!A291:C2396, 3,FALSE)</f>
        <v>N</v>
      </c>
      <c r="M295" s="32">
        <v>11.5</v>
      </c>
      <c r="N295" s="32">
        <v>20.5</v>
      </c>
      <c r="O295" s="32">
        <v>20.399999999999999</v>
      </c>
      <c r="P295" s="32">
        <v>0</v>
      </c>
      <c r="Q295" s="39">
        <v>104916.345</v>
      </c>
      <c r="R295" s="40">
        <v>29.673610060000001</v>
      </c>
      <c r="S295" s="40">
        <f t="shared" si="24"/>
        <v>3113246.7104504309</v>
      </c>
    </row>
    <row r="296" spans="6:19" ht="20" customHeight="1" x14ac:dyDescent="0.2">
      <c r="F296" s="4">
        <v>42295</v>
      </c>
      <c r="G296" s="32" t="str">
        <f t="shared" si="20"/>
        <v>Sunday</v>
      </c>
      <c r="H296" s="32" t="str">
        <f t="shared" si="21"/>
        <v>October</v>
      </c>
      <c r="I296" s="32" t="str">
        <f t="shared" si="22"/>
        <v>2015</v>
      </c>
      <c r="J296" s="32">
        <f t="shared" si="23"/>
        <v>43</v>
      </c>
      <c r="K296" s="32" t="str">
        <f>VLOOKUP(F296,_holidays!A292:B2397, 2,)</f>
        <v>Y</v>
      </c>
      <c r="L296" s="32" t="str">
        <f>VLOOKUP(F296,_holidays!A292:C2397, 3,FALSE)</f>
        <v>N</v>
      </c>
      <c r="M296" s="32">
        <v>12.6</v>
      </c>
      <c r="N296" s="32">
        <v>17.7</v>
      </c>
      <c r="O296" s="32">
        <v>24.2</v>
      </c>
      <c r="P296" s="32">
        <v>0</v>
      </c>
      <c r="Q296" s="39">
        <v>100812.04</v>
      </c>
      <c r="R296" s="40">
        <v>29.120867570000001</v>
      </c>
      <c r="S296" s="40">
        <f t="shared" si="24"/>
        <v>2935734.0663015428</v>
      </c>
    </row>
    <row r="297" spans="6:19" ht="20" customHeight="1" x14ac:dyDescent="0.2">
      <c r="F297" s="4">
        <v>42296</v>
      </c>
      <c r="G297" s="32" t="str">
        <f t="shared" si="20"/>
        <v>Monday</v>
      </c>
      <c r="H297" s="32" t="str">
        <f t="shared" si="21"/>
        <v>October</v>
      </c>
      <c r="I297" s="32" t="str">
        <f t="shared" si="22"/>
        <v>2015</v>
      </c>
      <c r="J297" s="32">
        <f t="shared" si="23"/>
        <v>43</v>
      </c>
      <c r="K297" s="32" t="str">
        <f>VLOOKUP(F297,_holidays!A293:B2398, 2,)</f>
        <v>Y</v>
      </c>
      <c r="L297" s="32" t="str">
        <f>VLOOKUP(F297,_holidays!A293:C2398, 3,FALSE)</f>
        <v>N</v>
      </c>
      <c r="M297" s="32">
        <v>8.3000000000000007</v>
      </c>
      <c r="N297" s="32">
        <v>26.7</v>
      </c>
      <c r="O297" s="32">
        <v>25.8</v>
      </c>
      <c r="P297" s="32">
        <v>0</v>
      </c>
      <c r="Q297" s="39">
        <v>120795</v>
      </c>
      <c r="R297" s="40">
        <v>43.510676320000002</v>
      </c>
      <c r="S297" s="40">
        <f t="shared" si="24"/>
        <v>5255872.1460744003</v>
      </c>
    </row>
    <row r="298" spans="6:19" ht="20" customHeight="1" x14ac:dyDescent="0.2">
      <c r="F298" s="4">
        <v>42297</v>
      </c>
      <c r="G298" s="32" t="str">
        <f t="shared" si="20"/>
        <v>Tuesday</v>
      </c>
      <c r="H298" s="32" t="str">
        <f t="shared" si="21"/>
        <v>October</v>
      </c>
      <c r="I298" s="32" t="str">
        <f t="shared" si="22"/>
        <v>2015</v>
      </c>
      <c r="J298" s="32">
        <f t="shared" si="23"/>
        <v>43</v>
      </c>
      <c r="K298" s="32" t="str">
        <f>VLOOKUP(F298,_holidays!A294:B2399, 2,)</f>
        <v>Y</v>
      </c>
      <c r="L298" s="32" t="str">
        <f>VLOOKUP(F298,_holidays!A294:C2399, 3,FALSE)</f>
        <v>N</v>
      </c>
      <c r="M298" s="32">
        <v>12.9</v>
      </c>
      <c r="N298" s="32">
        <v>31.8</v>
      </c>
      <c r="O298" s="32">
        <v>14.4</v>
      </c>
      <c r="P298" s="32">
        <v>0</v>
      </c>
      <c r="Q298" s="39">
        <v>126655.49</v>
      </c>
      <c r="R298" s="40">
        <v>43.332869199999998</v>
      </c>
      <c r="S298" s="40">
        <f t="shared" si="24"/>
        <v>5488345.7816319084</v>
      </c>
    </row>
    <row r="299" spans="6:19" ht="20" customHeight="1" x14ac:dyDescent="0.2">
      <c r="F299" s="4">
        <v>42298</v>
      </c>
      <c r="G299" s="32" t="str">
        <f t="shared" si="20"/>
        <v>Wednesday</v>
      </c>
      <c r="H299" s="32" t="str">
        <f t="shared" si="21"/>
        <v>October</v>
      </c>
      <c r="I299" s="32" t="str">
        <f t="shared" si="22"/>
        <v>2015</v>
      </c>
      <c r="J299" s="32">
        <f t="shared" si="23"/>
        <v>43</v>
      </c>
      <c r="K299" s="32" t="str">
        <f>VLOOKUP(F299,_holidays!A295:B2400, 2,)</f>
        <v>Y</v>
      </c>
      <c r="L299" s="32" t="str">
        <f>VLOOKUP(F299,_holidays!A295:C2400, 3,FALSE)</f>
        <v>N</v>
      </c>
      <c r="M299" s="32">
        <v>17.600000000000001</v>
      </c>
      <c r="N299" s="32">
        <v>18.3</v>
      </c>
      <c r="O299" s="32">
        <v>7.3</v>
      </c>
      <c r="P299" s="32">
        <v>2.4</v>
      </c>
      <c r="Q299" s="39">
        <v>122368.88499999999</v>
      </c>
      <c r="R299" s="40">
        <v>39.681894030000002</v>
      </c>
      <c r="S299" s="40">
        <f t="shared" si="24"/>
        <v>4855829.1271392563</v>
      </c>
    </row>
    <row r="300" spans="6:19" ht="20" customHeight="1" x14ac:dyDescent="0.2">
      <c r="F300" s="4">
        <v>42299</v>
      </c>
      <c r="G300" s="32" t="str">
        <f t="shared" si="20"/>
        <v>Thursday</v>
      </c>
      <c r="H300" s="32" t="str">
        <f t="shared" si="21"/>
        <v>October</v>
      </c>
      <c r="I300" s="32" t="str">
        <f t="shared" si="22"/>
        <v>2015</v>
      </c>
      <c r="J300" s="32">
        <f t="shared" si="23"/>
        <v>43</v>
      </c>
      <c r="K300" s="32" t="str">
        <f>VLOOKUP(F300,_holidays!A296:B2401, 2,)</f>
        <v>Y</v>
      </c>
      <c r="L300" s="32" t="str">
        <f>VLOOKUP(F300,_holidays!A296:C2401, 3,FALSE)</f>
        <v>N</v>
      </c>
      <c r="M300" s="32">
        <v>11.4</v>
      </c>
      <c r="N300" s="32">
        <v>16.7</v>
      </c>
      <c r="O300" s="32">
        <v>8.5</v>
      </c>
      <c r="P300" s="32">
        <v>7</v>
      </c>
      <c r="Q300" s="39">
        <v>121471.64</v>
      </c>
      <c r="R300" s="40">
        <v>44.033046460000001</v>
      </c>
      <c r="S300" s="40">
        <f t="shared" si="24"/>
        <v>5348766.3676923942</v>
      </c>
    </row>
    <row r="301" spans="6:19" ht="20" customHeight="1" x14ac:dyDescent="0.2">
      <c r="F301" s="4">
        <v>42300</v>
      </c>
      <c r="G301" s="32" t="str">
        <f t="shared" si="20"/>
        <v>Friday</v>
      </c>
      <c r="H301" s="32" t="str">
        <f t="shared" si="21"/>
        <v>October</v>
      </c>
      <c r="I301" s="32" t="str">
        <f t="shared" si="22"/>
        <v>2015</v>
      </c>
      <c r="J301" s="32">
        <f t="shared" si="23"/>
        <v>43</v>
      </c>
      <c r="K301" s="32" t="str">
        <f>VLOOKUP(F301,_holidays!A297:B2402, 2,)</f>
        <v>Y</v>
      </c>
      <c r="L301" s="32" t="str">
        <f>VLOOKUP(F301,_holidays!A297:C2402, 3,FALSE)</f>
        <v>N</v>
      </c>
      <c r="M301" s="32">
        <v>11.8</v>
      </c>
      <c r="N301" s="32">
        <v>16.399999999999999</v>
      </c>
      <c r="O301" s="32">
        <v>21</v>
      </c>
      <c r="P301" s="32">
        <v>0</v>
      </c>
      <c r="Q301" s="39">
        <v>120420.7</v>
      </c>
      <c r="R301" s="40">
        <v>48.169896799999997</v>
      </c>
      <c r="S301" s="40">
        <f t="shared" si="24"/>
        <v>5800652.6915837592</v>
      </c>
    </row>
    <row r="302" spans="6:19" ht="20" customHeight="1" x14ac:dyDescent="0.2">
      <c r="F302" s="4">
        <v>42301</v>
      </c>
      <c r="G302" s="32" t="str">
        <f t="shared" si="20"/>
        <v>Saturday</v>
      </c>
      <c r="H302" s="32" t="str">
        <f t="shared" si="21"/>
        <v>October</v>
      </c>
      <c r="I302" s="32" t="str">
        <f t="shared" si="22"/>
        <v>2015</v>
      </c>
      <c r="J302" s="32">
        <f t="shared" si="23"/>
        <v>43</v>
      </c>
      <c r="K302" s="32" t="str">
        <f>VLOOKUP(F302,_holidays!A298:B2403, 2,)</f>
        <v>Y</v>
      </c>
      <c r="L302" s="32" t="str">
        <f>VLOOKUP(F302,_holidays!A298:C2403, 3,FALSE)</f>
        <v>N</v>
      </c>
      <c r="M302" s="32">
        <v>9.1999999999999993</v>
      </c>
      <c r="N302" s="32">
        <v>19.5</v>
      </c>
      <c r="O302" s="32">
        <v>25.1</v>
      </c>
      <c r="P302" s="32">
        <v>0</v>
      </c>
      <c r="Q302" s="39">
        <v>106813.03</v>
      </c>
      <c r="R302" s="40">
        <v>32.192051970000001</v>
      </c>
      <c r="S302" s="40">
        <f t="shared" si="24"/>
        <v>3438530.6128331693</v>
      </c>
    </row>
    <row r="303" spans="6:19" ht="20" customHeight="1" x14ac:dyDescent="0.2">
      <c r="F303" s="4">
        <v>42302</v>
      </c>
      <c r="G303" s="32" t="str">
        <f t="shared" si="20"/>
        <v>Sunday</v>
      </c>
      <c r="H303" s="32" t="str">
        <f t="shared" si="21"/>
        <v>October</v>
      </c>
      <c r="I303" s="32" t="str">
        <f t="shared" si="22"/>
        <v>2015</v>
      </c>
      <c r="J303" s="32">
        <f t="shared" si="23"/>
        <v>44</v>
      </c>
      <c r="K303" s="32" t="str">
        <f>VLOOKUP(F303,_holidays!A299:B2404, 2,)</f>
        <v>Y</v>
      </c>
      <c r="L303" s="32" t="str">
        <f>VLOOKUP(F303,_holidays!A299:C2404, 3,FALSE)</f>
        <v>N</v>
      </c>
      <c r="M303" s="32">
        <v>10.199999999999999</v>
      </c>
      <c r="N303" s="32">
        <v>31.3</v>
      </c>
      <c r="O303" s="32">
        <v>20.100000000000001</v>
      </c>
      <c r="P303" s="32">
        <v>0</v>
      </c>
      <c r="Q303" s="39">
        <v>102279.745</v>
      </c>
      <c r="R303" s="40">
        <v>17.4659695</v>
      </c>
      <c r="S303" s="40">
        <f t="shared" si="24"/>
        <v>1786414.9066377773</v>
      </c>
    </row>
    <row r="304" spans="6:19" ht="20" customHeight="1" x14ac:dyDescent="0.2">
      <c r="F304" s="4">
        <v>42303</v>
      </c>
      <c r="G304" s="32" t="str">
        <f t="shared" si="20"/>
        <v>Monday</v>
      </c>
      <c r="H304" s="32" t="str">
        <f t="shared" si="21"/>
        <v>October</v>
      </c>
      <c r="I304" s="32" t="str">
        <f t="shared" si="22"/>
        <v>2015</v>
      </c>
      <c r="J304" s="32">
        <f t="shared" si="23"/>
        <v>44</v>
      </c>
      <c r="K304" s="32" t="str">
        <f>VLOOKUP(F304,_holidays!A300:B2405, 2,)</f>
        <v>Y</v>
      </c>
      <c r="L304" s="32" t="str">
        <f>VLOOKUP(F304,_holidays!A300:C2405, 3,FALSE)</f>
        <v>N</v>
      </c>
      <c r="M304" s="32">
        <v>14</v>
      </c>
      <c r="N304" s="32">
        <v>15.9</v>
      </c>
      <c r="O304" s="32">
        <v>14.5</v>
      </c>
      <c r="P304" s="32">
        <v>0.2</v>
      </c>
      <c r="Q304" s="39">
        <v>115297.34</v>
      </c>
      <c r="R304" s="40">
        <v>29.398516279999999</v>
      </c>
      <c r="S304" s="40">
        <f t="shared" si="24"/>
        <v>3389570.727030695</v>
      </c>
    </row>
    <row r="305" spans="6:19" ht="20" customHeight="1" x14ac:dyDescent="0.2">
      <c r="F305" s="4">
        <v>42304</v>
      </c>
      <c r="G305" s="32" t="str">
        <f t="shared" si="20"/>
        <v>Tuesday</v>
      </c>
      <c r="H305" s="32" t="str">
        <f t="shared" si="21"/>
        <v>October</v>
      </c>
      <c r="I305" s="32" t="str">
        <f t="shared" si="22"/>
        <v>2015</v>
      </c>
      <c r="J305" s="32">
        <f t="shared" si="23"/>
        <v>44</v>
      </c>
      <c r="K305" s="32" t="str">
        <f>VLOOKUP(F305,_holidays!A301:B2406, 2,)</f>
        <v>Y</v>
      </c>
      <c r="L305" s="32" t="str">
        <f>VLOOKUP(F305,_holidays!A301:C2406, 3,FALSE)</f>
        <v>N</v>
      </c>
      <c r="M305" s="32">
        <v>10.4</v>
      </c>
      <c r="N305" s="32">
        <v>23.3</v>
      </c>
      <c r="O305" s="32">
        <v>28.1</v>
      </c>
      <c r="P305" s="32">
        <v>0.2</v>
      </c>
      <c r="Q305" s="39">
        <v>116619.57</v>
      </c>
      <c r="R305" s="40">
        <v>31.32939962</v>
      </c>
      <c r="S305" s="40">
        <f t="shared" si="24"/>
        <v>3653621.1120425635</v>
      </c>
    </row>
    <row r="306" spans="6:19" ht="20" customHeight="1" x14ac:dyDescent="0.2">
      <c r="F306" s="4">
        <v>42305</v>
      </c>
      <c r="G306" s="32" t="str">
        <f t="shared" si="20"/>
        <v>Wednesday</v>
      </c>
      <c r="H306" s="32" t="str">
        <f t="shared" si="21"/>
        <v>October</v>
      </c>
      <c r="I306" s="32" t="str">
        <f t="shared" si="22"/>
        <v>2015</v>
      </c>
      <c r="J306" s="32">
        <f t="shared" si="23"/>
        <v>44</v>
      </c>
      <c r="K306" s="32" t="str">
        <f>VLOOKUP(F306,_holidays!A302:B2407, 2,)</f>
        <v>Y</v>
      </c>
      <c r="L306" s="32" t="str">
        <f>VLOOKUP(F306,_holidays!A302:C2407, 3,FALSE)</f>
        <v>N</v>
      </c>
      <c r="M306" s="32">
        <v>10.1</v>
      </c>
      <c r="N306" s="32">
        <v>26.8</v>
      </c>
      <c r="O306" s="32">
        <v>27.6</v>
      </c>
      <c r="P306" s="32">
        <v>0</v>
      </c>
      <c r="Q306" s="39">
        <v>122887.41</v>
      </c>
      <c r="R306" s="40">
        <v>39.51380992</v>
      </c>
      <c r="S306" s="40">
        <f t="shared" si="24"/>
        <v>4855749.7603011075</v>
      </c>
    </row>
    <row r="307" spans="6:19" ht="20" customHeight="1" x14ac:dyDescent="0.2">
      <c r="F307" s="4">
        <v>42306</v>
      </c>
      <c r="G307" s="32" t="str">
        <f t="shared" si="20"/>
        <v>Thursday</v>
      </c>
      <c r="H307" s="32" t="str">
        <f t="shared" si="21"/>
        <v>October</v>
      </c>
      <c r="I307" s="32" t="str">
        <f t="shared" si="22"/>
        <v>2015</v>
      </c>
      <c r="J307" s="32">
        <f t="shared" si="23"/>
        <v>44</v>
      </c>
      <c r="K307" s="32" t="str">
        <f>VLOOKUP(F307,_holidays!A303:B2408, 2,)</f>
        <v>Y</v>
      </c>
      <c r="L307" s="32" t="str">
        <f>VLOOKUP(F307,_holidays!A303:C2408, 3,FALSE)</f>
        <v>N</v>
      </c>
      <c r="M307" s="32">
        <v>13.7</v>
      </c>
      <c r="N307" s="32">
        <v>26.1</v>
      </c>
      <c r="O307" s="32">
        <v>26.8</v>
      </c>
      <c r="P307" s="32">
        <v>0</v>
      </c>
      <c r="Q307" s="39">
        <v>124222.935</v>
      </c>
      <c r="R307" s="40">
        <v>62.320128279999999</v>
      </c>
      <c r="S307" s="40">
        <f t="shared" si="24"/>
        <v>7741589.2445181012</v>
      </c>
    </row>
    <row r="308" spans="6:19" ht="20" customHeight="1" x14ac:dyDescent="0.2">
      <c r="F308" s="4">
        <v>42307</v>
      </c>
      <c r="G308" s="32" t="str">
        <f t="shared" si="20"/>
        <v>Friday</v>
      </c>
      <c r="H308" s="32" t="str">
        <f t="shared" si="21"/>
        <v>October</v>
      </c>
      <c r="I308" s="32" t="str">
        <f t="shared" si="22"/>
        <v>2015</v>
      </c>
      <c r="J308" s="32">
        <f t="shared" si="23"/>
        <v>44</v>
      </c>
      <c r="K308" s="32" t="str">
        <f>VLOOKUP(F308,_holidays!A304:B2409, 2,)</f>
        <v>Y</v>
      </c>
      <c r="L308" s="32" t="str">
        <f>VLOOKUP(F308,_holidays!A304:C2409, 3,FALSE)</f>
        <v>N</v>
      </c>
      <c r="M308" s="32">
        <v>12.6</v>
      </c>
      <c r="N308" s="32">
        <v>27.4</v>
      </c>
      <c r="O308" s="32">
        <v>22.6</v>
      </c>
      <c r="P308" s="32">
        <v>0</v>
      </c>
      <c r="Q308" s="39">
        <v>121256.97</v>
      </c>
      <c r="R308" s="40">
        <v>35.875550349999997</v>
      </c>
      <c r="S308" s="40">
        <f t="shared" si="24"/>
        <v>4350160.5325234393</v>
      </c>
    </row>
    <row r="309" spans="6:19" ht="20" customHeight="1" x14ac:dyDescent="0.2">
      <c r="F309" s="4">
        <v>42308</v>
      </c>
      <c r="G309" s="32" t="str">
        <f t="shared" si="20"/>
        <v>Saturday</v>
      </c>
      <c r="H309" s="32" t="str">
        <f t="shared" si="21"/>
        <v>October</v>
      </c>
      <c r="I309" s="32" t="str">
        <f t="shared" si="22"/>
        <v>2015</v>
      </c>
      <c r="J309" s="32">
        <f t="shared" si="23"/>
        <v>44</v>
      </c>
      <c r="K309" s="32" t="str">
        <f>VLOOKUP(F309,_holidays!A305:B2410, 2,)</f>
        <v>Y</v>
      </c>
      <c r="L309" s="32" t="str">
        <f>VLOOKUP(F309,_holidays!A305:C2410, 3,FALSE)</f>
        <v>N</v>
      </c>
      <c r="M309" s="32">
        <v>15.7</v>
      </c>
      <c r="N309" s="32">
        <v>25.9</v>
      </c>
      <c r="O309" s="32">
        <v>13.5</v>
      </c>
      <c r="P309" s="32">
        <v>1</v>
      </c>
      <c r="Q309" s="39">
        <v>106353.44</v>
      </c>
      <c r="R309" s="40">
        <v>18.374790109999999</v>
      </c>
      <c r="S309" s="40">
        <f t="shared" si="24"/>
        <v>1954222.1374764785</v>
      </c>
    </row>
    <row r="310" spans="6:19" ht="20" customHeight="1" x14ac:dyDescent="0.2">
      <c r="F310" s="4">
        <v>42309</v>
      </c>
      <c r="G310" s="32" t="str">
        <f t="shared" si="20"/>
        <v>Sunday</v>
      </c>
      <c r="H310" s="32" t="str">
        <f t="shared" si="21"/>
        <v>November</v>
      </c>
      <c r="I310" s="32" t="str">
        <f t="shared" si="22"/>
        <v>2015</v>
      </c>
      <c r="J310" s="32">
        <f t="shared" si="23"/>
        <v>45</v>
      </c>
      <c r="K310" s="32" t="str">
        <f>VLOOKUP(F310,_holidays!A306:B2411, 2,)</f>
        <v>Y</v>
      </c>
      <c r="L310" s="32" t="str">
        <f>VLOOKUP(F310,_holidays!A306:C2411, 3,FALSE)</f>
        <v>N</v>
      </c>
      <c r="M310" s="32">
        <v>16.399999999999999</v>
      </c>
      <c r="N310" s="32">
        <v>26</v>
      </c>
      <c r="O310" s="32">
        <v>10</v>
      </c>
      <c r="P310" s="32">
        <v>4.4000000000000004</v>
      </c>
      <c r="Q310" s="39">
        <v>103629.645</v>
      </c>
      <c r="R310" s="40">
        <v>14.68483973</v>
      </c>
      <c r="S310" s="40">
        <f t="shared" si="24"/>
        <v>1521784.728101796</v>
      </c>
    </row>
    <row r="311" spans="6:19" ht="20" customHeight="1" x14ac:dyDescent="0.2">
      <c r="F311" s="4">
        <v>42310</v>
      </c>
      <c r="G311" s="32" t="str">
        <f t="shared" si="20"/>
        <v>Monday</v>
      </c>
      <c r="H311" s="32" t="str">
        <f t="shared" si="21"/>
        <v>November</v>
      </c>
      <c r="I311" s="32" t="str">
        <f t="shared" si="22"/>
        <v>2015</v>
      </c>
      <c r="J311" s="32">
        <f t="shared" si="23"/>
        <v>45</v>
      </c>
      <c r="K311" s="32" t="str">
        <f>VLOOKUP(F311,_holidays!A307:B2412, 2,)</f>
        <v>Y</v>
      </c>
      <c r="L311" s="32" t="str">
        <f>VLOOKUP(F311,_holidays!A307:C2412, 3,FALSE)</f>
        <v>N</v>
      </c>
      <c r="M311" s="32">
        <v>14.5</v>
      </c>
      <c r="N311" s="32">
        <v>16</v>
      </c>
      <c r="O311" s="32">
        <v>8.1999999999999993</v>
      </c>
      <c r="P311" s="32">
        <v>0</v>
      </c>
      <c r="Q311" s="39">
        <v>113791.75</v>
      </c>
      <c r="R311" s="40">
        <v>25.017848959999998</v>
      </c>
      <c r="S311" s="40">
        <f t="shared" si="24"/>
        <v>2846824.8143940796</v>
      </c>
    </row>
    <row r="312" spans="6:19" ht="20" customHeight="1" x14ac:dyDescent="0.2">
      <c r="F312" s="4">
        <v>42311</v>
      </c>
      <c r="G312" s="32" t="str">
        <f t="shared" si="20"/>
        <v>Tuesday</v>
      </c>
      <c r="H312" s="32" t="str">
        <f t="shared" si="21"/>
        <v>November</v>
      </c>
      <c r="I312" s="32" t="str">
        <f t="shared" si="22"/>
        <v>2015</v>
      </c>
      <c r="J312" s="32">
        <f t="shared" si="23"/>
        <v>45</v>
      </c>
      <c r="K312" s="32" t="str">
        <f>VLOOKUP(F312,_holidays!A308:B2413, 2,)</f>
        <v>Y</v>
      </c>
      <c r="L312" s="32" t="str">
        <f>VLOOKUP(F312,_holidays!A308:C2413, 3,FALSE)</f>
        <v>Y</v>
      </c>
      <c r="M312" s="32">
        <v>8</v>
      </c>
      <c r="N312" s="32">
        <v>17.899999999999999</v>
      </c>
      <c r="O312" s="32">
        <v>25.4</v>
      </c>
      <c r="P312" s="32">
        <v>0.2</v>
      </c>
      <c r="Q312" s="39">
        <v>101793.035</v>
      </c>
      <c r="R312" s="40">
        <v>14.15794771</v>
      </c>
      <c r="S312" s="40">
        <f t="shared" si="24"/>
        <v>1441180.4667721998</v>
      </c>
    </row>
    <row r="313" spans="6:19" ht="20" customHeight="1" x14ac:dyDescent="0.2">
      <c r="F313" s="4">
        <v>42312</v>
      </c>
      <c r="G313" s="32" t="str">
        <f t="shared" si="20"/>
        <v>Wednesday</v>
      </c>
      <c r="H313" s="32" t="str">
        <f t="shared" si="21"/>
        <v>November</v>
      </c>
      <c r="I313" s="32" t="str">
        <f t="shared" si="22"/>
        <v>2015</v>
      </c>
      <c r="J313" s="32">
        <f t="shared" si="23"/>
        <v>45</v>
      </c>
      <c r="K313" s="32" t="str">
        <f>VLOOKUP(F313,_holidays!A309:B2414, 2,)</f>
        <v>Y</v>
      </c>
      <c r="L313" s="32" t="str">
        <f>VLOOKUP(F313,_holidays!A309:C2414, 3,FALSE)</f>
        <v>N</v>
      </c>
      <c r="M313" s="32">
        <v>10.9</v>
      </c>
      <c r="N313" s="32">
        <v>27.2</v>
      </c>
      <c r="O313" s="32">
        <v>19.600000000000001</v>
      </c>
      <c r="P313" s="32">
        <v>0</v>
      </c>
      <c r="Q313" s="39">
        <v>120177.94500000001</v>
      </c>
      <c r="R313" s="40">
        <v>29.237633089999999</v>
      </c>
      <c r="S313" s="40">
        <f t="shared" si="24"/>
        <v>3513718.6614202</v>
      </c>
    </row>
    <row r="314" spans="6:19" ht="20" customHeight="1" x14ac:dyDescent="0.2">
      <c r="F314" s="4">
        <v>42313</v>
      </c>
      <c r="G314" s="32" t="str">
        <f t="shared" si="20"/>
        <v>Thursday</v>
      </c>
      <c r="H314" s="32" t="str">
        <f t="shared" si="21"/>
        <v>November</v>
      </c>
      <c r="I314" s="32" t="str">
        <f t="shared" si="22"/>
        <v>2015</v>
      </c>
      <c r="J314" s="32">
        <f t="shared" si="23"/>
        <v>45</v>
      </c>
      <c r="K314" s="32" t="str">
        <f>VLOOKUP(F314,_holidays!A310:B2415, 2,)</f>
        <v>Y</v>
      </c>
      <c r="L314" s="32" t="str">
        <f>VLOOKUP(F314,_holidays!A310:C2415, 3,FALSE)</f>
        <v>N</v>
      </c>
      <c r="M314" s="32">
        <v>16.2</v>
      </c>
      <c r="N314" s="32">
        <v>24.7</v>
      </c>
      <c r="O314" s="32">
        <v>16.399999999999999</v>
      </c>
      <c r="P314" s="32">
        <v>12.2</v>
      </c>
      <c r="Q314" s="39">
        <v>125985.465</v>
      </c>
      <c r="R314" s="40">
        <v>34.576790760000002</v>
      </c>
      <c r="S314" s="40">
        <f t="shared" si="24"/>
        <v>4356173.0621063039</v>
      </c>
    </row>
    <row r="315" spans="6:19" ht="20" customHeight="1" x14ac:dyDescent="0.2">
      <c r="F315" s="4">
        <v>42314</v>
      </c>
      <c r="G315" s="32" t="str">
        <f t="shared" si="20"/>
        <v>Friday</v>
      </c>
      <c r="H315" s="32" t="str">
        <f t="shared" si="21"/>
        <v>November</v>
      </c>
      <c r="I315" s="32" t="str">
        <f t="shared" si="22"/>
        <v>2015</v>
      </c>
      <c r="J315" s="32">
        <f t="shared" si="23"/>
        <v>45</v>
      </c>
      <c r="K315" s="32" t="str">
        <f>VLOOKUP(F315,_holidays!A311:B2416, 2,)</f>
        <v>Y</v>
      </c>
      <c r="L315" s="32" t="str">
        <f>VLOOKUP(F315,_holidays!A311:C2416, 3,FALSE)</f>
        <v>N</v>
      </c>
      <c r="M315" s="32">
        <v>16.600000000000001</v>
      </c>
      <c r="N315" s="32">
        <v>18.7</v>
      </c>
      <c r="O315" s="32">
        <v>3.7</v>
      </c>
      <c r="P315" s="32">
        <v>17.600000000000001</v>
      </c>
      <c r="Q315" s="39">
        <v>120505.58500000001</v>
      </c>
      <c r="R315" s="40">
        <v>30.642866869999999</v>
      </c>
      <c r="S315" s="40">
        <f t="shared" si="24"/>
        <v>3692636.5982464692</v>
      </c>
    </row>
    <row r="316" spans="6:19" ht="20" customHeight="1" x14ac:dyDescent="0.2">
      <c r="F316" s="4">
        <v>42315</v>
      </c>
      <c r="G316" s="32" t="str">
        <f t="shared" si="20"/>
        <v>Saturday</v>
      </c>
      <c r="H316" s="32" t="str">
        <f t="shared" si="21"/>
        <v>November</v>
      </c>
      <c r="I316" s="32" t="str">
        <f t="shared" si="22"/>
        <v>2015</v>
      </c>
      <c r="J316" s="32">
        <f t="shared" si="23"/>
        <v>45</v>
      </c>
      <c r="K316" s="32" t="str">
        <f>VLOOKUP(F316,_holidays!A312:B2417, 2,)</f>
        <v>Y</v>
      </c>
      <c r="L316" s="32" t="str">
        <f>VLOOKUP(F316,_holidays!A312:C2417, 3,FALSE)</f>
        <v>N</v>
      </c>
      <c r="M316" s="32">
        <v>11.9</v>
      </c>
      <c r="N316" s="32">
        <v>16.8</v>
      </c>
      <c r="O316" s="32">
        <v>25.2</v>
      </c>
      <c r="P316" s="32">
        <v>1.2</v>
      </c>
      <c r="Q316" s="39">
        <v>104269.79</v>
      </c>
      <c r="R316" s="40">
        <v>18.27265483</v>
      </c>
      <c r="S316" s="40">
        <f t="shared" si="24"/>
        <v>1905285.8818665857</v>
      </c>
    </row>
    <row r="317" spans="6:19" ht="20" customHeight="1" x14ac:dyDescent="0.2">
      <c r="F317" s="4">
        <v>42316</v>
      </c>
      <c r="G317" s="32" t="str">
        <f t="shared" si="20"/>
        <v>Sunday</v>
      </c>
      <c r="H317" s="32" t="str">
        <f t="shared" si="21"/>
        <v>November</v>
      </c>
      <c r="I317" s="32" t="str">
        <f t="shared" si="22"/>
        <v>2015</v>
      </c>
      <c r="J317" s="32">
        <f t="shared" si="23"/>
        <v>46</v>
      </c>
      <c r="K317" s="32" t="str">
        <f>VLOOKUP(F317,_holidays!A313:B2418, 2,)</f>
        <v>Y</v>
      </c>
      <c r="L317" s="32" t="str">
        <f>VLOOKUP(F317,_holidays!A313:C2418, 3,FALSE)</f>
        <v>N</v>
      </c>
      <c r="M317" s="32">
        <v>8.5</v>
      </c>
      <c r="N317" s="32">
        <v>24.8</v>
      </c>
      <c r="O317" s="32">
        <v>25.1</v>
      </c>
      <c r="P317" s="32">
        <v>0</v>
      </c>
      <c r="Q317" s="39">
        <v>103793.08500000001</v>
      </c>
      <c r="R317" s="40">
        <v>21.095360379999999</v>
      </c>
      <c r="S317" s="40">
        <f t="shared" si="24"/>
        <v>2189552.5330269723</v>
      </c>
    </row>
    <row r="318" spans="6:19" ht="20" customHeight="1" x14ac:dyDescent="0.2">
      <c r="F318" s="4">
        <v>42317</v>
      </c>
      <c r="G318" s="32" t="str">
        <f t="shared" si="20"/>
        <v>Monday</v>
      </c>
      <c r="H318" s="32" t="str">
        <f t="shared" si="21"/>
        <v>November</v>
      </c>
      <c r="I318" s="32" t="str">
        <f t="shared" si="22"/>
        <v>2015</v>
      </c>
      <c r="J318" s="32">
        <f t="shared" si="23"/>
        <v>46</v>
      </c>
      <c r="K318" s="32" t="str">
        <f>VLOOKUP(F318,_holidays!A314:B2419, 2,)</f>
        <v>Y</v>
      </c>
      <c r="L318" s="32" t="str">
        <f>VLOOKUP(F318,_holidays!A314:C2419, 3,FALSE)</f>
        <v>N</v>
      </c>
      <c r="M318" s="32">
        <v>13.6</v>
      </c>
      <c r="N318" s="32">
        <v>33.1</v>
      </c>
      <c r="O318" s="32">
        <v>26.4</v>
      </c>
      <c r="P318" s="32">
        <v>0</v>
      </c>
      <c r="Q318" s="39">
        <v>127234.72</v>
      </c>
      <c r="R318" s="40">
        <v>35.054800229999998</v>
      </c>
      <c r="S318" s="40">
        <f t="shared" si="24"/>
        <v>4460187.6919199852</v>
      </c>
    </row>
    <row r="319" spans="6:19" ht="20" customHeight="1" x14ac:dyDescent="0.2">
      <c r="F319" s="4">
        <v>42318</v>
      </c>
      <c r="G319" s="32" t="str">
        <f t="shared" si="20"/>
        <v>Tuesday</v>
      </c>
      <c r="H319" s="32" t="str">
        <f t="shared" si="21"/>
        <v>November</v>
      </c>
      <c r="I319" s="32" t="str">
        <f t="shared" si="22"/>
        <v>2015</v>
      </c>
      <c r="J319" s="32">
        <f t="shared" si="23"/>
        <v>46</v>
      </c>
      <c r="K319" s="32" t="str">
        <f>VLOOKUP(F319,_holidays!A315:B2420, 2,)</f>
        <v>Y</v>
      </c>
      <c r="L319" s="32" t="str">
        <f>VLOOKUP(F319,_holidays!A315:C2420, 3,FALSE)</f>
        <v>N</v>
      </c>
      <c r="M319" s="32">
        <v>15.2</v>
      </c>
      <c r="N319" s="32">
        <v>16.399999999999999</v>
      </c>
      <c r="O319" s="32">
        <v>5.3</v>
      </c>
      <c r="P319" s="32">
        <v>0</v>
      </c>
      <c r="Q319" s="39">
        <v>121617.28</v>
      </c>
      <c r="R319" s="40">
        <v>32.067076479999997</v>
      </c>
      <c r="S319" s="40">
        <f t="shared" si="24"/>
        <v>3899910.6190495742</v>
      </c>
    </row>
    <row r="320" spans="6:19" ht="20" customHeight="1" x14ac:dyDescent="0.2">
      <c r="F320" s="4">
        <v>42319</v>
      </c>
      <c r="G320" s="32" t="str">
        <f t="shared" si="20"/>
        <v>Wednesday</v>
      </c>
      <c r="H320" s="32" t="str">
        <f t="shared" si="21"/>
        <v>November</v>
      </c>
      <c r="I320" s="32" t="str">
        <f t="shared" si="22"/>
        <v>2015</v>
      </c>
      <c r="J320" s="32">
        <f t="shared" si="23"/>
        <v>46</v>
      </c>
      <c r="K320" s="32" t="str">
        <f>VLOOKUP(F320,_holidays!A316:B2421, 2,)</f>
        <v>Y</v>
      </c>
      <c r="L320" s="32" t="str">
        <f>VLOOKUP(F320,_holidays!A316:C2421, 3,FALSE)</f>
        <v>N</v>
      </c>
      <c r="M320" s="32">
        <v>11.5</v>
      </c>
      <c r="N320" s="32">
        <v>20.100000000000001</v>
      </c>
      <c r="O320" s="32">
        <v>16</v>
      </c>
      <c r="P320" s="32">
        <v>2</v>
      </c>
      <c r="Q320" s="39">
        <v>121566.645</v>
      </c>
      <c r="R320" s="40">
        <v>35.224103849999999</v>
      </c>
      <c r="S320" s="40">
        <f t="shared" si="24"/>
        <v>4282076.1281760829</v>
      </c>
    </row>
    <row r="321" spans="6:19" ht="20" customHeight="1" x14ac:dyDescent="0.2">
      <c r="F321" s="4">
        <v>42320</v>
      </c>
      <c r="G321" s="32" t="str">
        <f t="shared" si="20"/>
        <v>Thursday</v>
      </c>
      <c r="H321" s="32" t="str">
        <f t="shared" si="21"/>
        <v>November</v>
      </c>
      <c r="I321" s="32" t="str">
        <f t="shared" si="22"/>
        <v>2015</v>
      </c>
      <c r="J321" s="32">
        <f t="shared" si="23"/>
        <v>46</v>
      </c>
      <c r="K321" s="32" t="str">
        <f>VLOOKUP(F321,_holidays!A317:B2422, 2,)</f>
        <v>Y</v>
      </c>
      <c r="L321" s="32" t="str">
        <f>VLOOKUP(F321,_holidays!A317:C2422, 3,FALSE)</f>
        <v>N</v>
      </c>
      <c r="M321" s="32">
        <v>13.7</v>
      </c>
      <c r="N321" s="32">
        <v>21.2</v>
      </c>
      <c r="O321" s="32">
        <v>19.2</v>
      </c>
      <c r="P321" s="32">
        <v>0</v>
      </c>
      <c r="Q321" s="39">
        <v>123775.16</v>
      </c>
      <c r="R321" s="40">
        <v>38.485258739999999</v>
      </c>
      <c r="S321" s="40">
        <f t="shared" si="24"/>
        <v>4763519.0581848985</v>
      </c>
    </row>
    <row r="322" spans="6:19" ht="20" customHeight="1" x14ac:dyDescent="0.2">
      <c r="F322" s="4">
        <v>42321</v>
      </c>
      <c r="G322" s="32" t="str">
        <f t="shared" si="20"/>
        <v>Friday</v>
      </c>
      <c r="H322" s="32" t="str">
        <f t="shared" si="21"/>
        <v>November</v>
      </c>
      <c r="I322" s="32" t="str">
        <f t="shared" si="22"/>
        <v>2015</v>
      </c>
      <c r="J322" s="32">
        <f t="shared" si="23"/>
        <v>46</v>
      </c>
      <c r="K322" s="32" t="str">
        <f>VLOOKUP(F322,_holidays!A318:B2423, 2,)</f>
        <v>Y</v>
      </c>
      <c r="L322" s="32" t="str">
        <f>VLOOKUP(F322,_holidays!A318:C2423, 3,FALSE)</f>
        <v>N</v>
      </c>
      <c r="M322" s="32">
        <v>13.5</v>
      </c>
      <c r="N322" s="32">
        <v>18.2</v>
      </c>
      <c r="O322" s="32">
        <v>26.1</v>
      </c>
      <c r="P322" s="32">
        <v>0.4</v>
      </c>
      <c r="Q322" s="39">
        <v>117078.58500000001</v>
      </c>
      <c r="R322" s="40">
        <v>32.823096649999997</v>
      </c>
      <c r="S322" s="40">
        <f t="shared" si="24"/>
        <v>3842881.7111002402</v>
      </c>
    </row>
    <row r="323" spans="6:19" ht="20" customHeight="1" x14ac:dyDescent="0.2">
      <c r="F323" s="4">
        <v>42322</v>
      </c>
      <c r="G323" s="32" t="str">
        <f t="shared" si="20"/>
        <v>Saturday</v>
      </c>
      <c r="H323" s="32" t="str">
        <f t="shared" si="21"/>
        <v>November</v>
      </c>
      <c r="I323" s="32" t="str">
        <f t="shared" si="22"/>
        <v>2015</v>
      </c>
      <c r="J323" s="32">
        <f t="shared" si="23"/>
        <v>46</v>
      </c>
      <c r="K323" s="32" t="str">
        <f>VLOOKUP(F323,_holidays!A319:B2424, 2,)</f>
        <v>Y</v>
      </c>
      <c r="L323" s="32" t="str">
        <f>VLOOKUP(F323,_holidays!A319:C2424, 3,FALSE)</f>
        <v>N</v>
      </c>
      <c r="M323" s="32">
        <v>12.1</v>
      </c>
      <c r="N323" s="32">
        <v>18.3</v>
      </c>
      <c r="O323" s="32">
        <v>27.5</v>
      </c>
      <c r="P323" s="32">
        <v>0.2</v>
      </c>
      <c r="Q323" s="39">
        <v>103646.63499999999</v>
      </c>
      <c r="R323" s="40">
        <v>33.560938610000001</v>
      </c>
      <c r="S323" s="40">
        <f t="shared" si="24"/>
        <v>3478478.3543680771</v>
      </c>
    </row>
    <row r="324" spans="6:19" ht="20" customHeight="1" x14ac:dyDescent="0.2">
      <c r="F324" s="4">
        <v>42323</v>
      </c>
      <c r="G324" s="32" t="str">
        <f t="shared" si="20"/>
        <v>Sunday</v>
      </c>
      <c r="H324" s="32" t="str">
        <f t="shared" si="21"/>
        <v>November</v>
      </c>
      <c r="I324" s="32" t="str">
        <f t="shared" si="22"/>
        <v>2015</v>
      </c>
      <c r="J324" s="32">
        <f t="shared" si="23"/>
        <v>47</v>
      </c>
      <c r="K324" s="32" t="str">
        <f>VLOOKUP(F324,_holidays!A320:B2425, 2,)</f>
        <v>Y</v>
      </c>
      <c r="L324" s="32" t="str">
        <f>VLOOKUP(F324,_holidays!A320:C2425, 3,FALSE)</f>
        <v>N</v>
      </c>
      <c r="M324" s="32">
        <v>13</v>
      </c>
      <c r="N324" s="32">
        <v>18.5</v>
      </c>
      <c r="O324" s="32">
        <v>27.6</v>
      </c>
      <c r="P324" s="32">
        <v>0.2</v>
      </c>
      <c r="Q324" s="39">
        <v>99761.81</v>
      </c>
      <c r="R324" s="40">
        <v>28.298071060000002</v>
      </c>
      <c r="S324" s="40">
        <f t="shared" si="24"/>
        <v>2823066.7884542188</v>
      </c>
    </row>
    <row r="325" spans="6:19" ht="20" customHeight="1" x14ac:dyDescent="0.2">
      <c r="F325" s="4">
        <v>42324</v>
      </c>
      <c r="G325" s="32" t="str">
        <f t="shared" si="20"/>
        <v>Monday</v>
      </c>
      <c r="H325" s="32" t="str">
        <f t="shared" si="21"/>
        <v>November</v>
      </c>
      <c r="I325" s="32" t="str">
        <f t="shared" si="22"/>
        <v>2015</v>
      </c>
      <c r="J325" s="32">
        <f t="shared" si="23"/>
        <v>47</v>
      </c>
      <c r="K325" s="32" t="str">
        <f>VLOOKUP(F325,_holidays!A321:B2426, 2,)</f>
        <v>Y</v>
      </c>
      <c r="L325" s="32" t="str">
        <f>VLOOKUP(F325,_holidays!A321:C2426, 3,FALSE)</f>
        <v>N</v>
      </c>
      <c r="M325" s="32">
        <v>11.4</v>
      </c>
      <c r="N325" s="32">
        <v>26.3</v>
      </c>
      <c r="O325" s="32">
        <v>29.4</v>
      </c>
      <c r="P325" s="32">
        <v>0.2</v>
      </c>
      <c r="Q325" s="39">
        <v>124557.22500000001</v>
      </c>
      <c r="R325" s="40">
        <v>39.127373740000003</v>
      </c>
      <c r="S325" s="40">
        <f t="shared" si="24"/>
        <v>4873597.0945922723</v>
      </c>
    </row>
    <row r="326" spans="6:19" ht="20" customHeight="1" x14ac:dyDescent="0.2">
      <c r="F326" s="4">
        <v>42325</v>
      </c>
      <c r="G326" s="32" t="str">
        <f t="shared" ref="G326:G389" si="25">TEXT(F326,"DDDD")</f>
        <v>Tuesday</v>
      </c>
      <c r="H326" s="32" t="str">
        <f t="shared" ref="H326:H389" si="26">TEXT(F326,"MMMM")</f>
        <v>November</v>
      </c>
      <c r="I326" s="32" t="str">
        <f t="shared" ref="I326:I389" si="27">TEXT(F326,"YYYY")</f>
        <v>2015</v>
      </c>
      <c r="J326" s="32">
        <f t="shared" ref="J326:J389" si="28">WEEKNUM(F326)</f>
        <v>47</v>
      </c>
      <c r="K326" s="32" t="str">
        <f>VLOOKUP(F326,_holidays!A322:B2427, 2,)</f>
        <v>Y</v>
      </c>
      <c r="L326" s="32" t="str">
        <f>VLOOKUP(F326,_holidays!A322:C2427, 3,FALSE)</f>
        <v>N</v>
      </c>
      <c r="M326" s="32">
        <v>15.7</v>
      </c>
      <c r="N326" s="32">
        <v>33.299999999999997</v>
      </c>
      <c r="O326" s="32">
        <v>24</v>
      </c>
      <c r="P326" s="32">
        <v>0</v>
      </c>
      <c r="Q326" s="39">
        <v>131442.20000000001</v>
      </c>
      <c r="R326" s="40">
        <v>36.024547249999998</v>
      </c>
      <c r="S326" s="40">
        <f t="shared" ref="S326:S389" si="29">Q326*R326</f>
        <v>4735145.7445439501</v>
      </c>
    </row>
    <row r="327" spans="6:19" ht="20" customHeight="1" x14ac:dyDescent="0.2">
      <c r="F327" s="4">
        <v>42326</v>
      </c>
      <c r="G327" s="32" t="str">
        <f t="shared" si="25"/>
        <v>Wednesday</v>
      </c>
      <c r="H327" s="32" t="str">
        <f t="shared" si="26"/>
        <v>November</v>
      </c>
      <c r="I327" s="32" t="str">
        <f t="shared" si="27"/>
        <v>2015</v>
      </c>
      <c r="J327" s="32">
        <f t="shared" si="28"/>
        <v>47</v>
      </c>
      <c r="K327" s="32" t="str">
        <f>VLOOKUP(F327,_holidays!A323:B2428, 2,)</f>
        <v>Y</v>
      </c>
      <c r="L327" s="32" t="str">
        <f>VLOOKUP(F327,_holidays!A323:C2428, 3,FALSE)</f>
        <v>N</v>
      </c>
      <c r="M327" s="32">
        <v>14.7</v>
      </c>
      <c r="N327" s="32">
        <v>29.5</v>
      </c>
      <c r="O327" s="32">
        <v>29.2</v>
      </c>
      <c r="P327" s="32">
        <v>0</v>
      </c>
      <c r="Q327" s="39">
        <v>132353.755</v>
      </c>
      <c r="R327" s="40">
        <v>60.680238269999997</v>
      </c>
      <c r="S327" s="40">
        <f t="shared" si="29"/>
        <v>8031257.3893292034</v>
      </c>
    </row>
    <row r="328" spans="6:19" ht="20" customHeight="1" x14ac:dyDescent="0.2">
      <c r="F328" s="4">
        <v>42327</v>
      </c>
      <c r="G328" s="32" t="str">
        <f t="shared" si="25"/>
        <v>Thursday</v>
      </c>
      <c r="H328" s="32" t="str">
        <f t="shared" si="26"/>
        <v>November</v>
      </c>
      <c r="I328" s="32" t="str">
        <f t="shared" si="27"/>
        <v>2015</v>
      </c>
      <c r="J328" s="32">
        <f t="shared" si="28"/>
        <v>47</v>
      </c>
      <c r="K328" s="32" t="str">
        <f>VLOOKUP(F328,_holidays!A324:B2429, 2,)</f>
        <v>Y</v>
      </c>
      <c r="L328" s="32" t="str">
        <f>VLOOKUP(F328,_holidays!A324:C2429, 3,FALSE)</f>
        <v>N</v>
      </c>
      <c r="M328" s="32">
        <v>15.6</v>
      </c>
      <c r="N328" s="32">
        <v>31.5</v>
      </c>
      <c r="O328" s="32">
        <v>20.6</v>
      </c>
      <c r="P328" s="32">
        <v>0</v>
      </c>
      <c r="Q328" s="39">
        <v>138118.70499999999</v>
      </c>
      <c r="R328" s="40">
        <v>78.290968070000005</v>
      </c>
      <c r="S328" s="40">
        <f t="shared" si="29"/>
        <v>10813447.123024749</v>
      </c>
    </row>
    <row r="329" spans="6:19" ht="20" customHeight="1" x14ac:dyDescent="0.2">
      <c r="F329" s="4">
        <v>42328</v>
      </c>
      <c r="G329" s="32" t="str">
        <f t="shared" si="25"/>
        <v>Friday</v>
      </c>
      <c r="H329" s="32" t="str">
        <f t="shared" si="26"/>
        <v>November</v>
      </c>
      <c r="I329" s="32" t="str">
        <f t="shared" si="27"/>
        <v>2015</v>
      </c>
      <c r="J329" s="32">
        <f t="shared" si="28"/>
        <v>47</v>
      </c>
      <c r="K329" s="32" t="str">
        <f>VLOOKUP(F329,_holidays!A325:B2430, 2,)</f>
        <v>Y</v>
      </c>
      <c r="L329" s="32" t="str">
        <f>VLOOKUP(F329,_holidays!A325:C2430, 3,FALSE)</f>
        <v>N</v>
      </c>
      <c r="M329" s="32">
        <v>15.4</v>
      </c>
      <c r="N329" s="32">
        <v>19.100000000000001</v>
      </c>
      <c r="O329" s="32">
        <v>6.4</v>
      </c>
      <c r="P329" s="32">
        <v>0.4</v>
      </c>
      <c r="Q329" s="39">
        <v>123412.685</v>
      </c>
      <c r="R329" s="40">
        <v>38.026497679999999</v>
      </c>
      <c r="S329" s="40">
        <f t="shared" si="29"/>
        <v>4692952.1798350709</v>
      </c>
    </row>
    <row r="330" spans="6:19" ht="20" customHeight="1" x14ac:dyDescent="0.2">
      <c r="F330" s="4">
        <v>42329</v>
      </c>
      <c r="G330" s="32" t="str">
        <f t="shared" si="25"/>
        <v>Saturday</v>
      </c>
      <c r="H330" s="32" t="str">
        <f t="shared" si="26"/>
        <v>November</v>
      </c>
      <c r="I330" s="32" t="str">
        <f t="shared" si="27"/>
        <v>2015</v>
      </c>
      <c r="J330" s="32">
        <f t="shared" si="28"/>
        <v>47</v>
      </c>
      <c r="K330" s="32" t="str">
        <f>VLOOKUP(F330,_holidays!A326:B2431, 2,)</f>
        <v>Y</v>
      </c>
      <c r="L330" s="32" t="str">
        <f>VLOOKUP(F330,_holidays!A326:C2431, 3,FALSE)</f>
        <v>N</v>
      </c>
      <c r="M330" s="32">
        <v>12.2</v>
      </c>
      <c r="N330" s="32">
        <v>17.5</v>
      </c>
      <c r="O330" s="32">
        <v>20.9</v>
      </c>
      <c r="P330" s="32">
        <v>3.6</v>
      </c>
      <c r="Q330" s="39">
        <v>102647.905</v>
      </c>
      <c r="R330" s="40">
        <v>27.413622409999999</v>
      </c>
      <c r="S330" s="40">
        <f t="shared" si="29"/>
        <v>2813950.9088475509</v>
      </c>
    </row>
    <row r="331" spans="6:19" ht="20" customHeight="1" x14ac:dyDescent="0.2">
      <c r="F331" s="4">
        <v>42330</v>
      </c>
      <c r="G331" s="32" t="str">
        <f t="shared" si="25"/>
        <v>Sunday</v>
      </c>
      <c r="H331" s="32" t="str">
        <f t="shared" si="26"/>
        <v>November</v>
      </c>
      <c r="I331" s="32" t="str">
        <f t="shared" si="27"/>
        <v>2015</v>
      </c>
      <c r="J331" s="32">
        <f t="shared" si="28"/>
        <v>48</v>
      </c>
      <c r="K331" s="32" t="str">
        <f>VLOOKUP(F331,_holidays!A327:B2432, 2,)</f>
        <v>Y</v>
      </c>
      <c r="L331" s="32" t="str">
        <f>VLOOKUP(F331,_holidays!A327:C2432, 3,FALSE)</f>
        <v>N</v>
      </c>
      <c r="M331" s="32">
        <v>13.5</v>
      </c>
      <c r="N331" s="32">
        <v>20</v>
      </c>
      <c r="O331" s="32">
        <v>27.3</v>
      </c>
      <c r="P331" s="32">
        <v>0</v>
      </c>
      <c r="Q331" s="39">
        <v>98621.62</v>
      </c>
      <c r="R331" s="40">
        <v>32.34590077</v>
      </c>
      <c r="S331" s="40">
        <f t="shared" si="29"/>
        <v>3190005.1342966473</v>
      </c>
    </row>
    <row r="332" spans="6:19" ht="20" customHeight="1" x14ac:dyDescent="0.2">
      <c r="F332" s="4">
        <v>42331</v>
      </c>
      <c r="G332" s="32" t="str">
        <f t="shared" si="25"/>
        <v>Monday</v>
      </c>
      <c r="H332" s="32" t="str">
        <f t="shared" si="26"/>
        <v>November</v>
      </c>
      <c r="I332" s="32" t="str">
        <f t="shared" si="27"/>
        <v>2015</v>
      </c>
      <c r="J332" s="32">
        <f t="shared" si="28"/>
        <v>48</v>
      </c>
      <c r="K332" s="32" t="str">
        <f>VLOOKUP(F332,_holidays!A328:B2433, 2,)</f>
        <v>Y</v>
      </c>
      <c r="L332" s="32" t="str">
        <f>VLOOKUP(F332,_holidays!A328:C2433, 3,FALSE)</f>
        <v>N</v>
      </c>
      <c r="M332" s="32">
        <v>13.8</v>
      </c>
      <c r="N332" s="32">
        <v>20.7</v>
      </c>
      <c r="O332" s="32">
        <v>27.3</v>
      </c>
      <c r="P332" s="32">
        <v>0</v>
      </c>
      <c r="Q332" s="39">
        <v>114406.825</v>
      </c>
      <c r="R332" s="40">
        <v>41.368772450000002</v>
      </c>
      <c r="S332" s="40">
        <f t="shared" si="29"/>
        <v>4732869.9101519715</v>
      </c>
    </row>
    <row r="333" spans="6:19" ht="20" customHeight="1" x14ac:dyDescent="0.2">
      <c r="F333" s="4">
        <v>42332</v>
      </c>
      <c r="G333" s="32" t="str">
        <f t="shared" si="25"/>
        <v>Tuesday</v>
      </c>
      <c r="H333" s="32" t="str">
        <f t="shared" si="26"/>
        <v>November</v>
      </c>
      <c r="I333" s="32" t="str">
        <f t="shared" si="27"/>
        <v>2015</v>
      </c>
      <c r="J333" s="32">
        <f t="shared" si="28"/>
        <v>48</v>
      </c>
      <c r="K333" s="32" t="str">
        <f>VLOOKUP(F333,_holidays!A329:B2434, 2,)</f>
        <v>Y</v>
      </c>
      <c r="L333" s="32" t="str">
        <f>VLOOKUP(F333,_holidays!A329:C2434, 3,FALSE)</f>
        <v>N</v>
      </c>
      <c r="M333" s="32">
        <v>13.6</v>
      </c>
      <c r="N333" s="32">
        <v>24.5</v>
      </c>
      <c r="O333" s="32">
        <v>30</v>
      </c>
      <c r="P333" s="32">
        <v>0</v>
      </c>
      <c r="Q333" s="39">
        <v>118894.30499999999</v>
      </c>
      <c r="R333" s="40">
        <v>48.52152976</v>
      </c>
      <c r="S333" s="40">
        <f t="shared" si="29"/>
        <v>5768933.5583520168</v>
      </c>
    </row>
    <row r="334" spans="6:19" ht="20" customHeight="1" x14ac:dyDescent="0.2">
      <c r="F334" s="4">
        <v>42333</v>
      </c>
      <c r="G334" s="32" t="str">
        <f t="shared" si="25"/>
        <v>Wednesday</v>
      </c>
      <c r="H334" s="32" t="str">
        <f t="shared" si="26"/>
        <v>November</v>
      </c>
      <c r="I334" s="32" t="str">
        <f t="shared" si="27"/>
        <v>2015</v>
      </c>
      <c r="J334" s="32">
        <f t="shared" si="28"/>
        <v>48</v>
      </c>
      <c r="K334" s="32" t="str">
        <f>VLOOKUP(F334,_holidays!A330:B2435, 2,)</f>
        <v>Y</v>
      </c>
      <c r="L334" s="32" t="str">
        <f>VLOOKUP(F334,_holidays!A330:C2435, 3,FALSE)</f>
        <v>N</v>
      </c>
      <c r="M334" s="32">
        <v>13.5</v>
      </c>
      <c r="N334" s="32">
        <v>33.299999999999997</v>
      </c>
      <c r="O334" s="32">
        <v>9.3000000000000007</v>
      </c>
      <c r="P334" s="32">
        <v>0</v>
      </c>
      <c r="Q334" s="39">
        <v>124728.875</v>
      </c>
      <c r="R334" s="40">
        <v>60.69203392</v>
      </c>
      <c r="S334" s="40">
        <f t="shared" si="29"/>
        <v>7570049.1123034405</v>
      </c>
    </row>
    <row r="335" spans="6:19" ht="20" customHeight="1" x14ac:dyDescent="0.2">
      <c r="F335" s="4">
        <v>42334</v>
      </c>
      <c r="G335" s="32" t="str">
        <f t="shared" si="25"/>
        <v>Thursday</v>
      </c>
      <c r="H335" s="32" t="str">
        <f t="shared" si="26"/>
        <v>November</v>
      </c>
      <c r="I335" s="32" t="str">
        <f t="shared" si="27"/>
        <v>2015</v>
      </c>
      <c r="J335" s="32">
        <f t="shared" si="28"/>
        <v>48</v>
      </c>
      <c r="K335" s="32" t="str">
        <f>VLOOKUP(F335,_holidays!A331:B2436, 2,)</f>
        <v>Y</v>
      </c>
      <c r="L335" s="32" t="str">
        <f>VLOOKUP(F335,_holidays!A331:C2436, 3,FALSE)</f>
        <v>N</v>
      </c>
      <c r="M335" s="32">
        <v>10.8</v>
      </c>
      <c r="N335" s="32">
        <v>17.399999999999999</v>
      </c>
      <c r="O335" s="32">
        <v>23.3</v>
      </c>
      <c r="P335" s="32">
        <v>0</v>
      </c>
      <c r="Q335" s="39">
        <v>112907.145</v>
      </c>
      <c r="R335" s="40">
        <v>30.494174109999999</v>
      </c>
      <c r="S335" s="40">
        <f t="shared" si="29"/>
        <v>3443010.137893016</v>
      </c>
    </row>
    <row r="336" spans="6:19" ht="20" customHeight="1" x14ac:dyDescent="0.2">
      <c r="F336" s="4">
        <v>42335</v>
      </c>
      <c r="G336" s="32" t="str">
        <f t="shared" si="25"/>
        <v>Friday</v>
      </c>
      <c r="H336" s="32" t="str">
        <f t="shared" si="26"/>
        <v>November</v>
      </c>
      <c r="I336" s="32" t="str">
        <f t="shared" si="27"/>
        <v>2015</v>
      </c>
      <c r="J336" s="32">
        <f t="shared" si="28"/>
        <v>48</v>
      </c>
      <c r="K336" s="32" t="str">
        <f>VLOOKUP(F336,_holidays!A332:B2437, 2,)</f>
        <v>Y</v>
      </c>
      <c r="L336" s="32" t="str">
        <f>VLOOKUP(F336,_holidays!A332:C2437, 3,FALSE)</f>
        <v>N</v>
      </c>
      <c r="M336" s="32">
        <v>9</v>
      </c>
      <c r="N336" s="32">
        <v>18.2</v>
      </c>
      <c r="O336" s="32">
        <v>16.8</v>
      </c>
      <c r="P336" s="32">
        <v>0.4</v>
      </c>
      <c r="Q336" s="39">
        <v>117492.82</v>
      </c>
      <c r="R336" s="40">
        <v>40.366545459999998</v>
      </c>
      <c r="S336" s="40">
        <f t="shared" si="29"/>
        <v>4742779.259753597</v>
      </c>
    </row>
    <row r="337" spans="6:19" ht="20" customHeight="1" x14ac:dyDescent="0.2">
      <c r="F337" s="4">
        <v>42336</v>
      </c>
      <c r="G337" s="32" t="str">
        <f t="shared" si="25"/>
        <v>Saturday</v>
      </c>
      <c r="H337" s="32" t="str">
        <f t="shared" si="26"/>
        <v>November</v>
      </c>
      <c r="I337" s="32" t="str">
        <f t="shared" si="27"/>
        <v>2015</v>
      </c>
      <c r="J337" s="32">
        <f t="shared" si="28"/>
        <v>48</v>
      </c>
      <c r="K337" s="32" t="str">
        <f>VLOOKUP(F337,_holidays!A333:B2438, 2,)</f>
        <v>Y</v>
      </c>
      <c r="L337" s="32" t="str">
        <f>VLOOKUP(F337,_holidays!A333:C2438, 3,FALSE)</f>
        <v>N</v>
      </c>
      <c r="M337" s="32">
        <v>12</v>
      </c>
      <c r="N337" s="32">
        <v>20.100000000000001</v>
      </c>
      <c r="O337" s="32">
        <v>27.1</v>
      </c>
      <c r="P337" s="32">
        <v>0</v>
      </c>
      <c r="Q337" s="39">
        <v>105011.19500000001</v>
      </c>
      <c r="R337" s="40">
        <v>43.326660840000002</v>
      </c>
      <c r="S337" s="40">
        <f t="shared" si="29"/>
        <v>4549784.4301681044</v>
      </c>
    </row>
    <row r="338" spans="6:19" ht="20" customHeight="1" x14ac:dyDescent="0.2">
      <c r="F338" s="4">
        <v>42337</v>
      </c>
      <c r="G338" s="32" t="str">
        <f t="shared" si="25"/>
        <v>Sunday</v>
      </c>
      <c r="H338" s="32" t="str">
        <f t="shared" si="26"/>
        <v>November</v>
      </c>
      <c r="I338" s="32" t="str">
        <f t="shared" si="27"/>
        <v>2015</v>
      </c>
      <c r="J338" s="32">
        <f t="shared" si="28"/>
        <v>49</v>
      </c>
      <c r="K338" s="32" t="str">
        <f>VLOOKUP(F338,_holidays!A334:B2439, 2,)</f>
        <v>Y</v>
      </c>
      <c r="L338" s="32" t="str">
        <f>VLOOKUP(F338,_holidays!A334:C2439, 3,FALSE)</f>
        <v>N</v>
      </c>
      <c r="M338" s="32">
        <v>12.6</v>
      </c>
      <c r="N338" s="32">
        <v>20.3</v>
      </c>
      <c r="O338" s="32">
        <v>23.4</v>
      </c>
      <c r="P338" s="32">
        <v>0</v>
      </c>
      <c r="Q338" s="39">
        <v>102162.53</v>
      </c>
      <c r="R338" s="40">
        <v>39.12126473</v>
      </c>
      <c r="S338" s="40">
        <f t="shared" si="29"/>
        <v>3996727.3816165668</v>
      </c>
    </row>
    <row r="339" spans="6:19" ht="20" customHeight="1" x14ac:dyDescent="0.2">
      <c r="F339" s="4">
        <v>42338</v>
      </c>
      <c r="G339" s="32" t="str">
        <f t="shared" si="25"/>
        <v>Monday</v>
      </c>
      <c r="H339" s="32" t="str">
        <f t="shared" si="26"/>
        <v>November</v>
      </c>
      <c r="I339" s="32" t="str">
        <f t="shared" si="27"/>
        <v>2015</v>
      </c>
      <c r="J339" s="32">
        <f t="shared" si="28"/>
        <v>49</v>
      </c>
      <c r="K339" s="32" t="str">
        <f>VLOOKUP(F339,_holidays!A335:B2440, 2,)</f>
        <v>Y</v>
      </c>
      <c r="L339" s="32" t="str">
        <f>VLOOKUP(F339,_holidays!A335:C2440, 3,FALSE)</f>
        <v>N</v>
      </c>
      <c r="M339" s="32">
        <v>10</v>
      </c>
      <c r="N339" s="32">
        <v>32.200000000000003</v>
      </c>
      <c r="O339" s="32">
        <v>26.6</v>
      </c>
      <c r="P339" s="32">
        <v>0</v>
      </c>
      <c r="Q339" s="39">
        <v>122452.41499999999</v>
      </c>
      <c r="R339" s="40">
        <v>45.57726057</v>
      </c>
      <c r="S339" s="40">
        <f t="shared" si="29"/>
        <v>5581045.625880776</v>
      </c>
    </row>
    <row r="340" spans="6:19" ht="20" customHeight="1" x14ac:dyDescent="0.2">
      <c r="F340" s="4">
        <v>42339</v>
      </c>
      <c r="G340" s="32" t="str">
        <f t="shared" si="25"/>
        <v>Tuesday</v>
      </c>
      <c r="H340" s="32" t="str">
        <f t="shared" si="26"/>
        <v>December</v>
      </c>
      <c r="I340" s="32" t="str">
        <f t="shared" si="27"/>
        <v>2015</v>
      </c>
      <c r="J340" s="32">
        <f t="shared" si="28"/>
        <v>49</v>
      </c>
      <c r="K340" s="32" t="str">
        <f>VLOOKUP(F340,_holidays!A336:B2441, 2,)</f>
        <v>Y</v>
      </c>
      <c r="L340" s="32" t="str">
        <f>VLOOKUP(F340,_holidays!A336:C2441, 3,FALSE)</f>
        <v>N</v>
      </c>
      <c r="M340" s="32">
        <v>14.5</v>
      </c>
      <c r="N340" s="32">
        <v>24.6</v>
      </c>
      <c r="O340" s="32">
        <v>24.4</v>
      </c>
      <c r="P340" s="32">
        <v>1.8</v>
      </c>
      <c r="Q340" s="39">
        <v>117115.62</v>
      </c>
      <c r="R340" s="40">
        <v>37.920958990000003</v>
      </c>
      <c r="S340" s="40">
        <f t="shared" si="29"/>
        <v>4441136.6231084242</v>
      </c>
    </row>
    <row r="341" spans="6:19" ht="20" customHeight="1" x14ac:dyDescent="0.2">
      <c r="F341" s="4">
        <v>42340</v>
      </c>
      <c r="G341" s="32" t="str">
        <f t="shared" si="25"/>
        <v>Wednesday</v>
      </c>
      <c r="H341" s="32" t="str">
        <f t="shared" si="26"/>
        <v>December</v>
      </c>
      <c r="I341" s="32" t="str">
        <f t="shared" si="27"/>
        <v>2015</v>
      </c>
      <c r="J341" s="32">
        <f t="shared" si="28"/>
        <v>49</v>
      </c>
      <c r="K341" s="32" t="str">
        <f>VLOOKUP(F341,_holidays!A337:B2442, 2,)</f>
        <v>Y</v>
      </c>
      <c r="L341" s="32" t="str">
        <f>VLOOKUP(F341,_holidays!A337:C2442, 3,FALSE)</f>
        <v>N</v>
      </c>
      <c r="M341" s="32">
        <v>9.1999999999999993</v>
      </c>
      <c r="N341" s="32">
        <v>17.5</v>
      </c>
      <c r="O341" s="32">
        <v>32.4</v>
      </c>
      <c r="P341" s="32">
        <v>0</v>
      </c>
      <c r="Q341" s="39">
        <v>115230.125</v>
      </c>
      <c r="R341" s="40">
        <v>37.470820799999998</v>
      </c>
      <c r="S341" s="40">
        <f t="shared" si="29"/>
        <v>4317767.3646366</v>
      </c>
    </row>
    <row r="342" spans="6:19" ht="20" customHeight="1" x14ac:dyDescent="0.2">
      <c r="F342" s="4">
        <v>42341</v>
      </c>
      <c r="G342" s="32" t="str">
        <f t="shared" si="25"/>
        <v>Thursday</v>
      </c>
      <c r="H342" s="32" t="str">
        <f t="shared" si="26"/>
        <v>December</v>
      </c>
      <c r="I342" s="32" t="str">
        <f t="shared" si="27"/>
        <v>2015</v>
      </c>
      <c r="J342" s="32">
        <f t="shared" si="28"/>
        <v>49</v>
      </c>
      <c r="K342" s="32" t="str">
        <f>VLOOKUP(F342,_holidays!A338:B2443, 2,)</f>
        <v>Y</v>
      </c>
      <c r="L342" s="32" t="str">
        <f>VLOOKUP(F342,_holidays!A338:C2443, 3,FALSE)</f>
        <v>N</v>
      </c>
      <c r="M342" s="32">
        <v>12.2</v>
      </c>
      <c r="N342" s="32">
        <v>21.3</v>
      </c>
      <c r="O342" s="32">
        <v>30.1</v>
      </c>
      <c r="P342" s="32">
        <v>0</v>
      </c>
      <c r="Q342" s="39">
        <v>121699.425</v>
      </c>
      <c r="R342" s="40">
        <v>43.34422421</v>
      </c>
      <c r="S342" s="40">
        <f t="shared" si="29"/>
        <v>5274967.1634280793</v>
      </c>
    </row>
    <row r="343" spans="6:19" ht="20" customHeight="1" x14ac:dyDescent="0.2">
      <c r="F343" s="4">
        <v>42342</v>
      </c>
      <c r="G343" s="32" t="str">
        <f t="shared" si="25"/>
        <v>Friday</v>
      </c>
      <c r="H343" s="32" t="str">
        <f t="shared" si="26"/>
        <v>December</v>
      </c>
      <c r="I343" s="32" t="str">
        <f t="shared" si="27"/>
        <v>2015</v>
      </c>
      <c r="J343" s="32">
        <f t="shared" si="28"/>
        <v>49</v>
      </c>
      <c r="K343" s="32" t="str">
        <f>VLOOKUP(F343,_holidays!A339:B2444, 2,)</f>
        <v>Y</v>
      </c>
      <c r="L343" s="32" t="str">
        <f>VLOOKUP(F343,_holidays!A339:C2444, 3,FALSE)</f>
        <v>N</v>
      </c>
      <c r="M343" s="32">
        <v>11.3</v>
      </c>
      <c r="N343" s="32">
        <v>30.8</v>
      </c>
      <c r="O343" s="32">
        <v>32.200000000000003</v>
      </c>
      <c r="P343" s="32">
        <v>0</v>
      </c>
      <c r="Q343" s="39">
        <v>129148.52</v>
      </c>
      <c r="R343" s="40">
        <v>66.533894050000001</v>
      </c>
      <c r="S343" s="40">
        <f t="shared" si="29"/>
        <v>8592753.9463943057</v>
      </c>
    </row>
    <row r="344" spans="6:19" ht="20" customHeight="1" x14ac:dyDescent="0.2">
      <c r="F344" s="4">
        <v>42343</v>
      </c>
      <c r="G344" s="32" t="str">
        <f t="shared" si="25"/>
        <v>Saturday</v>
      </c>
      <c r="H344" s="32" t="str">
        <f t="shared" si="26"/>
        <v>December</v>
      </c>
      <c r="I344" s="32" t="str">
        <f t="shared" si="27"/>
        <v>2015</v>
      </c>
      <c r="J344" s="32">
        <f t="shared" si="28"/>
        <v>49</v>
      </c>
      <c r="K344" s="32" t="str">
        <f>VLOOKUP(F344,_holidays!A340:B2445, 2,)</f>
        <v>Y</v>
      </c>
      <c r="L344" s="32" t="str">
        <f>VLOOKUP(F344,_holidays!A340:C2445, 3,FALSE)</f>
        <v>N</v>
      </c>
      <c r="M344" s="32">
        <v>15.5</v>
      </c>
      <c r="N344" s="32">
        <v>25.3</v>
      </c>
      <c r="O344" s="32">
        <v>27.9</v>
      </c>
      <c r="P344" s="32">
        <v>0</v>
      </c>
      <c r="Q344" s="39">
        <v>115606.005</v>
      </c>
      <c r="R344" s="40">
        <v>36.906868619999997</v>
      </c>
      <c r="S344" s="40">
        <f t="shared" si="29"/>
        <v>4266655.6382180629</v>
      </c>
    </row>
    <row r="345" spans="6:19" ht="20" customHeight="1" x14ac:dyDescent="0.2">
      <c r="F345" s="4">
        <v>42344</v>
      </c>
      <c r="G345" s="32" t="str">
        <f t="shared" si="25"/>
        <v>Sunday</v>
      </c>
      <c r="H345" s="32" t="str">
        <f t="shared" si="26"/>
        <v>December</v>
      </c>
      <c r="I345" s="32" t="str">
        <f t="shared" si="27"/>
        <v>2015</v>
      </c>
      <c r="J345" s="32">
        <f t="shared" si="28"/>
        <v>50</v>
      </c>
      <c r="K345" s="32" t="str">
        <f>VLOOKUP(F345,_holidays!A341:B2446, 2,)</f>
        <v>Y</v>
      </c>
      <c r="L345" s="32" t="str">
        <f>VLOOKUP(F345,_holidays!A341:C2446, 3,FALSE)</f>
        <v>N</v>
      </c>
      <c r="M345" s="32">
        <v>15.3</v>
      </c>
      <c r="N345" s="32">
        <v>29.8</v>
      </c>
      <c r="O345" s="32">
        <v>13.5</v>
      </c>
      <c r="P345" s="32">
        <v>0</v>
      </c>
      <c r="Q345" s="39">
        <v>112025.29</v>
      </c>
      <c r="R345" s="40">
        <v>36.78833221</v>
      </c>
      <c r="S345" s="40">
        <f t="shared" si="29"/>
        <v>4121223.5844415906</v>
      </c>
    </row>
    <row r="346" spans="6:19" ht="20" customHeight="1" x14ac:dyDescent="0.2">
      <c r="F346" s="4">
        <v>42345</v>
      </c>
      <c r="G346" s="32" t="str">
        <f t="shared" si="25"/>
        <v>Monday</v>
      </c>
      <c r="H346" s="32" t="str">
        <f t="shared" si="26"/>
        <v>December</v>
      </c>
      <c r="I346" s="32" t="str">
        <f t="shared" si="27"/>
        <v>2015</v>
      </c>
      <c r="J346" s="32">
        <f t="shared" si="28"/>
        <v>50</v>
      </c>
      <c r="K346" s="32" t="str">
        <f>VLOOKUP(F346,_holidays!A342:B2447, 2,)</f>
        <v>Y</v>
      </c>
      <c r="L346" s="32" t="str">
        <f>VLOOKUP(F346,_holidays!A342:C2447, 3,FALSE)</f>
        <v>N</v>
      </c>
      <c r="M346" s="32">
        <v>18.100000000000001</v>
      </c>
      <c r="N346" s="32">
        <v>27.3</v>
      </c>
      <c r="O346" s="32">
        <v>8.6999999999999993</v>
      </c>
      <c r="P346" s="32">
        <v>0</v>
      </c>
      <c r="Q346" s="39">
        <v>129059.645</v>
      </c>
      <c r="R346" s="40">
        <v>53.369098719999997</v>
      </c>
      <c r="S346" s="40">
        <f t="shared" si="29"/>
        <v>6887796.9347731546</v>
      </c>
    </row>
    <row r="347" spans="6:19" ht="20" customHeight="1" x14ac:dyDescent="0.2">
      <c r="F347" s="4">
        <v>42346</v>
      </c>
      <c r="G347" s="32" t="str">
        <f t="shared" si="25"/>
        <v>Tuesday</v>
      </c>
      <c r="H347" s="32" t="str">
        <f t="shared" si="26"/>
        <v>December</v>
      </c>
      <c r="I347" s="32" t="str">
        <f t="shared" si="27"/>
        <v>2015</v>
      </c>
      <c r="J347" s="32">
        <f t="shared" si="28"/>
        <v>50</v>
      </c>
      <c r="K347" s="32" t="str">
        <f>VLOOKUP(F347,_holidays!A343:B2448, 2,)</f>
        <v>Y</v>
      </c>
      <c r="L347" s="32" t="str">
        <f>VLOOKUP(F347,_holidays!A343:C2448, 3,FALSE)</f>
        <v>N</v>
      </c>
      <c r="M347" s="32">
        <v>20.3</v>
      </c>
      <c r="N347" s="32">
        <v>35.4</v>
      </c>
      <c r="O347" s="32">
        <v>19.8</v>
      </c>
      <c r="P347" s="32">
        <v>0.8</v>
      </c>
      <c r="Q347" s="39">
        <v>136800.91</v>
      </c>
      <c r="R347" s="40">
        <v>57.534246680000003</v>
      </c>
      <c r="S347" s="40">
        <f t="shared" si="29"/>
        <v>7870737.3019884797</v>
      </c>
    </row>
    <row r="348" spans="6:19" ht="20" customHeight="1" x14ac:dyDescent="0.2">
      <c r="F348" s="4">
        <v>42347</v>
      </c>
      <c r="G348" s="32" t="str">
        <f t="shared" si="25"/>
        <v>Wednesday</v>
      </c>
      <c r="H348" s="32" t="str">
        <f t="shared" si="26"/>
        <v>December</v>
      </c>
      <c r="I348" s="32" t="str">
        <f t="shared" si="27"/>
        <v>2015</v>
      </c>
      <c r="J348" s="32">
        <f t="shared" si="28"/>
        <v>50</v>
      </c>
      <c r="K348" s="32" t="str">
        <f>VLOOKUP(F348,_holidays!A344:B2449, 2,)</f>
        <v>Y</v>
      </c>
      <c r="L348" s="32" t="str">
        <f>VLOOKUP(F348,_holidays!A344:C2449, 3,FALSE)</f>
        <v>N</v>
      </c>
      <c r="M348" s="32">
        <v>15.4</v>
      </c>
      <c r="N348" s="32">
        <v>24.6</v>
      </c>
      <c r="O348" s="32">
        <v>27</v>
      </c>
      <c r="P348" s="32">
        <v>0</v>
      </c>
      <c r="Q348" s="39">
        <v>125965.02</v>
      </c>
      <c r="R348" s="40">
        <v>49.73700573</v>
      </c>
      <c r="S348" s="40">
        <f t="shared" si="29"/>
        <v>6265122.9215195645</v>
      </c>
    </row>
    <row r="349" spans="6:19" ht="20" customHeight="1" x14ac:dyDescent="0.2">
      <c r="F349" s="4">
        <v>42348</v>
      </c>
      <c r="G349" s="32" t="str">
        <f t="shared" si="25"/>
        <v>Thursday</v>
      </c>
      <c r="H349" s="32" t="str">
        <f t="shared" si="26"/>
        <v>December</v>
      </c>
      <c r="I349" s="32" t="str">
        <f t="shared" si="27"/>
        <v>2015</v>
      </c>
      <c r="J349" s="32">
        <f t="shared" si="28"/>
        <v>50</v>
      </c>
      <c r="K349" s="32" t="str">
        <f>VLOOKUP(F349,_holidays!A345:B2450, 2,)</f>
        <v>Y</v>
      </c>
      <c r="L349" s="32" t="str">
        <f>VLOOKUP(F349,_holidays!A345:C2450, 3,FALSE)</f>
        <v>N</v>
      </c>
      <c r="M349" s="32">
        <v>13.1</v>
      </c>
      <c r="N349" s="32">
        <v>26</v>
      </c>
      <c r="O349" s="32">
        <v>32</v>
      </c>
      <c r="P349" s="32">
        <v>0</v>
      </c>
      <c r="Q349" s="39">
        <v>125807.495</v>
      </c>
      <c r="R349" s="40">
        <v>50.806013669999999</v>
      </c>
      <c r="S349" s="40">
        <f t="shared" si="29"/>
        <v>6391777.3107584566</v>
      </c>
    </row>
    <row r="350" spans="6:19" ht="20" customHeight="1" x14ac:dyDescent="0.2">
      <c r="F350" s="4">
        <v>42349</v>
      </c>
      <c r="G350" s="32" t="str">
        <f t="shared" si="25"/>
        <v>Friday</v>
      </c>
      <c r="H350" s="32" t="str">
        <f t="shared" si="26"/>
        <v>December</v>
      </c>
      <c r="I350" s="32" t="str">
        <f t="shared" si="27"/>
        <v>2015</v>
      </c>
      <c r="J350" s="32">
        <f t="shared" si="28"/>
        <v>50</v>
      </c>
      <c r="K350" s="32" t="str">
        <f>VLOOKUP(F350,_holidays!A346:B2451, 2,)</f>
        <v>Y</v>
      </c>
      <c r="L350" s="32" t="str">
        <f>VLOOKUP(F350,_holidays!A346:C2451, 3,FALSE)</f>
        <v>N</v>
      </c>
      <c r="M350" s="32">
        <v>14.2</v>
      </c>
      <c r="N350" s="32">
        <v>19.2</v>
      </c>
      <c r="O350" s="32">
        <v>13</v>
      </c>
      <c r="P350" s="32">
        <v>0</v>
      </c>
      <c r="Q350" s="39">
        <v>116597.81</v>
      </c>
      <c r="R350" s="40">
        <v>32.020129189999999</v>
      </c>
      <c r="S350" s="40">
        <f t="shared" si="29"/>
        <v>3733476.9394710734</v>
      </c>
    </row>
    <row r="351" spans="6:19" ht="20" customHeight="1" x14ac:dyDescent="0.2">
      <c r="F351" s="4">
        <v>42350</v>
      </c>
      <c r="G351" s="32" t="str">
        <f t="shared" si="25"/>
        <v>Saturday</v>
      </c>
      <c r="H351" s="32" t="str">
        <f t="shared" si="26"/>
        <v>December</v>
      </c>
      <c r="I351" s="32" t="str">
        <f t="shared" si="27"/>
        <v>2015</v>
      </c>
      <c r="J351" s="32">
        <f t="shared" si="28"/>
        <v>50</v>
      </c>
      <c r="K351" s="32" t="str">
        <f>VLOOKUP(F351,_holidays!A347:B2452, 2,)</f>
        <v>Y</v>
      </c>
      <c r="L351" s="32" t="str">
        <f>VLOOKUP(F351,_holidays!A347:C2452, 3,FALSE)</f>
        <v>N</v>
      </c>
      <c r="M351" s="32">
        <v>10.1</v>
      </c>
      <c r="N351" s="32">
        <v>18.3</v>
      </c>
      <c r="O351" s="32">
        <v>27.9</v>
      </c>
      <c r="P351" s="32">
        <v>2</v>
      </c>
      <c r="Q351" s="39">
        <v>106139.41</v>
      </c>
      <c r="R351" s="40">
        <v>34.142897920000003</v>
      </c>
      <c r="S351" s="40">
        <f t="shared" si="29"/>
        <v>3623907.0409190278</v>
      </c>
    </row>
    <row r="352" spans="6:19" ht="20" customHeight="1" x14ac:dyDescent="0.2">
      <c r="F352" s="4">
        <v>42351</v>
      </c>
      <c r="G352" s="32" t="str">
        <f t="shared" si="25"/>
        <v>Sunday</v>
      </c>
      <c r="H352" s="32" t="str">
        <f t="shared" si="26"/>
        <v>December</v>
      </c>
      <c r="I352" s="32" t="str">
        <f t="shared" si="27"/>
        <v>2015</v>
      </c>
      <c r="J352" s="32">
        <f t="shared" si="28"/>
        <v>51</v>
      </c>
      <c r="K352" s="32" t="str">
        <f>VLOOKUP(F352,_holidays!A348:B2453, 2,)</f>
        <v>Y</v>
      </c>
      <c r="L352" s="32" t="str">
        <f>VLOOKUP(F352,_holidays!A348:C2453, 3,FALSE)</f>
        <v>N</v>
      </c>
      <c r="M352" s="32">
        <v>10.3</v>
      </c>
      <c r="N352" s="32">
        <v>28.3</v>
      </c>
      <c r="O352" s="32">
        <v>28.6</v>
      </c>
      <c r="P352" s="32">
        <v>0</v>
      </c>
      <c r="Q352" s="39">
        <v>105218.515</v>
      </c>
      <c r="R352" s="40">
        <v>40.306829550000003</v>
      </c>
      <c r="S352" s="40">
        <f t="shared" si="29"/>
        <v>4241024.7496091183</v>
      </c>
    </row>
    <row r="353" spans="6:19" ht="20" customHeight="1" x14ac:dyDescent="0.2">
      <c r="F353" s="4">
        <v>42352</v>
      </c>
      <c r="G353" s="32" t="str">
        <f t="shared" si="25"/>
        <v>Monday</v>
      </c>
      <c r="H353" s="32" t="str">
        <f t="shared" si="26"/>
        <v>December</v>
      </c>
      <c r="I353" s="32" t="str">
        <f t="shared" si="27"/>
        <v>2015</v>
      </c>
      <c r="J353" s="32">
        <f t="shared" si="28"/>
        <v>51</v>
      </c>
      <c r="K353" s="32" t="str">
        <f>VLOOKUP(F353,_holidays!A349:B2454, 2,)</f>
        <v>Y</v>
      </c>
      <c r="L353" s="32" t="str">
        <f>VLOOKUP(F353,_holidays!A349:C2454, 3,FALSE)</f>
        <v>N</v>
      </c>
      <c r="M353" s="32">
        <v>11.9</v>
      </c>
      <c r="N353" s="32">
        <v>22.7</v>
      </c>
      <c r="O353" s="32">
        <v>31.6</v>
      </c>
      <c r="P353" s="32">
        <v>0</v>
      </c>
      <c r="Q353" s="39">
        <v>125784.96000000001</v>
      </c>
      <c r="R353" s="40">
        <v>51.747829520000003</v>
      </c>
      <c r="S353" s="40">
        <f t="shared" si="29"/>
        <v>6509098.6662600199</v>
      </c>
    </row>
    <row r="354" spans="6:19" ht="20" customHeight="1" x14ac:dyDescent="0.2">
      <c r="F354" s="4">
        <v>42353</v>
      </c>
      <c r="G354" s="32" t="str">
        <f t="shared" si="25"/>
        <v>Tuesday</v>
      </c>
      <c r="H354" s="32" t="str">
        <f t="shared" si="26"/>
        <v>December</v>
      </c>
      <c r="I354" s="32" t="str">
        <f t="shared" si="27"/>
        <v>2015</v>
      </c>
      <c r="J354" s="32">
        <f t="shared" si="28"/>
        <v>51</v>
      </c>
      <c r="K354" s="32" t="str">
        <f>VLOOKUP(F354,_holidays!A350:B2455, 2,)</f>
        <v>Y</v>
      </c>
      <c r="L354" s="32" t="str">
        <f>VLOOKUP(F354,_holidays!A350:C2455, 3,FALSE)</f>
        <v>N</v>
      </c>
      <c r="M354" s="32">
        <v>14.4</v>
      </c>
      <c r="N354" s="32">
        <v>24.6</v>
      </c>
      <c r="O354" s="32">
        <v>30.3</v>
      </c>
      <c r="P354" s="32">
        <v>0</v>
      </c>
      <c r="Q354" s="39">
        <v>129077.41</v>
      </c>
      <c r="R354" s="40">
        <v>51.660830169999997</v>
      </c>
      <c r="S354" s="40">
        <f t="shared" si="29"/>
        <v>6668246.1567934593</v>
      </c>
    </row>
    <row r="355" spans="6:19" ht="20" customHeight="1" x14ac:dyDescent="0.2">
      <c r="F355" s="4">
        <v>42354</v>
      </c>
      <c r="G355" s="32" t="str">
        <f t="shared" si="25"/>
        <v>Wednesday</v>
      </c>
      <c r="H355" s="32" t="str">
        <f t="shared" si="26"/>
        <v>December</v>
      </c>
      <c r="I355" s="32" t="str">
        <f t="shared" si="27"/>
        <v>2015</v>
      </c>
      <c r="J355" s="32">
        <f t="shared" si="28"/>
        <v>51</v>
      </c>
      <c r="K355" s="32" t="str">
        <f>VLOOKUP(F355,_holidays!A351:B2456, 2,)</f>
        <v>Y</v>
      </c>
      <c r="L355" s="32" t="str">
        <f>VLOOKUP(F355,_holidays!A351:C2456, 3,FALSE)</f>
        <v>N</v>
      </c>
      <c r="M355" s="32">
        <v>15.6</v>
      </c>
      <c r="N355" s="32">
        <v>27.5</v>
      </c>
      <c r="O355" s="32">
        <v>32.5</v>
      </c>
      <c r="P355" s="32">
        <v>0</v>
      </c>
      <c r="Q355" s="39">
        <v>135930.07999999999</v>
      </c>
      <c r="R355" s="40">
        <v>78.645919989999996</v>
      </c>
      <c r="S355" s="40">
        <f t="shared" si="29"/>
        <v>10690346.195914298</v>
      </c>
    </row>
    <row r="356" spans="6:19" ht="20" customHeight="1" x14ac:dyDescent="0.2">
      <c r="F356" s="4">
        <v>42355</v>
      </c>
      <c r="G356" s="32" t="str">
        <f t="shared" si="25"/>
        <v>Thursday</v>
      </c>
      <c r="H356" s="32" t="str">
        <f t="shared" si="26"/>
        <v>December</v>
      </c>
      <c r="I356" s="32" t="str">
        <f t="shared" si="27"/>
        <v>2015</v>
      </c>
      <c r="J356" s="32">
        <f t="shared" si="28"/>
        <v>51</v>
      </c>
      <c r="K356" s="32" t="str">
        <f>VLOOKUP(F356,_holidays!A352:B2457, 2,)</f>
        <v>Y</v>
      </c>
      <c r="L356" s="32" t="str">
        <f>VLOOKUP(F356,_holidays!A352:C2457, 3,FALSE)</f>
        <v>N</v>
      </c>
      <c r="M356" s="32">
        <v>16.899999999999999</v>
      </c>
      <c r="N356" s="32">
        <v>37.200000000000003</v>
      </c>
      <c r="O356" s="32">
        <v>33.1</v>
      </c>
      <c r="P356" s="32">
        <v>0</v>
      </c>
      <c r="Q356" s="39">
        <v>152366.29999999999</v>
      </c>
      <c r="R356" s="40">
        <v>188.0861252</v>
      </c>
      <c r="S356" s="40">
        <f t="shared" si="29"/>
        <v>28657986.978060756</v>
      </c>
    </row>
    <row r="357" spans="6:19" ht="20" customHeight="1" x14ac:dyDescent="0.2">
      <c r="F357" s="4">
        <v>42356</v>
      </c>
      <c r="G357" s="32" t="str">
        <f t="shared" si="25"/>
        <v>Friday</v>
      </c>
      <c r="H357" s="32" t="str">
        <f t="shared" si="26"/>
        <v>December</v>
      </c>
      <c r="I357" s="32" t="str">
        <f t="shared" si="27"/>
        <v>2015</v>
      </c>
      <c r="J357" s="32">
        <f t="shared" si="28"/>
        <v>51</v>
      </c>
      <c r="K357" s="32" t="str">
        <f>VLOOKUP(F357,_holidays!A353:B2458, 2,)</f>
        <v>N</v>
      </c>
      <c r="L357" s="32" t="str">
        <f>VLOOKUP(F357,_holidays!A353:C2458, 3,FALSE)</f>
        <v>N</v>
      </c>
      <c r="M357" s="32">
        <v>19.399999999999999</v>
      </c>
      <c r="N357" s="32">
        <v>35.4</v>
      </c>
      <c r="O357" s="32">
        <v>31.2</v>
      </c>
      <c r="P357" s="32">
        <v>0</v>
      </c>
      <c r="Q357" s="39">
        <v>158052.89000000001</v>
      </c>
      <c r="R357" s="40">
        <v>81.192486250000002</v>
      </c>
      <c r="S357" s="40">
        <f t="shared" si="29"/>
        <v>12832707.098097764</v>
      </c>
    </row>
    <row r="358" spans="6:19" ht="20" customHeight="1" x14ac:dyDescent="0.2">
      <c r="F358" s="4">
        <v>42357</v>
      </c>
      <c r="G358" s="32" t="str">
        <f t="shared" si="25"/>
        <v>Saturday</v>
      </c>
      <c r="H358" s="32" t="str">
        <f t="shared" si="26"/>
        <v>December</v>
      </c>
      <c r="I358" s="32" t="str">
        <f t="shared" si="27"/>
        <v>2015</v>
      </c>
      <c r="J358" s="32">
        <f t="shared" si="28"/>
        <v>51</v>
      </c>
      <c r="K358" s="32" t="str">
        <f>VLOOKUP(F358,_holidays!A354:B2459, 2,)</f>
        <v>N</v>
      </c>
      <c r="L358" s="32" t="str">
        <f>VLOOKUP(F358,_holidays!A354:C2459, 3,FALSE)</f>
        <v>N</v>
      </c>
      <c r="M358" s="32">
        <v>19.2</v>
      </c>
      <c r="N358" s="32">
        <v>41.2</v>
      </c>
      <c r="O358" s="32">
        <v>20.5</v>
      </c>
      <c r="P358" s="32">
        <v>0</v>
      </c>
      <c r="Q358" s="39">
        <v>154924.89000000001</v>
      </c>
      <c r="R358" s="40">
        <v>69.328820820000004</v>
      </c>
      <c r="S358" s="40">
        <f t="shared" si="29"/>
        <v>10740759.939368211</v>
      </c>
    </row>
    <row r="359" spans="6:19" ht="20" customHeight="1" x14ac:dyDescent="0.2">
      <c r="F359" s="4">
        <v>42358</v>
      </c>
      <c r="G359" s="32" t="str">
        <f t="shared" si="25"/>
        <v>Sunday</v>
      </c>
      <c r="H359" s="32" t="str">
        <f t="shared" si="26"/>
        <v>December</v>
      </c>
      <c r="I359" s="32" t="str">
        <f t="shared" si="27"/>
        <v>2015</v>
      </c>
      <c r="J359" s="32">
        <f t="shared" si="28"/>
        <v>52</v>
      </c>
      <c r="K359" s="32" t="str">
        <f>VLOOKUP(F359,_holidays!A355:B2460, 2,)</f>
        <v>N</v>
      </c>
      <c r="L359" s="32" t="str">
        <f>VLOOKUP(F359,_holidays!A355:C2460, 3,FALSE)</f>
        <v>N</v>
      </c>
      <c r="M359" s="32">
        <v>25.9</v>
      </c>
      <c r="N359" s="32">
        <v>37.799999999999997</v>
      </c>
      <c r="O359" s="32">
        <v>10.4</v>
      </c>
      <c r="P359" s="32">
        <v>0</v>
      </c>
      <c r="Q359" s="39">
        <v>133421.03</v>
      </c>
      <c r="R359" s="40">
        <v>54.649804289999999</v>
      </c>
      <c r="S359" s="40">
        <f t="shared" si="29"/>
        <v>7291433.1776702181</v>
      </c>
    </row>
    <row r="360" spans="6:19" ht="20" customHeight="1" x14ac:dyDescent="0.2">
      <c r="F360" s="4">
        <v>42359</v>
      </c>
      <c r="G360" s="32" t="str">
        <f t="shared" si="25"/>
        <v>Monday</v>
      </c>
      <c r="H360" s="32" t="str">
        <f t="shared" si="26"/>
        <v>December</v>
      </c>
      <c r="I360" s="32" t="str">
        <f t="shared" si="27"/>
        <v>2015</v>
      </c>
      <c r="J360" s="32">
        <f t="shared" si="28"/>
        <v>52</v>
      </c>
      <c r="K360" s="32" t="str">
        <f>VLOOKUP(F360,_holidays!A356:B2461, 2,)</f>
        <v>N</v>
      </c>
      <c r="L360" s="32" t="str">
        <f>VLOOKUP(F360,_holidays!A356:C2461, 3,FALSE)</f>
        <v>N</v>
      </c>
      <c r="M360" s="32">
        <v>15</v>
      </c>
      <c r="N360" s="32">
        <v>20.2</v>
      </c>
      <c r="O360" s="32">
        <v>25.4</v>
      </c>
      <c r="P360" s="32">
        <v>6</v>
      </c>
      <c r="Q360" s="39">
        <v>113802.21</v>
      </c>
      <c r="R360" s="40">
        <v>49.621251919999999</v>
      </c>
      <c r="S360" s="40">
        <f t="shared" si="29"/>
        <v>5647008.1314627435</v>
      </c>
    </row>
    <row r="361" spans="6:19" ht="20" customHeight="1" x14ac:dyDescent="0.2">
      <c r="F361" s="4">
        <v>42360</v>
      </c>
      <c r="G361" s="32" t="str">
        <f t="shared" si="25"/>
        <v>Tuesday</v>
      </c>
      <c r="H361" s="32" t="str">
        <f t="shared" si="26"/>
        <v>December</v>
      </c>
      <c r="I361" s="32" t="str">
        <f t="shared" si="27"/>
        <v>2015</v>
      </c>
      <c r="J361" s="32">
        <f t="shared" si="28"/>
        <v>52</v>
      </c>
      <c r="K361" s="32" t="str">
        <f>VLOOKUP(F361,_holidays!A357:B2462, 2,)</f>
        <v>N</v>
      </c>
      <c r="L361" s="32" t="str">
        <f>VLOOKUP(F361,_holidays!A357:C2462, 3,FALSE)</f>
        <v>N</v>
      </c>
      <c r="M361" s="32">
        <v>12</v>
      </c>
      <c r="N361" s="32">
        <v>22.8</v>
      </c>
      <c r="O361" s="32">
        <v>32.9</v>
      </c>
      <c r="P361" s="32">
        <v>0</v>
      </c>
      <c r="Q361" s="39">
        <v>119477.515</v>
      </c>
      <c r="R361" s="40">
        <v>37.53130427</v>
      </c>
      <c r="S361" s="40">
        <f t="shared" si="29"/>
        <v>4484146.9688884886</v>
      </c>
    </row>
    <row r="362" spans="6:19" ht="20" customHeight="1" x14ac:dyDescent="0.2">
      <c r="F362" s="4">
        <v>42361</v>
      </c>
      <c r="G362" s="32" t="str">
        <f t="shared" si="25"/>
        <v>Wednesday</v>
      </c>
      <c r="H362" s="32" t="str">
        <f t="shared" si="26"/>
        <v>December</v>
      </c>
      <c r="I362" s="32" t="str">
        <f t="shared" si="27"/>
        <v>2015</v>
      </c>
      <c r="J362" s="32">
        <f t="shared" si="28"/>
        <v>52</v>
      </c>
      <c r="K362" s="32" t="str">
        <f>VLOOKUP(F362,_holidays!A358:B2463, 2,)</f>
        <v>N</v>
      </c>
      <c r="L362" s="32" t="str">
        <f>VLOOKUP(F362,_holidays!A358:C2463, 3,FALSE)</f>
        <v>N</v>
      </c>
      <c r="M362" s="32">
        <v>15.1</v>
      </c>
      <c r="N362" s="32">
        <v>26</v>
      </c>
      <c r="O362" s="32">
        <v>32.4</v>
      </c>
      <c r="P362" s="32">
        <v>0</v>
      </c>
      <c r="Q362" s="39">
        <v>126553.11500000001</v>
      </c>
      <c r="R362" s="40">
        <v>39.138220830000002</v>
      </c>
      <c r="S362" s="40">
        <f t="shared" si="29"/>
        <v>4953063.7615943858</v>
      </c>
    </row>
    <row r="363" spans="6:19" ht="20" customHeight="1" x14ac:dyDescent="0.2">
      <c r="F363" s="4">
        <v>42362</v>
      </c>
      <c r="G363" s="32" t="str">
        <f t="shared" si="25"/>
        <v>Thursday</v>
      </c>
      <c r="H363" s="32" t="str">
        <f t="shared" si="26"/>
        <v>December</v>
      </c>
      <c r="I363" s="32" t="str">
        <f t="shared" si="27"/>
        <v>2015</v>
      </c>
      <c r="J363" s="32">
        <f t="shared" si="28"/>
        <v>52</v>
      </c>
      <c r="K363" s="32" t="str">
        <f>VLOOKUP(F363,_holidays!A359:B2464, 2,)</f>
        <v>N</v>
      </c>
      <c r="L363" s="32" t="str">
        <f>VLOOKUP(F363,_holidays!A359:C2464, 3,FALSE)</f>
        <v>N</v>
      </c>
      <c r="M363" s="32">
        <v>16.7</v>
      </c>
      <c r="N363" s="32">
        <v>34.6</v>
      </c>
      <c r="O363" s="32">
        <v>32.799999999999997</v>
      </c>
      <c r="P363" s="32">
        <v>0.4</v>
      </c>
      <c r="Q363" s="39">
        <v>134583.25</v>
      </c>
      <c r="R363" s="40">
        <v>50.81827517</v>
      </c>
      <c r="S363" s="40">
        <f t="shared" si="29"/>
        <v>6839288.6317729028</v>
      </c>
    </row>
    <row r="364" spans="6:19" ht="20" customHeight="1" x14ac:dyDescent="0.2">
      <c r="F364" s="4">
        <v>42363</v>
      </c>
      <c r="G364" s="32" t="str">
        <f t="shared" si="25"/>
        <v>Friday</v>
      </c>
      <c r="H364" s="32" t="str">
        <f t="shared" si="26"/>
        <v>December</v>
      </c>
      <c r="I364" s="32" t="str">
        <f t="shared" si="27"/>
        <v>2015</v>
      </c>
      <c r="J364" s="32">
        <f t="shared" si="28"/>
        <v>52</v>
      </c>
      <c r="K364" s="32" t="str">
        <f>VLOOKUP(F364,_holidays!A360:B2465, 2,)</f>
        <v>N</v>
      </c>
      <c r="L364" s="32" t="str">
        <f>VLOOKUP(F364,_holidays!A360:C2465, 3,FALSE)</f>
        <v>Y</v>
      </c>
      <c r="M364" s="32">
        <v>21.7</v>
      </c>
      <c r="N364" s="32">
        <v>34.1</v>
      </c>
      <c r="O364" s="32">
        <v>33.299999999999997</v>
      </c>
      <c r="P364" s="32">
        <v>0</v>
      </c>
      <c r="Q364" s="39">
        <v>119950.37</v>
      </c>
      <c r="R364" s="40">
        <v>22.115586239999999</v>
      </c>
      <c r="S364" s="40">
        <f t="shared" si="29"/>
        <v>2652772.7522549084</v>
      </c>
    </row>
    <row r="365" spans="6:19" ht="20" customHeight="1" x14ac:dyDescent="0.2">
      <c r="F365" s="4">
        <v>42364</v>
      </c>
      <c r="G365" s="32" t="str">
        <f t="shared" si="25"/>
        <v>Saturday</v>
      </c>
      <c r="H365" s="32" t="str">
        <f t="shared" si="26"/>
        <v>December</v>
      </c>
      <c r="I365" s="32" t="str">
        <f t="shared" si="27"/>
        <v>2015</v>
      </c>
      <c r="J365" s="32">
        <f t="shared" si="28"/>
        <v>52</v>
      </c>
      <c r="K365" s="32" t="str">
        <f>VLOOKUP(F365,_holidays!A361:B2466, 2,)</f>
        <v>N</v>
      </c>
      <c r="L365" s="32" t="str">
        <f>VLOOKUP(F365,_holidays!A361:C2466, 3,FALSE)</f>
        <v>Y</v>
      </c>
      <c r="M365" s="32">
        <v>12.7</v>
      </c>
      <c r="N365" s="32">
        <v>20</v>
      </c>
      <c r="O365" s="32">
        <v>19.2</v>
      </c>
      <c r="P365" s="32">
        <v>30.6</v>
      </c>
      <c r="Q365" s="39">
        <v>95093.294999999998</v>
      </c>
      <c r="R365" s="40">
        <v>14.96710809</v>
      </c>
      <c r="S365" s="40">
        <f t="shared" si="29"/>
        <v>1423271.6248992565</v>
      </c>
    </row>
    <row r="366" spans="6:19" ht="20" customHeight="1" x14ac:dyDescent="0.2">
      <c r="F366" s="4">
        <v>42365</v>
      </c>
      <c r="G366" s="32" t="str">
        <f t="shared" si="25"/>
        <v>Sunday</v>
      </c>
      <c r="H366" s="32" t="str">
        <f t="shared" si="26"/>
        <v>December</v>
      </c>
      <c r="I366" s="32" t="str">
        <f t="shared" si="27"/>
        <v>2015</v>
      </c>
      <c r="J366" s="32">
        <f t="shared" si="28"/>
        <v>53</v>
      </c>
      <c r="K366" s="32" t="str">
        <f>VLOOKUP(F366,_holidays!A362:B2467, 2,)</f>
        <v>N</v>
      </c>
      <c r="L366" s="32" t="str">
        <f>VLOOKUP(F366,_holidays!A362:C2467, 3,FALSE)</f>
        <v>N</v>
      </c>
      <c r="M366" s="32">
        <v>11.9</v>
      </c>
      <c r="N366" s="32">
        <v>19.399999999999999</v>
      </c>
      <c r="O366" s="32">
        <v>27.6</v>
      </c>
      <c r="P366" s="32">
        <v>5.2</v>
      </c>
      <c r="Q366" s="39">
        <v>96394.94</v>
      </c>
      <c r="R366" s="40">
        <v>19.823183589999999</v>
      </c>
      <c r="S366" s="40">
        <f t="shared" si="29"/>
        <v>1910854.5927670347</v>
      </c>
    </row>
    <row r="367" spans="6:19" ht="20" customHeight="1" x14ac:dyDescent="0.2">
      <c r="F367" s="4">
        <v>42366</v>
      </c>
      <c r="G367" s="32" t="str">
        <f t="shared" si="25"/>
        <v>Monday</v>
      </c>
      <c r="H367" s="32" t="str">
        <f t="shared" si="26"/>
        <v>December</v>
      </c>
      <c r="I367" s="32" t="str">
        <f t="shared" si="27"/>
        <v>2015</v>
      </c>
      <c r="J367" s="32">
        <f t="shared" si="28"/>
        <v>53</v>
      </c>
      <c r="K367" s="32" t="str">
        <f>VLOOKUP(F367,_holidays!A363:B2468, 2,)</f>
        <v>N</v>
      </c>
      <c r="L367" s="32" t="str">
        <f>VLOOKUP(F367,_holidays!A363:C2468, 3,FALSE)</f>
        <v>Y</v>
      </c>
      <c r="M367" s="32">
        <v>12.8</v>
      </c>
      <c r="N367" s="32">
        <v>20.8</v>
      </c>
      <c r="O367" s="32">
        <v>33.200000000000003</v>
      </c>
      <c r="P367" s="32">
        <v>0</v>
      </c>
      <c r="Q367" s="39">
        <v>100048.44</v>
      </c>
      <c r="R367" s="40">
        <v>20.097539919999999</v>
      </c>
      <c r="S367" s="40">
        <f t="shared" si="29"/>
        <v>2010727.5168337247</v>
      </c>
    </row>
    <row r="368" spans="6:19" ht="20" customHeight="1" x14ac:dyDescent="0.2">
      <c r="F368" s="4">
        <v>42367</v>
      </c>
      <c r="G368" s="32" t="str">
        <f t="shared" si="25"/>
        <v>Tuesday</v>
      </c>
      <c r="H368" s="32" t="str">
        <f t="shared" si="26"/>
        <v>December</v>
      </c>
      <c r="I368" s="32" t="str">
        <f t="shared" si="27"/>
        <v>2015</v>
      </c>
      <c r="J368" s="32">
        <f t="shared" si="28"/>
        <v>53</v>
      </c>
      <c r="K368" s="32" t="str">
        <f>VLOOKUP(F368,_holidays!A364:B2469, 2,)</f>
        <v>N</v>
      </c>
      <c r="L368" s="32" t="str">
        <f>VLOOKUP(F368,_holidays!A364:C2469, 3,FALSE)</f>
        <v>N</v>
      </c>
      <c r="M368" s="32">
        <v>12.4</v>
      </c>
      <c r="N368" s="32">
        <v>23.9</v>
      </c>
      <c r="O368" s="32">
        <v>33</v>
      </c>
      <c r="P368" s="32">
        <v>0</v>
      </c>
      <c r="Q368" s="39">
        <v>111647.54</v>
      </c>
      <c r="R368" s="40">
        <v>27.33170157</v>
      </c>
      <c r="S368" s="40">
        <f t="shared" si="29"/>
        <v>3051517.2443046374</v>
      </c>
    </row>
    <row r="369" spans="6:19" ht="20" customHeight="1" x14ac:dyDescent="0.2">
      <c r="F369" s="4">
        <v>42368</v>
      </c>
      <c r="G369" s="32" t="str">
        <f t="shared" si="25"/>
        <v>Wednesday</v>
      </c>
      <c r="H369" s="32" t="str">
        <f t="shared" si="26"/>
        <v>December</v>
      </c>
      <c r="I369" s="32" t="str">
        <f t="shared" si="27"/>
        <v>2015</v>
      </c>
      <c r="J369" s="32">
        <f t="shared" si="28"/>
        <v>53</v>
      </c>
      <c r="K369" s="32" t="str">
        <f>VLOOKUP(F369,_holidays!A365:B2470, 2,)</f>
        <v>N</v>
      </c>
      <c r="L369" s="32" t="str">
        <f>VLOOKUP(F369,_holidays!A365:C2470, 3,FALSE)</f>
        <v>N</v>
      </c>
      <c r="M369" s="32">
        <v>13.9</v>
      </c>
      <c r="N369" s="32">
        <v>34.700000000000003</v>
      </c>
      <c r="O369" s="32">
        <v>32.799999999999997</v>
      </c>
      <c r="P369" s="32">
        <v>0</v>
      </c>
      <c r="Q369" s="39">
        <v>128552.13499999999</v>
      </c>
      <c r="R369" s="40">
        <v>43.826874789999998</v>
      </c>
      <c r="S369" s="40">
        <f t="shared" si="29"/>
        <v>5634038.3246321762</v>
      </c>
    </row>
    <row r="370" spans="6:19" ht="20" customHeight="1" x14ac:dyDescent="0.2">
      <c r="F370" s="4">
        <v>42369</v>
      </c>
      <c r="G370" s="32" t="str">
        <f t="shared" si="25"/>
        <v>Thursday</v>
      </c>
      <c r="H370" s="32" t="str">
        <f t="shared" si="26"/>
        <v>December</v>
      </c>
      <c r="I370" s="32" t="str">
        <f t="shared" si="27"/>
        <v>2015</v>
      </c>
      <c r="J370" s="32">
        <f t="shared" si="28"/>
        <v>53</v>
      </c>
      <c r="K370" s="32" t="str">
        <f>VLOOKUP(F370,_holidays!A366:B2471, 2,)</f>
        <v>N</v>
      </c>
      <c r="L370" s="32" t="str">
        <f>VLOOKUP(F370,_holidays!A366:C2471, 3,FALSE)</f>
        <v>N</v>
      </c>
      <c r="M370" s="32">
        <v>19.7</v>
      </c>
      <c r="N370" s="32">
        <v>39.700000000000003</v>
      </c>
      <c r="O370" s="32">
        <v>29.6</v>
      </c>
      <c r="P370" s="32">
        <v>0</v>
      </c>
      <c r="Q370" s="39">
        <v>146473.83499999999</v>
      </c>
      <c r="R370" s="40">
        <v>101.99155880000001</v>
      </c>
      <c r="S370" s="40">
        <f t="shared" si="29"/>
        <v>14939094.755063998</v>
      </c>
    </row>
    <row r="371" spans="6:19" ht="20" customHeight="1" x14ac:dyDescent="0.2">
      <c r="F371" s="4">
        <v>42370</v>
      </c>
      <c r="G371" s="32" t="str">
        <f t="shared" si="25"/>
        <v>Friday</v>
      </c>
      <c r="H371" s="32" t="str">
        <f t="shared" si="26"/>
        <v>January</v>
      </c>
      <c r="I371" s="32" t="str">
        <f t="shared" si="27"/>
        <v>2016</v>
      </c>
      <c r="J371" s="32">
        <f t="shared" si="28"/>
        <v>1</v>
      </c>
      <c r="K371" s="32" t="str">
        <f>VLOOKUP(F371,_holidays!A367:B2472, 2,)</f>
        <v>N</v>
      </c>
      <c r="L371" s="32" t="str">
        <f>VLOOKUP(F371,_holidays!A367:C2472, 3,FALSE)</f>
        <v>Y</v>
      </c>
      <c r="M371" s="32">
        <v>19.8</v>
      </c>
      <c r="N371" s="32">
        <v>24.2</v>
      </c>
      <c r="O371" s="32">
        <v>22</v>
      </c>
      <c r="P371" s="32">
        <v>0</v>
      </c>
      <c r="Q371" s="39">
        <v>116040.925</v>
      </c>
      <c r="R371" s="40">
        <v>32.527673360000001</v>
      </c>
      <c r="S371" s="40">
        <f t="shared" si="29"/>
        <v>3774541.3047922584</v>
      </c>
    </row>
    <row r="372" spans="6:19" ht="20" customHeight="1" x14ac:dyDescent="0.2">
      <c r="F372" s="4">
        <v>42371</v>
      </c>
      <c r="G372" s="32" t="str">
        <f t="shared" si="25"/>
        <v>Saturday</v>
      </c>
      <c r="H372" s="32" t="str">
        <f t="shared" si="26"/>
        <v>January</v>
      </c>
      <c r="I372" s="32" t="str">
        <f t="shared" si="27"/>
        <v>2016</v>
      </c>
      <c r="J372" s="32">
        <f t="shared" si="28"/>
        <v>1</v>
      </c>
      <c r="K372" s="32" t="str">
        <f>VLOOKUP(F372,_holidays!A368:B2473, 2,)</f>
        <v>N</v>
      </c>
      <c r="L372" s="32" t="str">
        <f>VLOOKUP(F372,_holidays!A368:C2473, 3,FALSE)</f>
        <v>N</v>
      </c>
      <c r="M372" s="32">
        <v>17.100000000000001</v>
      </c>
      <c r="N372" s="32">
        <v>27.6</v>
      </c>
      <c r="O372" s="32">
        <v>25.1</v>
      </c>
      <c r="P372" s="32">
        <v>0</v>
      </c>
      <c r="Q372" s="39">
        <v>99622.64</v>
      </c>
      <c r="R372" s="40">
        <v>21.894560760000001</v>
      </c>
      <c r="S372" s="40">
        <f t="shared" si="29"/>
        <v>2181193.9445516067</v>
      </c>
    </row>
    <row r="373" spans="6:19" ht="20" customHeight="1" x14ac:dyDescent="0.2">
      <c r="F373" s="4">
        <v>42372</v>
      </c>
      <c r="G373" s="32" t="str">
        <f t="shared" si="25"/>
        <v>Sunday</v>
      </c>
      <c r="H373" s="32" t="str">
        <f t="shared" si="26"/>
        <v>January</v>
      </c>
      <c r="I373" s="32" t="str">
        <f t="shared" si="27"/>
        <v>2016</v>
      </c>
      <c r="J373" s="32">
        <f t="shared" si="28"/>
        <v>2</v>
      </c>
      <c r="K373" s="32" t="str">
        <f>VLOOKUP(F373,_holidays!A369:B2474, 2,)</f>
        <v>N</v>
      </c>
      <c r="L373" s="32" t="str">
        <f>VLOOKUP(F373,_holidays!A369:C2474, 3,FALSE)</f>
        <v>N</v>
      </c>
      <c r="M373" s="32">
        <v>17.5</v>
      </c>
      <c r="N373" s="32">
        <v>27.1</v>
      </c>
      <c r="O373" s="32">
        <v>25.7</v>
      </c>
      <c r="P373" s="32">
        <v>0</v>
      </c>
      <c r="Q373" s="39">
        <v>97656.445000000007</v>
      </c>
      <c r="R373" s="40">
        <v>19.895384799999999</v>
      </c>
      <c r="S373" s="40">
        <f t="shared" si="29"/>
        <v>1942912.551475036</v>
      </c>
    </row>
    <row r="374" spans="6:19" ht="20" customHeight="1" x14ac:dyDescent="0.2">
      <c r="F374" s="4">
        <v>42373</v>
      </c>
      <c r="G374" s="32" t="str">
        <f t="shared" si="25"/>
        <v>Monday</v>
      </c>
      <c r="H374" s="32" t="str">
        <f t="shared" si="26"/>
        <v>January</v>
      </c>
      <c r="I374" s="32" t="str">
        <f t="shared" si="27"/>
        <v>2016</v>
      </c>
      <c r="J374" s="32">
        <f t="shared" si="28"/>
        <v>2</v>
      </c>
      <c r="K374" s="32" t="str">
        <f>VLOOKUP(F374,_holidays!A370:B2475, 2,)</f>
        <v>N</v>
      </c>
      <c r="L374" s="32" t="str">
        <f>VLOOKUP(F374,_holidays!A370:C2475, 3,FALSE)</f>
        <v>N</v>
      </c>
      <c r="M374" s="32">
        <v>16.3</v>
      </c>
      <c r="N374" s="32">
        <v>26</v>
      </c>
      <c r="O374" s="32">
        <v>15.3</v>
      </c>
      <c r="P374" s="32">
        <v>0</v>
      </c>
      <c r="Q374" s="39">
        <v>110932.505</v>
      </c>
      <c r="R374" s="40">
        <v>25.443479239999998</v>
      </c>
      <c r="S374" s="40">
        <f t="shared" si="29"/>
        <v>2822508.888008696</v>
      </c>
    </row>
    <row r="375" spans="6:19" ht="20" customHeight="1" x14ac:dyDescent="0.2">
      <c r="F375" s="4">
        <v>42374</v>
      </c>
      <c r="G375" s="32" t="str">
        <f t="shared" si="25"/>
        <v>Tuesday</v>
      </c>
      <c r="H375" s="32" t="str">
        <f t="shared" si="26"/>
        <v>January</v>
      </c>
      <c r="I375" s="32" t="str">
        <f t="shared" si="27"/>
        <v>2016</v>
      </c>
      <c r="J375" s="32">
        <f t="shared" si="28"/>
        <v>2</v>
      </c>
      <c r="K375" s="32" t="str">
        <f>VLOOKUP(F375,_holidays!A371:B2476, 2,)</f>
        <v>N</v>
      </c>
      <c r="L375" s="32" t="str">
        <f>VLOOKUP(F375,_holidays!A371:C2476, 3,FALSE)</f>
        <v>N</v>
      </c>
      <c r="M375" s="32">
        <v>17.100000000000001</v>
      </c>
      <c r="N375" s="32">
        <v>25.7</v>
      </c>
      <c r="O375" s="32">
        <v>25.8</v>
      </c>
      <c r="P375" s="32">
        <v>0</v>
      </c>
      <c r="Q375" s="39">
        <v>117873.58</v>
      </c>
      <c r="R375" s="40">
        <v>29.917187370000001</v>
      </c>
      <c r="S375" s="40">
        <f t="shared" si="29"/>
        <v>3526445.9788326849</v>
      </c>
    </row>
    <row r="376" spans="6:19" ht="20" customHeight="1" x14ac:dyDescent="0.2">
      <c r="F376" s="4">
        <v>42375</v>
      </c>
      <c r="G376" s="32" t="str">
        <f t="shared" si="25"/>
        <v>Wednesday</v>
      </c>
      <c r="H376" s="32" t="str">
        <f t="shared" si="26"/>
        <v>January</v>
      </c>
      <c r="I376" s="32" t="str">
        <f t="shared" si="27"/>
        <v>2016</v>
      </c>
      <c r="J376" s="32">
        <f t="shared" si="28"/>
        <v>2</v>
      </c>
      <c r="K376" s="32" t="str">
        <f>VLOOKUP(F376,_holidays!A372:B2477, 2,)</f>
        <v>N</v>
      </c>
      <c r="L376" s="32" t="str">
        <f>VLOOKUP(F376,_holidays!A372:C2477, 3,FALSE)</f>
        <v>N</v>
      </c>
      <c r="M376" s="32">
        <v>17.3</v>
      </c>
      <c r="N376" s="32">
        <v>25.7</v>
      </c>
      <c r="O376" s="32">
        <v>18.100000000000001</v>
      </c>
      <c r="P376" s="32">
        <v>0</v>
      </c>
      <c r="Q376" s="39">
        <v>115064.265</v>
      </c>
      <c r="R376" s="40">
        <v>31.790252049999999</v>
      </c>
      <c r="S376" s="40">
        <f t="shared" si="29"/>
        <v>3657921.986297993</v>
      </c>
    </row>
    <row r="377" spans="6:19" ht="20" customHeight="1" x14ac:dyDescent="0.2">
      <c r="F377" s="4">
        <v>42376</v>
      </c>
      <c r="G377" s="32" t="str">
        <f t="shared" si="25"/>
        <v>Thursday</v>
      </c>
      <c r="H377" s="32" t="str">
        <f t="shared" si="26"/>
        <v>January</v>
      </c>
      <c r="I377" s="32" t="str">
        <f t="shared" si="27"/>
        <v>2016</v>
      </c>
      <c r="J377" s="32">
        <f t="shared" si="28"/>
        <v>2</v>
      </c>
      <c r="K377" s="32" t="str">
        <f>VLOOKUP(F377,_holidays!A373:B2478, 2,)</f>
        <v>N</v>
      </c>
      <c r="L377" s="32" t="str">
        <f>VLOOKUP(F377,_holidays!A373:C2478, 3,FALSE)</f>
        <v>N</v>
      </c>
      <c r="M377" s="32">
        <v>16.3</v>
      </c>
      <c r="N377" s="32">
        <v>21.3</v>
      </c>
      <c r="O377" s="32">
        <v>30.4</v>
      </c>
      <c r="P377" s="32">
        <v>0</v>
      </c>
      <c r="Q377" s="39">
        <v>112392.69500000001</v>
      </c>
      <c r="R377" s="40">
        <v>34.445069169999996</v>
      </c>
      <c r="S377" s="40">
        <f t="shared" si="29"/>
        <v>3871374.153477713</v>
      </c>
    </row>
    <row r="378" spans="6:19" ht="20" customHeight="1" x14ac:dyDescent="0.2">
      <c r="F378" s="4">
        <v>42377</v>
      </c>
      <c r="G378" s="32" t="str">
        <f t="shared" si="25"/>
        <v>Friday</v>
      </c>
      <c r="H378" s="32" t="str">
        <f t="shared" si="26"/>
        <v>January</v>
      </c>
      <c r="I378" s="32" t="str">
        <f t="shared" si="27"/>
        <v>2016</v>
      </c>
      <c r="J378" s="32">
        <f t="shared" si="28"/>
        <v>2</v>
      </c>
      <c r="K378" s="32" t="str">
        <f>VLOOKUP(F378,_holidays!A374:B2479, 2,)</f>
        <v>N</v>
      </c>
      <c r="L378" s="32" t="str">
        <f>VLOOKUP(F378,_holidays!A374:C2479, 3,FALSE)</f>
        <v>N</v>
      </c>
      <c r="M378" s="32">
        <v>16.2</v>
      </c>
      <c r="N378" s="32">
        <v>20.6</v>
      </c>
      <c r="O378" s="32">
        <v>25.4</v>
      </c>
      <c r="P378" s="32">
        <v>0</v>
      </c>
      <c r="Q378" s="39">
        <v>111879.54</v>
      </c>
      <c r="R378" s="40">
        <v>36.888156160000001</v>
      </c>
      <c r="S378" s="40">
        <f t="shared" si="29"/>
        <v>4127029.9426289662</v>
      </c>
    </row>
    <row r="379" spans="6:19" ht="20" customHeight="1" x14ac:dyDescent="0.2">
      <c r="F379" s="4">
        <v>42378</v>
      </c>
      <c r="G379" s="32" t="str">
        <f t="shared" si="25"/>
        <v>Saturday</v>
      </c>
      <c r="H379" s="32" t="str">
        <f t="shared" si="26"/>
        <v>January</v>
      </c>
      <c r="I379" s="32" t="str">
        <f t="shared" si="27"/>
        <v>2016</v>
      </c>
      <c r="J379" s="32">
        <f t="shared" si="28"/>
        <v>2</v>
      </c>
      <c r="K379" s="32" t="str">
        <f>VLOOKUP(F379,_holidays!A375:B2480, 2,)</f>
        <v>N</v>
      </c>
      <c r="L379" s="32" t="str">
        <f>VLOOKUP(F379,_holidays!A375:C2480, 3,FALSE)</f>
        <v>N</v>
      </c>
      <c r="M379" s="32">
        <v>16.8</v>
      </c>
      <c r="N379" s="32">
        <v>21.4</v>
      </c>
      <c r="O379" s="32">
        <v>21.3</v>
      </c>
      <c r="P379" s="32">
        <v>0</v>
      </c>
      <c r="Q379" s="39">
        <v>105482.69500000001</v>
      </c>
      <c r="R379" s="40">
        <v>41.987823249999998</v>
      </c>
      <c r="S379" s="40">
        <f t="shared" si="29"/>
        <v>4428988.753593659</v>
      </c>
    </row>
    <row r="380" spans="6:19" ht="20" customHeight="1" x14ac:dyDescent="0.2">
      <c r="F380" s="4">
        <v>42379</v>
      </c>
      <c r="G380" s="32" t="str">
        <f t="shared" si="25"/>
        <v>Sunday</v>
      </c>
      <c r="H380" s="32" t="str">
        <f t="shared" si="26"/>
        <v>January</v>
      </c>
      <c r="I380" s="32" t="str">
        <f t="shared" si="27"/>
        <v>2016</v>
      </c>
      <c r="J380" s="32">
        <f t="shared" si="28"/>
        <v>3</v>
      </c>
      <c r="K380" s="32" t="str">
        <f>VLOOKUP(F380,_holidays!A376:B2481, 2,)</f>
        <v>N</v>
      </c>
      <c r="L380" s="32" t="str">
        <f>VLOOKUP(F380,_holidays!A376:C2481, 3,FALSE)</f>
        <v>N</v>
      </c>
      <c r="M380" s="32">
        <v>15.7</v>
      </c>
      <c r="N380" s="32">
        <v>31.5</v>
      </c>
      <c r="O380" s="32">
        <v>31.3</v>
      </c>
      <c r="P380" s="32">
        <v>0</v>
      </c>
      <c r="Q380" s="39">
        <v>113049.145</v>
      </c>
      <c r="R380" s="40">
        <v>44.479787029999997</v>
      </c>
      <c r="S380" s="40">
        <f t="shared" si="29"/>
        <v>5028401.8935235888</v>
      </c>
    </row>
    <row r="381" spans="6:19" ht="20" customHeight="1" x14ac:dyDescent="0.2">
      <c r="F381" s="4">
        <v>42380</v>
      </c>
      <c r="G381" s="32" t="str">
        <f t="shared" si="25"/>
        <v>Monday</v>
      </c>
      <c r="H381" s="32" t="str">
        <f t="shared" si="26"/>
        <v>January</v>
      </c>
      <c r="I381" s="32" t="str">
        <f t="shared" si="27"/>
        <v>2016</v>
      </c>
      <c r="J381" s="32">
        <f t="shared" si="28"/>
        <v>3</v>
      </c>
      <c r="K381" s="32" t="str">
        <f>VLOOKUP(F381,_holidays!A377:B2482, 2,)</f>
        <v>N</v>
      </c>
      <c r="L381" s="32" t="str">
        <f>VLOOKUP(F381,_holidays!A377:C2482, 3,FALSE)</f>
        <v>N</v>
      </c>
      <c r="M381" s="32">
        <v>17.2</v>
      </c>
      <c r="N381" s="32">
        <v>36.4</v>
      </c>
      <c r="O381" s="32">
        <v>15.8</v>
      </c>
      <c r="P381" s="32">
        <v>0</v>
      </c>
      <c r="Q381" s="39">
        <v>141133.08499999999</v>
      </c>
      <c r="R381" s="40">
        <v>88.116100790000004</v>
      </c>
      <c r="S381" s="40">
        <f t="shared" si="29"/>
        <v>12436097.142663637</v>
      </c>
    </row>
    <row r="382" spans="6:19" ht="20" customHeight="1" x14ac:dyDescent="0.2">
      <c r="F382" s="4">
        <v>42381</v>
      </c>
      <c r="G382" s="32" t="str">
        <f t="shared" si="25"/>
        <v>Tuesday</v>
      </c>
      <c r="H382" s="32" t="str">
        <f t="shared" si="26"/>
        <v>January</v>
      </c>
      <c r="I382" s="32" t="str">
        <f t="shared" si="27"/>
        <v>2016</v>
      </c>
      <c r="J382" s="32">
        <f t="shared" si="28"/>
        <v>3</v>
      </c>
      <c r="K382" s="32" t="str">
        <f>VLOOKUP(F382,_holidays!A378:B2483, 2,)</f>
        <v>N</v>
      </c>
      <c r="L382" s="32" t="str">
        <f>VLOOKUP(F382,_holidays!A378:C2483, 3,FALSE)</f>
        <v>N</v>
      </c>
      <c r="M382" s="32">
        <v>17.100000000000001</v>
      </c>
      <c r="N382" s="32">
        <v>24.8</v>
      </c>
      <c r="O382" s="32">
        <v>29.1</v>
      </c>
      <c r="P382" s="32">
        <v>0.8</v>
      </c>
      <c r="Q382" s="39">
        <v>135006.10999999999</v>
      </c>
      <c r="R382" s="40">
        <v>62.53997502</v>
      </c>
      <c r="S382" s="40">
        <f t="shared" si="29"/>
        <v>8443278.7469473705</v>
      </c>
    </row>
    <row r="383" spans="6:19" ht="20" customHeight="1" x14ac:dyDescent="0.2">
      <c r="F383" s="4">
        <v>42382</v>
      </c>
      <c r="G383" s="32" t="str">
        <f t="shared" si="25"/>
        <v>Wednesday</v>
      </c>
      <c r="H383" s="32" t="str">
        <f t="shared" si="26"/>
        <v>January</v>
      </c>
      <c r="I383" s="32" t="str">
        <f t="shared" si="27"/>
        <v>2016</v>
      </c>
      <c r="J383" s="32">
        <f t="shared" si="28"/>
        <v>3</v>
      </c>
      <c r="K383" s="32" t="str">
        <f>VLOOKUP(F383,_holidays!A379:B2484, 2,)</f>
        <v>N</v>
      </c>
      <c r="L383" s="32" t="str">
        <f>VLOOKUP(F383,_holidays!A379:C2484, 3,FALSE)</f>
        <v>N</v>
      </c>
      <c r="M383" s="32">
        <v>16.8</v>
      </c>
      <c r="N383" s="32">
        <v>42.2</v>
      </c>
      <c r="O383" s="32">
        <v>25</v>
      </c>
      <c r="P383" s="32">
        <v>0.2</v>
      </c>
      <c r="Q383" s="39">
        <v>160011.07500000001</v>
      </c>
      <c r="R383" s="40">
        <v>545.73781959999997</v>
      </c>
      <c r="S383" s="40">
        <f t="shared" si="29"/>
        <v>87324095.182352066</v>
      </c>
    </row>
    <row r="384" spans="6:19" ht="20" customHeight="1" x14ac:dyDescent="0.2">
      <c r="F384" s="4">
        <v>42383</v>
      </c>
      <c r="G384" s="32" t="str">
        <f t="shared" si="25"/>
        <v>Thursday</v>
      </c>
      <c r="H384" s="32" t="str">
        <f t="shared" si="26"/>
        <v>January</v>
      </c>
      <c r="I384" s="32" t="str">
        <f t="shared" si="27"/>
        <v>2016</v>
      </c>
      <c r="J384" s="32">
        <f t="shared" si="28"/>
        <v>3</v>
      </c>
      <c r="K384" s="32" t="str">
        <f>VLOOKUP(F384,_holidays!A380:B2485, 2,)</f>
        <v>N</v>
      </c>
      <c r="L384" s="32" t="str">
        <f>VLOOKUP(F384,_holidays!A380:C2485, 3,FALSE)</f>
        <v>N</v>
      </c>
      <c r="M384" s="32">
        <v>16.100000000000001</v>
      </c>
      <c r="N384" s="32">
        <v>18.100000000000001</v>
      </c>
      <c r="O384" s="32">
        <v>3.9</v>
      </c>
      <c r="P384" s="32">
        <v>0.4</v>
      </c>
      <c r="Q384" s="39">
        <v>120396.33500000001</v>
      </c>
      <c r="R384" s="40">
        <v>36.37140419</v>
      </c>
      <c r="S384" s="40">
        <f t="shared" si="29"/>
        <v>4378983.7632796438</v>
      </c>
    </row>
    <row r="385" spans="6:19" ht="20" customHeight="1" x14ac:dyDescent="0.2">
      <c r="F385" s="4">
        <v>42384</v>
      </c>
      <c r="G385" s="32" t="str">
        <f t="shared" si="25"/>
        <v>Friday</v>
      </c>
      <c r="H385" s="32" t="str">
        <f t="shared" si="26"/>
        <v>January</v>
      </c>
      <c r="I385" s="32" t="str">
        <f t="shared" si="27"/>
        <v>2016</v>
      </c>
      <c r="J385" s="32">
        <f t="shared" si="28"/>
        <v>3</v>
      </c>
      <c r="K385" s="32" t="str">
        <f>VLOOKUP(F385,_holidays!A381:B2486, 2,)</f>
        <v>N</v>
      </c>
      <c r="L385" s="32" t="str">
        <f>VLOOKUP(F385,_holidays!A381:C2486, 3,FALSE)</f>
        <v>N</v>
      </c>
      <c r="M385" s="32">
        <v>13.6</v>
      </c>
      <c r="N385" s="32">
        <v>19.2</v>
      </c>
      <c r="O385" s="32">
        <v>19.7</v>
      </c>
      <c r="P385" s="32">
        <v>1</v>
      </c>
      <c r="Q385" s="39">
        <v>113244.79</v>
      </c>
      <c r="R385" s="40">
        <v>30.203903069999999</v>
      </c>
      <c r="S385" s="40">
        <f t="shared" si="29"/>
        <v>3420434.6603425052</v>
      </c>
    </row>
    <row r="386" spans="6:19" ht="20" customHeight="1" x14ac:dyDescent="0.2">
      <c r="F386" s="4">
        <v>42385</v>
      </c>
      <c r="G386" s="32" t="str">
        <f t="shared" si="25"/>
        <v>Saturday</v>
      </c>
      <c r="H386" s="32" t="str">
        <f t="shared" si="26"/>
        <v>January</v>
      </c>
      <c r="I386" s="32" t="str">
        <f t="shared" si="27"/>
        <v>2016</v>
      </c>
      <c r="J386" s="32">
        <f t="shared" si="28"/>
        <v>3</v>
      </c>
      <c r="K386" s="32" t="str">
        <f>VLOOKUP(F386,_holidays!A382:B2487, 2,)</f>
        <v>N</v>
      </c>
      <c r="L386" s="32" t="str">
        <f>VLOOKUP(F386,_holidays!A382:C2487, 3,FALSE)</f>
        <v>N</v>
      </c>
      <c r="M386" s="32">
        <v>11.9</v>
      </c>
      <c r="N386" s="32">
        <v>22.3</v>
      </c>
      <c r="O386" s="32">
        <v>32.6</v>
      </c>
      <c r="P386" s="32">
        <v>0</v>
      </c>
      <c r="Q386" s="39">
        <v>103046.17</v>
      </c>
      <c r="R386" s="40">
        <v>23.67497011</v>
      </c>
      <c r="S386" s="40">
        <f t="shared" si="29"/>
        <v>2439614.9946999787</v>
      </c>
    </row>
    <row r="387" spans="6:19" ht="20" customHeight="1" x14ac:dyDescent="0.2">
      <c r="F387" s="4">
        <v>42386</v>
      </c>
      <c r="G387" s="32" t="str">
        <f t="shared" si="25"/>
        <v>Sunday</v>
      </c>
      <c r="H387" s="32" t="str">
        <f t="shared" si="26"/>
        <v>January</v>
      </c>
      <c r="I387" s="32" t="str">
        <f t="shared" si="27"/>
        <v>2016</v>
      </c>
      <c r="J387" s="32">
        <f t="shared" si="28"/>
        <v>4</v>
      </c>
      <c r="K387" s="32" t="str">
        <f>VLOOKUP(F387,_holidays!A383:B2488, 2,)</f>
        <v>N</v>
      </c>
      <c r="L387" s="32" t="str">
        <f>VLOOKUP(F387,_holidays!A383:C2488, 3,FALSE)</f>
        <v>N</v>
      </c>
      <c r="M387" s="32">
        <v>14.9</v>
      </c>
      <c r="N387" s="32">
        <v>32.700000000000003</v>
      </c>
      <c r="O387" s="32">
        <v>31.5</v>
      </c>
      <c r="P387" s="32">
        <v>0</v>
      </c>
      <c r="Q387" s="39">
        <v>114097.07</v>
      </c>
      <c r="R387" s="40">
        <v>29.153261950000001</v>
      </c>
      <c r="S387" s="40">
        <f t="shared" si="29"/>
        <v>3326301.7694374868</v>
      </c>
    </row>
    <row r="388" spans="6:19" ht="20" customHeight="1" x14ac:dyDescent="0.2">
      <c r="F388" s="4">
        <v>42387</v>
      </c>
      <c r="G388" s="32" t="str">
        <f t="shared" si="25"/>
        <v>Monday</v>
      </c>
      <c r="H388" s="32" t="str">
        <f t="shared" si="26"/>
        <v>January</v>
      </c>
      <c r="I388" s="32" t="str">
        <f t="shared" si="27"/>
        <v>2016</v>
      </c>
      <c r="J388" s="32">
        <f t="shared" si="28"/>
        <v>4</v>
      </c>
      <c r="K388" s="32" t="str">
        <f>VLOOKUP(F388,_holidays!A384:B2489, 2,)</f>
        <v>N</v>
      </c>
      <c r="L388" s="32" t="str">
        <f>VLOOKUP(F388,_holidays!A384:C2489, 3,FALSE)</f>
        <v>N</v>
      </c>
      <c r="M388" s="32">
        <v>18.600000000000001</v>
      </c>
      <c r="N388" s="32">
        <v>35.299999999999997</v>
      </c>
      <c r="O388" s="32">
        <v>30.4</v>
      </c>
      <c r="P388" s="32">
        <v>0</v>
      </c>
      <c r="Q388" s="39">
        <v>147817.58499999999</v>
      </c>
      <c r="R388" s="40">
        <v>43.409358019999999</v>
      </c>
      <c r="S388" s="40">
        <f t="shared" si="29"/>
        <v>6416666.4689167812</v>
      </c>
    </row>
    <row r="389" spans="6:19" ht="20" customHeight="1" x14ac:dyDescent="0.2">
      <c r="F389" s="4">
        <v>42388</v>
      </c>
      <c r="G389" s="32" t="str">
        <f t="shared" si="25"/>
        <v>Tuesday</v>
      </c>
      <c r="H389" s="32" t="str">
        <f t="shared" si="26"/>
        <v>January</v>
      </c>
      <c r="I389" s="32" t="str">
        <f t="shared" si="27"/>
        <v>2016</v>
      </c>
      <c r="J389" s="32">
        <f t="shared" si="28"/>
        <v>4</v>
      </c>
      <c r="K389" s="32" t="str">
        <f>VLOOKUP(F389,_holidays!A385:B2490, 2,)</f>
        <v>N</v>
      </c>
      <c r="L389" s="32" t="str">
        <f>VLOOKUP(F389,_holidays!A385:C2490, 3,FALSE)</f>
        <v>N</v>
      </c>
      <c r="M389" s="32">
        <v>17.899999999999999</v>
      </c>
      <c r="N389" s="32">
        <v>30.9</v>
      </c>
      <c r="O389" s="32">
        <v>27.2</v>
      </c>
      <c r="P389" s="32">
        <v>0</v>
      </c>
      <c r="Q389" s="39">
        <v>148612.37</v>
      </c>
      <c r="R389" s="40">
        <v>49.257935250000003</v>
      </c>
      <c r="S389" s="40">
        <f t="shared" si="29"/>
        <v>7320338.4988090424</v>
      </c>
    </row>
    <row r="390" spans="6:19" ht="20" customHeight="1" x14ac:dyDescent="0.2">
      <c r="F390" s="4">
        <v>42389</v>
      </c>
      <c r="G390" s="32" t="str">
        <f t="shared" ref="G390:G453" si="30">TEXT(F390,"DDDD")</f>
        <v>Wednesday</v>
      </c>
      <c r="H390" s="32" t="str">
        <f t="shared" ref="H390:H453" si="31">TEXT(F390,"MMMM")</f>
        <v>January</v>
      </c>
      <c r="I390" s="32" t="str">
        <f t="shared" ref="I390:I453" si="32">TEXT(F390,"YYYY")</f>
        <v>2016</v>
      </c>
      <c r="J390" s="32">
        <f t="shared" ref="J390:J453" si="33">WEEKNUM(F390)</f>
        <v>4</v>
      </c>
      <c r="K390" s="32" t="str">
        <f>VLOOKUP(F390,_holidays!A386:B2491, 2,)</f>
        <v>N</v>
      </c>
      <c r="L390" s="32" t="str">
        <f>VLOOKUP(F390,_holidays!A386:C2491, 3,FALSE)</f>
        <v>N</v>
      </c>
      <c r="M390" s="32">
        <v>19.3</v>
      </c>
      <c r="N390" s="32">
        <v>29.1</v>
      </c>
      <c r="O390" s="32">
        <v>18.600000000000001</v>
      </c>
      <c r="P390" s="32">
        <v>1</v>
      </c>
      <c r="Q390" s="39">
        <v>142471.51</v>
      </c>
      <c r="R390" s="40">
        <v>53.300398770000001</v>
      </c>
      <c r="S390" s="40">
        <f t="shared" ref="S390:S453" si="34">Q390*R390</f>
        <v>7593788.2963640429</v>
      </c>
    </row>
    <row r="391" spans="6:19" ht="20" customHeight="1" x14ac:dyDescent="0.2">
      <c r="F391" s="4">
        <v>42390</v>
      </c>
      <c r="G391" s="32" t="str">
        <f t="shared" si="30"/>
        <v>Thursday</v>
      </c>
      <c r="H391" s="32" t="str">
        <f t="shared" si="31"/>
        <v>January</v>
      </c>
      <c r="I391" s="32" t="str">
        <f t="shared" si="32"/>
        <v>2016</v>
      </c>
      <c r="J391" s="32">
        <f t="shared" si="33"/>
        <v>4</v>
      </c>
      <c r="K391" s="32" t="str">
        <f>VLOOKUP(F391,_holidays!A387:B2492, 2,)</f>
        <v>N</v>
      </c>
      <c r="L391" s="32" t="str">
        <f>VLOOKUP(F391,_holidays!A387:C2492, 3,FALSE)</f>
        <v>N</v>
      </c>
      <c r="M391" s="32">
        <v>19</v>
      </c>
      <c r="N391" s="32">
        <v>26.7</v>
      </c>
      <c r="O391" s="32">
        <v>14.9</v>
      </c>
      <c r="P391" s="32">
        <v>0.8</v>
      </c>
      <c r="Q391" s="39">
        <v>139450.61499999999</v>
      </c>
      <c r="R391" s="40">
        <v>55.470089539999996</v>
      </c>
      <c r="S391" s="40">
        <f t="shared" si="34"/>
        <v>7735338.100458066</v>
      </c>
    </row>
    <row r="392" spans="6:19" ht="20" customHeight="1" x14ac:dyDescent="0.2">
      <c r="F392" s="4">
        <v>42391</v>
      </c>
      <c r="G392" s="32" t="str">
        <f t="shared" si="30"/>
        <v>Friday</v>
      </c>
      <c r="H392" s="32" t="str">
        <f t="shared" si="31"/>
        <v>January</v>
      </c>
      <c r="I392" s="32" t="str">
        <f t="shared" si="32"/>
        <v>2016</v>
      </c>
      <c r="J392" s="32">
        <f t="shared" si="33"/>
        <v>4</v>
      </c>
      <c r="K392" s="32" t="str">
        <f>VLOOKUP(F392,_holidays!A388:B2493, 2,)</f>
        <v>N</v>
      </c>
      <c r="L392" s="32" t="str">
        <f>VLOOKUP(F392,_holidays!A388:C2493, 3,FALSE)</f>
        <v>N</v>
      </c>
      <c r="M392" s="32">
        <v>17.5</v>
      </c>
      <c r="N392" s="32">
        <v>22.8</v>
      </c>
      <c r="O392" s="32">
        <v>6.5</v>
      </c>
      <c r="P392" s="32">
        <v>1.6</v>
      </c>
      <c r="Q392" s="39">
        <v>129135.185</v>
      </c>
      <c r="R392" s="40">
        <v>42.337732770000002</v>
      </c>
      <c r="S392" s="40">
        <f t="shared" si="34"/>
        <v>5467290.9537345124</v>
      </c>
    </row>
    <row r="393" spans="6:19" ht="20" customHeight="1" x14ac:dyDescent="0.2">
      <c r="F393" s="4">
        <v>42392</v>
      </c>
      <c r="G393" s="32" t="str">
        <f t="shared" si="30"/>
        <v>Saturday</v>
      </c>
      <c r="H393" s="32" t="str">
        <f t="shared" si="31"/>
        <v>January</v>
      </c>
      <c r="I393" s="32" t="str">
        <f t="shared" si="32"/>
        <v>2016</v>
      </c>
      <c r="J393" s="32">
        <f t="shared" si="33"/>
        <v>4</v>
      </c>
      <c r="K393" s="32" t="str">
        <f>VLOOKUP(F393,_holidays!A389:B2494, 2,)</f>
        <v>N</v>
      </c>
      <c r="L393" s="32" t="str">
        <f>VLOOKUP(F393,_holidays!A389:C2494, 3,FALSE)</f>
        <v>N</v>
      </c>
      <c r="M393" s="32">
        <v>17.3</v>
      </c>
      <c r="N393" s="32">
        <v>21.9</v>
      </c>
      <c r="O393" s="32">
        <v>23.2</v>
      </c>
      <c r="P393" s="32">
        <v>7</v>
      </c>
      <c r="Q393" s="39">
        <v>108097.845</v>
      </c>
      <c r="R393" s="40">
        <v>26.975023329999999</v>
      </c>
      <c r="S393" s="40">
        <f t="shared" si="34"/>
        <v>2915941.8907977236</v>
      </c>
    </row>
    <row r="394" spans="6:19" ht="20" customHeight="1" x14ac:dyDescent="0.2">
      <c r="F394" s="4">
        <v>42393</v>
      </c>
      <c r="G394" s="32" t="str">
        <f t="shared" si="30"/>
        <v>Sunday</v>
      </c>
      <c r="H394" s="32" t="str">
        <f t="shared" si="31"/>
        <v>January</v>
      </c>
      <c r="I394" s="32" t="str">
        <f t="shared" si="32"/>
        <v>2016</v>
      </c>
      <c r="J394" s="32">
        <f t="shared" si="33"/>
        <v>5</v>
      </c>
      <c r="K394" s="32" t="str">
        <f>VLOOKUP(F394,_holidays!A390:B2495, 2,)</f>
        <v>N</v>
      </c>
      <c r="L394" s="32" t="str">
        <f>VLOOKUP(F394,_holidays!A390:C2495, 3,FALSE)</f>
        <v>N</v>
      </c>
      <c r="M394" s="32">
        <v>16.2</v>
      </c>
      <c r="N394" s="32">
        <v>22.2</v>
      </c>
      <c r="O394" s="32">
        <v>23.4</v>
      </c>
      <c r="P394" s="32">
        <v>5.2</v>
      </c>
      <c r="Q394" s="39">
        <v>103396.3</v>
      </c>
      <c r="R394" s="40">
        <v>26.412209069999999</v>
      </c>
      <c r="S394" s="40">
        <f t="shared" si="34"/>
        <v>2730924.6926644412</v>
      </c>
    </row>
    <row r="395" spans="6:19" ht="20" customHeight="1" x14ac:dyDescent="0.2">
      <c r="F395" s="4">
        <v>42394</v>
      </c>
      <c r="G395" s="32" t="str">
        <f t="shared" si="30"/>
        <v>Monday</v>
      </c>
      <c r="H395" s="32" t="str">
        <f t="shared" si="31"/>
        <v>January</v>
      </c>
      <c r="I395" s="32" t="str">
        <f t="shared" si="32"/>
        <v>2016</v>
      </c>
      <c r="J395" s="32">
        <f t="shared" si="33"/>
        <v>5</v>
      </c>
      <c r="K395" s="32" t="str">
        <f>VLOOKUP(F395,_holidays!A391:B2496, 2,)</f>
        <v>N</v>
      </c>
      <c r="L395" s="32" t="str">
        <f>VLOOKUP(F395,_holidays!A391:C2496, 3,FALSE)</f>
        <v>N</v>
      </c>
      <c r="M395" s="32">
        <v>16.7</v>
      </c>
      <c r="N395" s="32">
        <v>20.9</v>
      </c>
      <c r="O395" s="32">
        <v>25.7</v>
      </c>
      <c r="P395" s="32">
        <v>0.4</v>
      </c>
      <c r="Q395" s="39">
        <v>112649.60000000001</v>
      </c>
      <c r="R395" s="40">
        <v>27.59659014</v>
      </c>
      <c r="S395" s="40">
        <f t="shared" si="34"/>
        <v>3108744.8406349444</v>
      </c>
    </row>
    <row r="396" spans="6:19" ht="20" customHeight="1" x14ac:dyDescent="0.2">
      <c r="F396" s="4">
        <v>42395</v>
      </c>
      <c r="G396" s="32" t="str">
        <f t="shared" si="30"/>
        <v>Tuesday</v>
      </c>
      <c r="H396" s="32" t="str">
        <f t="shared" si="31"/>
        <v>January</v>
      </c>
      <c r="I396" s="32" t="str">
        <f t="shared" si="32"/>
        <v>2016</v>
      </c>
      <c r="J396" s="32">
        <f t="shared" si="33"/>
        <v>5</v>
      </c>
      <c r="K396" s="32" t="str">
        <f>VLOOKUP(F396,_holidays!A392:B2497, 2,)</f>
        <v>N</v>
      </c>
      <c r="L396" s="32" t="str">
        <f>VLOOKUP(F396,_holidays!A392:C2497, 3,FALSE)</f>
        <v>Y</v>
      </c>
      <c r="M396" s="32">
        <v>16.5</v>
      </c>
      <c r="N396" s="32">
        <v>29.4</v>
      </c>
      <c r="O396" s="32">
        <v>28.7</v>
      </c>
      <c r="P396" s="32">
        <v>0</v>
      </c>
      <c r="Q396" s="39">
        <v>110152.815</v>
      </c>
      <c r="R396" s="40">
        <v>25.276693940000001</v>
      </c>
      <c r="S396" s="40">
        <f t="shared" si="34"/>
        <v>2784298.9913844415</v>
      </c>
    </row>
    <row r="397" spans="6:19" ht="20" customHeight="1" x14ac:dyDescent="0.2">
      <c r="F397" s="4">
        <v>42396</v>
      </c>
      <c r="G397" s="32" t="str">
        <f t="shared" si="30"/>
        <v>Wednesday</v>
      </c>
      <c r="H397" s="32" t="str">
        <f t="shared" si="31"/>
        <v>January</v>
      </c>
      <c r="I397" s="32" t="str">
        <f t="shared" si="32"/>
        <v>2016</v>
      </c>
      <c r="J397" s="32">
        <f t="shared" si="33"/>
        <v>5</v>
      </c>
      <c r="K397" s="32" t="str">
        <f>VLOOKUP(F397,_holidays!A393:B2498, 2,)</f>
        <v>N</v>
      </c>
      <c r="L397" s="32" t="str">
        <f>VLOOKUP(F397,_holidays!A393:C2498, 3,FALSE)</f>
        <v>N</v>
      </c>
      <c r="M397" s="32">
        <v>19.3</v>
      </c>
      <c r="N397" s="32">
        <v>29.5</v>
      </c>
      <c r="O397" s="32">
        <v>22.2</v>
      </c>
      <c r="P397" s="32">
        <v>0</v>
      </c>
      <c r="Q397" s="39">
        <v>133718.035</v>
      </c>
      <c r="R397" s="40">
        <v>32.759849449999997</v>
      </c>
      <c r="S397" s="40">
        <f t="shared" si="34"/>
        <v>4380582.6953498302</v>
      </c>
    </row>
    <row r="398" spans="6:19" ht="20" customHeight="1" x14ac:dyDescent="0.2">
      <c r="F398" s="4">
        <v>42397</v>
      </c>
      <c r="G398" s="32" t="str">
        <f t="shared" si="30"/>
        <v>Thursday</v>
      </c>
      <c r="H398" s="32" t="str">
        <f t="shared" si="31"/>
        <v>January</v>
      </c>
      <c r="I398" s="32" t="str">
        <f t="shared" si="32"/>
        <v>2016</v>
      </c>
      <c r="J398" s="32">
        <f t="shared" si="33"/>
        <v>5</v>
      </c>
      <c r="K398" s="32" t="str">
        <f>VLOOKUP(F398,_holidays!A394:B2499, 2,)</f>
        <v>Y</v>
      </c>
      <c r="L398" s="32" t="str">
        <f>VLOOKUP(F398,_holidays!A394:C2499, 3,FALSE)</f>
        <v>N</v>
      </c>
      <c r="M398" s="32">
        <v>20.3</v>
      </c>
      <c r="N398" s="32">
        <v>27.5</v>
      </c>
      <c r="O398" s="32">
        <v>19</v>
      </c>
      <c r="P398" s="32">
        <v>3.6</v>
      </c>
      <c r="Q398" s="39">
        <v>134169.82999999999</v>
      </c>
      <c r="R398" s="40">
        <v>33.324968159999997</v>
      </c>
      <c r="S398" s="40">
        <f t="shared" si="34"/>
        <v>4471205.3127826117</v>
      </c>
    </row>
    <row r="399" spans="6:19" ht="20" customHeight="1" x14ac:dyDescent="0.2">
      <c r="F399" s="4">
        <v>42398</v>
      </c>
      <c r="G399" s="32" t="str">
        <f t="shared" si="30"/>
        <v>Friday</v>
      </c>
      <c r="H399" s="32" t="str">
        <f t="shared" si="31"/>
        <v>January</v>
      </c>
      <c r="I399" s="32" t="str">
        <f t="shared" si="32"/>
        <v>2016</v>
      </c>
      <c r="J399" s="32">
        <f t="shared" si="33"/>
        <v>5</v>
      </c>
      <c r="K399" s="32" t="str">
        <f>VLOOKUP(F399,_holidays!A395:B2500, 2,)</f>
        <v>Y</v>
      </c>
      <c r="L399" s="32" t="str">
        <f>VLOOKUP(F399,_holidays!A395:C2500, 3,FALSE)</f>
        <v>N</v>
      </c>
      <c r="M399" s="32">
        <v>14.4</v>
      </c>
      <c r="N399" s="32">
        <v>18.3</v>
      </c>
      <c r="O399" s="32">
        <v>14.3</v>
      </c>
      <c r="P399" s="32">
        <v>14.2</v>
      </c>
      <c r="Q399" s="39">
        <v>123615.21</v>
      </c>
      <c r="R399" s="40">
        <v>32.693847210000001</v>
      </c>
      <c r="S399" s="40">
        <f t="shared" si="34"/>
        <v>4041456.7885720646</v>
      </c>
    </row>
    <row r="400" spans="6:19" ht="20" customHeight="1" x14ac:dyDescent="0.2">
      <c r="F400" s="4">
        <v>42399</v>
      </c>
      <c r="G400" s="32" t="str">
        <f t="shared" si="30"/>
        <v>Saturday</v>
      </c>
      <c r="H400" s="32" t="str">
        <f t="shared" si="31"/>
        <v>January</v>
      </c>
      <c r="I400" s="32" t="str">
        <f t="shared" si="32"/>
        <v>2016</v>
      </c>
      <c r="J400" s="32">
        <f t="shared" si="33"/>
        <v>5</v>
      </c>
      <c r="K400" s="32" t="str">
        <f>VLOOKUP(F400,_holidays!A396:B2501, 2,)</f>
        <v>Y</v>
      </c>
      <c r="L400" s="32" t="str">
        <f>VLOOKUP(F400,_holidays!A396:C2501, 3,FALSE)</f>
        <v>N</v>
      </c>
      <c r="M400" s="32">
        <v>12.3</v>
      </c>
      <c r="N400" s="32">
        <v>22.4</v>
      </c>
      <c r="O400" s="32">
        <v>24</v>
      </c>
      <c r="P400" s="32">
        <v>1.2</v>
      </c>
      <c r="Q400" s="39">
        <v>107579.345</v>
      </c>
      <c r="R400" s="40">
        <v>23.84687233</v>
      </c>
      <c r="S400" s="40">
        <f t="shared" si="34"/>
        <v>2565430.9055600241</v>
      </c>
    </row>
    <row r="401" spans="6:19" ht="20" customHeight="1" x14ac:dyDescent="0.2">
      <c r="F401" s="4">
        <v>42400</v>
      </c>
      <c r="G401" s="32" t="str">
        <f t="shared" si="30"/>
        <v>Sunday</v>
      </c>
      <c r="H401" s="32" t="str">
        <f t="shared" si="31"/>
        <v>January</v>
      </c>
      <c r="I401" s="32" t="str">
        <f t="shared" si="32"/>
        <v>2016</v>
      </c>
      <c r="J401" s="32">
        <f t="shared" si="33"/>
        <v>6</v>
      </c>
      <c r="K401" s="32" t="str">
        <f>VLOOKUP(F401,_holidays!A397:B2502, 2,)</f>
        <v>Y</v>
      </c>
      <c r="L401" s="32" t="str">
        <f>VLOOKUP(F401,_holidays!A397:C2502, 3,FALSE)</f>
        <v>N</v>
      </c>
      <c r="M401" s="32">
        <v>13.9</v>
      </c>
      <c r="N401" s="32">
        <v>21.8</v>
      </c>
      <c r="O401" s="32">
        <v>26.3</v>
      </c>
      <c r="P401" s="32">
        <v>10.6</v>
      </c>
      <c r="Q401" s="39">
        <v>101279.65</v>
      </c>
      <c r="R401" s="40">
        <v>23.47662571</v>
      </c>
      <c r="S401" s="40">
        <f t="shared" si="34"/>
        <v>2377704.4350898014</v>
      </c>
    </row>
    <row r="402" spans="6:19" ht="20" customHeight="1" x14ac:dyDescent="0.2">
      <c r="F402" s="4">
        <v>42401</v>
      </c>
      <c r="G402" s="32" t="str">
        <f t="shared" si="30"/>
        <v>Monday</v>
      </c>
      <c r="H402" s="32" t="str">
        <f t="shared" si="31"/>
        <v>February</v>
      </c>
      <c r="I402" s="32" t="str">
        <f t="shared" si="32"/>
        <v>2016</v>
      </c>
      <c r="J402" s="32">
        <f t="shared" si="33"/>
        <v>6</v>
      </c>
      <c r="K402" s="32" t="str">
        <f>VLOOKUP(F402,_holidays!A398:B2503, 2,)</f>
        <v>Y</v>
      </c>
      <c r="L402" s="32" t="str">
        <f>VLOOKUP(F402,_holidays!A398:C2503, 3,FALSE)</f>
        <v>N</v>
      </c>
      <c r="M402" s="32">
        <v>12.5</v>
      </c>
      <c r="N402" s="32">
        <v>23.6</v>
      </c>
      <c r="O402" s="32">
        <v>29.4</v>
      </c>
      <c r="P402" s="32">
        <v>0</v>
      </c>
      <c r="Q402" s="39">
        <v>121942.895</v>
      </c>
      <c r="R402" s="40">
        <v>31.58876665</v>
      </c>
      <c r="S402" s="40">
        <f t="shared" si="34"/>
        <v>3852025.6547804517</v>
      </c>
    </row>
    <row r="403" spans="6:19" ht="20" customHeight="1" x14ac:dyDescent="0.2">
      <c r="F403" s="4">
        <v>42402</v>
      </c>
      <c r="G403" s="32" t="str">
        <f t="shared" si="30"/>
        <v>Tuesday</v>
      </c>
      <c r="H403" s="32" t="str">
        <f t="shared" si="31"/>
        <v>February</v>
      </c>
      <c r="I403" s="32" t="str">
        <f t="shared" si="32"/>
        <v>2016</v>
      </c>
      <c r="J403" s="32">
        <f t="shared" si="33"/>
        <v>6</v>
      </c>
      <c r="K403" s="32" t="str">
        <f>VLOOKUP(F403,_holidays!A399:B2504, 2,)</f>
        <v>Y</v>
      </c>
      <c r="L403" s="32" t="str">
        <f>VLOOKUP(F403,_holidays!A399:C2504, 3,FALSE)</f>
        <v>N</v>
      </c>
      <c r="M403" s="32">
        <v>15.4</v>
      </c>
      <c r="N403" s="32">
        <v>31.5</v>
      </c>
      <c r="O403" s="32">
        <v>25.5</v>
      </c>
      <c r="P403" s="32">
        <v>0</v>
      </c>
      <c r="Q403" s="39">
        <v>133989.155</v>
      </c>
      <c r="R403" s="40">
        <v>35.64081616</v>
      </c>
      <c r="S403" s="40">
        <f t="shared" si="34"/>
        <v>4775482.8407887444</v>
      </c>
    </row>
    <row r="404" spans="6:19" ht="20" customHeight="1" x14ac:dyDescent="0.2">
      <c r="F404" s="4">
        <v>42403</v>
      </c>
      <c r="G404" s="32" t="str">
        <f t="shared" si="30"/>
        <v>Wednesday</v>
      </c>
      <c r="H404" s="32" t="str">
        <f t="shared" si="31"/>
        <v>February</v>
      </c>
      <c r="I404" s="32" t="str">
        <f t="shared" si="32"/>
        <v>2016</v>
      </c>
      <c r="J404" s="32">
        <f t="shared" si="33"/>
        <v>6</v>
      </c>
      <c r="K404" s="32" t="str">
        <f>VLOOKUP(F404,_holidays!A400:B2505, 2,)</f>
        <v>Y</v>
      </c>
      <c r="L404" s="32" t="str">
        <f>VLOOKUP(F404,_holidays!A400:C2505, 3,FALSE)</f>
        <v>N</v>
      </c>
      <c r="M404" s="32">
        <v>18.100000000000001</v>
      </c>
      <c r="N404" s="32">
        <v>21</v>
      </c>
      <c r="O404" s="32">
        <v>11</v>
      </c>
      <c r="P404" s="32">
        <v>0.6</v>
      </c>
      <c r="Q404" s="39">
        <v>122594.47500000001</v>
      </c>
      <c r="R404" s="40">
        <v>27.876043979999999</v>
      </c>
      <c r="S404" s="40">
        <f t="shared" si="34"/>
        <v>3417448.9768050103</v>
      </c>
    </row>
    <row r="405" spans="6:19" ht="20" customHeight="1" x14ac:dyDescent="0.2">
      <c r="F405" s="4">
        <v>42404</v>
      </c>
      <c r="G405" s="32" t="str">
        <f t="shared" si="30"/>
        <v>Thursday</v>
      </c>
      <c r="H405" s="32" t="str">
        <f t="shared" si="31"/>
        <v>February</v>
      </c>
      <c r="I405" s="32" t="str">
        <f t="shared" si="32"/>
        <v>2016</v>
      </c>
      <c r="J405" s="32">
        <f t="shared" si="33"/>
        <v>6</v>
      </c>
      <c r="K405" s="32" t="str">
        <f>VLOOKUP(F405,_holidays!A401:B2506, 2,)</f>
        <v>Y</v>
      </c>
      <c r="L405" s="32" t="str">
        <f>VLOOKUP(F405,_holidays!A401:C2506, 3,FALSE)</f>
        <v>N</v>
      </c>
      <c r="M405" s="32">
        <v>17.3</v>
      </c>
      <c r="N405" s="32">
        <v>20.9</v>
      </c>
      <c r="O405" s="32">
        <v>21.7</v>
      </c>
      <c r="P405" s="32">
        <v>2.4</v>
      </c>
      <c r="Q405" s="39">
        <v>119919.605</v>
      </c>
      <c r="R405" s="40">
        <v>22.3923782</v>
      </c>
      <c r="S405" s="40">
        <f t="shared" si="34"/>
        <v>2685285.1487546107</v>
      </c>
    </row>
    <row r="406" spans="6:19" ht="20" customHeight="1" x14ac:dyDescent="0.2">
      <c r="F406" s="4">
        <v>42405</v>
      </c>
      <c r="G406" s="32" t="str">
        <f t="shared" si="30"/>
        <v>Friday</v>
      </c>
      <c r="H406" s="32" t="str">
        <f t="shared" si="31"/>
        <v>February</v>
      </c>
      <c r="I406" s="32" t="str">
        <f t="shared" si="32"/>
        <v>2016</v>
      </c>
      <c r="J406" s="32">
        <f t="shared" si="33"/>
        <v>6</v>
      </c>
      <c r="K406" s="32" t="str">
        <f>VLOOKUP(F406,_holidays!A402:B2507, 2,)</f>
        <v>Y</v>
      </c>
      <c r="L406" s="32" t="str">
        <f>VLOOKUP(F406,_holidays!A402:C2507, 3,FALSE)</f>
        <v>N</v>
      </c>
      <c r="M406" s="32">
        <v>15.3</v>
      </c>
      <c r="N406" s="32">
        <v>29.4</v>
      </c>
      <c r="O406" s="32">
        <v>29</v>
      </c>
      <c r="P406" s="32">
        <v>0</v>
      </c>
      <c r="Q406" s="39">
        <v>126330.55</v>
      </c>
      <c r="R406" s="40">
        <v>26.854502199999999</v>
      </c>
      <c r="S406" s="40">
        <f t="shared" si="34"/>
        <v>3392544.03290221</v>
      </c>
    </row>
    <row r="407" spans="6:19" ht="20" customHeight="1" x14ac:dyDescent="0.2">
      <c r="F407" s="4">
        <v>42406</v>
      </c>
      <c r="G407" s="32" t="str">
        <f t="shared" si="30"/>
        <v>Saturday</v>
      </c>
      <c r="H407" s="32" t="str">
        <f t="shared" si="31"/>
        <v>February</v>
      </c>
      <c r="I407" s="32" t="str">
        <f t="shared" si="32"/>
        <v>2016</v>
      </c>
      <c r="J407" s="32">
        <f t="shared" si="33"/>
        <v>6</v>
      </c>
      <c r="K407" s="32" t="str">
        <f>VLOOKUP(F407,_holidays!A403:B2508, 2,)</f>
        <v>Y</v>
      </c>
      <c r="L407" s="32" t="str">
        <f>VLOOKUP(F407,_holidays!A403:C2508, 3,FALSE)</f>
        <v>N</v>
      </c>
      <c r="M407" s="32">
        <v>16.5</v>
      </c>
      <c r="N407" s="32">
        <v>32.6</v>
      </c>
      <c r="O407" s="32">
        <v>28.8</v>
      </c>
      <c r="P407" s="32">
        <v>0</v>
      </c>
      <c r="Q407" s="39">
        <v>123737.01</v>
      </c>
      <c r="R407" s="40">
        <v>28.72453436</v>
      </c>
      <c r="S407" s="40">
        <f t="shared" si="34"/>
        <v>3554287.9953486635</v>
      </c>
    </row>
    <row r="408" spans="6:19" ht="20" customHeight="1" x14ac:dyDescent="0.2">
      <c r="F408" s="4">
        <v>42407</v>
      </c>
      <c r="G408" s="32" t="str">
        <f t="shared" si="30"/>
        <v>Sunday</v>
      </c>
      <c r="H408" s="32" t="str">
        <f t="shared" si="31"/>
        <v>February</v>
      </c>
      <c r="I408" s="32" t="str">
        <f t="shared" si="32"/>
        <v>2016</v>
      </c>
      <c r="J408" s="32">
        <f t="shared" si="33"/>
        <v>7</v>
      </c>
      <c r="K408" s="32" t="str">
        <f>VLOOKUP(F408,_holidays!A404:B2509, 2,)</f>
        <v>Y</v>
      </c>
      <c r="L408" s="32" t="str">
        <f>VLOOKUP(F408,_holidays!A404:C2509, 3,FALSE)</f>
        <v>N</v>
      </c>
      <c r="M408" s="32">
        <v>19.100000000000001</v>
      </c>
      <c r="N408" s="32">
        <v>27.7</v>
      </c>
      <c r="O408" s="32">
        <v>28.5</v>
      </c>
      <c r="P408" s="32">
        <v>0</v>
      </c>
      <c r="Q408" s="39">
        <v>124436.81</v>
      </c>
      <c r="R408" s="40">
        <v>33.49284634</v>
      </c>
      <c r="S408" s="40">
        <f t="shared" si="34"/>
        <v>4167742.9563697753</v>
      </c>
    </row>
    <row r="409" spans="6:19" ht="20" customHeight="1" x14ac:dyDescent="0.2">
      <c r="F409" s="4">
        <v>42408</v>
      </c>
      <c r="G409" s="32" t="str">
        <f t="shared" si="30"/>
        <v>Monday</v>
      </c>
      <c r="H409" s="32" t="str">
        <f t="shared" si="31"/>
        <v>February</v>
      </c>
      <c r="I409" s="32" t="str">
        <f t="shared" si="32"/>
        <v>2016</v>
      </c>
      <c r="J409" s="32">
        <f t="shared" si="33"/>
        <v>7</v>
      </c>
      <c r="K409" s="32" t="str">
        <f>VLOOKUP(F409,_holidays!A405:B2510, 2,)</f>
        <v>Y</v>
      </c>
      <c r="L409" s="32" t="str">
        <f>VLOOKUP(F409,_holidays!A405:C2510, 3,FALSE)</f>
        <v>N</v>
      </c>
      <c r="M409" s="32">
        <v>19.2</v>
      </c>
      <c r="N409" s="32">
        <v>22.9</v>
      </c>
      <c r="O409" s="32">
        <v>23.3</v>
      </c>
      <c r="P409" s="32">
        <v>0</v>
      </c>
      <c r="Q409" s="39">
        <v>129327.22500000001</v>
      </c>
      <c r="R409" s="40">
        <v>33.908603100000001</v>
      </c>
      <c r="S409" s="40">
        <f t="shared" si="34"/>
        <v>4385305.5425493978</v>
      </c>
    </row>
    <row r="410" spans="6:19" ht="20" customHeight="1" x14ac:dyDescent="0.2">
      <c r="F410" s="4">
        <v>42409</v>
      </c>
      <c r="G410" s="32" t="str">
        <f t="shared" si="30"/>
        <v>Tuesday</v>
      </c>
      <c r="H410" s="32" t="str">
        <f t="shared" si="31"/>
        <v>February</v>
      </c>
      <c r="I410" s="32" t="str">
        <f t="shared" si="32"/>
        <v>2016</v>
      </c>
      <c r="J410" s="32">
        <f t="shared" si="33"/>
        <v>7</v>
      </c>
      <c r="K410" s="32" t="str">
        <f>VLOOKUP(F410,_holidays!A406:B2511, 2,)</f>
        <v>Y</v>
      </c>
      <c r="L410" s="32" t="str">
        <f>VLOOKUP(F410,_holidays!A406:C2511, 3,FALSE)</f>
        <v>N</v>
      </c>
      <c r="M410" s="32">
        <v>17.399999999999999</v>
      </c>
      <c r="N410" s="32">
        <v>22.7</v>
      </c>
      <c r="O410" s="32">
        <v>27.7</v>
      </c>
      <c r="P410" s="32">
        <v>0</v>
      </c>
      <c r="Q410" s="39">
        <v>131271.26500000001</v>
      </c>
      <c r="R410" s="40">
        <v>38.705675849999999</v>
      </c>
      <c r="S410" s="40">
        <f t="shared" si="34"/>
        <v>5080943.0315094506</v>
      </c>
    </row>
    <row r="411" spans="6:19" ht="20" customHeight="1" x14ac:dyDescent="0.2">
      <c r="F411" s="4">
        <v>42410</v>
      </c>
      <c r="G411" s="32" t="str">
        <f t="shared" si="30"/>
        <v>Wednesday</v>
      </c>
      <c r="H411" s="32" t="str">
        <f t="shared" si="31"/>
        <v>February</v>
      </c>
      <c r="I411" s="32" t="str">
        <f t="shared" si="32"/>
        <v>2016</v>
      </c>
      <c r="J411" s="32">
        <f t="shared" si="33"/>
        <v>7</v>
      </c>
      <c r="K411" s="32" t="str">
        <f>VLOOKUP(F411,_holidays!A407:B2512, 2,)</f>
        <v>Y</v>
      </c>
      <c r="L411" s="32" t="str">
        <f>VLOOKUP(F411,_holidays!A407:C2512, 3,FALSE)</f>
        <v>N</v>
      </c>
      <c r="M411" s="32">
        <v>17.399999999999999</v>
      </c>
      <c r="N411" s="32">
        <v>23.3</v>
      </c>
      <c r="O411" s="32">
        <v>25.3</v>
      </c>
      <c r="P411" s="32">
        <v>0</v>
      </c>
      <c r="Q411" s="39">
        <v>132265.005</v>
      </c>
      <c r="R411" s="40">
        <v>41.376079619999999</v>
      </c>
      <c r="S411" s="40">
        <f t="shared" si="34"/>
        <v>5472607.3778196983</v>
      </c>
    </row>
    <row r="412" spans="6:19" ht="20" customHeight="1" x14ac:dyDescent="0.2">
      <c r="F412" s="4">
        <v>42411</v>
      </c>
      <c r="G412" s="32" t="str">
        <f t="shared" si="30"/>
        <v>Thursday</v>
      </c>
      <c r="H412" s="32" t="str">
        <f t="shared" si="31"/>
        <v>February</v>
      </c>
      <c r="I412" s="32" t="str">
        <f t="shared" si="32"/>
        <v>2016</v>
      </c>
      <c r="J412" s="32">
        <f t="shared" si="33"/>
        <v>7</v>
      </c>
      <c r="K412" s="32" t="str">
        <f>VLOOKUP(F412,_holidays!A408:B2513, 2,)</f>
        <v>Y</v>
      </c>
      <c r="L412" s="32" t="str">
        <f>VLOOKUP(F412,_holidays!A408:C2513, 3,FALSE)</f>
        <v>N</v>
      </c>
      <c r="M412" s="32">
        <v>18</v>
      </c>
      <c r="N412" s="32">
        <v>23.8</v>
      </c>
      <c r="O412" s="32">
        <v>27.6</v>
      </c>
      <c r="P412" s="32">
        <v>0</v>
      </c>
      <c r="Q412" s="39">
        <v>131003.79</v>
      </c>
      <c r="R412" s="40">
        <v>34.389933720000002</v>
      </c>
      <c r="S412" s="40">
        <f t="shared" si="34"/>
        <v>4505211.6551687988</v>
      </c>
    </row>
    <row r="413" spans="6:19" ht="20" customHeight="1" x14ac:dyDescent="0.2">
      <c r="F413" s="4">
        <v>42412</v>
      </c>
      <c r="G413" s="32" t="str">
        <f t="shared" si="30"/>
        <v>Friday</v>
      </c>
      <c r="H413" s="32" t="str">
        <f t="shared" si="31"/>
        <v>February</v>
      </c>
      <c r="I413" s="32" t="str">
        <f t="shared" si="32"/>
        <v>2016</v>
      </c>
      <c r="J413" s="32">
        <f t="shared" si="33"/>
        <v>7</v>
      </c>
      <c r="K413" s="32" t="str">
        <f>VLOOKUP(F413,_holidays!A409:B2514, 2,)</f>
        <v>Y</v>
      </c>
      <c r="L413" s="32" t="str">
        <f>VLOOKUP(F413,_holidays!A409:C2514, 3,FALSE)</f>
        <v>N</v>
      </c>
      <c r="M413" s="32">
        <v>16.7</v>
      </c>
      <c r="N413" s="32">
        <v>24.9</v>
      </c>
      <c r="O413" s="32">
        <v>27.9</v>
      </c>
      <c r="P413" s="32">
        <v>0</v>
      </c>
      <c r="Q413" s="39">
        <v>133845.51999999999</v>
      </c>
      <c r="R413" s="40">
        <v>40.626650689999998</v>
      </c>
      <c r="S413" s="40">
        <f t="shared" si="34"/>
        <v>5437695.1874614079</v>
      </c>
    </row>
    <row r="414" spans="6:19" ht="20" customHeight="1" x14ac:dyDescent="0.2">
      <c r="F414" s="4">
        <v>42413</v>
      </c>
      <c r="G414" s="32" t="str">
        <f t="shared" si="30"/>
        <v>Saturday</v>
      </c>
      <c r="H414" s="32" t="str">
        <f t="shared" si="31"/>
        <v>February</v>
      </c>
      <c r="I414" s="32" t="str">
        <f t="shared" si="32"/>
        <v>2016</v>
      </c>
      <c r="J414" s="32">
        <f t="shared" si="33"/>
        <v>7</v>
      </c>
      <c r="K414" s="32" t="str">
        <f>VLOOKUP(F414,_holidays!A410:B2515, 2,)</f>
        <v>Y</v>
      </c>
      <c r="L414" s="32" t="str">
        <f>VLOOKUP(F414,_holidays!A410:C2515, 3,FALSE)</f>
        <v>N</v>
      </c>
      <c r="M414" s="32">
        <v>17.7</v>
      </c>
      <c r="N414" s="32">
        <v>30.3</v>
      </c>
      <c r="O414" s="32">
        <v>23.4</v>
      </c>
      <c r="P414" s="32">
        <v>0</v>
      </c>
      <c r="Q414" s="39">
        <v>120839.995</v>
      </c>
      <c r="R414" s="40">
        <v>32.231397960000002</v>
      </c>
      <c r="S414" s="40">
        <f t="shared" si="34"/>
        <v>3894841.9683294105</v>
      </c>
    </row>
    <row r="415" spans="6:19" ht="20" customHeight="1" x14ac:dyDescent="0.2">
      <c r="F415" s="4">
        <v>42414</v>
      </c>
      <c r="G415" s="32" t="str">
        <f t="shared" si="30"/>
        <v>Sunday</v>
      </c>
      <c r="H415" s="32" t="str">
        <f t="shared" si="31"/>
        <v>February</v>
      </c>
      <c r="I415" s="32" t="str">
        <f t="shared" si="32"/>
        <v>2016</v>
      </c>
      <c r="J415" s="32">
        <f t="shared" si="33"/>
        <v>8</v>
      </c>
      <c r="K415" s="32" t="str">
        <f>VLOOKUP(F415,_holidays!A411:B2516, 2,)</f>
        <v>Y</v>
      </c>
      <c r="L415" s="32" t="str">
        <f>VLOOKUP(F415,_holidays!A411:C2516, 3,FALSE)</f>
        <v>N</v>
      </c>
      <c r="M415" s="32">
        <v>16.399999999999999</v>
      </c>
      <c r="N415" s="32">
        <v>24.5</v>
      </c>
      <c r="O415" s="32">
        <v>22.9</v>
      </c>
      <c r="P415" s="32">
        <v>0</v>
      </c>
      <c r="Q415" s="39">
        <v>104364.735</v>
      </c>
      <c r="R415" s="40">
        <v>26.267269679999998</v>
      </c>
      <c r="S415" s="40">
        <f t="shared" si="34"/>
        <v>2741376.6393267345</v>
      </c>
    </row>
    <row r="416" spans="6:19" ht="20" customHeight="1" x14ac:dyDescent="0.2">
      <c r="F416" s="4">
        <v>42415</v>
      </c>
      <c r="G416" s="32" t="str">
        <f t="shared" si="30"/>
        <v>Monday</v>
      </c>
      <c r="H416" s="32" t="str">
        <f t="shared" si="31"/>
        <v>February</v>
      </c>
      <c r="I416" s="32" t="str">
        <f t="shared" si="32"/>
        <v>2016</v>
      </c>
      <c r="J416" s="32">
        <f t="shared" si="33"/>
        <v>8</v>
      </c>
      <c r="K416" s="32" t="str">
        <f>VLOOKUP(F416,_holidays!A412:B2517, 2,)</f>
        <v>Y</v>
      </c>
      <c r="L416" s="32" t="str">
        <f>VLOOKUP(F416,_holidays!A412:C2517, 3,FALSE)</f>
        <v>N</v>
      </c>
      <c r="M416" s="32">
        <v>14</v>
      </c>
      <c r="N416" s="32">
        <v>26.1</v>
      </c>
      <c r="O416" s="32">
        <v>25.4</v>
      </c>
      <c r="P416" s="32">
        <v>0</v>
      </c>
      <c r="Q416" s="39">
        <v>120863.325</v>
      </c>
      <c r="R416" s="40">
        <v>32.56207053</v>
      </c>
      <c r="S416" s="40">
        <f t="shared" si="34"/>
        <v>3935560.113140312</v>
      </c>
    </row>
    <row r="417" spans="6:19" ht="20" customHeight="1" x14ac:dyDescent="0.2">
      <c r="F417" s="4">
        <v>42416</v>
      </c>
      <c r="G417" s="32" t="str">
        <f t="shared" si="30"/>
        <v>Tuesday</v>
      </c>
      <c r="H417" s="32" t="str">
        <f t="shared" si="31"/>
        <v>February</v>
      </c>
      <c r="I417" s="32" t="str">
        <f t="shared" si="32"/>
        <v>2016</v>
      </c>
      <c r="J417" s="32">
        <f t="shared" si="33"/>
        <v>8</v>
      </c>
      <c r="K417" s="32" t="str">
        <f>VLOOKUP(F417,_holidays!A413:B2518, 2,)</f>
        <v>Y</v>
      </c>
      <c r="L417" s="32" t="str">
        <f>VLOOKUP(F417,_holidays!A413:C2518, 3,FALSE)</f>
        <v>N</v>
      </c>
      <c r="M417" s="32">
        <v>13.7</v>
      </c>
      <c r="N417" s="32">
        <v>18.399999999999999</v>
      </c>
      <c r="O417" s="32">
        <v>14.5</v>
      </c>
      <c r="P417" s="32">
        <v>3.6</v>
      </c>
      <c r="Q417" s="39">
        <v>117062.035</v>
      </c>
      <c r="R417" s="40">
        <v>29.585353430000001</v>
      </c>
      <c r="S417" s="40">
        <f t="shared" si="34"/>
        <v>3463321.6787100304</v>
      </c>
    </row>
    <row r="418" spans="6:19" ht="20" customHeight="1" x14ac:dyDescent="0.2">
      <c r="F418" s="4">
        <v>42417</v>
      </c>
      <c r="G418" s="32" t="str">
        <f t="shared" si="30"/>
        <v>Wednesday</v>
      </c>
      <c r="H418" s="32" t="str">
        <f t="shared" si="31"/>
        <v>February</v>
      </c>
      <c r="I418" s="32" t="str">
        <f t="shared" si="32"/>
        <v>2016</v>
      </c>
      <c r="J418" s="32">
        <f t="shared" si="33"/>
        <v>8</v>
      </c>
      <c r="K418" s="32" t="str">
        <f>VLOOKUP(F418,_holidays!A414:B2519, 2,)</f>
        <v>Y</v>
      </c>
      <c r="L418" s="32" t="str">
        <f>VLOOKUP(F418,_holidays!A414:C2519, 3,FALSE)</f>
        <v>N</v>
      </c>
      <c r="M418" s="32">
        <v>12.7</v>
      </c>
      <c r="N418" s="32">
        <v>21.1</v>
      </c>
      <c r="O418" s="32">
        <v>16.2</v>
      </c>
      <c r="P418" s="32">
        <v>0.6</v>
      </c>
      <c r="Q418" s="39">
        <v>119481.79</v>
      </c>
      <c r="R418" s="40">
        <v>32.504514059999998</v>
      </c>
      <c r="S418" s="40">
        <f t="shared" si="34"/>
        <v>3883697.522968967</v>
      </c>
    </row>
    <row r="419" spans="6:19" ht="20" customHeight="1" x14ac:dyDescent="0.2">
      <c r="F419" s="4">
        <v>42418</v>
      </c>
      <c r="G419" s="32" t="str">
        <f t="shared" si="30"/>
        <v>Thursday</v>
      </c>
      <c r="H419" s="32" t="str">
        <f t="shared" si="31"/>
        <v>February</v>
      </c>
      <c r="I419" s="32" t="str">
        <f t="shared" si="32"/>
        <v>2016</v>
      </c>
      <c r="J419" s="32">
        <f t="shared" si="33"/>
        <v>8</v>
      </c>
      <c r="K419" s="32" t="str">
        <f>VLOOKUP(F419,_holidays!A415:B2520, 2,)</f>
        <v>Y</v>
      </c>
      <c r="L419" s="32" t="str">
        <f>VLOOKUP(F419,_holidays!A415:C2520, 3,FALSE)</f>
        <v>N</v>
      </c>
      <c r="M419" s="32">
        <v>15.5</v>
      </c>
      <c r="N419" s="32">
        <v>22.6</v>
      </c>
      <c r="O419" s="32">
        <v>20.6</v>
      </c>
      <c r="P419" s="32">
        <v>1.2</v>
      </c>
      <c r="Q419" s="39">
        <v>125964.185</v>
      </c>
      <c r="R419" s="40">
        <v>47.404309140000002</v>
      </c>
      <c r="S419" s="40">
        <f t="shared" si="34"/>
        <v>5971245.1663081506</v>
      </c>
    </row>
    <row r="420" spans="6:19" ht="20" customHeight="1" x14ac:dyDescent="0.2">
      <c r="F420" s="4">
        <v>42419</v>
      </c>
      <c r="G420" s="32" t="str">
        <f t="shared" si="30"/>
        <v>Friday</v>
      </c>
      <c r="H420" s="32" t="str">
        <f t="shared" si="31"/>
        <v>February</v>
      </c>
      <c r="I420" s="32" t="str">
        <f t="shared" si="32"/>
        <v>2016</v>
      </c>
      <c r="J420" s="32">
        <f t="shared" si="33"/>
        <v>8</v>
      </c>
      <c r="K420" s="32" t="str">
        <f>VLOOKUP(F420,_holidays!A416:B2521, 2,)</f>
        <v>Y</v>
      </c>
      <c r="L420" s="32" t="str">
        <f>VLOOKUP(F420,_holidays!A416:C2521, 3,FALSE)</f>
        <v>N</v>
      </c>
      <c r="M420" s="32">
        <v>15.8</v>
      </c>
      <c r="N420" s="32">
        <v>22</v>
      </c>
      <c r="O420" s="32">
        <v>11.2</v>
      </c>
      <c r="P420" s="32">
        <v>0.2</v>
      </c>
      <c r="Q420" s="39">
        <v>122991.66</v>
      </c>
      <c r="R420" s="40">
        <v>43.694896810000003</v>
      </c>
      <c r="S420" s="40">
        <f t="shared" si="34"/>
        <v>5374107.8921906054</v>
      </c>
    </row>
    <row r="421" spans="6:19" ht="20" customHeight="1" x14ac:dyDescent="0.2">
      <c r="F421" s="4">
        <v>42420</v>
      </c>
      <c r="G421" s="32" t="str">
        <f t="shared" si="30"/>
        <v>Saturday</v>
      </c>
      <c r="H421" s="32" t="str">
        <f t="shared" si="31"/>
        <v>February</v>
      </c>
      <c r="I421" s="32" t="str">
        <f t="shared" si="32"/>
        <v>2016</v>
      </c>
      <c r="J421" s="32">
        <f t="shared" si="33"/>
        <v>8</v>
      </c>
      <c r="K421" s="32" t="str">
        <f>VLOOKUP(F421,_holidays!A417:B2522, 2,)</f>
        <v>Y</v>
      </c>
      <c r="L421" s="32" t="str">
        <f>VLOOKUP(F421,_holidays!A417:C2522, 3,FALSE)</f>
        <v>N</v>
      </c>
      <c r="M421" s="32">
        <v>15.8</v>
      </c>
      <c r="N421" s="32">
        <v>20.8</v>
      </c>
      <c r="O421" s="32">
        <v>23.8</v>
      </c>
      <c r="P421" s="32">
        <v>0</v>
      </c>
      <c r="Q421" s="39">
        <v>105911.71</v>
      </c>
      <c r="R421" s="40">
        <v>26.30452433</v>
      </c>
      <c r="S421" s="40">
        <f t="shared" si="34"/>
        <v>2785957.1525269044</v>
      </c>
    </row>
    <row r="422" spans="6:19" ht="20" customHeight="1" x14ac:dyDescent="0.2">
      <c r="F422" s="4">
        <v>42421</v>
      </c>
      <c r="G422" s="32" t="str">
        <f t="shared" si="30"/>
        <v>Sunday</v>
      </c>
      <c r="H422" s="32" t="str">
        <f t="shared" si="31"/>
        <v>February</v>
      </c>
      <c r="I422" s="32" t="str">
        <f t="shared" si="32"/>
        <v>2016</v>
      </c>
      <c r="J422" s="32">
        <f t="shared" si="33"/>
        <v>9</v>
      </c>
      <c r="K422" s="32" t="str">
        <f>VLOOKUP(F422,_holidays!A418:B2523, 2,)</f>
        <v>Y</v>
      </c>
      <c r="L422" s="32" t="str">
        <f>VLOOKUP(F422,_holidays!A418:C2523, 3,FALSE)</f>
        <v>N</v>
      </c>
      <c r="M422" s="32">
        <v>12.6</v>
      </c>
      <c r="N422" s="32">
        <v>24.7</v>
      </c>
      <c r="O422" s="32">
        <v>26.5</v>
      </c>
      <c r="P422" s="32">
        <v>0</v>
      </c>
      <c r="Q422" s="39">
        <v>107884.355</v>
      </c>
      <c r="R422" s="40">
        <v>24.60568176</v>
      </c>
      <c r="S422" s="40">
        <f t="shared" si="34"/>
        <v>2654568.1060128645</v>
      </c>
    </row>
    <row r="423" spans="6:19" ht="20" customHeight="1" x14ac:dyDescent="0.2">
      <c r="F423" s="4">
        <v>42422</v>
      </c>
      <c r="G423" s="32" t="str">
        <f t="shared" si="30"/>
        <v>Monday</v>
      </c>
      <c r="H423" s="32" t="str">
        <f t="shared" si="31"/>
        <v>February</v>
      </c>
      <c r="I423" s="32" t="str">
        <f t="shared" si="32"/>
        <v>2016</v>
      </c>
      <c r="J423" s="32">
        <f t="shared" si="33"/>
        <v>9</v>
      </c>
      <c r="K423" s="32" t="str">
        <f>VLOOKUP(F423,_holidays!A419:B2524, 2,)</f>
        <v>Y</v>
      </c>
      <c r="L423" s="32" t="str">
        <f>VLOOKUP(F423,_holidays!A419:C2524, 3,FALSE)</f>
        <v>N</v>
      </c>
      <c r="M423" s="32">
        <v>15.6</v>
      </c>
      <c r="N423" s="32">
        <v>29.5</v>
      </c>
      <c r="O423" s="32">
        <v>8.4</v>
      </c>
      <c r="P423" s="32">
        <v>0</v>
      </c>
      <c r="Q423" s="39">
        <v>130527.325</v>
      </c>
      <c r="R423" s="40">
        <v>55.280231450000002</v>
      </c>
      <c r="S423" s="40">
        <f t="shared" si="34"/>
        <v>7215580.7365493709</v>
      </c>
    </row>
    <row r="424" spans="6:19" ht="20" customHeight="1" x14ac:dyDescent="0.2">
      <c r="F424" s="4">
        <v>42423</v>
      </c>
      <c r="G424" s="32" t="str">
        <f t="shared" si="30"/>
        <v>Tuesday</v>
      </c>
      <c r="H424" s="32" t="str">
        <f t="shared" si="31"/>
        <v>February</v>
      </c>
      <c r="I424" s="32" t="str">
        <f t="shared" si="32"/>
        <v>2016</v>
      </c>
      <c r="J424" s="32">
        <f t="shared" si="33"/>
        <v>9</v>
      </c>
      <c r="K424" s="32" t="str">
        <f>VLOOKUP(F424,_holidays!A420:B2525, 2,)</f>
        <v>Y</v>
      </c>
      <c r="L424" s="32" t="str">
        <f>VLOOKUP(F424,_holidays!A420:C2525, 3,FALSE)</f>
        <v>N</v>
      </c>
      <c r="M424" s="32">
        <v>18.100000000000001</v>
      </c>
      <c r="N424" s="32">
        <v>39.4</v>
      </c>
      <c r="O424" s="32">
        <v>19.399999999999999</v>
      </c>
      <c r="P424" s="32">
        <v>0</v>
      </c>
      <c r="Q424" s="39">
        <v>156924.82999999999</v>
      </c>
      <c r="R424" s="40">
        <v>66.960656470000004</v>
      </c>
      <c r="S424" s="40">
        <f t="shared" si="34"/>
        <v>10507789.633243149</v>
      </c>
    </row>
    <row r="425" spans="6:19" ht="20" customHeight="1" x14ac:dyDescent="0.2">
      <c r="F425" s="4">
        <v>42424</v>
      </c>
      <c r="G425" s="32" t="str">
        <f t="shared" si="30"/>
        <v>Wednesday</v>
      </c>
      <c r="H425" s="32" t="str">
        <f t="shared" si="31"/>
        <v>February</v>
      </c>
      <c r="I425" s="32" t="str">
        <f t="shared" si="32"/>
        <v>2016</v>
      </c>
      <c r="J425" s="32">
        <f t="shared" si="33"/>
        <v>9</v>
      </c>
      <c r="K425" s="32" t="str">
        <f>VLOOKUP(F425,_holidays!A421:B2526, 2,)</f>
        <v>Y</v>
      </c>
      <c r="L425" s="32" t="str">
        <f>VLOOKUP(F425,_holidays!A421:C2526, 3,FALSE)</f>
        <v>N</v>
      </c>
      <c r="M425" s="32">
        <v>22.4</v>
      </c>
      <c r="N425" s="32">
        <v>25.6</v>
      </c>
      <c r="O425" s="32">
        <v>15.8</v>
      </c>
      <c r="P425" s="32">
        <v>0</v>
      </c>
      <c r="Q425" s="39">
        <v>152419.41500000001</v>
      </c>
      <c r="R425" s="40">
        <v>72.240699939999999</v>
      </c>
      <c r="S425" s="40">
        <f t="shared" si="34"/>
        <v>11010885.224045336</v>
      </c>
    </row>
    <row r="426" spans="6:19" ht="20" customHeight="1" x14ac:dyDescent="0.2">
      <c r="F426" s="4">
        <v>42425</v>
      </c>
      <c r="G426" s="32" t="str">
        <f t="shared" si="30"/>
        <v>Thursday</v>
      </c>
      <c r="H426" s="32" t="str">
        <f t="shared" si="31"/>
        <v>February</v>
      </c>
      <c r="I426" s="32" t="str">
        <f t="shared" si="32"/>
        <v>2016</v>
      </c>
      <c r="J426" s="32">
        <f t="shared" si="33"/>
        <v>9</v>
      </c>
      <c r="K426" s="32" t="str">
        <f>VLOOKUP(F426,_holidays!A422:B2527, 2,)</f>
        <v>Y</v>
      </c>
      <c r="L426" s="32" t="str">
        <f>VLOOKUP(F426,_holidays!A422:C2527, 3,FALSE)</f>
        <v>N</v>
      </c>
      <c r="M426" s="32">
        <v>19.600000000000001</v>
      </c>
      <c r="N426" s="32">
        <v>26.4</v>
      </c>
      <c r="O426" s="32">
        <v>13.8</v>
      </c>
      <c r="P426" s="32">
        <v>0.4</v>
      </c>
      <c r="Q426" s="39">
        <v>138064.85500000001</v>
      </c>
      <c r="R426" s="40">
        <v>43.386786059999999</v>
      </c>
      <c r="S426" s="40">
        <f t="shared" si="34"/>
        <v>5990190.326289922</v>
      </c>
    </row>
    <row r="427" spans="6:19" ht="20" customHeight="1" x14ac:dyDescent="0.2">
      <c r="F427" s="4">
        <v>42426</v>
      </c>
      <c r="G427" s="32" t="str">
        <f t="shared" si="30"/>
        <v>Friday</v>
      </c>
      <c r="H427" s="32" t="str">
        <f t="shared" si="31"/>
        <v>February</v>
      </c>
      <c r="I427" s="32" t="str">
        <f t="shared" si="32"/>
        <v>2016</v>
      </c>
      <c r="J427" s="32">
        <f t="shared" si="33"/>
        <v>9</v>
      </c>
      <c r="K427" s="32" t="str">
        <f>VLOOKUP(F427,_holidays!A423:B2528, 2,)</f>
        <v>Y</v>
      </c>
      <c r="L427" s="32" t="str">
        <f>VLOOKUP(F427,_holidays!A423:C2528, 3,FALSE)</f>
        <v>N</v>
      </c>
      <c r="M427" s="32">
        <v>15.5</v>
      </c>
      <c r="N427" s="32">
        <v>23.5</v>
      </c>
      <c r="O427" s="32">
        <v>19.3</v>
      </c>
      <c r="P427" s="32">
        <v>0</v>
      </c>
      <c r="Q427" s="39">
        <v>122575.935</v>
      </c>
      <c r="R427" s="40">
        <v>35.552542870000003</v>
      </c>
      <c r="S427" s="40">
        <f t="shared" si="34"/>
        <v>4357886.1839178335</v>
      </c>
    </row>
    <row r="428" spans="6:19" ht="20" customHeight="1" x14ac:dyDescent="0.2">
      <c r="F428" s="4">
        <v>42427</v>
      </c>
      <c r="G428" s="32" t="str">
        <f t="shared" si="30"/>
        <v>Saturday</v>
      </c>
      <c r="H428" s="32" t="str">
        <f t="shared" si="31"/>
        <v>February</v>
      </c>
      <c r="I428" s="32" t="str">
        <f t="shared" si="32"/>
        <v>2016</v>
      </c>
      <c r="J428" s="32">
        <f t="shared" si="33"/>
        <v>9</v>
      </c>
      <c r="K428" s="32" t="str">
        <f>VLOOKUP(F428,_holidays!A424:B2529, 2,)</f>
        <v>Y</v>
      </c>
      <c r="L428" s="32" t="str">
        <f>VLOOKUP(F428,_holidays!A424:C2529, 3,FALSE)</f>
        <v>N</v>
      </c>
      <c r="M428" s="32">
        <v>17.7</v>
      </c>
      <c r="N428" s="32">
        <v>22.2</v>
      </c>
      <c r="O428" s="32">
        <v>17.7</v>
      </c>
      <c r="P428" s="32">
        <v>0</v>
      </c>
      <c r="Q428" s="39">
        <v>110545.84</v>
      </c>
      <c r="R428" s="40">
        <v>32.105705630000003</v>
      </c>
      <c r="S428" s="40">
        <f t="shared" si="34"/>
        <v>3549152.1976610795</v>
      </c>
    </row>
    <row r="429" spans="6:19" ht="20" customHeight="1" x14ac:dyDescent="0.2">
      <c r="F429" s="4">
        <v>42428</v>
      </c>
      <c r="G429" s="32" t="str">
        <f t="shared" si="30"/>
        <v>Sunday</v>
      </c>
      <c r="H429" s="32" t="str">
        <f t="shared" si="31"/>
        <v>February</v>
      </c>
      <c r="I429" s="32" t="str">
        <f t="shared" si="32"/>
        <v>2016</v>
      </c>
      <c r="J429" s="32">
        <f t="shared" si="33"/>
        <v>10</v>
      </c>
      <c r="K429" s="32" t="str">
        <f>VLOOKUP(F429,_holidays!A425:B2530, 2,)</f>
        <v>Y</v>
      </c>
      <c r="L429" s="32" t="str">
        <f>VLOOKUP(F429,_holidays!A425:C2530, 3,FALSE)</f>
        <v>N</v>
      </c>
      <c r="M429" s="32">
        <v>17.7</v>
      </c>
      <c r="N429" s="32">
        <v>22.7</v>
      </c>
      <c r="O429" s="32">
        <v>21.5</v>
      </c>
      <c r="P429" s="32">
        <v>0</v>
      </c>
      <c r="Q429" s="39">
        <v>105781.985</v>
      </c>
      <c r="R429" s="40">
        <v>30.398442679999999</v>
      </c>
      <c r="S429" s="40">
        <f t="shared" si="34"/>
        <v>3215607.6075991197</v>
      </c>
    </row>
    <row r="430" spans="6:19" ht="20" customHeight="1" x14ac:dyDescent="0.2">
      <c r="F430" s="4">
        <v>42429</v>
      </c>
      <c r="G430" s="32" t="str">
        <f t="shared" si="30"/>
        <v>Monday</v>
      </c>
      <c r="H430" s="32" t="str">
        <f t="shared" si="31"/>
        <v>February</v>
      </c>
      <c r="I430" s="32" t="str">
        <f t="shared" si="32"/>
        <v>2016</v>
      </c>
      <c r="J430" s="32">
        <f t="shared" si="33"/>
        <v>10</v>
      </c>
      <c r="K430" s="32" t="str">
        <f>VLOOKUP(F430,_holidays!A426:B2531, 2,)</f>
        <v>Y</v>
      </c>
      <c r="L430" s="32" t="str">
        <f>VLOOKUP(F430,_holidays!A426:C2531, 3,FALSE)</f>
        <v>N</v>
      </c>
      <c r="M430" s="32">
        <v>15</v>
      </c>
      <c r="N430" s="32">
        <v>23.7</v>
      </c>
      <c r="O430" s="32">
        <v>18.2</v>
      </c>
      <c r="P430" s="32">
        <v>0</v>
      </c>
      <c r="Q430" s="39">
        <v>125400.08</v>
      </c>
      <c r="R430" s="40">
        <v>41.258079010000003</v>
      </c>
      <c r="S430" s="40">
        <f t="shared" si="34"/>
        <v>5173766.4085003212</v>
      </c>
    </row>
    <row r="431" spans="6:19" ht="20" customHeight="1" x14ac:dyDescent="0.2">
      <c r="F431" s="4">
        <v>42430</v>
      </c>
      <c r="G431" s="32" t="str">
        <f t="shared" si="30"/>
        <v>Tuesday</v>
      </c>
      <c r="H431" s="32" t="str">
        <f t="shared" si="31"/>
        <v>March</v>
      </c>
      <c r="I431" s="32" t="str">
        <f t="shared" si="32"/>
        <v>2016</v>
      </c>
      <c r="J431" s="32">
        <f t="shared" si="33"/>
        <v>10</v>
      </c>
      <c r="K431" s="32" t="str">
        <f>VLOOKUP(F431,_holidays!A427:B2532, 2,)</f>
        <v>Y</v>
      </c>
      <c r="L431" s="32" t="str">
        <f>VLOOKUP(F431,_holidays!A427:C2532, 3,FALSE)</f>
        <v>N</v>
      </c>
      <c r="M431" s="32">
        <v>17.3</v>
      </c>
      <c r="N431" s="32">
        <v>33.700000000000003</v>
      </c>
      <c r="O431" s="32">
        <v>23.4</v>
      </c>
      <c r="P431" s="32">
        <v>0</v>
      </c>
      <c r="Q431" s="39">
        <v>142242.595</v>
      </c>
      <c r="R431" s="40">
        <v>96.287619219999996</v>
      </c>
      <c r="S431" s="40">
        <f t="shared" si="34"/>
        <v>13696200.824224675</v>
      </c>
    </row>
    <row r="432" spans="6:19" ht="20" customHeight="1" x14ac:dyDescent="0.2">
      <c r="F432" s="4">
        <v>42431</v>
      </c>
      <c r="G432" s="32" t="str">
        <f t="shared" si="30"/>
        <v>Wednesday</v>
      </c>
      <c r="H432" s="32" t="str">
        <f t="shared" si="31"/>
        <v>March</v>
      </c>
      <c r="I432" s="32" t="str">
        <f t="shared" si="32"/>
        <v>2016</v>
      </c>
      <c r="J432" s="32">
        <f t="shared" si="33"/>
        <v>10</v>
      </c>
      <c r="K432" s="32" t="str">
        <f>VLOOKUP(F432,_holidays!A428:B2533, 2,)</f>
        <v>Y</v>
      </c>
      <c r="L432" s="32" t="str">
        <f>VLOOKUP(F432,_holidays!A428:C2533, 3,FALSE)</f>
        <v>N</v>
      </c>
      <c r="M432" s="32">
        <v>17.600000000000001</v>
      </c>
      <c r="N432" s="32">
        <v>34.700000000000003</v>
      </c>
      <c r="O432" s="32">
        <v>22.6</v>
      </c>
      <c r="P432" s="32">
        <v>0</v>
      </c>
      <c r="Q432" s="39">
        <v>145182.98000000001</v>
      </c>
      <c r="R432" s="40">
        <v>53.911071139999997</v>
      </c>
      <c r="S432" s="40">
        <f t="shared" si="34"/>
        <v>7826969.963097197</v>
      </c>
    </row>
    <row r="433" spans="6:19" ht="20" customHeight="1" x14ac:dyDescent="0.2">
      <c r="F433" s="4">
        <v>42432</v>
      </c>
      <c r="G433" s="32" t="str">
        <f t="shared" si="30"/>
        <v>Thursday</v>
      </c>
      <c r="H433" s="32" t="str">
        <f t="shared" si="31"/>
        <v>March</v>
      </c>
      <c r="I433" s="32" t="str">
        <f t="shared" si="32"/>
        <v>2016</v>
      </c>
      <c r="J433" s="32">
        <f t="shared" si="33"/>
        <v>10</v>
      </c>
      <c r="K433" s="32" t="str">
        <f>VLOOKUP(F433,_holidays!A429:B2534, 2,)</f>
        <v>Y</v>
      </c>
      <c r="L433" s="32" t="str">
        <f>VLOOKUP(F433,_holidays!A429:C2534, 3,FALSE)</f>
        <v>N</v>
      </c>
      <c r="M433" s="32">
        <v>17.399999999999999</v>
      </c>
      <c r="N433" s="32">
        <v>23.9</v>
      </c>
      <c r="O433" s="32">
        <v>21.8</v>
      </c>
      <c r="P433" s="32">
        <v>0.2</v>
      </c>
      <c r="Q433" s="39">
        <v>136226.12</v>
      </c>
      <c r="R433" s="40">
        <v>49.552162510000002</v>
      </c>
      <c r="S433" s="40">
        <f t="shared" si="34"/>
        <v>6750298.8363467613</v>
      </c>
    </row>
    <row r="434" spans="6:19" ht="20" customHeight="1" x14ac:dyDescent="0.2">
      <c r="F434" s="4">
        <v>42433</v>
      </c>
      <c r="G434" s="32" t="str">
        <f t="shared" si="30"/>
        <v>Friday</v>
      </c>
      <c r="H434" s="32" t="str">
        <f t="shared" si="31"/>
        <v>March</v>
      </c>
      <c r="I434" s="32" t="str">
        <f t="shared" si="32"/>
        <v>2016</v>
      </c>
      <c r="J434" s="32">
        <f t="shared" si="33"/>
        <v>10</v>
      </c>
      <c r="K434" s="32" t="str">
        <f>VLOOKUP(F434,_holidays!A430:B2535, 2,)</f>
        <v>Y</v>
      </c>
      <c r="L434" s="32" t="str">
        <f>VLOOKUP(F434,_holidays!A430:C2535, 3,FALSE)</f>
        <v>N</v>
      </c>
      <c r="M434" s="32">
        <v>16.5</v>
      </c>
      <c r="N434" s="32">
        <v>33</v>
      </c>
      <c r="O434" s="32">
        <v>21.2</v>
      </c>
      <c r="P434" s="32">
        <v>0.2</v>
      </c>
      <c r="Q434" s="39">
        <v>149376.57</v>
      </c>
      <c r="R434" s="40">
        <v>43.227417260000003</v>
      </c>
      <c r="S434" s="40">
        <f t="shared" si="34"/>
        <v>6457163.3202575985</v>
      </c>
    </row>
    <row r="435" spans="6:19" ht="20" customHeight="1" x14ac:dyDescent="0.2">
      <c r="F435" s="4">
        <v>42434</v>
      </c>
      <c r="G435" s="32" t="str">
        <f t="shared" si="30"/>
        <v>Saturday</v>
      </c>
      <c r="H435" s="32" t="str">
        <f t="shared" si="31"/>
        <v>March</v>
      </c>
      <c r="I435" s="32" t="str">
        <f t="shared" si="32"/>
        <v>2016</v>
      </c>
      <c r="J435" s="32">
        <f t="shared" si="33"/>
        <v>10</v>
      </c>
      <c r="K435" s="32" t="str">
        <f>VLOOKUP(F435,_holidays!A431:B2536, 2,)</f>
        <v>Y</v>
      </c>
      <c r="L435" s="32" t="str">
        <f>VLOOKUP(F435,_holidays!A431:C2536, 3,FALSE)</f>
        <v>N</v>
      </c>
      <c r="M435" s="32">
        <v>20.399999999999999</v>
      </c>
      <c r="N435" s="32">
        <v>23.7</v>
      </c>
      <c r="O435" s="32">
        <v>11.4</v>
      </c>
      <c r="P435" s="32">
        <v>1.2</v>
      </c>
      <c r="Q435" s="39">
        <v>124692.315</v>
      </c>
      <c r="R435" s="40">
        <v>37.425385800000001</v>
      </c>
      <c r="S435" s="40">
        <f t="shared" si="34"/>
        <v>4666657.9951701276</v>
      </c>
    </row>
    <row r="436" spans="6:19" ht="20" customHeight="1" x14ac:dyDescent="0.2">
      <c r="F436" s="4">
        <v>42435</v>
      </c>
      <c r="G436" s="32" t="str">
        <f t="shared" si="30"/>
        <v>Sunday</v>
      </c>
      <c r="H436" s="32" t="str">
        <f t="shared" si="31"/>
        <v>March</v>
      </c>
      <c r="I436" s="32" t="str">
        <f t="shared" si="32"/>
        <v>2016</v>
      </c>
      <c r="J436" s="32">
        <f t="shared" si="33"/>
        <v>11</v>
      </c>
      <c r="K436" s="32" t="str">
        <f>VLOOKUP(F436,_holidays!A432:B2537, 2,)</f>
        <v>Y</v>
      </c>
      <c r="L436" s="32" t="str">
        <f>VLOOKUP(F436,_holidays!A432:C2537, 3,FALSE)</f>
        <v>N</v>
      </c>
      <c r="M436" s="32">
        <v>17.399999999999999</v>
      </c>
      <c r="N436" s="32">
        <v>25.2</v>
      </c>
      <c r="O436" s="32">
        <v>21.3</v>
      </c>
      <c r="P436" s="32">
        <v>0</v>
      </c>
      <c r="Q436" s="39">
        <v>117707.95</v>
      </c>
      <c r="R436" s="40">
        <v>41.320647800000003</v>
      </c>
      <c r="S436" s="40">
        <f t="shared" si="34"/>
        <v>4863768.7452100106</v>
      </c>
    </row>
    <row r="437" spans="6:19" ht="20" customHeight="1" x14ac:dyDescent="0.2">
      <c r="F437" s="4">
        <v>42436</v>
      </c>
      <c r="G437" s="32" t="str">
        <f t="shared" si="30"/>
        <v>Monday</v>
      </c>
      <c r="H437" s="32" t="str">
        <f t="shared" si="31"/>
        <v>March</v>
      </c>
      <c r="I437" s="32" t="str">
        <f t="shared" si="32"/>
        <v>2016</v>
      </c>
      <c r="J437" s="32">
        <f t="shared" si="33"/>
        <v>11</v>
      </c>
      <c r="K437" s="32" t="str">
        <f>VLOOKUP(F437,_holidays!A433:B2538, 2,)</f>
        <v>Y</v>
      </c>
      <c r="L437" s="32" t="str">
        <f>VLOOKUP(F437,_holidays!A433:C2538, 3,FALSE)</f>
        <v>N</v>
      </c>
      <c r="M437" s="32">
        <v>18.600000000000001</v>
      </c>
      <c r="N437" s="32">
        <v>24.9</v>
      </c>
      <c r="O437" s="32">
        <v>7.9</v>
      </c>
      <c r="P437" s="32">
        <v>3.2</v>
      </c>
      <c r="Q437" s="39">
        <v>131465.82500000001</v>
      </c>
      <c r="R437" s="40">
        <v>41.149502560000002</v>
      </c>
      <c r="S437" s="40">
        <f t="shared" si="34"/>
        <v>5409753.3023900129</v>
      </c>
    </row>
    <row r="438" spans="6:19" ht="20" customHeight="1" x14ac:dyDescent="0.2">
      <c r="F438" s="4">
        <v>42437</v>
      </c>
      <c r="G438" s="32" t="str">
        <f t="shared" si="30"/>
        <v>Tuesday</v>
      </c>
      <c r="H438" s="32" t="str">
        <f t="shared" si="31"/>
        <v>March</v>
      </c>
      <c r="I438" s="32" t="str">
        <f t="shared" si="32"/>
        <v>2016</v>
      </c>
      <c r="J438" s="32">
        <f t="shared" si="33"/>
        <v>11</v>
      </c>
      <c r="K438" s="32" t="str">
        <f>VLOOKUP(F438,_holidays!A434:B2539, 2,)</f>
        <v>Y</v>
      </c>
      <c r="L438" s="32" t="str">
        <f>VLOOKUP(F438,_holidays!A434:C2539, 3,FALSE)</f>
        <v>N</v>
      </c>
      <c r="M438" s="32">
        <v>19.899999999999999</v>
      </c>
      <c r="N438" s="32">
        <v>38.9</v>
      </c>
      <c r="O438" s="32">
        <v>20.8</v>
      </c>
      <c r="P438" s="32">
        <v>0.6</v>
      </c>
      <c r="Q438" s="39">
        <v>160285.01500000001</v>
      </c>
      <c r="R438" s="40">
        <v>253.0320323</v>
      </c>
      <c r="S438" s="40">
        <f t="shared" si="34"/>
        <v>40557243.09268599</v>
      </c>
    </row>
    <row r="439" spans="6:19" ht="20" customHeight="1" x14ac:dyDescent="0.2">
      <c r="F439" s="4">
        <v>42438</v>
      </c>
      <c r="G439" s="32" t="str">
        <f t="shared" si="30"/>
        <v>Wednesday</v>
      </c>
      <c r="H439" s="32" t="str">
        <f t="shared" si="31"/>
        <v>March</v>
      </c>
      <c r="I439" s="32" t="str">
        <f t="shared" si="32"/>
        <v>2016</v>
      </c>
      <c r="J439" s="32">
        <f t="shared" si="33"/>
        <v>11</v>
      </c>
      <c r="K439" s="32" t="str">
        <f>VLOOKUP(F439,_holidays!A435:B2540, 2,)</f>
        <v>Y</v>
      </c>
      <c r="L439" s="32" t="str">
        <f>VLOOKUP(F439,_holidays!A435:C2540, 3,FALSE)</f>
        <v>N</v>
      </c>
      <c r="M439" s="32">
        <v>20.8</v>
      </c>
      <c r="N439" s="32">
        <v>28.5</v>
      </c>
      <c r="O439" s="32">
        <v>10.8</v>
      </c>
      <c r="P439" s="32">
        <v>0</v>
      </c>
      <c r="Q439" s="39">
        <v>152599.125</v>
      </c>
      <c r="R439" s="40">
        <v>66.411603389999996</v>
      </c>
      <c r="S439" s="40">
        <f t="shared" si="34"/>
        <v>10134352.567161033</v>
      </c>
    </row>
    <row r="440" spans="6:19" ht="20" customHeight="1" x14ac:dyDescent="0.2">
      <c r="F440" s="4">
        <v>42439</v>
      </c>
      <c r="G440" s="32" t="str">
        <f t="shared" si="30"/>
        <v>Thursday</v>
      </c>
      <c r="H440" s="32" t="str">
        <f t="shared" si="31"/>
        <v>March</v>
      </c>
      <c r="I440" s="32" t="str">
        <f t="shared" si="32"/>
        <v>2016</v>
      </c>
      <c r="J440" s="32">
        <f t="shared" si="33"/>
        <v>11</v>
      </c>
      <c r="K440" s="32" t="str">
        <f>VLOOKUP(F440,_holidays!A436:B2541, 2,)</f>
        <v>Y</v>
      </c>
      <c r="L440" s="32" t="str">
        <f>VLOOKUP(F440,_holidays!A436:C2541, 3,FALSE)</f>
        <v>N</v>
      </c>
      <c r="M440" s="32">
        <v>18.100000000000001</v>
      </c>
      <c r="N440" s="32">
        <v>22.1</v>
      </c>
      <c r="O440" s="32">
        <v>3.9</v>
      </c>
      <c r="P440" s="32">
        <v>0.6</v>
      </c>
      <c r="Q440" s="39">
        <v>135635.70499999999</v>
      </c>
      <c r="R440" s="40">
        <v>46.521612349999998</v>
      </c>
      <c r="S440" s="40">
        <f t="shared" si="34"/>
        <v>6309991.6888289563</v>
      </c>
    </row>
    <row r="441" spans="6:19" ht="20" customHeight="1" x14ac:dyDescent="0.2">
      <c r="F441" s="4">
        <v>42440</v>
      </c>
      <c r="G441" s="32" t="str">
        <f t="shared" si="30"/>
        <v>Friday</v>
      </c>
      <c r="H441" s="32" t="str">
        <f t="shared" si="31"/>
        <v>March</v>
      </c>
      <c r="I441" s="32" t="str">
        <f t="shared" si="32"/>
        <v>2016</v>
      </c>
      <c r="J441" s="32">
        <f t="shared" si="33"/>
        <v>11</v>
      </c>
      <c r="K441" s="32" t="str">
        <f>VLOOKUP(F441,_holidays!A437:B2542, 2,)</f>
        <v>Y</v>
      </c>
      <c r="L441" s="32" t="str">
        <f>VLOOKUP(F441,_holidays!A437:C2542, 3,FALSE)</f>
        <v>N</v>
      </c>
      <c r="M441" s="32">
        <v>18.8</v>
      </c>
      <c r="N441" s="32">
        <v>26.1</v>
      </c>
      <c r="O441" s="32">
        <v>19.600000000000001</v>
      </c>
      <c r="P441" s="32">
        <v>8.4</v>
      </c>
      <c r="Q441" s="39">
        <v>141414.35</v>
      </c>
      <c r="R441" s="40">
        <v>49.793533140000001</v>
      </c>
      <c r="S441" s="40">
        <f t="shared" si="34"/>
        <v>7041520.123196559</v>
      </c>
    </row>
    <row r="442" spans="6:19" ht="20" customHeight="1" x14ac:dyDescent="0.2">
      <c r="F442" s="4">
        <v>42441</v>
      </c>
      <c r="G442" s="32" t="str">
        <f t="shared" si="30"/>
        <v>Saturday</v>
      </c>
      <c r="H442" s="32" t="str">
        <f t="shared" si="31"/>
        <v>March</v>
      </c>
      <c r="I442" s="32" t="str">
        <f t="shared" si="32"/>
        <v>2016</v>
      </c>
      <c r="J442" s="32">
        <f t="shared" si="33"/>
        <v>11</v>
      </c>
      <c r="K442" s="32" t="str">
        <f>VLOOKUP(F442,_holidays!A438:B2543, 2,)</f>
        <v>Y</v>
      </c>
      <c r="L442" s="32" t="str">
        <f>VLOOKUP(F442,_holidays!A438:C2543, 3,FALSE)</f>
        <v>N</v>
      </c>
      <c r="M442" s="32">
        <v>18.7</v>
      </c>
      <c r="N442" s="32">
        <v>22.3</v>
      </c>
      <c r="O442" s="32">
        <v>7</v>
      </c>
      <c r="P442" s="32">
        <v>0.2</v>
      </c>
      <c r="Q442" s="39">
        <v>119690.755</v>
      </c>
      <c r="R442" s="40">
        <v>37.321013860000001</v>
      </c>
      <c r="S442" s="40">
        <f t="shared" si="34"/>
        <v>4466980.3262688648</v>
      </c>
    </row>
    <row r="443" spans="6:19" ht="20" customHeight="1" x14ac:dyDescent="0.2">
      <c r="F443" s="4">
        <v>42442</v>
      </c>
      <c r="G443" s="32" t="str">
        <f t="shared" si="30"/>
        <v>Sunday</v>
      </c>
      <c r="H443" s="32" t="str">
        <f t="shared" si="31"/>
        <v>March</v>
      </c>
      <c r="I443" s="32" t="str">
        <f t="shared" si="32"/>
        <v>2016</v>
      </c>
      <c r="J443" s="32">
        <f t="shared" si="33"/>
        <v>12</v>
      </c>
      <c r="K443" s="32" t="str">
        <f>VLOOKUP(F443,_holidays!A439:B2544, 2,)</f>
        <v>Y</v>
      </c>
      <c r="L443" s="32" t="str">
        <f>VLOOKUP(F443,_holidays!A439:C2544, 3,FALSE)</f>
        <v>N</v>
      </c>
      <c r="M443" s="32">
        <v>17.7</v>
      </c>
      <c r="N443" s="32">
        <v>23.2</v>
      </c>
      <c r="O443" s="32">
        <v>13.8</v>
      </c>
      <c r="P443" s="32">
        <v>0</v>
      </c>
      <c r="Q443" s="39">
        <v>111329.62</v>
      </c>
      <c r="R443" s="40">
        <v>30.086962100000001</v>
      </c>
      <c r="S443" s="40">
        <f t="shared" si="34"/>
        <v>3349570.0575474021</v>
      </c>
    </row>
    <row r="444" spans="6:19" ht="20" customHeight="1" x14ac:dyDescent="0.2">
      <c r="F444" s="4">
        <v>42443</v>
      </c>
      <c r="G444" s="32" t="str">
        <f t="shared" si="30"/>
        <v>Monday</v>
      </c>
      <c r="H444" s="32" t="str">
        <f t="shared" si="31"/>
        <v>March</v>
      </c>
      <c r="I444" s="32" t="str">
        <f t="shared" si="32"/>
        <v>2016</v>
      </c>
      <c r="J444" s="32">
        <f t="shared" si="33"/>
        <v>12</v>
      </c>
      <c r="K444" s="32" t="str">
        <f>VLOOKUP(F444,_holidays!A440:B2545, 2,)</f>
        <v>Y</v>
      </c>
      <c r="L444" s="32" t="str">
        <f>VLOOKUP(F444,_holidays!A440:C2545, 3,FALSE)</f>
        <v>Y</v>
      </c>
      <c r="M444" s="32">
        <v>18.399999999999999</v>
      </c>
      <c r="N444" s="32">
        <v>21.3</v>
      </c>
      <c r="O444" s="32">
        <v>10.6</v>
      </c>
      <c r="P444" s="32">
        <v>0</v>
      </c>
      <c r="Q444" s="39">
        <v>105388.57</v>
      </c>
      <c r="R444" s="40">
        <v>24.794429990000001</v>
      </c>
      <c r="S444" s="40">
        <f t="shared" si="34"/>
        <v>2613049.5206112145</v>
      </c>
    </row>
    <row r="445" spans="6:19" ht="20" customHeight="1" x14ac:dyDescent="0.2">
      <c r="F445" s="4">
        <v>42444</v>
      </c>
      <c r="G445" s="32" t="str">
        <f t="shared" si="30"/>
        <v>Tuesday</v>
      </c>
      <c r="H445" s="32" t="str">
        <f t="shared" si="31"/>
        <v>March</v>
      </c>
      <c r="I445" s="32" t="str">
        <f t="shared" si="32"/>
        <v>2016</v>
      </c>
      <c r="J445" s="32">
        <f t="shared" si="33"/>
        <v>12</v>
      </c>
      <c r="K445" s="32" t="str">
        <f>VLOOKUP(F445,_holidays!A441:B2546, 2,)</f>
        <v>Y</v>
      </c>
      <c r="L445" s="32" t="str">
        <f>VLOOKUP(F445,_holidays!A441:C2546, 3,FALSE)</f>
        <v>N</v>
      </c>
      <c r="M445" s="32">
        <v>15.1</v>
      </c>
      <c r="N445" s="32">
        <v>26.8</v>
      </c>
      <c r="O445" s="32">
        <v>20.7</v>
      </c>
      <c r="P445" s="32">
        <v>0</v>
      </c>
      <c r="Q445" s="39">
        <v>123073.98</v>
      </c>
      <c r="R445" s="40">
        <v>28.46012769</v>
      </c>
      <c r="S445" s="40">
        <f t="shared" si="34"/>
        <v>3502701.1861165059</v>
      </c>
    </row>
    <row r="446" spans="6:19" ht="20" customHeight="1" x14ac:dyDescent="0.2">
      <c r="F446" s="4">
        <v>42445</v>
      </c>
      <c r="G446" s="32" t="str">
        <f t="shared" si="30"/>
        <v>Wednesday</v>
      </c>
      <c r="H446" s="32" t="str">
        <f t="shared" si="31"/>
        <v>March</v>
      </c>
      <c r="I446" s="32" t="str">
        <f t="shared" si="32"/>
        <v>2016</v>
      </c>
      <c r="J446" s="32">
        <f t="shared" si="33"/>
        <v>12</v>
      </c>
      <c r="K446" s="32" t="str">
        <f>VLOOKUP(F446,_holidays!A442:B2547, 2,)</f>
        <v>Y</v>
      </c>
      <c r="L446" s="32" t="str">
        <f>VLOOKUP(F446,_holidays!A442:C2547, 3,FALSE)</f>
        <v>N</v>
      </c>
      <c r="M446" s="32">
        <v>15.3</v>
      </c>
      <c r="N446" s="32">
        <v>31.4</v>
      </c>
      <c r="O446" s="32">
        <v>18.899999999999999</v>
      </c>
      <c r="P446" s="32">
        <v>0</v>
      </c>
      <c r="Q446" s="39">
        <v>135047.625</v>
      </c>
      <c r="R446" s="40">
        <v>54.353055810000001</v>
      </c>
      <c r="S446" s="40">
        <f t="shared" si="34"/>
        <v>7340251.0986329513</v>
      </c>
    </row>
    <row r="447" spans="6:19" ht="20" customHeight="1" x14ac:dyDescent="0.2">
      <c r="F447" s="4">
        <v>42446</v>
      </c>
      <c r="G447" s="32" t="str">
        <f t="shared" si="30"/>
        <v>Thursday</v>
      </c>
      <c r="H447" s="32" t="str">
        <f t="shared" si="31"/>
        <v>March</v>
      </c>
      <c r="I447" s="32" t="str">
        <f t="shared" si="32"/>
        <v>2016</v>
      </c>
      <c r="J447" s="32">
        <f t="shared" si="33"/>
        <v>12</v>
      </c>
      <c r="K447" s="32" t="str">
        <f>VLOOKUP(F447,_holidays!A443:B2548, 2,)</f>
        <v>Y</v>
      </c>
      <c r="L447" s="32" t="str">
        <f>VLOOKUP(F447,_holidays!A443:C2548, 3,FALSE)</f>
        <v>N</v>
      </c>
      <c r="M447" s="32">
        <v>18.3</v>
      </c>
      <c r="N447" s="32">
        <v>32.5</v>
      </c>
      <c r="O447" s="32">
        <v>19.600000000000001</v>
      </c>
      <c r="P447" s="32">
        <v>0</v>
      </c>
      <c r="Q447" s="39">
        <v>143184.80499999999</v>
      </c>
      <c r="R447" s="40">
        <v>49.491101499999999</v>
      </c>
      <c r="S447" s="40">
        <f t="shared" si="34"/>
        <v>7086373.7175127072</v>
      </c>
    </row>
    <row r="448" spans="6:19" ht="20" customHeight="1" x14ac:dyDescent="0.2">
      <c r="F448" s="4">
        <v>42447</v>
      </c>
      <c r="G448" s="32" t="str">
        <f t="shared" si="30"/>
        <v>Friday</v>
      </c>
      <c r="H448" s="32" t="str">
        <f t="shared" si="31"/>
        <v>March</v>
      </c>
      <c r="I448" s="32" t="str">
        <f t="shared" si="32"/>
        <v>2016</v>
      </c>
      <c r="J448" s="32">
        <f t="shared" si="33"/>
        <v>12</v>
      </c>
      <c r="K448" s="32" t="str">
        <f>VLOOKUP(F448,_holidays!A444:B2549, 2,)</f>
        <v>Y</v>
      </c>
      <c r="L448" s="32" t="str">
        <f>VLOOKUP(F448,_holidays!A444:C2549, 3,FALSE)</f>
        <v>N</v>
      </c>
      <c r="M448" s="32">
        <v>15.2</v>
      </c>
      <c r="N448" s="32">
        <v>19.5</v>
      </c>
      <c r="O448" s="32">
        <v>6.7</v>
      </c>
      <c r="P448" s="32">
        <v>13.4</v>
      </c>
      <c r="Q448" s="39">
        <v>118189.72</v>
      </c>
      <c r="R448" s="40">
        <v>33.972023620000002</v>
      </c>
      <c r="S448" s="40">
        <f t="shared" si="34"/>
        <v>4015143.9594811867</v>
      </c>
    </row>
    <row r="449" spans="6:19" ht="20" customHeight="1" x14ac:dyDescent="0.2">
      <c r="F449" s="4">
        <v>42448</v>
      </c>
      <c r="G449" s="32" t="str">
        <f t="shared" si="30"/>
        <v>Saturday</v>
      </c>
      <c r="H449" s="32" t="str">
        <f t="shared" si="31"/>
        <v>March</v>
      </c>
      <c r="I449" s="32" t="str">
        <f t="shared" si="32"/>
        <v>2016</v>
      </c>
      <c r="J449" s="32">
        <f t="shared" si="33"/>
        <v>12</v>
      </c>
      <c r="K449" s="32" t="str">
        <f>VLOOKUP(F449,_holidays!A445:B2550, 2,)</f>
        <v>Y</v>
      </c>
      <c r="L449" s="32" t="str">
        <f>VLOOKUP(F449,_holidays!A445:C2550, 3,FALSE)</f>
        <v>N</v>
      </c>
      <c r="M449" s="32">
        <v>12</v>
      </c>
      <c r="N449" s="32">
        <v>18.8</v>
      </c>
      <c r="O449" s="32">
        <v>10.7</v>
      </c>
      <c r="P449" s="32">
        <v>5.8</v>
      </c>
      <c r="Q449" s="39">
        <v>105484.1</v>
      </c>
      <c r="R449" s="40">
        <v>48.717489980000003</v>
      </c>
      <c r="S449" s="40">
        <f t="shared" si="34"/>
        <v>5138920.5847993186</v>
      </c>
    </row>
    <row r="450" spans="6:19" ht="20" customHeight="1" x14ac:dyDescent="0.2">
      <c r="F450" s="4">
        <v>42449</v>
      </c>
      <c r="G450" s="32" t="str">
        <f t="shared" si="30"/>
        <v>Sunday</v>
      </c>
      <c r="H450" s="32" t="str">
        <f t="shared" si="31"/>
        <v>March</v>
      </c>
      <c r="I450" s="32" t="str">
        <f t="shared" si="32"/>
        <v>2016</v>
      </c>
      <c r="J450" s="32">
        <f t="shared" si="33"/>
        <v>13</v>
      </c>
      <c r="K450" s="32" t="str">
        <f>VLOOKUP(F450,_holidays!A446:B2551, 2,)</f>
        <v>Y</v>
      </c>
      <c r="L450" s="32" t="str">
        <f>VLOOKUP(F450,_holidays!A446:C2551, 3,FALSE)</f>
        <v>N</v>
      </c>
      <c r="M450" s="32">
        <v>10.1</v>
      </c>
      <c r="N450" s="32">
        <v>23.3</v>
      </c>
      <c r="O450" s="32">
        <v>19</v>
      </c>
      <c r="P450" s="32">
        <v>0.2</v>
      </c>
      <c r="Q450" s="39">
        <v>100394.06</v>
      </c>
      <c r="R450" s="40">
        <v>47.175064120000002</v>
      </c>
      <c r="S450" s="40">
        <f t="shared" si="34"/>
        <v>4736096.2177671269</v>
      </c>
    </row>
    <row r="451" spans="6:19" ht="20" customHeight="1" x14ac:dyDescent="0.2">
      <c r="F451" s="4">
        <v>42450</v>
      </c>
      <c r="G451" s="32" t="str">
        <f t="shared" si="30"/>
        <v>Monday</v>
      </c>
      <c r="H451" s="32" t="str">
        <f t="shared" si="31"/>
        <v>March</v>
      </c>
      <c r="I451" s="32" t="str">
        <f t="shared" si="32"/>
        <v>2016</v>
      </c>
      <c r="J451" s="32">
        <f t="shared" si="33"/>
        <v>13</v>
      </c>
      <c r="K451" s="32" t="str">
        <f>VLOOKUP(F451,_holidays!A447:B2552, 2,)</f>
        <v>Y</v>
      </c>
      <c r="L451" s="32" t="str">
        <f>VLOOKUP(F451,_holidays!A447:C2552, 3,FALSE)</f>
        <v>N</v>
      </c>
      <c r="M451" s="32">
        <v>11.2</v>
      </c>
      <c r="N451" s="32">
        <v>23.5</v>
      </c>
      <c r="O451" s="32">
        <v>19.7</v>
      </c>
      <c r="P451" s="32">
        <v>0</v>
      </c>
      <c r="Q451" s="39">
        <v>117796.715</v>
      </c>
      <c r="R451" s="40">
        <v>49.676549350000002</v>
      </c>
      <c r="S451" s="40">
        <f t="shared" si="34"/>
        <v>5851734.325965385</v>
      </c>
    </row>
    <row r="452" spans="6:19" ht="20" customHeight="1" x14ac:dyDescent="0.2">
      <c r="F452" s="4">
        <v>42451</v>
      </c>
      <c r="G452" s="32" t="str">
        <f t="shared" si="30"/>
        <v>Tuesday</v>
      </c>
      <c r="H452" s="32" t="str">
        <f t="shared" si="31"/>
        <v>March</v>
      </c>
      <c r="I452" s="32" t="str">
        <f t="shared" si="32"/>
        <v>2016</v>
      </c>
      <c r="J452" s="32">
        <f t="shared" si="33"/>
        <v>13</v>
      </c>
      <c r="K452" s="32" t="str">
        <f>VLOOKUP(F452,_holidays!A448:B2553, 2,)</f>
        <v>Y</v>
      </c>
      <c r="L452" s="32" t="str">
        <f>VLOOKUP(F452,_holidays!A448:C2553, 3,FALSE)</f>
        <v>N</v>
      </c>
      <c r="M452" s="32">
        <v>11.4</v>
      </c>
      <c r="N452" s="32">
        <v>24.3</v>
      </c>
      <c r="O452" s="32">
        <v>21.1</v>
      </c>
      <c r="P452" s="32">
        <v>0</v>
      </c>
      <c r="Q452" s="39">
        <v>124081.46</v>
      </c>
      <c r="R452" s="40">
        <v>56.872748209999997</v>
      </c>
      <c r="S452" s="40">
        <f t="shared" si="34"/>
        <v>7056853.6321091866</v>
      </c>
    </row>
    <row r="453" spans="6:19" ht="20" customHeight="1" x14ac:dyDescent="0.2">
      <c r="F453" s="4">
        <v>42452</v>
      </c>
      <c r="G453" s="32" t="str">
        <f t="shared" si="30"/>
        <v>Wednesday</v>
      </c>
      <c r="H453" s="32" t="str">
        <f t="shared" si="31"/>
        <v>March</v>
      </c>
      <c r="I453" s="32" t="str">
        <f t="shared" si="32"/>
        <v>2016</v>
      </c>
      <c r="J453" s="32">
        <f t="shared" si="33"/>
        <v>13</v>
      </c>
      <c r="K453" s="32" t="str">
        <f>VLOOKUP(F453,_holidays!A449:B2554, 2,)</f>
        <v>Y</v>
      </c>
      <c r="L453" s="32" t="str">
        <f>VLOOKUP(F453,_holidays!A449:C2554, 3,FALSE)</f>
        <v>N</v>
      </c>
      <c r="M453" s="32">
        <v>13.7</v>
      </c>
      <c r="N453" s="32">
        <v>28.8</v>
      </c>
      <c r="O453" s="32">
        <v>12.7</v>
      </c>
      <c r="P453" s="32">
        <v>0</v>
      </c>
      <c r="Q453" s="39">
        <v>126074.895</v>
      </c>
      <c r="R453" s="40">
        <v>44.262191379999997</v>
      </c>
      <c r="S453" s="40">
        <f t="shared" si="34"/>
        <v>5580351.1307034045</v>
      </c>
    </row>
    <row r="454" spans="6:19" ht="20" customHeight="1" x14ac:dyDescent="0.2">
      <c r="F454" s="4">
        <v>42453</v>
      </c>
      <c r="G454" s="32" t="str">
        <f t="shared" ref="G454:G517" si="35">TEXT(F454,"DDDD")</f>
        <v>Thursday</v>
      </c>
      <c r="H454" s="32" t="str">
        <f t="shared" ref="H454:H517" si="36">TEXT(F454,"MMMM")</f>
        <v>March</v>
      </c>
      <c r="I454" s="32" t="str">
        <f t="shared" ref="I454:I517" si="37">TEXT(F454,"YYYY")</f>
        <v>2016</v>
      </c>
      <c r="J454" s="32">
        <f t="shared" ref="J454:J517" si="38">WEEKNUM(F454)</f>
        <v>13</v>
      </c>
      <c r="K454" s="32" t="str">
        <f>VLOOKUP(F454,_holidays!A450:B2555, 2,)</f>
        <v>N</v>
      </c>
      <c r="L454" s="32" t="str">
        <f>VLOOKUP(F454,_holidays!A450:C2555, 3,FALSE)</f>
        <v>N</v>
      </c>
      <c r="M454" s="32">
        <v>16.3</v>
      </c>
      <c r="N454" s="32">
        <v>21.2</v>
      </c>
      <c r="O454" s="32">
        <v>10.4</v>
      </c>
      <c r="P454" s="32">
        <v>0</v>
      </c>
      <c r="Q454" s="39">
        <v>125072.73</v>
      </c>
      <c r="R454" s="40">
        <v>42.354944320000001</v>
      </c>
      <c r="S454" s="40">
        <f t="shared" ref="S454:S517" si="39">Q454*R454</f>
        <v>5297448.5151003934</v>
      </c>
    </row>
    <row r="455" spans="6:19" ht="20" customHeight="1" x14ac:dyDescent="0.2">
      <c r="F455" s="4">
        <v>42454</v>
      </c>
      <c r="G455" s="32" t="str">
        <f t="shared" si="35"/>
        <v>Friday</v>
      </c>
      <c r="H455" s="32" t="str">
        <f t="shared" si="36"/>
        <v>March</v>
      </c>
      <c r="I455" s="32" t="str">
        <f t="shared" si="37"/>
        <v>2016</v>
      </c>
      <c r="J455" s="32">
        <f t="shared" si="38"/>
        <v>13</v>
      </c>
      <c r="K455" s="32" t="str">
        <f>VLOOKUP(F455,_holidays!A451:B2556, 2,)</f>
        <v>N</v>
      </c>
      <c r="L455" s="32" t="str">
        <f>VLOOKUP(F455,_holidays!A451:C2556, 3,FALSE)</f>
        <v>Y</v>
      </c>
      <c r="M455" s="32">
        <v>15.9</v>
      </c>
      <c r="N455" s="32">
        <v>20.399999999999999</v>
      </c>
      <c r="O455" s="32">
        <v>14.4</v>
      </c>
      <c r="P455" s="32">
        <v>0</v>
      </c>
      <c r="Q455" s="39">
        <v>101740.89</v>
      </c>
      <c r="R455" s="40">
        <v>30.221855479999999</v>
      </c>
      <c r="S455" s="40">
        <f t="shared" si="39"/>
        <v>3074798.4739865772</v>
      </c>
    </row>
    <row r="456" spans="6:19" ht="20" customHeight="1" x14ac:dyDescent="0.2">
      <c r="F456" s="4">
        <v>42455</v>
      </c>
      <c r="G456" s="32" t="str">
        <f t="shared" si="35"/>
        <v>Saturday</v>
      </c>
      <c r="H456" s="32" t="str">
        <f t="shared" si="36"/>
        <v>March</v>
      </c>
      <c r="I456" s="32" t="str">
        <f t="shared" si="37"/>
        <v>2016</v>
      </c>
      <c r="J456" s="32">
        <f t="shared" si="38"/>
        <v>13</v>
      </c>
      <c r="K456" s="32" t="str">
        <f>VLOOKUP(F456,_holidays!A452:B2557, 2,)</f>
        <v>N</v>
      </c>
      <c r="L456" s="32" t="str">
        <f>VLOOKUP(F456,_holidays!A452:C2557, 3,FALSE)</f>
        <v>Y</v>
      </c>
      <c r="M456" s="32">
        <v>14.1</v>
      </c>
      <c r="N456" s="32">
        <v>20.2</v>
      </c>
      <c r="O456" s="32">
        <v>8.1999999999999993</v>
      </c>
      <c r="P456" s="32">
        <v>0.4</v>
      </c>
      <c r="Q456" s="39">
        <v>102726.745</v>
      </c>
      <c r="R456" s="40">
        <v>30.539497430000001</v>
      </c>
      <c r="S456" s="40">
        <f t="shared" si="39"/>
        <v>3137223.1649197652</v>
      </c>
    </row>
    <row r="457" spans="6:19" ht="20" customHeight="1" x14ac:dyDescent="0.2">
      <c r="F457" s="4">
        <v>42456</v>
      </c>
      <c r="G457" s="32" t="str">
        <f t="shared" si="35"/>
        <v>Sunday</v>
      </c>
      <c r="H457" s="32" t="str">
        <f t="shared" si="36"/>
        <v>March</v>
      </c>
      <c r="I457" s="32" t="str">
        <f t="shared" si="37"/>
        <v>2016</v>
      </c>
      <c r="J457" s="32">
        <f t="shared" si="38"/>
        <v>14</v>
      </c>
      <c r="K457" s="32" t="str">
        <f>VLOOKUP(F457,_holidays!A453:B2558, 2,)</f>
        <v>N</v>
      </c>
      <c r="L457" s="32" t="str">
        <f>VLOOKUP(F457,_holidays!A453:C2558, 3,FALSE)</f>
        <v>Y</v>
      </c>
      <c r="M457" s="32">
        <v>14.3</v>
      </c>
      <c r="N457" s="32">
        <v>19.899999999999999</v>
      </c>
      <c r="O457" s="32">
        <v>14</v>
      </c>
      <c r="P457" s="32">
        <v>1</v>
      </c>
      <c r="Q457" s="39">
        <v>98324.645000000004</v>
      </c>
      <c r="R457" s="40">
        <v>25.861035210000001</v>
      </c>
      <c r="S457" s="40">
        <f t="shared" si="39"/>
        <v>2542777.1063557505</v>
      </c>
    </row>
    <row r="458" spans="6:19" ht="20" customHeight="1" x14ac:dyDescent="0.2">
      <c r="F458" s="4">
        <v>42457</v>
      </c>
      <c r="G458" s="32" t="str">
        <f t="shared" si="35"/>
        <v>Monday</v>
      </c>
      <c r="H458" s="32" t="str">
        <f t="shared" si="36"/>
        <v>March</v>
      </c>
      <c r="I458" s="32" t="str">
        <f t="shared" si="37"/>
        <v>2016</v>
      </c>
      <c r="J458" s="32">
        <f t="shared" si="38"/>
        <v>14</v>
      </c>
      <c r="K458" s="32" t="str">
        <f>VLOOKUP(F458,_holidays!A454:B2559, 2,)</f>
        <v>N</v>
      </c>
      <c r="L458" s="32" t="str">
        <f>VLOOKUP(F458,_holidays!A454:C2559, 3,FALSE)</f>
        <v>Y</v>
      </c>
      <c r="M458" s="32">
        <v>9.4</v>
      </c>
      <c r="N458" s="32">
        <v>19.2</v>
      </c>
      <c r="O458" s="32">
        <v>13</v>
      </c>
      <c r="P458" s="32">
        <v>0.2</v>
      </c>
      <c r="Q458" s="39">
        <v>102746.6</v>
      </c>
      <c r="R458" s="40">
        <v>27.58617697</v>
      </c>
      <c r="S458" s="40">
        <f t="shared" si="39"/>
        <v>2834385.8906658022</v>
      </c>
    </row>
    <row r="459" spans="6:19" ht="20" customHeight="1" x14ac:dyDescent="0.2">
      <c r="F459" s="4">
        <v>42458</v>
      </c>
      <c r="G459" s="32" t="str">
        <f t="shared" si="35"/>
        <v>Tuesday</v>
      </c>
      <c r="H459" s="32" t="str">
        <f t="shared" si="36"/>
        <v>March</v>
      </c>
      <c r="I459" s="32" t="str">
        <f t="shared" si="37"/>
        <v>2016</v>
      </c>
      <c r="J459" s="32">
        <f t="shared" si="38"/>
        <v>14</v>
      </c>
      <c r="K459" s="32" t="str">
        <f>VLOOKUP(F459,_holidays!A455:B2560, 2,)</f>
        <v>N</v>
      </c>
      <c r="L459" s="32" t="str">
        <f>VLOOKUP(F459,_holidays!A455:C2560, 3,FALSE)</f>
        <v>N</v>
      </c>
      <c r="M459" s="32">
        <v>14.5</v>
      </c>
      <c r="N459" s="32">
        <v>17.899999999999999</v>
      </c>
      <c r="O459" s="32">
        <v>5.7</v>
      </c>
      <c r="P459" s="32">
        <v>0</v>
      </c>
      <c r="Q459" s="39">
        <v>118281.13</v>
      </c>
      <c r="R459" s="40">
        <v>31.070951350000001</v>
      </c>
      <c r="S459" s="40">
        <f t="shared" si="39"/>
        <v>3675107.2358530257</v>
      </c>
    </row>
    <row r="460" spans="6:19" ht="20" customHeight="1" x14ac:dyDescent="0.2">
      <c r="F460" s="4">
        <v>42459</v>
      </c>
      <c r="G460" s="32" t="str">
        <f t="shared" si="35"/>
        <v>Wednesday</v>
      </c>
      <c r="H460" s="32" t="str">
        <f t="shared" si="36"/>
        <v>March</v>
      </c>
      <c r="I460" s="32" t="str">
        <f t="shared" si="37"/>
        <v>2016</v>
      </c>
      <c r="J460" s="32">
        <f t="shared" si="38"/>
        <v>14</v>
      </c>
      <c r="K460" s="32" t="str">
        <f>VLOOKUP(F460,_holidays!A456:B2561, 2,)</f>
        <v>N</v>
      </c>
      <c r="L460" s="32" t="str">
        <f>VLOOKUP(F460,_holidays!A456:C2561, 3,FALSE)</f>
        <v>N</v>
      </c>
      <c r="M460" s="32">
        <v>15.5</v>
      </c>
      <c r="N460" s="32">
        <v>18.7</v>
      </c>
      <c r="O460" s="32">
        <v>8.5</v>
      </c>
      <c r="P460" s="32">
        <v>0</v>
      </c>
      <c r="Q460" s="39">
        <v>122625.21</v>
      </c>
      <c r="R460" s="40">
        <v>29.062513819999999</v>
      </c>
      <c r="S460" s="40">
        <f t="shared" si="39"/>
        <v>3563796.8603054024</v>
      </c>
    </row>
    <row r="461" spans="6:19" ht="20" customHeight="1" x14ac:dyDescent="0.2">
      <c r="F461" s="4">
        <v>42460</v>
      </c>
      <c r="G461" s="32" t="str">
        <f t="shared" si="35"/>
        <v>Thursday</v>
      </c>
      <c r="H461" s="32" t="str">
        <f t="shared" si="36"/>
        <v>March</v>
      </c>
      <c r="I461" s="32" t="str">
        <f t="shared" si="37"/>
        <v>2016</v>
      </c>
      <c r="J461" s="32">
        <f t="shared" si="38"/>
        <v>14</v>
      </c>
      <c r="K461" s="32" t="str">
        <f>VLOOKUP(F461,_holidays!A457:B2562, 2,)</f>
        <v>N</v>
      </c>
      <c r="L461" s="32" t="str">
        <f>VLOOKUP(F461,_holidays!A457:C2562, 3,FALSE)</f>
        <v>N</v>
      </c>
      <c r="M461" s="32">
        <v>11.3</v>
      </c>
      <c r="N461" s="32">
        <v>22.7</v>
      </c>
      <c r="O461" s="32">
        <v>17.100000000000001</v>
      </c>
      <c r="P461" s="32">
        <v>0</v>
      </c>
      <c r="Q461" s="39">
        <v>122964.715</v>
      </c>
      <c r="R461" s="40">
        <v>21.90202897</v>
      </c>
      <c r="S461" s="40">
        <f t="shared" si="39"/>
        <v>2693176.7502177935</v>
      </c>
    </row>
    <row r="462" spans="6:19" ht="20" customHeight="1" x14ac:dyDescent="0.2">
      <c r="F462" s="4">
        <v>42461</v>
      </c>
      <c r="G462" s="32" t="str">
        <f t="shared" si="35"/>
        <v>Friday</v>
      </c>
      <c r="H462" s="32" t="str">
        <f t="shared" si="36"/>
        <v>April</v>
      </c>
      <c r="I462" s="32" t="str">
        <f t="shared" si="37"/>
        <v>2016</v>
      </c>
      <c r="J462" s="32">
        <f t="shared" si="38"/>
        <v>14</v>
      </c>
      <c r="K462" s="32" t="str">
        <f>VLOOKUP(F462,_holidays!A458:B2563, 2,)</f>
        <v>N</v>
      </c>
      <c r="L462" s="32" t="str">
        <f>VLOOKUP(F462,_holidays!A458:C2563, 3,FALSE)</f>
        <v>N</v>
      </c>
      <c r="M462" s="32">
        <v>13.1</v>
      </c>
      <c r="N462" s="32">
        <v>26.5</v>
      </c>
      <c r="O462" s="32">
        <v>16.7</v>
      </c>
      <c r="P462" s="32">
        <v>0</v>
      </c>
      <c r="Q462" s="39">
        <v>116321.60000000001</v>
      </c>
      <c r="R462" s="40">
        <v>14.49079665</v>
      </c>
      <c r="S462" s="40">
        <f t="shared" si="39"/>
        <v>1685592.65160264</v>
      </c>
    </row>
    <row r="463" spans="6:19" ht="20" customHeight="1" x14ac:dyDescent="0.2">
      <c r="F463" s="4">
        <v>42462</v>
      </c>
      <c r="G463" s="32" t="str">
        <f t="shared" si="35"/>
        <v>Saturday</v>
      </c>
      <c r="H463" s="32" t="str">
        <f t="shared" si="36"/>
        <v>April</v>
      </c>
      <c r="I463" s="32" t="str">
        <f t="shared" si="37"/>
        <v>2016</v>
      </c>
      <c r="J463" s="32">
        <f t="shared" si="38"/>
        <v>14</v>
      </c>
      <c r="K463" s="32" t="str">
        <f>VLOOKUP(F463,_holidays!A459:B2564, 2,)</f>
        <v>N</v>
      </c>
      <c r="L463" s="32" t="str">
        <f>VLOOKUP(F463,_holidays!A459:C2564, 3,FALSE)</f>
        <v>N</v>
      </c>
      <c r="M463" s="32">
        <v>15.5</v>
      </c>
      <c r="N463" s="32">
        <v>19.5</v>
      </c>
      <c r="O463" s="32">
        <v>8.3000000000000007</v>
      </c>
      <c r="P463" s="32">
        <v>0</v>
      </c>
      <c r="Q463" s="39">
        <v>102832.72</v>
      </c>
      <c r="R463" s="40">
        <v>13.56898646</v>
      </c>
      <c r="S463" s="40">
        <f t="shared" si="39"/>
        <v>1395335.7853249712</v>
      </c>
    </row>
    <row r="464" spans="6:19" ht="20" customHeight="1" x14ac:dyDescent="0.2">
      <c r="F464" s="4">
        <v>42463</v>
      </c>
      <c r="G464" s="32" t="str">
        <f t="shared" si="35"/>
        <v>Sunday</v>
      </c>
      <c r="H464" s="32" t="str">
        <f t="shared" si="36"/>
        <v>April</v>
      </c>
      <c r="I464" s="32" t="str">
        <f t="shared" si="37"/>
        <v>2016</v>
      </c>
      <c r="J464" s="32">
        <f t="shared" si="38"/>
        <v>15</v>
      </c>
      <c r="K464" s="32" t="str">
        <f>VLOOKUP(F464,_holidays!A460:B2565, 2,)</f>
        <v>N</v>
      </c>
      <c r="L464" s="32" t="str">
        <f>VLOOKUP(F464,_holidays!A460:C2565, 3,FALSE)</f>
        <v>N</v>
      </c>
      <c r="M464" s="32">
        <v>11.3</v>
      </c>
      <c r="N464" s="32">
        <v>18.8</v>
      </c>
      <c r="O464" s="32">
        <v>15.4</v>
      </c>
      <c r="P464" s="32">
        <v>0</v>
      </c>
      <c r="Q464" s="39">
        <v>102084</v>
      </c>
      <c r="R464" s="40">
        <v>15.80399954</v>
      </c>
      <c r="S464" s="40">
        <f t="shared" si="39"/>
        <v>1613335.4890413599</v>
      </c>
    </row>
    <row r="465" spans="6:19" ht="20" customHeight="1" x14ac:dyDescent="0.2">
      <c r="F465" s="4">
        <v>42464</v>
      </c>
      <c r="G465" s="32" t="str">
        <f t="shared" si="35"/>
        <v>Monday</v>
      </c>
      <c r="H465" s="32" t="str">
        <f t="shared" si="36"/>
        <v>April</v>
      </c>
      <c r="I465" s="32" t="str">
        <f t="shared" si="37"/>
        <v>2016</v>
      </c>
      <c r="J465" s="32">
        <f t="shared" si="38"/>
        <v>15</v>
      </c>
      <c r="K465" s="32" t="str">
        <f>VLOOKUP(F465,_holidays!A461:B2566, 2,)</f>
        <v>N</v>
      </c>
      <c r="L465" s="32" t="str">
        <f>VLOOKUP(F465,_holidays!A461:C2566, 3,FALSE)</f>
        <v>N</v>
      </c>
      <c r="M465" s="32">
        <v>9.6999999999999993</v>
      </c>
      <c r="N465" s="32">
        <v>21.2</v>
      </c>
      <c r="O465" s="32">
        <v>18.399999999999999</v>
      </c>
      <c r="P465" s="32">
        <v>0</v>
      </c>
      <c r="Q465" s="39">
        <v>120445.735</v>
      </c>
      <c r="R465" s="40">
        <v>38.468550309999998</v>
      </c>
      <c r="S465" s="40">
        <f t="shared" si="39"/>
        <v>4633372.8164724279</v>
      </c>
    </row>
    <row r="466" spans="6:19" ht="20" customHeight="1" x14ac:dyDescent="0.2">
      <c r="F466" s="4">
        <v>42465</v>
      </c>
      <c r="G466" s="32" t="str">
        <f t="shared" si="35"/>
        <v>Tuesday</v>
      </c>
      <c r="H466" s="32" t="str">
        <f t="shared" si="36"/>
        <v>April</v>
      </c>
      <c r="I466" s="32" t="str">
        <f t="shared" si="37"/>
        <v>2016</v>
      </c>
      <c r="J466" s="32">
        <f t="shared" si="38"/>
        <v>15</v>
      </c>
      <c r="K466" s="32" t="str">
        <f>VLOOKUP(F466,_holidays!A462:B2567, 2,)</f>
        <v>N</v>
      </c>
      <c r="L466" s="32" t="str">
        <f>VLOOKUP(F466,_holidays!A462:C2567, 3,FALSE)</f>
        <v>N</v>
      </c>
      <c r="M466" s="32">
        <v>12.3</v>
      </c>
      <c r="N466" s="32">
        <v>29</v>
      </c>
      <c r="O466" s="32">
        <v>17.100000000000001</v>
      </c>
      <c r="P466" s="32">
        <v>0</v>
      </c>
      <c r="Q466" s="39">
        <v>120371.235</v>
      </c>
      <c r="R466" s="40">
        <v>21.423208150000001</v>
      </c>
      <c r="S466" s="40">
        <f t="shared" si="39"/>
        <v>2578738.0226775655</v>
      </c>
    </row>
    <row r="467" spans="6:19" ht="20" customHeight="1" x14ac:dyDescent="0.2">
      <c r="F467" s="4">
        <v>42466</v>
      </c>
      <c r="G467" s="32" t="str">
        <f t="shared" si="35"/>
        <v>Wednesday</v>
      </c>
      <c r="H467" s="32" t="str">
        <f t="shared" si="36"/>
        <v>April</v>
      </c>
      <c r="I467" s="32" t="str">
        <f t="shared" si="37"/>
        <v>2016</v>
      </c>
      <c r="J467" s="32">
        <f t="shared" si="38"/>
        <v>15</v>
      </c>
      <c r="K467" s="32" t="str">
        <f>VLOOKUP(F467,_holidays!A463:B2568, 2,)</f>
        <v>N</v>
      </c>
      <c r="L467" s="32" t="str">
        <f>VLOOKUP(F467,_holidays!A463:C2568, 3,FALSE)</f>
        <v>N</v>
      </c>
      <c r="M467" s="32">
        <v>13.6</v>
      </c>
      <c r="N467" s="32">
        <v>15.6</v>
      </c>
      <c r="O467" s="32">
        <v>3.9</v>
      </c>
      <c r="P467" s="32">
        <v>12.8</v>
      </c>
      <c r="Q467" s="39">
        <v>125657.125</v>
      </c>
      <c r="R467" s="40">
        <v>45.520804550000001</v>
      </c>
      <c r="S467" s="40">
        <f t="shared" si="39"/>
        <v>5720013.4274399187</v>
      </c>
    </row>
    <row r="468" spans="6:19" ht="20" customHeight="1" x14ac:dyDescent="0.2">
      <c r="F468" s="4">
        <v>42467</v>
      </c>
      <c r="G468" s="32" t="str">
        <f t="shared" si="35"/>
        <v>Thursday</v>
      </c>
      <c r="H468" s="32" t="str">
        <f t="shared" si="36"/>
        <v>April</v>
      </c>
      <c r="I468" s="32" t="str">
        <f t="shared" si="37"/>
        <v>2016</v>
      </c>
      <c r="J468" s="32">
        <f t="shared" si="38"/>
        <v>15</v>
      </c>
      <c r="K468" s="32" t="str">
        <f>VLOOKUP(F468,_holidays!A464:B2569, 2,)</f>
        <v>N</v>
      </c>
      <c r="L468" s="32" t="str">
        <f>VLOOKUP(F468,_holidays!A464:C2569, 3,FALSE)</f>
        <v>N</v>
      </c>
      <c r="M468" s="32">
        <v>8.3000000000000007</v>
      </c>
      <c r="N468" s="32">
        <v>18.399999999999999</v>
      </c>
      <c r="O468" s="32">
        <v>13.1</v>
      </c>
      <c r="P468" s="32">
        <v>6.8</v>
      </c>
      <c r="Q468" s="39">
        <v>125663.33</v>
      </c>
      <c r="R468" s="40">
        <v>52.131968520000001</v>
      </c>
      <c r="S468" s="40">
        <f t="shared" si="39"/>
        <v>6551076.7636783719</v>
      </c>
    </row>
    <row r="469" spans="6:19" ht="20" customHeight="1" x14ac:dyDescent="0.2">
      <c r="F469" s="4">
        <v>42468</v>
      </c>
      <c r="G469" s="32" t="str">
        <f t="shared" si="35"/>
        <v>Friday</v>
      </c>
      <c r="H469" s="32" t="str">
        <f t="shared" si="36"/>
        <v>April</v>
      </c>
      <c r="I469" s="32" t="str">
        <f t="shared" si="37"/>
        <v>2016</v>
      </c>
      <c r="J469" s="32">
        <f t="shared" si="38"/>
        <v>15</v>
      </c>
      <c r="K469" s="32" t="str">
        <f>VLOOKUP(F469,_holidays!A465:B2570, 2,)</f>
        <v>N</v>
      </c>
      <c r="L469" s="32" t="str">
        <f>VLOOKUP(F469,_holidays!A465:C2570, 3,FALSE)</f>
        <v>N</v>
      </c>
      <c r="M469" s="32">
        <v>11.9</v>
      </c>
      <c r="N469" s="32">
        <v>20</v>
      </c>
      <c r="O469" s="32">
        <v>9.6</v>
      </c>
      <c r="P469" s="32">
        <v>0</v>
      </c>
      <c r="Q469" s="39">
        <v>124266.88499999999</v>
      </c>
      <c r="R469" s="40">
        <v>75.357810740000005</v>
      </c>
      <c r="S469" s="40">
        <f t="shared" si="39"/>
        <v>9364480.4010793455</v>
      </c>
    </row>
    <row r="470" spans="6:19" ht="20" customHeight="1" x14ac:dyDescent="0.2">
      <c r="F470" s="4">
        <v>42469</v>
      </c>
      <c r="G470" s="32" t="str">
        <f t="shared" si="35"/>
        <v>Saturday</v>
      </c>
      <c r="H470" s="32" t="str">
        <f t="shared" si="36"/>
        <v>April</v>
      </c>
      <c r="I470" s="32" t="str">
        <f t="shared" si="37"/>
        <v>2016</v>
      </c>
      <c r="J470" s="32">
        <f t="shared" si="38"/>
        <v>15</v>
      </c>
      <c r="K470" s="32" t="str">
        <f>VLOOKUP(F470,_holidays!A466:B2571, 2,)</f>
        <v>N</v>
      </c>
      <c r="L470" s="32" t="str">
        <f>VLOOKUP(F470,_holidays!A466:C2571, 3,FALSE)</f>
        <v>N</v>
      </c>
      <c r="M470" s="32">
        <v>10.4</v>
      </c>
      <c r="N470" s="32">
        <v>22.3</v>
      </c>
      <c r="O470" s="32">
        <v>13</v>
      </c>
      <c r="P470" s="32">
        <v>0</v>
      </c>
      <c r="Q470" s="39">
        <v>109044.9</v>
      </c>
      <c r="R470" s="40">
        <v>73.139144529999996</v>
      </c>
      <c r="S470" s="40">
        <f t="shared" si="39"/>
        <v>7975450.7013593959</v>
      </c>
    </row>
    <row r="471" spans="6:19" ht="20" customHeight="1" x14ac:dyDescent="0.2">
      <c r="F471" s="4">
        <v>42470</v>
      </c>
      <c r="G471" s="32" t="str">
        <f t="shared" si="35"/>
        <v>Sunday</v>
      </c>
      <c r="H471" s="32" t="str">
        <f t="shared" si="36"/>
        <v>April</v>
      </c>
      <c r="I471" s="32" t="str">
        <f t="shared" si="37"/>
        <v>2016</v>
      </c>
      <c r="J471" s="32">
        <f t="shared" si="38"/>
        <v>16</v>
      </c>
      <c r="K471" s="32" t="str">
        <f>VLOOKUP(F471,_holidays!A467:B2572, 2,)</f>
        <v>N</v>
      </c>
      <c r="L471" s="32" t="str">
        <f>VLOOKUP(F471,_holidays!A467:C2572, 3,FALSE)</f>
        <v>N</v>
      </c>
      <c r="M471" s="32">
        <v>13.6</v>
      </c>
      <c r="N471" s="32">
        <v>23.5</v>
      </c>
      <c r="O471" s="32">
        <v>9.6</v>
      </c>
      <c r="P471" s="32">
        <v>0</v>
      </c>
      <c r="Q471" s="39">
        <v>99845.345000000001</v>
      </c>
      <c r="R471" s="40">
        <v>35.120545749999998</v>
      </c>
      <c r="S471" s="40">
        <f t="shared" si="39"/>
        <v>3506623.0069970335</v>
      </c>
    </row>
    <row r="472" spans="6:19" ht="20" customHeight="1" x14ac:dyDescent="0.2">
      <c r="F472" s="4">
        <v>42471</v>
      </c>
      <c r="G472" s="32" t="str">
        <f t="shared" si="35"/>
        <v>Monday</v>
      </c>
      <c r="H472" s="32" t="str">
        <f t="shared" si="36"/>
        <v>April</v>
      </c>
      <c r="I472" s="32" t="str">
        <f t="shared" si="37"/>
        <v>2016</v>
      </c>
      <c r="J472" s="32">
        <f t="shared" si="38"/>
        <v>16</v>
      </c>
      <c r="K472" s="32" t="str">
        <f>VLOOKUP(F472,_holidays!A468:B2573, 2,)</f>
        <v>N</v>
      </c>
      <c r="L472" s="32" t="str">
        <f>VLOOKUP(F472,_holidays!A468:C2573, 3,FALSE)</f>
        <v>N</v>
      </c>
      <c r="M472" s="32">
        <v>14.5</v>
      </c>
      <c r="N472" s="32">
        <v>20.100000000000001</v>
      </c>
      <c r="O472" s="32">
        <v>14.1</v>
      </c>
      <c r="P472" s="32">
        <v>0</v>
      </c>
      <c r="Q472" s="39">
        <v>118614.005</v>
      </c>
      <c r="R472" s="40">
        <v>62.306510809999999</v>
      </c>
      <c r="S472" s="40">
        <f t="shared" si="39"/>
        <v>7390424.7847498944</v>
      </c>
    </row>
    <row r="473" spans="6:19" ht="20" customHeight="1" x14ac:dyDescent="0.2">
      <c r="F473" s="4">
        <v>42472</v>
      </c>
      <c r="G473" s="32" t="str">
        <f t="shared" si="35"/>
        <v>Tuesday</v>
      </c>
      <c r="H473" s="32" t="str">
        <f t="shared" si="36"/>
        <v>April</v>
      </c>
      <c r="I473" s="32" t="str">
        <f t="shared" si="37"/>
        <v>2016</v>
      </c>
      <c r="J473" s="32">
        <f t="shared" si="38"/>
        <v>16</v>
      </c>
      <c r="K473" s="32" t="str">
        <f>VLOOKUP(F473,_holidays!A469:B2574, 2,)</f>
        <v>Y</v>
      </c>
      <c r="L473" s="32" t="str">
        <f>VLOOKUP(F473,_holidays!A469:C2574, 3,FALSE)</f>
        <v>N</v>
      </c>
      <c r="M473" s="32">
        <v>14</v>
      </c>
      <c r="N473" s="32">
        <v>18.7</v>
      </c>
      <c r="O473" s="32">
        <v>13.5</v>
      </c>
      <c r="P473" s="32">
        <v>0.2</v>
      </c>
      <c r="Q473" s="39">
        <v>123808.76</v>
      </c>
      <c r="R473" s="40">
        <v>62.964552500000003</v>
      </c>
      <c r="S473" s="40">
        <f t="shared" si="39"/>
        <v>7795563.1689799</v>
      </c>
    </row>
    <row r="474" spans="6:19" ht="20" customHeight="1" x14ac:dyDescent="0.2">
      <c r="F474" s="4">
        <v>42473</v>
      </c>
      <c r="G474" s="32" t="str">
        <f t="shared" si="35"/>
        <v>Wednesday</v>
      </c>
      <c r="H474" s="32" t="str">
        <f t="shared" si="36"/>
        <v>April</v>
      </c>
      <c r="I474" s="32" t="str">
        <f t="shared" si="37"/>
        <v>2016</v>
      </c>
      <c r="J474" s="32">
        <f t="shared" si="38"/>
        <v>16</v>
      </c>
      <c r="K474" s="32" t="str">
        <f>VLOOKUP(F474,_holidays!A470:B2575, 2,)</f>
        <v>Y</v>
      </c>
      <c r="L474" s="32" t="str">
        <f>VLOOKUP(F474,_holidays!A470:C2575, 3,FALSE)</f>
        <v>N</v>
      </c>
      <c r="M474" s="32">
        <v>11.3</v>
      </c>
      <c r="N474" s="32">
        <v>20</v>
      </c>
      <c r="O474" s="32">
        <v>12.6</v>
      </c>
      <c r="P474" s="32">
        <v>0.2</v>
      </c>
      <c r="Q474" s="39">
        <v>124686.63</v>
      </c>
      <c r="R474" s="40">
        <v>77.21022318</v>
      </c>
      <c r="S474" s="40">
        <f t="shared" si="39"/>
        <v>9627082.5298620835</v>
      </c>
    </row>
    <row r="475" spans="6:19" ht="20" customHeight="1" x14ac:dyDescent="0.2">
      <c r="F475" s="4">
        <v>42474</v>
      </c>
      <c r="G475" s="32" t="str">
        <f t="shared" si="35"/>
        <v>Thursday</v>
      </c>
      <c r="H475" s="32" t="str">
        <f t="shared" si="36"/>
        <v>April</v>
      </c>
      <c r="I475" s="32" t="str">
        <f t="shared" si="37"/>
        <v>2016</v>
      </c>
      <c r="J475" s="32">
        <f t="shared" si="38"/>
        <v>16</v>
      </c>
      <c r="K475" s="32" t="str">
        <f>VLOOKUP(F475,_holidays!A471:B2576, 2,)</f>
        <v>Y</v>
      </c>
      <c r="L475" s="32" t="str">
        <f>VLOOKUP(F475,_holidays!A471:C2576, 3,FALSE)</f>
        <v>N</v>
      </c>
      <c r="M475" s="32">
        <v>11.6</v>
      </c>
      <c r="N475" s="32">
        <v>27</v>
      </c>
      <c r="O475" s="32">
        <v>12.7</v>
      </c>
      <c r="P475" s="32">
        <v>0</v>
      </c>
      <c r="Q475" s="39">
        <v>126519.065</v>
      </c>
      <c r="R475" s="40">
        <v>92.925207040000004</v>
      </c>
      <c r="S475" s="40">
        <f t="shared" si="39"/>
        <v>11756810.309632218</v>
      </c>
    </row>
    <row r="476" spans="6:19" ht="20" customHeight="1" x14ac:dyDescent="0.2">
      <c r="F476" s="4">
        <v>42475</v>
      </c>
      <c r="G476" s="32" t="str">
        <f t="shared" si="35"/>
        <v>Friday</v>
      </c>
      <c r="H476" s="32" t="str">
        <f t="shared" si="36"/>
        <v>April</v>
      </c>
      <c r="I476" s="32" t="str">
        <f t="shared" si="37"/>
        <v>2016</v>
      </c>
      <c r="J476" s="32">
        <f t="shared" si="38"/>
        <v>16</v>
      </c>
      <c r="K476" s="32" t="str">
        <f>VLOOKUP(F476,_holidays!A472:B2577, 2,)</f>
        <v>Y</v>
      </c>
      <c r="L476" s="32" t="str">
        <f>VLOOKUP(F476,_holidays!A472:C2577, 3,FALSE)</f>
        <v>N</v>
      </c>
      <c r="M476" s="32">
        <v>13.4</v>
      </c>
      <c r="N476" s="32">
        <v>27</v>
      </c>
      <c r="O476" s="32">
        <v>15.9</v>
      </c>
      <c r="P476" s="32">
        <v>0</v>
      </c>
      <c r="Q476" s="39">
        <v>124721.485</v>
      </c>
      <c r="R476" s="40">
        <v>81.717847939999999</v>
      </c>
      <c r="S476" s="40">
        <f t="shared" si="39"/>
        <v>10191971.346080991</v>
      </c>
    </row>
    <row r="477" spans="6:19" ht="20" customHeight="1" x14ac:dyDescent="0.2">
      <c r="F477" s="4">
        <v>42476</v>
      </c>
      <c r="G477" s="32" t="str">
        <f t="shared" si="35"/>
        <v>Saturday</v>
      </c>
      <c r="H477" s="32" t="str">
        <f t="shared" si="36"/>
        <v>April</v>
      </c>
      <c r="I477" s="32" t="str">
        <f t="shared" si="37"/>
        <v>2016</v>
      </c>
      <c r="J477" s="32">
        <f t="shared" si="38"/>
        <v>16</v>
      </c>
      <c r="K477" s="32" t="str">
        <f>VLOOKUP(F477,_holidays!A473:B2578, 2,)</f>
        <v>Y</v>
      </c>
      <c r="L477" s="32" t="str">
        <f>VLOOKUP(F477,_holidays!A473:C2578, 3,FALSE)</f>
        <v>N</v>
      </c>
      <c r="M477" s="32">
        <v>14</v>
      </c>
      <c r="N477" s="32">
        <v>20.3</v>
      </c>
      <c r="O477" s="32">
        <v>8.3000000000000007</v>
      </c>
      <c r="P477" s="32">
        <v>0</v>
      </c>
      <c r="Q477" s="39">
        <v>108525.965</v>
      </c>
      <c r="R477" s="40">
        <v>51.528968560000003</v>
      </c>
      <c r="S477" s="40">
        <f t="shared" si="39"/>
        <v>5592231.0384286605</v>
      </c>
    </row>
    <row r="478" spans="6:19" ht="20" customHeight="1" x14ac:dyDescent="0.2">
      <c r="F478" s="4">
        <v>42477</v>
      </c>
      <c r="G478" s="32" t="str">
        <f t="shared" si="35"/>
        <v>Sunday</v>
      </c>
      <c r="H478" s="32" t="str">
        <f t="shared" si="36"/>
        <v>April</v>
      </c>
      <c r="I478" s="32" t="str">
        <f t="shared" si="37"/>
        <v>2016</v>
      </c>
      <c r="J478" s="32">
        <f t="shared" si="38"/>
        <v>17</v>
      </c>
      <c r="K478" s="32" t="str">
        <f>VLOOKUP(F478,_holidays!A474:B2579, 2,)</f>
        <v>Y</v>
      </c>
      <c r="L478" s="32" t="str">
        <f>VLOOKUP(F478,_holidays!A474:C2579, 3,FALSE)</f>
        <v>N</v>
      </c>
      <c r="M478" s="32">
        <v>13.1</v>
      </c>
      <c r="N478" s="32">
        <v>19.8</v>
      </c>
      <c r="O478" s="32">
        <v>14.7</v>
      </c>
      <c r="P478" s="32">
        <v>0</v>
      </c>
      <c r="Q478" s="39">
        <v>100526.30499999999</v>
      </c>
      <c r="R478" s="40">
        <v>39.129443080000001</v>
      </c>
      <c r="S478" s="40">
        <f t="shared" si="39"/>
        <v>3933538.3295402192</v>
      </c>
    </row>
    <row r="479" spans="6:19" ht="20" customHeight="1" x14ac:dyDescent="0.2">
      <c r="F479" s="4">
        <v>42478</v>
      </c>
      <c r="G479" s="32" t="str">
        <f t="shared" si="35"/>
        <v>Monday</v>
      </c>
      <c r="H479" s="32" t="str">
        <f t="shared" si="36"/>
        <v>April</v>
      </c>
      <c r="I479" s="32" t="str">
        <f t="shared" si="37"/>
        <v>2016</v>
      </c>
      <c r="J479" s="32">
        <f t="shared" si="38"/>
        <v>17</v>
      </c>
      <c r="K479" s="32" t="str">
        <f>VLOOKUP(F479,_holidays!A475:B2580, 2,)</f>
        <v>Y</v>
      </c>
      <c r="L479" s="32" t="str">
        <f>VLOOKUP(F479,_holidays!A475:C2580, 3,FALSE)</f>
        <v>N</v>
      </c>
      <c r="M479" s="32">
        <v>9.8000000000000007</v>
      </c>
      <c r="N479" s="32">
        <v>25</v>
      </c>
      <c r="O479" s="32">
        <v>15</v>
      </c>
      <c r="P479" s="32">
        <v>0</v>
      </c>
      <c r="Q479" s="39">
        <v>123441.82</v>
      </c>
      <c r="R479" s="40">
        <v>61.629114919999999</v>
      </c>
      <c r="S479" s="40">
        <f t="shared" si="39"/>
        <v>7607610.110713955</v>
      </c>
    </row>
    <row r="480" spans="6:19" ht="20" customHeight="1" x14ac:dyDescent="0.2">
      <c r="F480" s="4">
        <v>42479</v>
      </c>
      <c r="G480" s="32" t="str">
        <f t="shared" si="35"/>
        <v>Tuesday</v>
      </c>
      <c r="H480" s="32" t="str">
        <f t="shared" si="36"/>
        <v>April</v>
      </c>
      <c r="I480" s="32" t="str">
        <f t="shared" si="37"/>
        <v>2016</v>
      </c>
      <c r="J480" s="32">
        <f t="shared" si="38"/>
        <v>17</v>
      </c>
      <c r="K480" s="32" t="str">
        <f>VLOOKUP(F480,_holidays!A476:B2581, 2,)</f>
        <v>Y</v>
      </c>
      <c r="L480" s="32" t="str">
        <f>VLOOKUP(F480,_holidays!A476:C2581, 3,FALSE)</f>
        <v>N</v>
      </c>
      <c r="M480" s="32">
        <v>13.6</v>
      </c>
      <c r="N480" s="32">
        <v>27.4</v>
      </c>
      <c r="O480" s="32">
        <v>14.5</v>
      </c>
      <c r="P480" s="32">
        <v>0</v>
      </c>
      <c r="Q480" s="39">
        <v>126846.44500000001</v>
      </c>
      <c r="R480" s="40">
        <v>54.57119179</v>
      </c>
      <c r="S480" s="40">
        <f t="shared" si="39"/>
        <v>6922161.677974687</v>
      </c>
    </row>
    <row r="481" spans="6:19" ht="20" customHeight="1" x14ac:dyDescent="0.2">
      <c r="F481" s="4">
        <v>42480</v>
      </c>
      <c r="G481" s="32" t="str">
        <f t="shared" si="35"/>
        <v>Wednesday</v>
      </c>
      <c r="H481" s="32" t="str">
        <f t="shared" si="36"/>
        <v>April</v>
      </c>
      <c r="I481" s="32" t="str">
        <f t="shared" si="37"/>
        <v>2016</v>
      </c>
      <c r="J481" s="32">
        <f t="shared" si="38"/>
        <v>17</v>
      </c>
      <c r="K481" s="32" t="str">
        <f>VLOOKUP(F481,_holidays!A477:B2582, 2,)</f>
        <v>Y</v>
      </c>
      <c r="L481" s="32" t="str">
        <f>VLOOKUP(F481,_holidays!A477:C2582, 3,FALSE)</f>
        <v>N</v>
      </c>
      <c r="M481" s="32">
        <v>15.3</v>
      </c>
      <c r="N481" s="32">
        <v>28</v>
      </c>
      <c r="O481" s="32">
        <v>14</v>
      </c>
      <c r="P481" s="32">
        <v>0</v>
      </c>
      <c r="Q481" s="39">
        <v>125204.785</v>
      </c>
      <c r="R481" s="40">
        <v>40.053662299999999</v>
      </c>
      <c r="S481" s="40">
        <f t="shared" si="39"/>
        <v>5014910.1767341057</v>
      </c>
    </row>
    <row r="482" spans="6:19" ht="20" customHeight="1" x14ac:dyDescent="0.2">
      <c r="F482" s="4">
        <v>42481</v>
      </c>
      <c r="G482" s="32" t="str">
        <f t="shared" si="35"/>
        <v>Thursday</v>
      </c>
      <c r="H482" s="32" t="str">
        <f t="shared" si="36"/>
        <v>April</v>
      </c>
      <c r="I482" s="32" t="str">
        <f t="shared" si="37"/>
        <v>2016</v>
      </c>
      <c r="J482" s="32">
        <f t="shared" si="38"/>
        <v>17</v>
      </c>
      <c r="K482" s="32" t="str">
        <f>VLOOKUP(F482,_holidays!A478:B2583, 2,)</f>
        <v>Y</v>
      </c>
      <c r="L482" s="32" t="str">
        <f>VLOOKUP(F482,_holidays!A478:C2583, 3,FALSE)</f>
        <v>N</v>
      </c>
      <c r="M482" s="32">
        <v>17.100000000000001</v>
      </c>
      <c r="N482" s="32">
        <v>24.2</v>
      </c>
      <c r="O482" s="32">
        <v>5.6</v>
      </c>
      <c r="P482" s="32">
        <v>0.4</v>
      </c>
      <c r="Q482" s="39">
        <v>125514.14</v>
      </c>
      <c r="R482" s="40">
        <v>55.740468579999998</v>
      </c>
      <c r="S482" s="40">
        <f t="shared" si="39"/>
        <v>6996216.9770157207</v>
      </c>
    </row>
    <row r="483" spans="6:19" ht="20" customHeight="1" x14ac:dyDescent="0.2">
      <c r="F483" s="4">
        <v>42482</v>
      </c>
      <c r="G483" s="32" t="str">
        <f t="shared" si="35"/>
        <v>Friday</v>
      </c>
      <c r="H483" s="32" t="str">
        <f t="shared" si="36"/>
        <v>April</v>
      </c>
      <c r="I483" s="32" t="str">
        <f t="shared" si="37"/>
        <v>2016</v>
      </c>
      <c r="J483" s="32">
        <f t="shared" si="38"/>
        <v>17</v>
      </c>
      <c r="K483" s="32" t="str">
        <f>VLOOKUP(F483,_holidays!A479:B2584, 2,)</f>
        <v>Y</v>
      </c>
      <c r="L483" s="32" t="str">
        <f>VLOOKUP(F483,_holidays!A479:C2584, 3,FALSE)</f>
        <v>N</v>
      </c>
      <c r="M483" s="32">
        <v>14.6</v>
      </c>
      <c r="N483" s="32">
        <v>16.7</v>
      </c>
      <c r="O483" s="32">
        <v>7.9</v>
      </c>
      <c r="P483" s="32">
        <v>21.6</v>
      </c>
      <c r="Q483" s="39">
        <v>120124.30499999999</v>
      </c>
      <c r="R483" s="40">
        <v>52.296555179999999</v>
      </c>
      <c r="S483" s="40">
        <f t="shared" si="39"/>
        <v>6282087.3448916497</v>
      </c>
    </row>
    <row r="484" spans="6:19" ht="20" customHeight="1" x14ac:dyDescent="0.2">
      <c r="F484" s="4">
        <v>42483</v>
      </c>
      <c r="G484" s="32" t="str">
        <f t="shared" si="35"/>
        <v>Saturday</v>
      </c>
      <c r="H484" s="32" t="str">
        <f t="shared" si="36"/>
        <v>April</v>
      </c>
      <c r="I484" s="32" t="str">
        <f t="shared" si="37"/>
        <v>2016</v>
      </c>
      <c r="J484" s="32">
        <f t="shared" si="38"/>
        <v>17</v>
      </c>
      <c r="K484" s="32" t="str">
        <f>VLOOKUP(F484,_holidays!A480:B2585, 2,)</f>
        <v>Y</v>
      </c>
      <c r="L484" s="32" t="str">
        <f>VLOOKUP(F484,_holidays!A480:C2585, 3,FALSE)</f>
        <v>N</v>
      </c>
      <c r="M484" s="32">
        <v>12.3</v>
      </c>
      <c r="N484" s="32">
        <v>18.600000000000001</v>
      </c>
      <c r="O484" s="32">
        <v>8.5</v>
      </c>
      <c r="P484" s="32">
        <v>0</v>
      </c>
      <c r="Q484" s="39">
        <v>108773.745</v>
      </c>
      <c r="R484" s="40">
        <v>36.734526199999998</v>
      </c>
      <c r="S484" s="40">
        <f t="shared" si="39"/>
        <v>3995751.9855746184</v>
      </c>
    </row>
    <row r="485" spans="6:19" ht="20" customHeight="1" x14ac:dyDescent="0.2">
      <c r="F485" s="4">
        <v>42484</v>
      </c>
      <c r="G485" s="32" t="str">
        <f t="shared" si="35"/>
        <v>Sunday</v>
      </c>
      <c r="H485" s="32" t="str">
        <f t="shared" si="36"/>
        <v>April</v>
      </c>
      <c r="I485" s="32" t="str">
        <f t="shared" si="37"/>
        <v>2016</v>
      </c>
      <c r="J485" s="32">
        <f t="shared" si="38"/>
        <v>18</v>
      </c>
      <c r="K485" s="32" t="str">
        <f>VLOOKUP(F485,_holidays!A481:B2586, 2,)</f>
        <v>Y</v>
      </c>
      <c r="L485" s="32" t="str">
        <f>VLOOKUP(F485,_holidays!A481:C2586, 3,FALSE)</f>
        <v>N</v>
      </c>
      <c r="M485" s="32">
        <v>9.1</v>
      </c>
      <c r="N485" s="32">
        <v>20</v>
      </c>
      <c r="O485" s="32">
        <v>14.8</v>
      </c>
      <c r="P485" s="32">
        <v>0</v>
      </c>
      <c r="Q485" s="39">
        <v>105642.28</v>
      </c>
      <c r="R485" s="40">
        <v>30.68045485</v>
      </c>
      <c r="S485" s="40">
        <f t="shared" si="39"/>
        <v>3241153.2017910578</v>
      </c>
    </row>
    <row r="486" spans="6:19" ht="20" customHeight="1" x14ac:dyDescent="0.2">
      <c r="F486" s="4">
        <v>42485</v>
      </c>
      <c r="G486" s="32" t="str">
        <f t="shared" si="35"/>
        <v>Monday</v>
      </c>
      <c r="H486" s="32" t="str">
        <f t="shared" si="36"/>
        <v>April</v>
      </c>
      <c r="I486" s="32" t="str">
        <f t="shared" si="37"/>
        <v>2016</v>
      </c>
      <c r="J486" s="32">
        <f t="shared" si="38"/>
        <v>18</v>
      </c>
      <c r="K486" s="32" t="str">
        <f>VLOOKUP(F486,_holidays!A482:B2587, 2,)</f>
        <v>Y</v>
      </c>
      <c r="L486" s="32" t="str">
        <f>VLOOKUP(F486,_holidays!A482:C2587, 3,FALSE)</f>
        <v>Y</v>
      </c>
      <c r="M486" s="32">
        <v>9.9</v>
      </c>
      <c r="N486" s="32">
        <v>25</v>
      </c>
      <c r="O486" s="32">
        <v>14.8</v>
      </c>
      <c r="P486" s="32">
        <v>0</v>
      </c>
      <c r="Q486" s="39">
        <v>104072.435</v>
      </c>
      <c r="R486" s="40">
        <v>39.087861220000001</v>
      </c>
      <c r="S486" s="40">
        <f t="shared" si="39"/>
        <v>4067968.8961074706</v>
      </c>
    </row>
    <row r="487" spans="6:19" ht="20" customHeight="1" x14ac:dyDescent="0.2">
      <c r="F487" s="4">
        <v>42486</v>
      </c>
      <c r="G487" s="32" t="str">
        <f t="shared" si="35"/>
        <v>Tuesday</v>
      </c>
      <c r="H487" s="32" t="str">
        <f t="shared" si="36"/>
        <v>April</v>
      </c>
      <c r="I487" s="32" t="str">
        <f t="shared" si="37"/>
        <v>2016</v>
      </c>
      <c r="J487" s="32">
        <f t="shared" si="38"/>
        <v>18</v>
      </c>
      <c r="K487" s="32" t="str">
        <f>VLOOKUP(F487,_holidays!A483:B2588, 2,)</f>
        <v>Y</v>
      </c>
      <c r="L487" s="32" t="str">
        <f>VLOOKUP(F487,_holidays!A483:C2588, 3,FALSE)</f>
        <v>N</v>
      </c>
      <c r="M487" s="32">
        <v>11.3</v>
      </c>
      <c r="N487" s="32">
        <v>25.6</v>
      </c>
      <c r="O487" s="32">
        <v>14.6</v>
      </c>
      <c r="P487" s="32">
        <v>0</v>
      </c>
      <c r="Q487" s="39">
        <v>117437.66499999999</v>
      </c>
      <c r="R487" s="40">
        <v>56.436415140000001</v>
      </c>
      <c r="S487" s="40">
        <f t="shared" si="39"/>
        <v>6627760.8150122482</v>
      </c>
    </row>
    <row r="488" spans="6:19" ht="20" customHeight="1" x14ac:dyDescent="0.2">
      <c r="F488" s="4">
        <v>42487</v>
      </c>
      <c r="G488" s="32" t="str">
        <f t="shared" si="35"/>
        <v>Wednesday</v>
      </c>
      <c r="H488" s="32" t="str">
        <f t="shared" si="36"/>
        <v>April</v>
      </c>
      <c r="I488" s="32" t="str">
        <f t="shared" si="37"/>
        <v>2016</v>
      </c>
      <c r="J488" s="32">
        <f t="shared" si="38"/>
        <v>18</v>
      </c>
      <c r="K488" s="32" t="str">
        <f>VLOOKUP(F488,_holidays!A484:B2589, 2,)</f>
        <v>Y</v>
      </c>
      <c r="L488" s="32" t="str">
        <f>VLOOKUP(F488,_holidays!A484:C2589, 3,FALSE)</f>
        <v>N</v>
      </c>
      <c r="M488" s="32">
        <v>13</v>
      </c>
      <c r="N488" s="32">
        <v>25.4</v>
      </c>
      <c r="O488" s="32">
        <v>13.5</v>
      </c>
      <c r="P488" s="32">
        <v>0</v>
      </c>
      <c r="Q488" s="39">
        <v>118531.5</v>
      </c>
      <c r="R488" s="40">
        <v>19.411138099999999</v>
      </c>
      <c r="S488" s="40">
        <f t="shared" si="39"/>
        <v>2300831.3157001496</v>
      </c>
    </row>
    <row r="489" spans="6:19" ht="20" customHeight="1" x14ac:dyDescent="0.2">
      <c r="F489" s="4">
        <v>42488</v>
      </c>
      <c r="G489" s="32" t="str">
        <f t="shared" si="35"/>
        <v>Thursday</v>
      </c>
      <c r="H489" s="32" t="str">
        <f t="shared" si="36"/>
        <v>April</v>
      </c>
      <c r="I489" s="32" t="str">
        <f t="shared" si="37"/>
        <v>2016</v>
      </c>
      <c r="J489" s="32">
        <f t="shared" si="38"/>
        <v>18</v>
      </c>
      <c r="K489" s="32" t="str">
        <f>VLOOKUP(F489,_holidays!A485:B2590, 2,)</f>
        <v>Y</v>
      </c>
      <c r="L489" s="32" t="str">
        <f>VLOOKUP(F489,_holidays!A485:C2590, 3,FALSE)</f>
        <v>N</v>
      </c>
      <c r="M489" s="32">
        <v>19.8</v>
      </c>
      <c r="N489" s="32">
        <v>24.9</v>
      </c>
      <c r="O489" s="32">
        <v>5.3</v>
      </c>
      <c r="P489" s="32">
        <v>0</v>
      </c>
      <c r="Q489" s="39">
        <v>126847.02</v>
      </c>
      <c r="R489" s="40">
        <v>60.581978929999998</v>
      </c>
      <c r="S489" s="40">
        <f t="shared" si="39"/>
        <v>7684643.4929732885</v>
      </c>
    </row>
    <row r="490" spans="6:19" ht="20" customHeight="1" x14ac:dyDescent="0.2">
      <c r="F490" s="4">
        <v>42489</v>
      </c>
      <c r="G490" s="32" t="str">
        <f t="shared" si="35"/>
        <v>Friday</v>
      </c>
      <c r="H490" s="32" t="str">
        <f t="shared" si="36"/>
        <v>April</v>
      </c>
      <c r="I490" s="32" t="str">
        <f t="shared" si="37"/>
        <v>2016</v>
      </c>
      <c r="J490" s="32">
        <f t="shared" si="38"/>
        <v>18</v>
      </c>
      <c r="K490" s="32" t="str">
        <f>VLOOKUP(F490,_holidays!A486:B2591, 2,)</f>
        <v>Y</v>
      </c>
      <c r="L490" s="32" t="str">
        <f>VLOOKUP(F490,_holidays!A486:C2591, 3,FALSE)</f>
        <v>N</v>
      </c>
      <c r="M490" s="32">
        <v>16.899999999999999</v>
      </c>
      <c r="N490" s="32">
        <v>20.6</v>
      </c>
      <c r="O490" s="32">
        <v>3.7</v>
      </c>
      <c r="P490" s="32">
        <v>0.4</v>
      </c>
      <c r="Q490" s="39">
        <v>122054.13</v>
      </c>
      <c r="R490" s="40">
        <v>51.748341770000003</v>
      </c>
      <c r="S490" s="40">
        <f t="shared" si="39"/>
        <v>6316098.8336800104</v>
      </c>
    </row>
    <row r="491" spans="6:19" ht="20" customHeight="1" x14ac:dyDescent="0.2">
      <c r="F491" s="4">
        <v>42490</v>
      </c>
      <c r="G491" s="32" t="str">
        <f t="shared" si="35"/>
        <v>Saturday</v>
      </c>
      <c r="H491" s="32" t="str">
        <f t="shared" si="36"/>
        <v>April</v>
      </c>
      <c r="I491" s="32" t="str">
        <f t="shared" si="37"/>
        <v>2016</v>
      </c>
      <c r="J491" s="32">
        <f t="shared" si="38"/>
        <v>18</v>
      </c>
      <c r="K491" s="32" t="str">
        <f>VLOOKUP(F491,_holidays!A487:B2592, 2,)</f>
        <v>Y</v>
      </c>
      <c r="L491" s="32" t="str">
        <f>VLOOKUP(F491,_holidays!A487:C2592, 3,FALSE)</f>
        <v>N</v>
      </c>
      <c r="M491" s="32">
        <v>16.399999999999999</v>
      </c>
      <c r="N491" s="32">
        <v>24.1</v>
      </c>
      <c r="O491" s="32">
        <v>12.7</v>
      </c>
      <c r="P491" s="32">
        <v>6.2</v>
      </c>
      <c r="Q491" s="39">
        <v>103505.19500000001</v>
      </c>
      <c r="R491" s="40">
        <v>27.107906180000001</v>
      </c>
      <c r="S491" s="40">
        <f t="shared" si="39"/>
        <v>2805809.1152026053</v>
      </c>
    </row>
    <row r="492" spans="6:19" ht="20" customHeight="1" x14ac:dyDescent="0.2">
      <c r="F492" s="4">
        <v>42491</v>
      </c>
      <c r="G492" s="32" t="str">
        <f t="shared" si="35"/>
        <v>Sunday</v>
      </c>
      <c r="H492" s="32" t="str">
        <f t="shared" si="36"/>
        <v>May</v>
      </c>
      <c r="I492" s="32" t="str">
        <f t="shared" si="37"/>
        <v>2016</v>
      </c>
      <c r="J492" s="32">
        <f t="shared" si="38"/>
        <v>19</v>
      </c>
      <c r="K492" s="32" t="str">
        <f>VLOOKUP(F492,_holidays!A488:B2593, 2,)</f>
        <v>Y</v>
      </c>
      <c r="L492" s="32" t="str">
        <f>VLOOKUP(F492,_holidays!A488:C2593, 3,FALSE)</f>
        <v>N</v>
      </c>
      <c r="M492" s="32">
        <v>14.4</v>
      </c>
      <c r="N492" s="32">
        <v>17</v>
      </c>
      <c r="O492" s="32">
        <v>9</v>
      </c>
      <c r="P492" s="32">
        <v>9.8000000000000007</v>
      </c>
      <c r="Q492" s="39">
        <v>98873.535000000003</v>
      </c>
      <c r="R492" s="40">
        <v>31.87421762</v>
      </c>
      <c r="S492" s="40">
        <f t="shared" si="39"/>
        <v>3151516.571448687</v>
      </c>
    </row>
    <row r="493" spans="6:19" ht="20" customHeight="1" x14ac:dyDescent="0.2">
      <c r="F493" s="4">
        <v>42492</v>
      </c>
      <c r="G493" s="32" t="str">
        <f t="shared" si="35"/>
        <v>Monday</v>
      </c>
      <c r="H493" s="32" t="str">
        <f t="shared" si="36"/>
        <v>May</v>
      </c>
      <c r="I493" s="32" t="str">
        <f t="shared" si="37"/>
        <v>2016</v>
      </c>
      <c r="J493" s="32">
        <f t="shared" si="38"/>
        <v>19</v>
      </c>
      <c r="K493" s="32" t="str">
        <f>VLOOKUP(F493,_holidays!A489:B2594, 2,)</f>
        <v>Y</v>
      </c>
      <c r="L493" s="32" t="str">
        <f>VLOOKUP(F493,_holidays!A489:C2594, 3,FALSE)</f>
        <v>N</v>
      </c>
      <c r="M493" s="32">
        <v>9</v>
      </c>
      <c r="N493" s="32">
        <v>18.399999999999999</v>
      </c>
      <c r="O493" s="32">
        <v>12.3</v>
      </c>
      <c r="P493" s="32">
        <v>0.4</v>
      </c>
      <c r="Q493" s="39">
        <v>116969.63</v>
      </c>
      <c r="R493" s="40">
        <v>37.348517579999999</v>
      </c>
      <c r="S493" s="40">
        <f t="shared" si="39"/>
        <v>4368642.2823810959</v>
      </c>
    </row>
    <row r="494" spans="6:19" ht="20" customHeight="1" x14ac:dyDescent="0.2">
      <c r="F494" s="4">
        <v>42493</v>
      </c>
      <c r="G494" s="32" t="str">
        <f t="shared" si="35"/>
        <v>Tuesday</v>
      </c>
      <c r="H494" s="32" t="str">
        <f t="shared" si="36"/>
        <v>May</v>
      </c>
      <c r="I494" s="32" t="str">
        <f t="shared" si="37"/>
        <v>2016</v>
      </c>
      <c r="J494" s="32">
        <f t="shared" si="38"/>
        <v>19</v>
      </c>
      <c r="K494" s="32" t="str">
        <f>VLOOKUP(F494,_holidays!A490:B2595, 2,)</f>
        <v>Y</v>
      </c>
      <c r="L494" s="32" t="str">
        <f>VLOOKUP(F494,_holidays!A490:C2595, 3,FALSE)</f>
        <v>N</v>
      </c>
      <c r="M494" s="32">
        <v>12.3</v>
      </c>
      <c r="N494" s="32">
        <v>20.100000000000001</v>
      </c>
      <c r="O494" s="32">
        <v>8.8000000000000007</v>
      </c>
      <c r="P494" s="32">
        <v>0</v>
      </c>
      <c r="Q494" s="39">
        <v>119014.44500000001</v>
      </c>
      <c r="R494" s="40">
        <v>22.24291908</v>
      </c>
      <c r="S494" s="40">
        <f t="shared" si="39"/>
        <v>2647228.6694861106</v>
      </c>
    </row>
    <row r="495" spans="6:19" ht="20" customHeight="1" x14ac:dyDescent="0.2">
      <c r="F495" s="4">
        <v>42494</v>
      </c>
      <c r="G495" s="32" t="str">
        <f t="shared" si="35"/>
        <v>Wednesday</v>
      </c>
      <c r="H495" s="32" t="str">
        <f t="shared" si="36"/>
        <v>May</v>
      </c>
      <c r="I495" s="32" t="str">
        <f t="shared" si="37"/>
        <v>2016</v>
      </c>
      <c r="J495" s="32">
        <f t="shared" si="38"/>
        <v>19</v>
      </c>
      <c r="K495" s="32" t="str">
        <f>VLOOKUP(F495,_holidays!A491:B2596, 2,)</f>
        <v>Y</v>
      </c>
      <c r="L495" s="32" t="str">
        <f>VLOOKUP(F495,_holidays!A491:C2596, 3,FALSE)</f>
        <v>N</v>
      </c>
      <c r="M495" s="32">
        <v>9.8000000000000007</v>
      </c>
      <c r="N495" s="32">
        <v>18.2</v>
      </c>
      <c r="O495" s="32">
        <v>11.8</v>
      </c>
      <c r="P495" s="32">
        <v>0.2</v>
      </c>
      <c r="Q495" s="39">
        <v>124525.185</v>
      </c>
      <c r="R495" s="40">
        <v>47.753842599999999</v>
      </c>
      <c r="S495" s="40">
        <f t="shared" si="39"/>
        <v>5946556.0842258809</v>
      </c>
    </row>
    <row r="496" spans="6:19" ht="20" customHeight="1" x14ac:dyDescent="0.2">
      <c r="F496" s="4">
        <v>42495</v>
      </c>
      <c r="G496" s="32" t="str">
        <f t="shared" si="35"/>
        <v>Thursday</v>
      </c>
      <c r="H496" s="32" t="str">
        <f t="shared" si="36"/>
        <v>May</v>
      </c>
      <c r="I496" s="32" t="str">
        <f t="shared" si="37"/>
        <v>2016</v>
      </c>
      <c r="J496" s="32">
        <f t="shared" si="38"/>
        <v>19</v>
      </c>
      <c r="K496" s="32" t="str">
        <f>VLOOKUP(F496,_holidays!A492:B2597, 2,)</f>
        <v>Y</v>
      </c>
      <c r="L496" s="32" t="str">
        <f>VLOOKUP(F496,_holidays!A492:C2597, 3,FALSE)</f>
        <v>N</v>
      </c>
      <c r="M496" s="32">
        <v>12.6</v>
      </c>
      <c r="N496" s="32">
        <v>20.5</v>
      </c>
      <c r="O496" s="32">
        <v>12.3</v>
      </c>
      <c r="P496" s="32">
        <v>0</v>
      </c>
      <c r="Q496" s="39">
        <v>118192.05499999999</v>
      </c>
      <c r="R496" s="40">
        <v>27.232252970000001</v>
      </c>
      <c r="S496" s="40">
        <f t="shared" si="39"/>
        <v>3218635.9408041532</v>
      </c>
    </row>
    <row r="497" spans="6:19" ht="20" customHeight="1" x14ac:dyDescent="0.2">
      <c r="F497" s="4">
        <v>42496</v>
      </c>
      <c r="G497" s="32" t="str">
        <f t="shared" si="35"/>
        <v>Friday</v>
      </c>
      <c r="H497" s="32" t="str">
        <f t="shared" si="36"/>
        <v>May</v>
      </c>
      <c r="I497" s="32" t="str">
        <f t="shared" si="37"/>
        <v>2016</v>
      </c>
      <c r="J497" s="32">
        <f t="shared" si="38"/>
        <v>19</v>
      </c>
      <c r="K497" s="32" t="str">
        <f>VLOOKUP(F497,_holidays!A493:B2598, 2,)</f>
        <v>Y</v>
      </c>
      <c r="L497" s="32" t="str">
        <f>VLOOKUP(F497,_holidays!A493:C2598, 3,FALSE)</f>
        <v>N</v>
      </c>
      <c r="M497" s="32">
        <v>15.9</v>
      </c>
      <c r="N497" s="32">
        <v>24.7</v>
      </c>
      <c r="O497" s="32">
        <v>13.2</v>
      </c>
      <c r="P497" s="32">
        <v>0</v>
      </c>
      <c r="Q497" s="39">
        <v>120421.32</v>
      </c>
      <c r="R497" s="40">
        <v>64.317056579999999</v>
      </c>
      <c r="S497" s="40">
        <f t="shared" si="39"/>
        <v>7745144.8518782863</v>
      </c>
    </row>
    <row r="498" spans="6:19" ht="20" customHeight="1" x14ac:dyDescent="0.2">
      <c r="F498" s="4">
        <v>42497</v>
      </c>
      <c r="G498" s="32" t="str">
        <f t="shared" si="35"/>
        <v>Saturday</v>
      </c>
      <c r="H498" s="32" t="str">
        <f t="shared" si="36"/>
        <v>May</v>
      </c>
      <c r="I498" s="32" t="str">
        <f t="shared" si="37"/>
        <v>2016</v>
      </c>
      <c r="J498" s="32">
        <f t="shared" si="38"/>
        <v>19</v>
      </c>
      <c r="K498" s="32" t="str">
        <f>VLOOKUP(F498,_holidays!A494:B2599, 2,)</f>
        <v>Y</v>
      </c>
      <c r="L498" s="32" t="str">
        <f>VLOOKUP(F498,_holidays!A494:C2599, 3,FALSE)</f>
        <v>N</v>
      </c>
      <c r="M498" s="32">
        <v>11.4</v>
      </c>
      <c r="N498" s="32">
        <v>25.7</v>
      </c>
      <c r="O498" s="32">
        <v>12.6</v>
      </c>
      <c r="P498" s="32">
        <v>0</v>
      </c>
      <c r="Q498" s="39">
        <v>106052.64</v>
      </c>
      <c r="R498" s="40">
        <v>46.627024280000001</v>
      </c>
      <c r="S498" s="40">
        <f t="shared" si="39"/>
        <v>4944919.0202380996</v>
      </c>
    </row>
    <row r="499" spans="6:19" ht="20" customHeight="1" x14ac:dyDescent="0.2">
      <c r="F499" s="4">
        <v>42498</v>
      </c>
      <c r="G499" s="32" t="str">
        <f t="shared" si="35"/>
        <v>Sunday</v>
      </c>
      <c r="H499" s="32" t="str">
        <f t="shared" si="36"/>
        <v>May</v>
      </c>
      <c r="I499" s="32" t="str">
        <f t="shared" si="37"/>
        <v>2016</v>
      </c>
      <c r="J499" s="32">
        <f t="shared" si="38"/>
        <v>20</v>
      </c>
      <c r="K499" s="32" t="str">
        <f>VLOOKUP(F499,_holidays!A495:B2600, 2,)</f>
        <v>Y</v>
      </c>
      <c r="L499" s="32" t="str">
        <f>VLOOKUP(F499,_holidays!A495:C2600, 3,FALSE)</f>
        <v>N</v>
      </c>
      <c r="M499" s="32">
        <v>15.5</v>
      </c>
      <c r="N499" s="32">
        <v>20.399999999999999</v>
      </c>
      <c r="O499" s="32">
        <v>3.5</v>
      </c>
      <c r="P499" s="32">
        <v>5.4</v>
      </c>
      <c r="Q499" s="39">
        <v>103487.28</v>
      </c>
      <c r="R499" s="40">
        <v>59.14011232</v>
      </c>
      <c r="S499" s="40">
        <f t="shared" si="39"/>
        <v>6120249.3628912894</v>
      </c>
    </row>
    <row r="500" spans="6:19" ht="20" customHeight="1" x14ac:dyDescent="0.2">
      <c r="F500" s="4">
        <v>42499</v>
      </c>
      <c r="G500" s="32" t="str">
        <f t="shared" si="35"/>
        <v>Monday</v>
      </c>
      <c r="H500" s="32" t="str">
        <f t="shared" si="36"/>
        <v>May</v>
      </c>
      <c r="I500" s="32" t="str">
        <f t="shared" si="37"/>
        <v>2016</v>
      </c>
      <c r="J500" s="32">
        <f t="shared" si="38"/>
        <v>20</v>
      </c>
      <c r="K500" s="32" t="str">
        <f>VLOOKUP(F500,_holidays!A496:B2601, 2,)</f>
        <v>Y</v>
      </c>
      <c r="L500" s="32" t="str">
        <f>VLOOKUP(F500,_holidays!A496:C2601, 3,FALSE)</f>
        <v>N</v>
      </c>
      <c r="M500" s="32">
        <v>15.4</v>
      </c>
      <c r="N500" s="32">
        <v>22.2</v>
      </c>
      <c r="O500" s="32">
        <v>6.7</v>
      </c>
      <c r="P500" s="32">
        <v>0.8</v>
      </c>
      <c r="Q500" s="39">
        <v>119781.13499999999</v>
      </c>
      <c r="R500" s="40">
        <v>100.8140427</v>
      </c>
      <c r="S500" s="40">
        <f t="shared" si="39"/>
        <v>12075620.458544465</v>
      </c>
    </row>
    <row r="501" spans="6:19" ht="20" customHeight="1" x14ac:dyDescent="0.2">
      <c r="F501" s="4">
        <v>42500</v>
      </c>
      <c r="G501" s="32" t="str">
        <f t="shared" si="35"/>
        <v>Tuesday</v>
      </c>
      <c r="H501" s="32" t="str">
        <f t="shared" si="36"/>
        <v>May</v>
      </c>
      <c r="I501" s="32" t="str">
        <f t="shared" si="37"/>
        <v>2016</v>
      </c>
      <c r="J501" s="32">
        <f t="shared" si="38"/>
        <v>20</v>
      </c>
      <c r="K501" s="32" t="str">
        <f>VLOOKUP(F501,_holidays!A497:B2602, 2,)</f>
        <v>Y</v>
      </c>
      <c r="L501" s="32" t="str">
        <f>VLOOKUP(F501,_holidays!A497:C2602, 3,FALSE)</f>
        <v>N</v>
      </c>
      <c r="M501" s="32">
        <v>13.7</v>
      </c>
      <c r="N501" s="32">
        <v>17.2</v>
      </c>
      <c r="O501" s="32">
        <v>7.6</v>
      </c>
      <c r="P501" s="32">
        <v>12</v>
      </c>
      <c r="Q501" s="39">
        <v>119611.88</v>
      </c>
      <c r="R501" s="40">
        <v>36.980106599999999</v>
      </c>
      <c r="S501" s="40">
        <f t="shared" si="39"/>
        <v>4423260.0730264084</v>
      </c>
    </row>
    <row r="502" spans="6:19" ht="20" customHeight="1" x14ac:dyDescent="0.2">
      <c r="F502" s="4">
        <v>42501</v>
      </c>
      <c r="G502" s="32" t="str">
        <f t="shared" si="35"/>
        <v>Wednesday</v>
      </c>
      <c r="H502" s="32" t="str">
        <f t="shared" si="36"/>
        <v>May</v>
      </c>
      <c r="I502" s="32" t="str">
        <f t="shared" si="37"/>
        <v>2016</v>
      </c>
      <c r="J502" s="32">
        <f t="shared" si="38"/>
        <v>20</v>
      </c>
      <c r="K502" s="32" t="str">
        <f>VLOOKUP(F502,_holidays!A498:B2603, 2,)</f>
        <v>Y</v>
      </c>
      <c r="L502" s="32" t="str">
        <f>VLOOKUP(F502,_holidays!A498:C2603, 3,FALSE)</f>
        <v>N</v>
      </c>
      <c r="M502" s="32">
        <v>12.2</v>
      </c>
      <c r="N502" s="32">
        <v>17.399999999999999</v>
      </c>
      <c r="O502" s="32">
        <v>6.3</v>
      </c>
      <c r="P502" s="32">
        <v>0.2</v>
      </c>
      <c r="Q502" s="39">
        <v>123616.28</v>
      </c>
      <c r="R502" s="40">
        <v>59.849881660000001</v>
      </c>
      <c r="S502" s="40">
        <f t="shared" si="39"/>
        <v>7398419.7292494252</v>
      </c>
    </row>
    <row r="503" spans="6:19" ht="20" customHeight="1" x14ac:dyDescent="0.2">
      <c r="F503" s="4">
        <v>42502</v>
      </c>
      <c r="G503" s="32" t="str">
        <f t="shared" si="35"/>
        <v>Thursday</v>
      </c>
      <c r="H503" s="32" t="str">
        <f t="shared" si="36"/>
        <v>May</v>
      </c>
      <c r="I503" s="32" t="str">
        <f t="shared" si="37"/>
        <v>2016</v>
      </c>
      <c r="J503" s="32">
        <f t="shared" si="38"/>
        <v>20</v>
      </c>
      <c r="K503" s="32" t="str">
        <f>VLOOKUP(F503,_holidays!A499:B2604, 2,)</f>
        <v>Y</v>
      </c>
      <c r="L503" s="32" t="str">
        <f>VLOOKUP(F503,_holidays!A499:C2604, 3,FALSE)</f>
        <v>N</v>
      </c>
      <c r="M503" s="32">
        <v>14.1</v>
      </c>
      <c r="N503" s="32">
        <v>21.4</v>
      </c>
      <c r="O503" s="32">
        <v>6.1</v>
      </c>
      <c r="P503" s="32">
        <v>0.2</v>
      </c>
      <c r="Q503" s="39">
        <v>120693.53</v>
      </c>
      <c r="R503" s="40">
        <v>53.796096839999997</v>
      </c>
      <c r="S503" s="40">
        <f t="shared" si="39"/>
        <v>6492840.8278414449</v>
      </c>
    </row>
    <row r="504" spans="6:19" ht="20" customHeight="1" x14ac:dyDescent="0.2">
      <c r="F504" s="4">
        <v>42503</v>
      </c>
      <c r="G504" s="32" t="str">
        <f t="shared" si="35"/>
        <v>Friday</v>
      </c>
      <c r="H504" s="32" t="str">
        <f t="shared" si="36"/>
        <v>May</v>
      </c>
      <c r="I504" s="32" t="str">
        <f t="shared" si="37"/>
        <v>2016</v>
      </c>
      <c r="J504" s="32">
        <f t="shared" si="38"/>
        <v>20</v>
      </c>
      <c r="K504" s="32" t="str">
        <f>VLOOKUP(F504,_holidays!A500:B2605, 2,)</f>
        <v>Y</v>
      </c>
      <c r="L504" s="32" t="str">
        <f>VLOOKUP(F504,_holidays!A500:C2605, 3,FALSE)</f>
        <v>N</v>
      </c>
      <c r="M504" s="32">
        <v>15.9</v>
      </c>
      <c r="N504" s="32">
        <v>21.6</v>
      </c>
      <c r="O504" s="32">
        <v>9.9</v>
      </c>
      <c r="P504" s="32">
        <v>0</v>
      </c>
      <c r="Q504" s="39">
        <v>118800.07</v>
      </c>
      <c r="R504" s="40">
        <v>52.36555156</v>
      </c>
      <c r="S504" s="40">
        <f t="shared" si="39"/>
        <v>6221031.19091661</v>
      </c>
    </row>
    <row r="505" spans="6:19" ht="20" customHeight="1" x14ac:dyDescent="0.2">
      <c r="F505" s="4">
        <v>42504</v>
      </c>
      <c r="G505" s="32" t="str">
        <f t="shared" si="35"/>
        <v>Saturday</v>
      </c>
      <c r="H505" s="32" t="str">
        <f t="shared" si="36"/>
        <v>May</v>
      </c>
      <c r="I505" s="32" t="str">
        <f t="shared" si="37"/>
        <v>2016</v>
      </c>
      <c r="J505" s="32">
        <f t="shared" si="38"/>
        <v>20</v>
      </c>
      <c r="K505" s="32" t="str">
        <f>VLOOKUP(F505,_holidays!A501:B2606, 2,)</f>
        <v>Y</v>
      </c>
      <c r="L505" s="32" t="str">
        <f>VLOOKUP(F505,_holidays!A501:C2606, 3,FALSE)</f>
        <v>N</v>
      </c>
      <c r="M505" s="32">
        <v>14.5</v>
      </c>
      <c r="N505" s="32">
        <v>21.7</v>
      </c>
      <c r="O505" s="32">
        <v>12.6</v>
      </c>
      <c r="P505" s="32">
        <v>0</v>
      </c>
      <c r="Q505" s="39">
        <v>101945.995</v>
      </c>
      <c r="R505" s="40">
        <v>28.278767370000001</v>
      </c>
      <c r="S505" s="40">
        <f t="shared" si="39"/>
        <v>2882907.0769081833</v>
      </c>
    </row>
    <row r="506" spans="6:19" ht="20" customHeight="1" x14ac:dyDescent="0.2">
      <c r="F506" s="4">
        <v>42505</v>
      </c>
      <c r="G506" s="32" t="str">
        <f t="shared" si="35"/>
        <v>Sunday</v>
      </c>
      <c r="H506" s="32" t="str">
        <f t="shared" si="36"/>
        <v>May</v>
      </c>
      <c r="I506" s="32" t="str">
        <f t="shared" si="37"/>
        <v>2016</v>
      </c>
      <c r="J506" s="32">
        <f t="shared" si="38"/>
        <v>21</v>
      </c>
      <c r="K506" s="32" t="str">
        <f>VLOOKUP(F506,_holidays!A502:B2607, 2,)</f>
        <v>Y</v>
      </c>
      <c r="L506" s="32" t="str">
        <f>VLOOKUP(F506,_holidays!A502:C2607, 3,FALSE)</f>
        <v>N</v>
      </c>
      <c r="M506" s="32">
        <v>15</v>
      </c>
      <c r="N506" s="32">
        <v>22</v>
      </c>
      <c r="O506" s="32">
        <v>6.7</v>
      </c>
      <c r="P506" s="32">
        <v>0</v>
      </c>
      <c r="Q506" s="39">
        <v>99697.62</v>
      </c>
      <c r="R506" s="40">
        <v>37.076541059999997</v>
      </c>
      <c r="S506" s="40">
        <f t="shared" si="39"/>
        <v>3696442.9015142769</v>
      </c>
    </row>
    <row r="507" spans="6:19" ht="20" customHeight="1" x14ac:dyDescent="0.2">
      <c r="F507" s="4">
        <v>42506</v>
      </c>
      <c r="G507" s="32" t="str">
        <f t="shared" si="35"/>
        <v>Monday</v>
      </c>
      <c r="H507" s="32" t="str">
        <f t="shared" si="36"/>
        <v>May</v>
      </c>
      <c r="I507" s="32" t="str">
        <f t="shared" si="37"/>
        <v>2016</v>
      </c>
      <c r="J507" s="32">
        <f t="shared" si="38"/>
        <v>21</v>
      </c>
      <c r="K507" s="32" t="str">
        <f>VLOOKUP(F507,_holidays!A503:B2608, 2,)</f>
        <v>Y</v>
      </c>
      <c r="L507" s="32" t="str">
        <f>VLOOKUP(F507,_holidays!A503:C2608, 3,FALSE)</f>
        <v>N</v>
      </c>
      <c r="M507" s="32">
        <v>7.7</v>
      </c>
      <c r="N507" s="32">
        <v>19.600000000000001</v>
      </c>
      <c r="O507" s="32">
        <v>8.9</v>
      </c>
      <c r="P507" s="32">
        <v>0</v>
      </c>
      <c r="Q507" s="39">
        <v>121182.69500000001</v>
      </c>
      <c r="R507" s="40">
        <v>41.916763160000002</v>
      </c>
      <c r="S507" s="40">
        <f t="shared" si="39"/>
        <v>5079586.3254055167</v>
      </c>
    </row>
    <row r="508" spans="6:19" ht="20" customHeight="1" x14ac:dyDescent="0.2">
      <c r="F508" s="4">
        <v>42507</v>
      </c>
      <c r="G508" s="32" t="str">
        <f t="shared" si="35"/>
        <v>Tuesday</v>
      </c>
      <c r="H508" s="32" t="str">
        <f t="shared" si="36"/>
        <v>May</v>
      </c>
      <c r="I508" s="32" t="str">
        <f t="shared" si="37"/>
        <v>2016</v>
      </c>
      <c r="J508" s="32">
        <f t="shared" si="38"/>
        <v>21</v>
      </c>
      <c r="K508" s="32" t="str">
        <f>VLOOKUP(F508,_holidays!A504:B2609, 2,)</f>
        <v>Y</v>
      </c>
      <c r="L508" s="32" t="str">
        <f>VLOOKUP(F508,_holidays!A504:C2609, 3,FALSE)</f>
        <v>N</v>
      </c>
      <c r="M508" s="32">
        <v>11.4</v>
      </c>
      <c r="N508" s="32">
        <v>17.100000000000001</v>
      </c>
      <c r="O508" s="32">
        <v>5.4</v>
      </c>
      <c r="P508" s="32">
        <v>0.2</v>
      </c>
      <c r="Q508" s="39">
        <v>124209.405</v>
      </c>
      <c r="R508" s="40">
        <v>68.333326549999995</v>
      </c>
      <c r="S508" s="40">
        <f t="shared" si="39"/>
        <v>8487641.8324462026</v>
      </c>
    </row>
    <row r="509" spans="6:19" ht="20" customHeight="1" x14ac:dyDescent="0.2">
      <c r="F509" s="4">
        <v>42508</v>
      </c>
      <c r="G509" s="32" t="str">
        <f t="shared" si="35"/>
        <v>Wednesday</v>
      </c>
      <c r="H509" s="32" t="str">
        <f t="shared" si="36"/>
        <v>May</v>
      </c>
      <c r="I509" s="32" t="str">
        <f t="shared" si="37"/>
        <v>2016</v>
      </c>
      <c r="J509" s="32">
        <f t="shared" si="38"/>
        <v>21</v>
      </c>
      <c r="K509" s="32" t="str">
        <f>VLOOKUP(F509,_holidays!A505:B2610, 2,)</f>
        <v>Y</v>
      </c>
      <c r="L509" s="32" t="str">
        <f>VLOOKUP(F509,_holidays!A505:C2610, 3,FALSE)</f>
        <v>N</v>
      </c>
      <c r="M509" s="32">
        <v>13</v>
      </c>
      <c r="N509" s="32">
        <v>19.3</v>
      </c>
      <c r="O509" s="32">
        <v>7.2</v>
      </c>
      <c r="P509" s="32">
        <v>0</v>
      </c>
      <c r="Q509" s="39">
        <v>124352.215</v>
      </c>
      <c r="R509" s="40">
        <v>70.588827640000005</v>
      </c>
      <c r="S509" s="40">
        <f t="shared" si="39"/>
        <v>8777877.0712872222</v>
      </c>
    </row>
    <row r="510" spans="6:19" ht="20" customHeight="1" x14ac:dyDescent="0.2">
      <c r="F510" s="4">
        <v>42509</v>
      </c>
      <c r="G510" s="32" t="str">
        <f t="shared" si="35"/>
        <v>Thursday</v>
      </c>
      <c r="H510" s="32" t="str">
        <f t="shared" si="36"/>
        <v>May</v>
      </c>
      <c r="I510" s="32" t="str">
        <f t="shared" si="37"/>
        <v>2016</v>
      </c>
      <c r="J510" s="32">
        <f t="shared" si="38"/>
        <v>21</v>
      </c>
      <c r="K510" s="32" t="str">
        <f>VLOOKUP(F510,_holidays!A506:B2611, 2,)</f>
        <v>Y</v>
      </c>
      <c r="L510" s="32" t="str">
        <f>VLOOKUP(F510,_holidays!A506:C2611, 3,FALSE)</f>
        <v>N</v>
      </c>
      <c r="M510" s="32">
        <v>14.6</v>
      </c>
      <c r="N510" s="32">
        <v>18.399999999999999</v>
      </c>
      <c r="O510" s="32">
        <v>2.2000000000000002</v>
      </c>
      <c r="P510" s="32">
        <v>0</v>
      </c>
      <c r="Q510" s="39">
        <v>124392.29</v>
      </c>
      <c r="R510" s="40">
        <v>44.40335829</v>
      </c>
      <c r="S510" s="40">
        <f t="shared" si="39"/>
        <v>5523435.4213835839</v>
      </c>
    </row>
    <row r="511" spans="6:19" ht="20" customHeight="1" x14ac:dyDescent="0.2">
      <c r="F511" s="4">
        <v>42510</v>
      </c>
      <c r="G511" s="32" t="str">
        <f t="shared" si="35"/>
        <v>Friday</v>
      </c>
      <c r="H511" s="32" t="str">
        <f t="shared" si="36"/>
        <v>May</v>
      </c>
      <c r="I511" s="32" t="str">
        <f t="shared" si="37"/>
        <v>2016</v>
      </c>
      <c r="J511" s="32">
        <f t="shared" si="38"/>
        <v>21</v>
      </c>
      <c r="K511" s="32" t="str">
        <f>VLOOKUP(F511,_holidays!A507:B2612, 2,)</f>
        <v>Y</v>
      </c>
      <c r="L511" s="32" t="str">
        <f>VLOOKUP(F511,_holidays!A507:C2612, 3,FALSE)</f>
        <v>N</v>
      </c>
      <c r="M511" s="32">
        <v>11.6</v>
      </c>
      <c r="N511" s="32">
        <v>17.399999999999999</v>
      </c>
      <c r="O511" s="32">
        <v>8.3000000000000007</v>
      </c>
      <c r="P511" s="32">
        <v>1.8</v>
      </c>
      <c r="Q511" s="39">
        <v>127705.84</v>
      </c>
      <c r="R511" s="40">
        <v>79.795907400000004</v>
      </c>
      <c r="S511" s="40">
        <f t="shared" si="39"/>
        <v>10190403.383079216</v>
      </c>
    </row>
    <row r="512" spans="6:19" ht="20" customHeight="1" x14ac:dyDescent="0.2">
      <c r="F512" s="4">
        <v>42511</v>
      </c>
      <c r="G512" s="32" t="str">
        <f t="shared" si="35"/>
        <v>Saturday</v>
      </c>
      <c r="H512" s="32" t="str">
        <f t="shared" si="36"/>
        <v>May</v>
      </c>
      <c r="I512" s="32" t="str">
        <f t="shared" si="37"/>
        <v>2016</v>
      </c>
      <c r="J512" s="32">
        <f t="shared" si="38"/>
        <v>21</v>
      </c>
      <c r="K512" s="32" t="str">
        <f>VLOOKUP(F512,_holidays!A508:B2613, 2,)</f>
        <v>Y</v>
      </c>
      <c r="L512" s="32" t="str">
        <f>VLOOKUP(F512,_holidays!A508:C2613, 3,FALSE)</f>
        <v>N</v>
      </c>
      <c r="M512" s="32">
        <v>8.1</v>
      </c>
      <c r="N512" s="32">
        <v>18.5</v>
      </c>
      <c r="O512" s="32">
        <v>8.9</v>
      </c>
      <c r="P512" s="32">
        <v>0</v>
      </c>
      <c r="Q512" s="39">
        <v>112336.78</v>
      </c>
      <c r="R512" s="40">
        <v>45.745271420000002</v>
      </c>
      <c r="S512" s="40">
        <f t="shared" si="39"/>
        <v>5138876.4915488278</v>
      </c>
    </row>
    <row r="513" spans="6:19" ht="20" customHeight="1" x14ac:dyDescent="0.2">
      <c r="F513" s="4">
        <v>42512</v>
      </c>
      <c r="G513" s="32" t="str">
        <f t="shared" si="35"/>
        <v>Sunday</v>
      </c>
      <c r="H513" s="32" t="str">
        <f t="shared" si="36"/>
        <v>May</v>
      </c>
      <c r="I513" s="32" t="str">
        <f t="shared" si="37"/>
        <v>2016</v>
      </c>
      <c r="J513" s="32">
        <f t="shared" si="38"/>
        <v>22</v>
      </c>
      <c r="K513" s="32" t="str">
        <f>VLOOKUP(F513,_holidays!A509:B2614, 2,)</f>
        <v>Y</v>
      </c>
      <c r="L513" s="32" t="str">
        <f>VLOOKUP(F513,_holidays!A509:C2614, 3,FALSE)</f>
        <v>N</v>
      </c>
      <c r="M513" s="32">
        <v>9.1999999999999993</v>
      </c>
      <c r="N513" s="32">
        <v>22.2</v>
      </c>
      <c r="O513" s="32">
        <v>8.5</v>
      </c>
      <c r="P513" s="32">
        <v>0</v>
      </c>
      <c r="Q513" s="39">
        <v>101618.98</v>
      </c>
      <c r="R513" s="40">
        <v>24.192652460000001</v>
      </c>
      <c r="S513" s="40">
        <f t="shared" si="39"/>
        <v>2458432.6664796909</v>
      </c>
    </row>
    <row r="514" spans="6:19" ht="20" customHeight="1" x14ac:dyDescent="0.2">
      <c r="F514" s="4">
        <v>42513</v>
      </c>
      <c r="G514" s="32" t="str">
        <f t="shared" si="35"/>
        <v>Monday</v>
      </c>
      <c r="H514" s="32" t="str">
        <f t="shared" si="36"/>
        <v>May</v>
      </c>
      <c r="I514" s="32" t="str">
        <f t="shared" si="37"/>
        <v>2016</v>
      </c>
      <c r="J514" s="32">
        <f t="shared" si="38"/>
        <v>22</v>
      </c>
      <c r="K514" s="32" t="str">
        <f>VLOOKUP(F514,_holidays!A510:B2615, 2,)</f>
        <v>Y</v>
      </c>
      <c r="L514" s="32" t="str">
        <f>VLOOKUP(F514,_holidays!A510:C2615, 3,FALSE)</f>
        <v>N</v>
      </c>
      <c r="M514" s="32">
        <v>12.8</v>
      </c>
      <c r="N514" s="32">
        <v>17.2</v>
      </c>
      <c r="O514" s="32">
        <v>7.1</v>
      </c>
      <c r="P514" s="32">
        <v>2.2000000000000002</v>
      </c>
      <c r="Q514" s="39">
        <v>121424.42</v>
      </c>
      <c r="R514" s="40">
        <v>10.80151908</v>
      </c>
      <c r="S514" s="40">
        <f t="shared" si="39"/>
        <v>1311568.1894079335</v>
      </c>
    </row>
    <row r="515" spans="6:19" ht="20" customHeight="1" x14ac:dyDescent="0.2">
      <c r="F515" s="4">
        <v>42514</v>
      </c>
      <c r="G515" s="32" t="str">
        <f t="shared" si="35"/>
        <v>Tuesday</v>
      </c>
      <c r="H515" s="32" t="str">
        <f t="shared" si="36"/>
        <v>May</v>
      </c>
      <c r="I515" s="32" t="str">
        <f t="shared" si="37"/>
        <v>2016</v>
      </c>
      <c r="J515" s="32">
        <f t="shared" si="38"/>
        <v>22</v>
      </c>
      <c r="K515" s="32" t="str">
        <f>VLOOKUP(F515,_holidays!A511:B2616, 2,)</f>
        <v>Y</v>
      </c>
      <c r="L515" s="32" t="str">
        <f>VLOOKUP(F515,_holidays!A511:C2616, 3,FALSE)</f>
        <v>N</v>
      </c>
      <c r="M515" s="32">
        <v>10.7</v>
      </c>
      <c r="N515" s="32">
        <v>15.8</v>
      </c>
      <c r="O515" s="32">
        <v>7.3</v>
      </c>
      <c r="P515" s="32">
        <v>1.8</v>
      </c>
      <c r="Q515" s="39">
        <v>131916.405</v>
      </c>
      <c r="R515" s="40">
        <v>45.213847149999999</v>
      </c>
      <c r="S515" s="40">
        <f t="shared" si="39"/>
        <v>5964448.1722474955</v>
      </c>
    </row>
    <row r="516" spans="6:19" ht="20" customHeight="1" x14ac:dyDescent="0.2">
      <c r="F516" s="4">
        <v>42515</v>
      </c>
      <c r="G516" s="32" t="str">
        <f t="shared" si="35"/>
        <v>Wednesday</v>
      </c>
      <c r="H516" s="32" t="str">
        <f t="shared" si="36"/>
        <v>May</v>
      </c>
      <c r="I516" s="32" t="str">
        <f t="shared" si="37"/>
        <v>2016</v>
      </c>
      <c r="J516" s="32">
        <f t="shared" si="38"/>
        <v>22</v>
      </c>
      <c r="K516" s="32" t="str">
        <f>VLOOKUP(F516,_holidays!A512:B2617, 2,)</f>
        <v>Y</v>
      </c>
      <c r="L516" s="32" t="str">
        <f>VLOOKUP(F516,_holidays!A512:C2617, 3,FALSE)</f>
        <v>N</v>
      </c>
      <c r="M516" s="32">
        <v>7.6</v>
      </c>
      <c r="N516" s="32">
        <v>15.6</v>
      </c>
      <c r="O516" s="32">
        <v>4.9000000000000004</v>
      </c>
      <c r="P516" s="32">
        <v>0</v>
      </c>
      <c r="Q516" s="39">
        <v>132170.04999999999</v>
      </c>
      <c r="R516" s="40">
        <v>66.258534830000002</v>
      </c>
      <c r="S516" s="40">
        <f t="shared" si="39"/>
        <v>8757393.8614078406</v>
      </c>
    </row>
    <row r="517" spans="6:19" ht="20" customHeight="1" x14ac:dyDescent="0.2">
      <c r="F517" s="4">
        <v>42516</v>
      </c>
      <c r="G517" s="32" t="str">
        <f t="shared" si="35"/>
        <v>Thursday</v>
      </c>
      <c r="H517" s="32" t="str">
        <f t="shared" si="36"/>
        <v>May</v>
      </c>
      <c r="I517" s="32" t="str">
        <f t="shared" si="37"/>
        <v>2016</v>
      </c>
      <c r="J517" s="32">
        <f t="shared" si="38"/>
        <v>22</v>
      </c>
      <c r="K517" s="32" t="str">
        <f>VLOOKUP(F517,_holidays!A513:B2618, 2,)</f>
        <v>Y</v>
      </c>
      <c r="L517" s="32" t="str">
        <f>VLOOKUP(F517,_holidays!A513:C2618, 3,FALSE)</f>
        <v>N</v>
      </c>
      <c r="M517" s="32">
        <v>10.3</v>
      </c>
      <c r="N517" s="32">
        <v>12.5</v>
      </c>
      <c r="O517" s="32">
        <v>3.1</v>
      </c>
      <c r="P517" s="32">
        <v>12.4</v>
      </c>
      <c r="Q517" s="39">
        <v>137080.875</v>
      </c>
      <c r="R517" s="40">
        <v>99.424833129999996</v>
      </c>
      <c r="S517" s="40">
        <f t="shared" si="39"/>
        <v>13629243.122189388</v>
      </c>
    </row>
    <row r="518" spans="6:19" ht="20" customHeight="1" x14ac:dyDescent="0.2">
      <c r="F518" s="4">
        <v>42517</v>
      </c>
      <c r="G518" s="32" t="str">
        <f t="shared" ref="G518:G581" si="40">TEXT(F518,"DDDD")</f>
        <v>Friday</v>
      </c>
      <c r="H518" s="32" t="str">
        <f t="shared" ref="H518:H581" si="41">TEXT(F518,"MMMM")</f>
        <v>May</v>
      </c>
      <c r="I518" s="32" t="str">
        <f t="shared" ref="I518:I581" si="42">TEXT(F518,"YYYY")</f>
        <v>2016</v>
      </c>
      <c r="J518" s="32">
        <f t="shared" ref="J518:J581" si="43">WEEKNUM(F518)</f>
        <v>22</v>
      </c>
      <c r="K518" s="32" t="str">
        <f>VLOOKUP(F518,_holidays!A514:B2619, 2,)</f>
        <v>Y</v>
      </c>
      <c r="L518" s="32" t="str">
        <f>VLOOKUP(F518,_holidays!A514:C2619, 3,FALSE)</f>
        <v>N</v>
      </c>
      <c r="M518" s="32">
        <v>9.1999999999999993</v>
      </c>
      <c r="N518" s="32">
        <v>14.4</v>
      </c>
      <c r="O518" s="32">
        <v>8</v>
      </c>
      <c r="P518" s="32">
        <v>4.8</v>
      </c>
      <c r="Q518" s="39">
        <v>134317.62</v>
      </c>
      <c r="R518" s="40">
        <v>68.193428539999999</v>
      </c>
      <c r="S518" s="40">
        <f t="shared" ref="S518:S581" si="44">Q518*R518</f>
        <v>9159579.0211328752</v>
      </c>
    </row>
    <row r="519" spans="6:19" ht="20" customHeight="1" x14ac:dyDescent="0.2">
      <c r="F519" s="4">
        <v>42518</v>
      </c>
      <c r="G519" s="32" t="str">
        <f t="shared" si="40"/>
        <v>Saturday</v>
      </c>
      <c r="H519" s="32" t="str">
        <f t="shared" si="41"/>
        <v>May</v>
      </c>
      <c r="I519" s="32" t="str">
        <f t="shared" si="42"/>
        <v>2016</v>
      </c>
      <c r="J519" s="32">
        <f t="shared" si="43"/>
        <v>22</v>
      </c>
      <c r="K519" s="32" t="str">
        <f>VLOOKUP(F519,_holidays!A515:B2620, 2,)</f>
        <v>Y</v>
      </c>
      <c r="L519" s="32" t="str">
        <f>VLOOKUP(F519,_holidays!A515:C2620, 3,FALSE)</f>
        <v>N</v>
      </c>
      <c r="M519" s="32">
        <v>5.7</v>
      </c>
      <c r="N519" s="32">
        <v>13.2</v>
      </c>
      <c r="O519" s="32">
        <v>6.2</v>
      </c>
      <c r="P519" s="32">
        <v>0.6</v>
      </c>
      <c r="Q519" s="39">
        <v>119938.795</v>
      </c>
      <c r="R519" s="40">
        <v>81.990134580000003</v>
      </c>
      <c r="S519" s="40">
        <f t="shared" si="44"/>
        <v>9833797.9434130322</v>
      </c>
    </row>
    <row r="520" spans="6:19" ht="20" customHeight="1" x14ac:dyDescent="0.2">
      <c r="F520" s="4">
        <v>42519</v>
      </c>
      <c r="G520" s="32" t="str">
        <f t="shared" si="40"/>
        <v>Sunday</v>
      </c>
      <c r="H520" s="32" t="str">
        <f t="shared" si="41"/>
        <v>May</v>
      </c>
      <c r="I520" s="32" t="str">
        <f t="shared" si="42"/>
        <v>2016</v>
      </c>
      <c r="J520" s="32">
        <f t="shared" si="43"/>
        <v>23</v>
      </c>
      <c r="K520" s="32" t="str">
        <f>VLOOKUP(F520,_holidays!A516:B2621, 2,)</f>
        <v>Y</v>
      </c>
      <c r="L520" s="32" t="str">
        <f>VLOOKUP(F520,_holidays!A516:C2621, 3,FALSE)</f>
        <v>N</v>
      </c>
      <c r="M520" s="32">
        <v>8.6999999999999993</v>
      </c>
      <c r="N520" s="32">
        <v>13.9</v>
      </c>
      <c r="O520" s="32">
        <v>6.5</v>
      </c>
      <c r="P520" s="32">
        <v>4.2</v>
      </c>
      <c r="Q520" s="39">
        <v>118751.965</v>
      </c>
      <c r="R520" s="40">
        <v>68.715474040000004</v>
      </c>
      <c r="S520" s="40">
        <f t="shared" si="44"/>
        <v>8160097.5681564892</v>
      </c>
    </row>
    <row r="521" spans="6:19" ht="20" customHeight="1" x14ac:dyDescent="0.2">
      <c r="F521" s="4">
        <v>42520</v>
      </c>
      <c r="G521" s="32" t="str">
        <f t="shared" si="40"/>
        <v>Monday</v>
      </c>
      <c r="H521" s="32" t="str">
        <f t="shared" si="41"/>
        <v>May</v>
      </c>
      <c r="I521" s="32" t="str">
        <f t="shared" si="42"/>
        <v>2016</v>
      </c>
      <c r="J521" s="32">
        <f t="shared" si="43"/>
        <v>23</v>
      </c>
      <c r="K521" s="32" t="str">
        <f>VLOOKUP(F521,_holidays!A517:B2622, 2,)</f>
        <v>Y</v>
      </c>
      <c r="L521" s="32" t="str">
        <f>VLOOKUP(F521,_holidays!A517:C2622, 3,FALSE)</f>
        <v>N</v>
      </c>
      <c r="M521" s="32">
        <v>7.2</v>
      </c>
      <c r="N521" s="32">
        <v>15.4</v>
      </c>
      <c r="O521" s="32">
        <v>9.5</v>
      </c>
      <c r="P521" s="32">
        <v>0</v>
      </c>
      <c r="Q521" s="39">
        <v>134983.95499999999</v>
      </c>
      <c r="R521" s="40">
        <v>115.7846736</v>
      </c>
      <c r="S521" s="40">
        <f t="shared" si="44"/>
        <v>15629073.170912087</v>
      </c>
    </row>
    <row r="522" spans="6:19" ht="20" customHeight="1" x14ac:dyDescent="0.2">
      <c r="F522" s="4">
        <v>42521</v>
      </c>
      <c r="G522" s="32" t="str">
        <f t="shared" si="40"/>
        <v>Tuesday</v>
      </c>
      <c r="H522" s="32" t="str">
        <f t="shared" si="41"/>
        <v>May</v>
      </c>
      <c r="I522" s="32" t="str">
        <f t="shared" si="42"/>
        <v>2016</v>
      </c>
      <c r="J522" s="32">
        <f t="shared" si="43"/>
        <v>23</v>
      </c>
      <c r="K522" s="32" t="str">
        <f>VLOOKUP(F522,_holidays!A518:B2623, 2,)</f>
        <v>Y</v>
      </c>
      <c r="L522" s="32" t="str">
        <f>VLOOKUP(F522,_holidays!A518:C2623, 3,FALSE)</f>
        <v>N</v>
      </c>
      <c r="M522" s="32">
        <v>3.6</v>
      </c>
      <c r="N522" s="32">
        <v>17.399999999999999</v>
      </c>
      <c r="O522" s="32">
        <v>9.5</v>
      </c>
      <c r="P522" s="32">
        <v>0</v>
      </c>
      <c r="Q522" s="39">
        <v>140402.15</v>
      </c>
      <c r="R522" s="40">
        <v>156.46472259999999</v>
      </c>
      <c r="S522" s="40">
        <f t="shared" si="44"/>
        <v>21967983.452193588</v>
      </c>
    </row>
    <row r="523" spans="6:19" ht="20" customHeight="1" x14ac:dyDescent="0.2">
      <c r="F523" s="4">
        <v>42522</v>
      </c>
      <c r="G523" s="32" t="str">
        <f t="shared" si="40"/>
        <v>Wednesday</v>
      </c>
      <c r="H523" s="32" t="str">
        <f t="shared" si="41"/>
        <v>June</v>
      </c>
      <c r="I523" s="32" t="str">
        <f t="shared" si="42"/>
        <v>2016</v>
      </c>
      <c r="J523" s="32">
        <f t="shared" si="43"/>
        <v>23</v>
      </c>
      <c r="K523" s="32" t="str">
        <f>VLOOKUP(F523,_holidays!A519:B2624, 2,)</f>
        <v>Y</v>
      </c>
      <c r="L523" s="32" t="str">
        <f>VLOOKUP(F523,_holidays!A519:C2624, 3,FALSE)</f>
        <v>N</v>
      </c>
      <c r="M523" s="32">
        <v>4.8</v>
      </c>
      <c r="N523" s="32">
        <v>17</v>
      </c>
      <c r="O523" s="32">
        <v>8.1999999999999993</v>
      </c>
      <c r="P523" s="32">
        <v>0</v>
      </c>
      <c r="Q523" s="39">
        <v>141195.03</v>
      </c>
      <c r="R523" s="40">
        <v>168.85275920000001</v>
      </c>
      <c r="S523" s="40">
        <f t="shared" si="44"/>
        <v>23841170.400826778</v>
      </c>
    </row>
    <row r="524" spans="6:19" ht="20" customHeight="1" x14ac:dyDescent="0.2">
      <c r="F524" s="4">
        <v>42523</v>
      </c>
      <c r="G524" s="32" t="str">
        <f t="shared" si="40"/>
        <v>Thursday</v>
      </c>
      <c r="H524" s="32" t="str">
        <f t="shared" si="41"/>
        <v>June</v>
      </c>
      <c r="I524" s="32" t="str">
        <f t="shared" si="42"/>
        <v>2016</v>
      </c>
      <c r="J524" s="32">
        <f t="shared" si="43"/>
        <v>23</v>
      </c>
      <c r="K524" s="32" t="str">
        <f>VLOOKUP(F524,_holidays!A520:B2625, 2,)</f>
        <v>Y</v>
      </c>
      <c r="L524" s="32" t="str">
        <f>VLOOKUP(F524,_holidays!A520:C2625, 3,FALSE)</f>
        <v>N</v>
      </c>
      <c r="M524" s="32">
        <v>4.8</v>
      </c>
      <c r="N524" s="32">
        <v>12.8</v>
      </c>
      <c r="O524" s="32">
        <v>9.1999999999999993</v>
      </c>
      <c r="P524" s="32">
        <v>0</v>
      </c>
      <c r="Q524" s="39">
        <v>141292.56</v>
      </c>
      <c r="R524" s="40">
        <v>180.9103503</v>
      </c>
      <c r="S524" s="40">
        <f t="shared" si="44"/>
        <v>25561286.524383768</v>
      </c>
    </row>
    <row r="525" spans="6:19" ht="20" customHeight="1" x14ac:dyDescent="0.2">
      <c r="F525" s="4">
        <v>42524</v>
      </c>
      <c r="G525" s="32" t="str">
        <f t="shared" si="40"/>
        <v>Friday</v>
      </c>
      <c r="H525" s="32" t="str">
        <f t="shared" si="41"/>
        <v>June</v>
      </c>
      <c r="I525" s="32" t="str">
        <f t="shared" si="42"/>
        <v>2016</v>
      </c>
      <c r="J525" s="32">
        <f t="shared" si="43"/>
        <v>23</v>
      </c>
      <c r="K525" s="32" t="str">
        <f>VLOOKUP(F525,_holidays!A521:B2626, 2,)</f>
        <v>Y</v>
      </c>
      <c r="L525" s="32" t="str">
        <f>VLOOKUP(F525,_holidays!A521:C2626, 3,FALSE)</f>
        <v>N</v>
      </c>
      <c r="M525" s="32">
        <v>6.8</v>
      </c>
      <c r="N525" s="32">
        <v>14.1</v>
      </c>
      <c r="O525" s="32">
        <v>8.5</v>
      </c>
      <c r="P525" s="32">
        <v>0</v>
      </c>
      <c r="Q525" s="39">
        <v>137717.255</v>
      </c>
      <c r="R525" s="40">
        <v>175.85462989999999</v>
      </c>
      <c r="S525" s="40">
        <f t="shared" si="44"/>
        <v>24218216.908868924</v>
      </c>
    </row>
    <row r="526" spans="6:19" ht="20" customHeight="1" x14ac:dyDescent="0.2">
      <c r="F526" s="4">
        <v>42525</v>
      </c>
      <c r="G526" s="32" t="str">
        <f t="shared" si="40"/>
        <v>Saturday</v>
      </c>
      <c r="H526" s="32" t="str">
        <f t="shared" si="41"/>
        <v>June</v>
      </c>
      <c r="I526" s="32" t="str">
        <f t="shared" si="42"/>
        <v>2016</v>
      </c>
      <c r="J526" s="32">
        <f t="shared" si="43"/>
        <v>23</v>
      </c>
      <c r="K526" s="32" t="str">
        <f>VLOOKUP(F526,_holidays!A522:B2627, 2,)</f>
        <v>Y</v>
      </c>
      <c r="L526" s="32" t="str">
        <f>VLOOKUP(F526,_holidays!A522:C2627, 3,FALSE)</f>
        <v>N</v>
      </c>
      <c r="M526" s="32">
        <v>9.8000000000000007</v>
      </c>
      <c r="N526" s="32">
        <v>13.4</v>
      </c>
      <c r="O526" s="32">
        <v>3.7</v>
      </c>
      <c r="P526" s="32">
        <v>6.2</v>
      </c>
      <c r="Q526" s="39">
        <v>122764.33</v>
      </c>
      <c r="R526" s="40">
        <v>126.74997190000001</v>
      </c>
      <c r="S526" s="40">
        <f t="shared" si="44"/>
        <v>15560375.377822328</v>
      </c>
    </row>
    <row r="527" spans="6:19" ht="20" customHeight="1" x14ac:dyDescent="0.2">
      <c r="F527" s="4">
        <v>42526</v>
      </c>
      <c r="G527" s="32" t="str">
        <f t="shared" si="40"/>
        <v>Sunday</v>
      </c>
      <c r="H527" s="32" t="str">
        <f t="shared" si="41"/>
        <v>June</v>
      </c>
      <c r="I527" s="32" t="str">
        <f t="shared" si="42"/>
        <v>2016</v>
      </c>
      <c r="J527" s="32">
        <f t="shared" si="43"/>
        <v>24</v>
      </c>
      <c r="K527" s="32" t="str">
        <f>VLOOKUP(F527,_holidays!A523:B2628, 2,)</f>
        <v>Y</v>
      </c>
      <c r="L527" s="32" t="str">
        <f>VLOOKUP(F527,_holidays!A523:C2628, 3,FALSE)</f>
        <v>N</v>
      </c>
      <c r="M527" s="32">
        <v>10.5</v>
      </c>
      <c r="N527" s="32">
        <v>14.1</v>
      </c>
      <c r="O527" s="32">
        <v>3.3</v>
      </c>
      <c r="P527" s="32">
        <v>3.4</v>
      </c>
      <c r="Q527" s="39">
        <v>116052.80499999999</v>
      </c>
      <c r="R527" s="40">
        <v>122.7887776</v>
      </c>
      <c r="S527" s="40">
        <f t="shared" si="44"/>
        <v>14249982.063001167</v>
      </c>
    </row>
    <row r="528" spans="6:19" ht="20" customHeight="1" x14ac:dyDescent="0.2">
      <c r="F528" s="4">
        <v>42527</v>
      </c>
      <c r="G528" s="32" t="str">
        <f t="shared" si="40"/>
        <v>Monday</v>
      </c>
      <c r="H528" s="32" t="str">
        <f t="shared" si="41"/>
        <v>June</v>
      </c>
      <c r="I528" s="32" t="str">
        <f t="shared" si="42"/>
        <v>2016</v>
      </c>
      <c r="J528" s="32">
        <f t="shared" si="43"/>
        <v>24</v>
      </c>
      <c r="K528" s="32" t="str">
        <f>VLOOKUP(F528,_holidays!A524:B2629, 2,)</f>
        <v>Y</v>
      </c>
      <c r="L528" s="32" t="str">
        <f>VLOOKUP(F528,_holidays!A524:C2629, 3,FALSE)</f>
        <v>N</v>
      </c>
      <c r="M528" s="32">
        <v>8.9</v>
      </c>
      <c r="N528" s="32">
        <v>14.5</v>
      </c>
      <c r="O528" s="32">
        <v>7.1</v>
      </c>
      <c r="P528" s="32">
        <v>1.4</v>
      </c>
      <c r="Q528" s="39">
        <v>134829.755</v>
      </c>
      <c r="R528" s="40">
        <v>107.44561210000001</v>
      </c>
      <c r="S528" s="40">
        <f t="shared" si="44"/>
        <v>14486865.555268036</v>
      </c>
    </row>
    <row r="529" spans="6:19" ht="20" customHeight="1" x14ac:dyDescent="0.2">
      <c r="F529" s="4">
        <v>42528</v>
      </c>
      <c r="G529" s="32" t="str">
        <f t="shared" si="40"/>
        <v>Tuesday</v>
      </c>
      <c r="H529" s="32" t="str">
        <f t="shared" si="41"/>
        <v>June</v>
      </c>
      <c r="I529" s="32" t="str">
        <f t="shared" si="42"/>
        <v>2016</v>
      </c>
      <c r="J529" s="32">
        <f t="shared" si="43"/>
        <v>24</v>
      </c>
      <c r="K529" s="32" t="str">
        <f>VLOOKUP(F529,_holidays!A525:B2630, 2,)</f>
        <v>Y</v>
      </c>
      <c r="L529" s="32" t="str">
        <f>VLOOKUP(F529,_holidays!A525:C2630, 3,FALSE)</f>
        <v>N</v>
      </c>
      <c r="M529" s="32">
        <v>10.5</v>
      </c>
      <c r="N529" s="32">
        <v>15.3</v>
      </c>
      <c r="O529" s="32">
        <v>4.7</v>
      </c>
      <c r="P529" s="32">
        <v>0</v>
      </c>
      <c r="Q529" s="39">
        <v>135306.005</v>
      </c>
      <c r="R529" s="40">
        <v>88.326962910000006</v>
      </c>
      <c r="S529" s="40">
        <f t="shared" si="44"/>
        <v>11951168.485135276</v>
      </c>
    </row>
    <row r="530" spans="6:19" ht="20" customHeight="1" x14ac:dyDescent="0.2">
      <c r="F530" s="4">
        <v>42529</v>
      </c>
      <c r="G530" s="32" t="str">
        <f t="shared" si="40"/>
        <v>Wednesday</v>
      </c>
      <c r="H530" s="32" t="str">
        <f t="shared" si="41"/>
        <v>June</v>
      </c>
      <c r="I530" s="32" t="str">
        <f t="shared" si="42"/>
        <v>2016</v>
      </c>
      <c r="J530" s="32">
        <f t="shared" si="43"/>
        <v>24</v>
      </c>
      <c r="K530" s="32" t="str">
        <f>VLOOKUP(F530,_holidays!A526:B2631, 2,)</f>
        <v>Y</v>
      </c>
      <c r="L530" s="32" t="str">
        <f>VLOOKUP(F530,_holidays!A526:C2631, 3,FALSE)</f>
        <v>N</v>
      </c>
      <c r="M530" s="32">
        <v>9.6999999999999993</v>
      </c>
      <c r="N530" s="32">
        <v>14.7</v>
      </c>
      <c r="O530" s="32">
        <v>4.7</v>
      </c>
      <c r="P530" s="32">
        <v>1.2</v>
      </c>
      <c r="Q530" s="39">
        <v>137305.35500000001</v>
      </c>
      <c r="R530" s="40">
        <v>91.315660199999996</v>
      </c>
      <c r="S530" s="40">
        <f t="shared" si="44"/>
        <v>12538129.140820371</v>
      </c>
    </row>
    <row r="531" spans="6:19" ht="20" customHeight="1" x14ac:dyDescent="0.2">
      <c r="F531" s="4">
        <v>42530</v>
      </c>
      <c r="G531" s="32" t="str">
        <f t="shared" si="40"/>
        <v>Thursday</v>
      </c>
      <c r="H531" s="32" t="str">
        <f t="shared" si="41"/>
        <v>June</v>
      </c>
      <c r="I531" s="32" t="str">
        <f t="shared" si="42"/>
        <v>2016</v>
      </c>
      <c r="J531" s="32">
        <f t="shared" si="43"/>
        <v>24</v>
      </c>
      <c r="K531" s="32" t="str">
        <f>VLOOKUP(F531,_holidays!A527:B2632, 2,)</f>
        <v>Y</v>
      </c>
      <c r="L531" s="32" t="str">
        <f>VLOOKUP(F531,_holidays!A527:C2632, 3,FALSE)</f>
        <v>N</v>
      </c>
      <c r="M531" s="32">
        <v>10.8</v>
      </c>
      <c r="N531" s="32">
        <v>17.5</v>
      </c>
      <c r="O531" s="32">
        <v>6</v>
      </c>
      <c r="P531" s="32">
        <v>1.4</v>
      </c>
      <c r="Q531" s="39">
        <v>132859.30499999999</v>
      </c>
      <c r="R531" s="40">
        <v>50.238971939999999</v>
      </c>
      <c r="S531" s="40">
        <f t="shared" si="44"/>
        <v>6674714.8958629016</v>
      </c>
    </row>
    <row r="532" spans="6:19" ht="20" customHeight="1" x14ac:dyDescent="0.2">
      <c r="F532" s="4">
        <v>42531</v>
      </c>
      <c r="G532" s="32" t="str">
        <f t="shared" si="40"/>
        <v>Friday</v>
      </c>
      <c r="H532" s="32" t="str">
        <f t="shared" si="41"/>
        <v>June</v>
      </c>
      <c r="I532" s="32" t="str">
        <f t="shared" si="42"/>
        <v>2016</v>
      </c>
      <c r="J532" s="32">
        <f t="shared" si="43"/>
        <v>24</v>
      </c>
      <c r="K532" s="32" t="str">
        <f>VLOOKUP(F532,_holidays!A528:B2633, 2,)</f>
        <v>Y</v>
      </c>
      <c r="L532" s="32" t="str">
        <f>VLOOKUP(F532,_holidays!A528:C2633, 3,FALSE)</f>
        <v>N</v>
      </c>
      <c r="M532" s="32">
        <v>10.4</v>
      </c>
      <c r="N532" s="32">
        <v>15.8</v>
      </c>
      <c r="O532" s="32">
        <v>6.6</v>
      </c>
      <c r="P532" s="32">
        <v>0</v>
      </c>
      <c r="Q532" s="39">
        <v>132209.51500000001</v>
      </c>
      <c r="R532" s="40">
        <v>47.425798780000001</v>
      </c>
      <c r="S532" s="40">
        <f t="shared" si="44"/>
        <v>6270141.8551913928</v>
      </c>
    </row>
    <row r="533" spans="6:19" ht="20" customHeight="1" x14ac:dyDescent="0.2">
      <c r="F533" s="4">
        <v>42532</v>
      </c>
      <c r="G533" s="32" t="str">
        <f t="shared" si="40"/>
        <v>Saturday</v>
      </c>
      <c r="H533" s="32" t="str">
        <f t="shared" si="41"/>
        <v>June</v>
      </c>
      <c r="I533" s="32" t="str">
        <f t="shared" si="42"/>
        <v>2016</v>
      </c>
      <c r="J533" s="32">
        <f t="shared" si="43"/>
        <v>24</v>
      </c>
      <c r="K533" s="32" t="str">
        <f>VLOOKUP(F533,_holidays!A529:B2634, 2,)</f>
        <v>Y</v>
      </c>
      <c r="L533" s="32" t="str">
        <f>VLOOKUP(F533,_holidays!A529:C2634, 3,FALSE)</f>
        <v>N</v>
      </c>
      <c r="M533" s="32">
        <v>9</v>
      </c>
      <c r="N533" s="32">
        <v>13.5</v>
      </c>
      <c r="O533" s="32">
        <v>6.5</v>
      </c>
      <c r="P533" s="32">
        <v>3</v>
      </c>
      <c r="Q533" s="39">
        <v>120753.43</v>
      </c>
      <c r="R533" s="40">
        <v>55.590969579999999</v>
      </c>
      <c r="S533" s="40">
        <f t="shared" si="44"/>
        <v>6712800.2538106591</v>
      </c>
    </row>
    <row r="534" spans="6:19" ht="20" customHeight="1" x14ac:dyDescent="0.2">
      <c r="F534" s="4">
        <v>42533</v>
      </c>
      <c r="G534" s="32" t="str">
        <f t="shared" si="40"/>
        <v>Sunday</v>
      </c>
      <c r="H534" s="32" t="str">
        <f t="shared" si="41"/>
        <v>June</v>
      </c>
      <c r="I534" s="32" t="str">
        <f t="shared" si="42"/>
        <v>2016</v>
      </c>
      <c r="J534" s="32">
        <f t="shared" si="43"/>
        <v>25</v>
      </c>
      <c r="K534" s="32" t="str">
        <f>VLOOKUP(F534,_holidays!A530:B2635, 2,)</f>
        <v>Y</v>
      </c>
      <c r="L534" s="32" t="str">
        <f>VLOOKUP(F534,_holidays!A530:C2635, 3,FALSE)</f>
        <v>N</v>
      </c>
      <c r="M534" s="32">
        <v>5</v>
      </c>
      <c r="N534" s="32">
        <v>13.8</v>
      </c>
      <c r="O534" s="32">
        <v>7.3</v>
      </c>
      <c r="P534" s="32">
        <v>0.6</v>
      </c>
      <c r="Q534" s="39">
        <v>122771.53</v>
      </c>
      <c r="R534" s="40">
        <v>77.215287989999993</v>
      </c>
      <c r="S534" s="40">
        <f t="shared" si="44"/>
        <v>9479839.0459229238</v>
      </c>
    </row>
    <row r="535" spans="6:19" ht="20" customHeight="1" x14ac:dyDescent="0.2">
      <c r="F535" s="4">
        <v>42534</v>
      </c>
      <c r="G535" s="32" t="str">
        <f t="shared" si="40"/>
        <v>Monday</v>
      </c>
      <c r="H535" s="32" t="str">
        <f t="shared" si="41"/>
        <v>June</v>
      </c>
      <c r="I535" s="32" t="str">
        <f t="shared" si="42"/>
        <v>2016</v>
      </c>
      <c r="J535" s="32">
        <f t="shared" si="43"/>
        <v>25</v>
      </c>
      <c r="K535" s="32" t="str">
        <f>VLOOKUP(F535,_holidays!A531:B2636, 2,)</f>
        <v>Y</v>
      </c>
      <c r="L535" s="32" t="str">
        <f>VLOOKUP(F535,_holidays!A531:C2636, 3,FALSE)</f>
        <v>Y</v>
      </c>
      <c r="M535" s="32">
        <v>3.8</v>
      </c>
      <c r="N535" s="32">
        <v>13.4</v>
      </c>
      <c r="O535" s="32">
        <v>9</v>
      </c>
      <c r="P535" s="32">
        <v>0</v>
      </c>
      <c r="Q535" s="39">
        <v>122106.95</v>
      </c>
      <c r="R535" s="40">
        <v>95.064774630000002</v>
      </c>
      <c r="S535" s="40">
        <f t="shared" si="44"/>
        <v>11608069.682506679</v>
      </c>
    </row>
    <row r="536" spans="6:19" ht="20" customHeight="1" x14ac:dyDescent="0.2">
      <c r="F536" s="4">
        <v>42535</v>
      </c>
      <c r="G536" s="32" t="str">
        <f t="shared" si="40"/>
        <v>Tuesday</v>
      </c>
      <c r="H536" s="32" t="str">
        <f t="shared" si="41"/>
        <v>June</v>
      </c>
      <c r="I536" s="32" t="str">
        <f t="shared" si="42"/>
        <v>2016</v>
      </c>
      <c r="J536" s="32">
        <f t="shared" si="43"/>
        <v>25</v>
      </c>
      <c r="K536" s="32" t="str">
        <f>VLOOKUP(F536,_holidays!A532:B2637, 2,)</f>
        <v>Y</v>
      </c>
      <c r="L536" s="32" t="str">
        <f>VLOOKUP(F536,_holidays!A532:C2637, 3,FALSE)</f>
        <v>N</v>
      </c>
      <c r="M536" s="32">
        <v>8.6</v>
      </c>
      <c r="N536" s="32">
        <v>15.6</v>
      </c>
      <c r="O536" s="32">
        <v>8.3000000000000007</v>
      </c>
      <c r="P536" s="32">
        <v>0</v>
      </c>
      <c r="Q536" s="39">
        <v>138466.56</v>
      </c>
      <c r="R536" s="40">
        <v>90.845109260000001</v>
      </c>
      <c r="S536" s="40">
        <f t="shared" si="44"/>
        <v>12579009.772056345</v>
      </c>
    </row>
    <row r="537" spans="6:19" ht="20" customHeight="1" x14ac:dyDescent="0.2">
      <c r="F537" s="4">
        <v>42536</v>
      </c>
      <c r="G537" s="32" t="str">
        <f t="shared" si="40"/>
        <v>Wednesday</v>
      </c>
      <c r="H537" s="32" t="str">
        <f t="shared" si="41"/>
        <v>June</v>
      </c>
      <c r="I537" s="32" t="str">
        <f t="shared" si="42"/>
        <v>2016</v>
      </c>
      <c r="J537" s="32">
        <f t="shared" si="43"/>
        <v>25</v>
      </c>
      <c r="K537" s="32" t="str">
        <f>VLOOKUP(F537,_holidays!A533:B2638, 2,)</f>
        <v>Y</v>
      </c>
      <c r="L537" s="32" t="str">
        <f>VLOOKUP(F537,_holidays!A533:C2638, 3,FALSE)</f>
        <v>N</v>
      </c>
      <c r="M537" s="32">
        <v>6</v>
      </c>
      <c r="N537" s="32">
        <v>17.899999999999999</v>
      </c>
      <c r="O537" s="32">
        <v>9.1999999999999993</v>
      </c>
      <c r="P537" s="32">
        <v>0</v>
      </c>
      <c r="Q537" s="39">
        <v>140904.59</v>
      </c>
      <c r="R537" s="40">
        <v>92.416245849999996</v>
      </c>
      <c r="S537" s="40">
        <f t="shared" si="44"/>
        <v>13021873.23083345</v>
      </c>
    </row>
    <row r="538" spans="6:19" ht="20" customHeight="1" x14ac:dyDescent="0.2">
      <c r="F538" s="4">
        <v>42537</v>
      </c>
      <c r="G538" s="32" t="str">
        <f t="shared" si="40"/>
        <v>Thursday</v>
      </c>
      <c r="H538" s="32" t="str">
        <f t="shared" si="41"/>
        <v>June</v>
      </c>
      <c r="I538" s="32" t="str">
        <f t="shared" si="42"/>
        <v>2016</v>
      </c>
      <c r="J538" s="32">
        <f t="shared" si="43"/>
        <v>25</v>
      </c>
      <c r="K538" s="32" t="str">
        <f>VLOOKUP(F538,_holidays!A534:B2639, 2,)</f>
        <v>Y</v>
      </c>
      <c r="L538" s="32" t="str">
        <f>VLOOKUP(F538,_holidays!A534:C2639, 3,FALSE)</f>
        <v>N</v>
      </c>
      <c r="M538" s="32">
        <v>7.8</v>
      </c>
      <c r="N538" s="32">
        <v>14.3</v>
      </c>
      <c r="O538" s="32">
        <v>5.0999999999999996</v>
      </c>
      <c r="P538" s="32">
        <v>0</v>
      </c>
      <c r="Q538" s="39">
        <v>140741.16500000001</v>
      </c>
      <c r="R538" s="40">
        <v>89.929148949999998</v>
      </c>
      <c r="S538" s="40">
        <f t="shared" si="44"/>
        <v>12656733.190681526</v>
      </c>
    </row>
    <row r="539" spans="6:19" ht="20" customHeight="1" x14ac:dyDescent="0.2">
      <c r="F539" s="4">
        <v>42538</v>
      </c>
      <c r="G539" s="32" t="str">
        <f t="shared" si="40"/>
        <v>Friday</v>
      </c>
      <c r="H539" s="32" t="str">
        <f t="shared" si="41"/>
        <v>June</v>
      </c>
      <c r="I539" s="32" t="str">
        <f t="shared" si="42"/>
        <v>2016</v>
      </c>
      <c r="J539" s="32">
        <f t="shared" si="43"/>
        <v>25</v>
      </c>
      <c r="K539" s="32" t="str">
        <f>VLOOKUP(F539,_holidays!A535:B2640, 2,)</f>
        <v>Y</v>
      </c>
      <c r="L539" s="32" t="str">
        <f>VLOOKUP(F539,_holidays!A535:C2640, 3,FALSE)</f>
        <v>N</v>
      </c>
      <c r="M539" s="32">
        <v>9.3000000000000007</v>
      </c>
      <c r="N539" s="32">
        <v>15.1</v>
      </c>
      <c r="O539" s="32">
        <v>3.5</v>
      </c>
      <c r="P539" s="32">
        <v>4.2</v>
      </c>
      <c r="Q539" s="39">
        <v>138023.10999999999</v>
      </c>
      <c r="R539" s="40">
        <v>99.573674510000004</v>
      </c>
      <c r="S539" s="40">
        <f t="shared" si="44"/>
        <v>13743468.229997925</v>
      </c>
    </row>
    <row r="540" spans="6:19" ht="20" customHeight="1" x14ac:dyDescent="0.2">
      <c r="F540" s="4">
        <v>42539</v>
      </c>
      <c r="G540" s="32" t="str">
        <f t="shared" si="40"/>
        <v>Saturday</v>
      </c>
      <c r="H540" s="32" t="str">
        <f t="shared" si="41"/>
        <v>June</v>
      </c>
      <c r="I540" s="32" t="str">
        <f t="shared" si="42"/>
        <v>2016</v>
      </c>
      <c r="J540" s="32">
        <f t="shared" si="43"/>
        <v>25</v>
      </c>
      <c r="K540" s="32" t="str">
        <f>VLOOKUP(F540,_holidays!A536:B2641, 2,)</f>
        <v>Y</v>
      </c>
      <c r="L540" s="32" t="str">
        <f>VLOOKUP(F540,_holidays!A536:C2641, 3,FALSE)</f>
        <v>N</v>
      </c>
      <c r="M540" s="32">
        <v>10</v>
      </c>
      <c r="N540" s="32">
        <v>12.7</v>
      </c>
      <c r="O540" s="32">
        <v>5.3</v>
      </c>
      <c r="P540" s="32">
        <v>8.6</v>
      </c>
      <c r="Q540" s="39">
        <v>123162.185</v>
      </c>
      <c r="R540" s="40">
        <v>62.934016130000003</v>
      </c>
      <c r="S540" s="40">
        <f t="shared" si="44"/>
        <v>7751090.9373960439</v>
      </c>
    </row>
    <row r="541" spans="6:19" ht="20" customHeight="1" x14ac:dyDescent="0.2">
      <c r="F541" s="4">
        <v>42540</v>
      </c>
      <c r="G541" s="32" t="str">
        <f t="shared" si="40"/>
        <v>Sunday</v>
      </c>
      <c r="H541" s="32" t="str">
        <f t="shared" si="41"/>
        <v>June</v>
      </c>
      <c r="I541" s="32" t="str">
        <f t="shared" si="42"/>
        <v>2016</v>
      </c>
      <c r="J541" s="32">
        <f t="shared" si="43"/>
        <v>26</v>
      </c>
      <c r="K541" s="32" t="str">
        <f>VLOOKUP(F541,_holidays!A537:B2642, 2,)</f>
        <v>Y</v>
      </c>
      <c r="L541" s="32" t="str">
        <f>VLOOKUP(F541,_holidays!A537:C2642, 3,FALSE)</f>
        <v>N</v>
      </c>
      <c r="M541" s="32">
        <v>7.3</v>
      </c>
      <c r="N541" s="32">
        <v>13.5</v>
      </c>
      <c r="O541" s="32">
        <v>7.2</v>
      </c>
      <c r="P541" s="32">
        <v>0.4</v>
      </c>
      <c r="Q541" s="39">
        <v>119662.16499999999</v>
      </c>
      <c r="R541" s="40">
        <v>79.384821770000002</v>
      </c>
      <c r="S541" s="40">
        <f t="shared" si="44"/>
        <v>9499359.6411373317</v>
      </c>
    </row>
    <row r="542" spans="6:19" ht="20" customHeight="1" x14ac:dyDescent="0.2">
      <c r="F542" s="4">
        <v>42541</v>
      </c>
      <c r="G542" s="32" t="str">
        <f t="shared" si="40"/>
        <v>Monday</v>
      </c>
      <c r="H542" s="32" t="str">
        <f t="shared" si="41"/>
        <v>June</v>
      </c>
      <c r="I542" s="32" t="str">
        <f t="shared" si="42"/>
        <v>2016</v>
      </c>
      <c r="J542" s="32">
        <f t="shared" si="43"/>
        <v>26</v>
      </c>
      <c r="K542" s="32" t="str">
        <f>VLOOKUP(F542,_holidays!A538:B2643, 2,)</f>
        <v>Y</v>
      </c>
      <c r="L542" s="32" t="str">
        <f>VLOOKUP(F542,_holidays!A538:C2643, 3,FALSE)</f>
        <v>N</v>
      </c>
      <c r="M542" s="32">
        <v>9.1</v>
      </c>
      <c r="N542" s="32">
        <v>13.2</v>
      </c>
      <c r="O542" s="32">
        <v>3.4</v>
      </c>
      <c r="P542" s="32">
        <v>3.6</v>
      </c>
      <c r="Q542" s="39">
        <v>134435.11499999999</v>
      </c>
      <c r="R542" s="40">
        <v>114.875078</v>
      </c>
      <c r="S542" s="40">
        <f t="shared" si="44"/>
        <v>15443244.321563968</v>
      </c>
    </row>
    <row r="543" spans="6:19" ht="20" customHeight="1" x14ac:dyDescent="0.2">
      <c r="F543" s="4">
        <v>42542</v>
      </c>
      <c r="G543" s="32" t="str">
        <f t="shared" si="40"/>
        <v>Tuesday</v>
      </c>
      <c r="H543" s="32" t="str">
        <f t="shared" si="41"/>
        <v>June</v>
      </c>
      <c r="I543" s="32" t="str">
        <f t="shared" si="42"/>
        <v>2016</v>
      </c>
      <c r="J543" s="32">
        <f t="shared" si="43"/>
        <v>26</v>
      </c>
      <c r="K543" s="32" t="str">
        <f>VLOOKUP(F543,_holidays!A539:B2644, 2,)</f>
        <v>Y</v>
      </c>
      <c r="L543" s="32" t="str">
        <f>VLOOKUP(F543,_holidays!A539:C2644, 3,FALSE)</f>
        <v>N</v>
      </c>
      <c r="M543" s="32">
        <v>10.4</v>
      </c>
      <c r="N543" s="32">
        <v>14.7</v>
      </c>
      <c r="O543" s="32">
        <v>7</v>
      </c>
      <c r="P543" s="32">
        <v>3.2</v>
      </c>
      <c r="Q543" s="39">
        <v>137511.315</v>
      </c>
      <c r="R543" s="40">
        <v>62.154764110000002</v>
      </c>
      <c r="S543" s="40">
        <f t="shared" si="44"/>
        <v>8546983.3462809045</v>
      </c>
    </row>
    <row r="544" spans="6:19" ht="20" customHeight="1" x14ac:dyDescent="0.2">
      <c r="F544" s="4">
        <v>42543</v>
      </c>
      <c r="G544" s="32" t="str">
        <f t="shared" si="40"/>
        <v>Wednesday</v>
      </c>
      <c r="H544" s="32" t="str">
        <f t="shared" si="41"/>
        <v>June</v>
      </c>
      <c r="I544" s="32" t="str">
        <f t="shared" si="42"/>
        <v>2016</v>
      </c>
      <c r="J544" s="32">
        <f t="shared" si="43"/>
        <v>26</v>
      </c>
      <c r="K544" s="32" t="str">
        <f>VLOOKUP(F544,_holidays!A540:B2645, 2,)</f>
        <v>Y</v>
      </c>
      <c r="L544" s="32" t="str">
        <f>VLOOKUP(F544,_holidays!A540:C2645, 3,FALSE)</f>
        <v>N</v>
      </c>
      <c r="M544" s="32">
        <v>11.2</v>
      </c>
      <c r="N544" s="32">
        <v>15.4</v>
      </c>
      <c r="O544" s="32">
        <v>6.6</v>
      </c>
      <c r="P544" s="32">
        <v>0</v>
      </c>
      <c r="Q544" s="39">
        <v>133813.285</v>
      </c>
      <c r="R544" s="40">
        <v>58.759038580000002</v>
      </c>
      <c r="S544" s="40">
        <f t="shared" si="44"/>
        <v>7862739.9758315356</v>
      </c>
    </row>
    <row r="545" spans="6:19" ht="20" customHeight="1" x14ac:dyDescent="0.2">
      <c r="F545" s="4">
        <v>42544</v>
      </c>
      <c r="G545" s="32" t="str">
        <f t="shared" si="40"/>
        <v>Thursday</v>
      </c>
      <c r="H545" s="32" t="str">
        <f t="shared" si="41"/>
        <v>June</v>
      </c>
      <c r="I545" s="32" t="str">
        <f t="shared" si="42"/>
        <v>2016</v>
      </c>
      <c r="J545" s="32">
        <f t="shared" si="43"/>
        <v>26</v>
      </c>
      <c r="K545" s="32" t="str">
        <f>VLOOKUP(F545,_holidays!A541:B2646, 2,)</f>
        <v>Y</v>
      </c>
      <c r="L545" s="32" t="str">
        <f>VLOOKUP(F545,_holidays!A541:C2646, 3,FALSE)</f>
        <v>N</v>
      </c>
      <c r="M545" s="32">
        <v>10.4</v>
      </c>
      <c r="N545" s="32">
        <v>14.8</v>
      </c>
      <c r="O545" s="32">
        <v>7.2</v>
      </c>
      <c r="P545" s="32">
        <v>0.6</v>
      </c>
      <c r="Q545" s="39">
        <v>136740.005</v>
      </c>
      <c r="R545" s="40">
        <v>78.318980190000005</v>
      </c>
      <c r="S545" s="40">
        <f t="shared" si="44"/>
        <v>10709337.742775502</v>
      </c>
    </row>
    <row r="546" spans="6:19" ht="20" customHeight="1" x14ac:dyDescent="0.2">
      <c r="F546" s="4">
        <v>42545</v>
      </c>
      <c r="G546" s="32" t="str">
        <f t="shared" si="40"/>
        <v>Friday</v>
      </c>
      <c r="H546" s="32" t="str">
        <f t="shared" si="41"/>
        <v>June</v>
      </c>
      <c r="I546" s="32" t="str">
        <f t="shared" si="42"/>
        <v>2016</v>
      </c>
      <c r="J546" s="32">
        <f t="shared" si="43"/>
        <v>26</v>
      </c>
      <c r="K546" s="32" t="str">
        <f>VLOOKUP(F546,_holidays!A542:B2647, 2,)</f>
        <v>N</v>
      </c>
      <c r="L546" s="32" t="str">
        <f>VLOOKUP(F546,_holidays!A542:C2647, 3,FALSE)</f>
        <v>N</v>
      </c>
      <c r="M546" s="32">
        <v>6.9</v>
      </c>
      <c r="N546" s="32">
        <v>10.7</v>
      </c>
      <c r="O546" s="32">
        <v>5.8</v>
      </c>
      <c r="P546" s="32">
        <v>13.8</v>
      </c>
      <c r="Q546" s="39">
        <v>144658.38</v>
      </c>
      <c r="R546" s="40">
        <v>67.938496200000003</v>
      </c>
      <c r="S546" s="40">
        <f t="shared" si="44"/>
        <v>9827872.7999281567</v>
      </c>
    </row>
    <row r="547" spans="6:19" ht="20" customHeight="1" x14ac:dyDescent="0.2">
      <c r="F547" s="4">
        <v>42546</v>
      </c>
      <c r="G547" s="32" t="str">
        <f t="shared" si="40"/>
        <v>Saturday</v>
      </c>
      <c r="H547" s="32" t="str">
        <f t="shared" si="41"/>
        <v>June</v>
      </c>
      <c r="I547" s="32" t="str">
        <f t="shared" si="42"/>
        <v>2016</v>
      </c>
      <c r="J547" s="32">
        <f t="shared" si="43"/>
        <v>26</v>
      </c>
      <c r="K547" s="32" t="str">
        <f>VLOOKUP(F547,_holidays!A543:B2648, 2,)</f>
        <v>N</v>
      </c>
      <c r="L547" s="32" t="str">
        <f>VLOOKUP(F547,_holidays!A543:C2648, 3,FALSE)</f>
        <v>N</v>
      </c>
      <c r="M547" s="32">
        <v>5.6</v>
      </c>
      <c r="N547" s="32">
        <v>12.7</v>
      </c>
      <c r="O547" s="32">
        <v>8.8000000000000007</v>
      </c>
      <c r="P547" s="32">
        <v>2</v>
      </c>
      <c r="Q547" s="39">
        <v>131730.83499999999</v>
      </c>
      <c r="R547" s="40">
        <v>99.763250799999994</v>
      </c>
      <c r="S547" s="40">
        <f t="shared" si="44"/>
        <v>13141896.330198416</v>
      </c>
    </row>
    <row r="548" spans="6:19" ht="20" customHeight="1" x14ac:dyDescent="0.2">
      <c r="F548" s="4">
        <v>42547</v>
      </c>
      <c r="G548" s="32" t="str">
        <f t="shared" si="40"/>
        <v>Sunday</v>
      </c>
      <c r="H548" s="32" t="str">
        <f t="shared" si="41"/>
        <v>June</v>
      </c>
      <c r="I548" s="32" t="str">
        <f t="shared" si="42"/>
        <v>2016</v>
      </c>
      <c r="J548" s="32">
        <f t="shared" si="43"/>
        <v>27</v>
      </c>
      <c r="K548" s="32" t="str">
        <f>VLOOKUP(F548,_holidays!A544:B2649, 2,)</f>
        <v>N</v>
      </c>
      <c r="L548" s="32" t="str">
        <f>VLOOKUP(F548,_holidays!A544:C2649, 3,FALSE)</f>
        <v>N</v>
      </c>
      <c r="M548" s="32">
        <v>3</v>
      </c>
      <c r="N548" s="32">
        <v>11.1</v>
      </c>
      <c r="O548" s="32">
        <v>7.7</v>
      </c>
      <c r="P548" s="32">
        <v>0.2</v>
      </c>
      <c r="Q548" s="39">
        <v>126455.935</v>
      </c>
      <c r="R548" s="40">
        <v>120.4411006</v>
      </c>
      <c r="S548" s="40">
        <f t="shared" si="44"/>
        <v>15230491.98880206</v>
      </c>
    </row>
    <row r="549" spans="6:19" ht="20" customHeight="1" x14ac:dyDescent="0.2">
      <c r="F549" s="4">
        <v>42548</v>
      </c>
      <c r="G549" s="32" t="str">
        <f t="shared" si="40"/>
        <v>Monday</v>
      </c>
      <c r="H549" s="32" t="str">
        <f t="shared" si="41"/>
        <v>June</v>
      </c>
      <c r="I549" s="32" t="str">
        <f t="shared" si="42"/>
        <v>2016</v>
      </c>
      <c r="J549" s="32">
        <f t="shared" si="43"/>
        <v>27</v>
      </c>
      <c r="K549" s="32" t="str">
        <f>VLOOKUP(F549,_holidays!A545:B2650, 2,)</f>
        <v>N</v>
      </c>
      <c r="L549" s="32" t="str">
        <f>VLOOKUP(F549,_holidays!A545:C2650, 3,FALSE)</f>
        <v>N</v>
      </c>
      <c r="M549" s="32">
        <v>4.8</v>
      </c>
      <c r="N549" s="32">
        <v>10.6</v>
      </c>
      <c r="O549" s="32">
        <v>4.7</v>
      </c>
      <c r="P549" s="32">
        <v>0.2</v>
      </c>
      <c r="Q549" s="39">
        <v>148639.995</v>
      </c>
      <c r="R549" s="40">
        <v>127.3466076</v>
      </c>
      <c r="S549" s="40">
        <f t="shared" si="44"/>
        <v>18928799.116930962</v>
      </c>
    </row>
    <row r="550" spans="6:19" ht="20" customHeight="1" x14ac:dyDescent="0.2">
      <c r="F550" s="4">
        <v>42549</v>
      </c>
      <c r="G550" s="32" t="str">
        <f t="shared" si="40"/>
        <v>Tuesday</v>
      </c>
      <c r="H550" s="32" t="str">
        <f t="shared" si="41"/>
        <v>June</v>
      </c>
      <c r="I550" s="32" t="str">
        <f t="shared" si="42"/>
        <v>2016</v>
      </c>
      <c r="J550" s="32">
        <f t="shared" si="43"/>
        <v>27</v>
      </c>
      <c r="K550" s="32" t="str">
        <f>VLOOKUP(F550,_holidays!A546:B2651, 2,)</f>
        <v>N</v>
      </c>
      <c r="L550" s="32" t="str">
        <f>VLOOKUP(F550,_holidays!A546:C2651, 3,FALSE)</f>
        <v>N</v>
      </c>
      <c r="M550" s="32">
        <v>5</v>
      </c>
      <c r="N550" s="32">
        <v>17</v>
      </c>
      <c r="O550" s="32">
        <v>7.8</v>
      </c>
      <c r="P550" s="32">
        <v>0.2</v>
      </c>
      <c r="Q550" s="39">
        <v>142146.31</v>
      </c>
      <c r="R550" s="40">
        <v>110.28039029999999</v>
      </c>
      <c r="S550" s="40">
        <f t="shared" si="44"/>
        <v>15675950.546504792</v>
      </c>
    </row>
    <row r="551" spans="6:19" ht="20" customHeight="1" x14ac:dyDescent="0.2">
      <c r="F551" s="4">
        <v>42550</v>
      </c>
      <c r="G551" s="32" t="str">
        <f t="shared" si="40"/>
        <v>Wednesday</v>
      </c>
      <c r="H551" s="32" t="str">
        <f t="shared" si="41"/>
        <v>June</v>
      </c>
      <c r="I551" s="32" t="str">
        <f t="shared" si="42"/>
        <v>2016</v>
      </c>
      <c r="J551" s="32">
        <f t="shared" si="43"/>
        <v>27</v>
      </c>
      <c r="K551" s="32" t="str">
        <f>VLOOKUP(F551,_holidays!A547:B2652, 2,)</f>
        <v>N</v>
      </c>
      <c r="L551" s="32" t="str">
        <f>VLOOKUP(F551,_holidays!A547:C2652, 3,FALSE)</f>
        <v>N</v>
      </c>
      <c r="M551" s="32">
        <v>8.9</v>
      </c>
      <c r="N551" s="32">
        <v>15.8</v>
      </c>
      <c r="O551" s="32">
        <v>8.9</v>
      </c>
      <c r="P551" s="32">
        <v>0.2</v>
      </c>
      <c r="Q551" s="39">
        <v>136071.965</v>
      </c>
      <c r="R551" s="40">
        <v>80.125243080000004</v>
      </c>
      <c r="S551" s="40">
        <f t="shared" si="44"/>
        <v>10902799.271998253</v>
      </c>
    </row>
    <row r="552" spans="6:19" ht="20" customHeight="1" x14ac:dyDescent="0.2">
      <c r="F552" s="4">
        <v>42551</v>
      </c>
      <c r="G552" s="32" t="str">
        <f t="shared" si="40"/>
        <v>Thursday</v>
      </c>
      <c r="H552" s="32" t="str">
        <f t="shared" si="41"/>
        <v>June</v>
      </c>
      <c r="I552" s="32" t="str">
        <f t="shared" si="42"/>
        <v>2016</v>
      </c>
      <c r="J552" s="32">
        <f t="shared" si="43"/>
        <v>27</v>
      </c>
      <c r="K552" s="32" t="str">
        <f>VLOOKUP(F552,_holidays!A548:B2653, 2,)</f>
        <v>N</v>
      </c>
      <c r="L552" s="32" t="str">
        <f>VLOOKUP(F552,_holidays!A548:C2653, 3,FALSE)</f>
        <v>N</v>
      </c>
      <c r="M552" s="32">
        <v>10.3</v>
      </c>
      <c r="N552" s="32">
        <v>11.7</v>
      </c>
      <c r="O552" s="32">
        <v>5.6</v>
      </c>
      <c r="P552" s="32">
        <v>0</v>
      </c>
      <c r="Q552" s="39">
        <v>141078.46</v>
      </c>
      <c r="R552" s="40">
        <v>115.1178955</v>
      </c>
      <c r="S552" s="40">
        <f t="shared" si="44"/>
        <v>16240655.41558093</v>
      </c>
    </row>
    <row r="553" spans="6:19" ht="20" customHeight="1" x14ac:dyDescent="0.2">
      <c r="F553" s="4">
        <v>42552</v>
      </c>
      <c r="G553" s="32" t="str">
        <f t="shared" si="40"/>
        <v>Friday</v>
      </c>
      <c r="H553" s="32" t="str">
        <f t="shared" si="41"/>
        <v>July</v>
      </c>
      <c r="I553" s="32" t="str">
        <f t="shared" si="42"/>
        <v>2016</v>
      </c>
      <c r="J553" s="32">
        <f t="shared" si="43"/>
        <v>27</v>
      </c>
      <c r="K553" s="32" t="str">
        <f>VLOOKUP(F553,_holidays!A549:B2654, 2,)</f>
        <v>N</v>
      </c>
      <c r="L553" s="32" t="str">
        <f>VLOOKUP(F553,_holidays!A549:C2654, 3,FALSE)</f>
        <v>N</v>
      </c>
      <c r="M553" s="32">
        <v>7.3</v>
      </c>
      <c r="N553" s="32">
        <v>14.1</v>
      </c>
      <c r="O553" s="32">
        <v>7.1</v>
      </c>
      <c r="P553" s="32">
        <v>6.4</v>
      </c>
      <c r="Q553" s="39">
        <v>136676.715</v>
      </c>
      <c r="R553" s="40">
        <v>117.7120479</v>
      </c>
      <c r="S553" s="40">
        <f t="shared" si="44"/>
        <v>16088496.022894649</v>
      </c>
    </row>
    <row r="554" spans="6:19" ht="20" customHeight="1" x14ac:dyDescent="0.2">
      <c r="F554" s="4">
        <v>42553</v>
      </c>
      <c r="G554" s="32" t="str">
        <f t="shared" si="40"/>
        <v>Saturday</v>
      </c>
      <c r="H554" s="32" t="str">
        <f t="shared" si="41"/>
        <v>July</v>
      </c>
      <c r="I554" s="32" t="str">
        <f t="shared" si="42"/>
        <v>2016</v>
      </c>
      <c r="J554" s="32">
        <f t="shared" si="43"/>
        <v>27</v>
      </c>
      <c r="K554" s="32" t="str">
        <f>VLOOKUP(F554,_holidays!A550:B2655, 2,)</f>
        <v>N</v>
      </c>
      <c r="L554" s="32" t="str">
        <f>VLOOKUP(F554,_holidays!A550:C2655, 3,FALSE)</f>
        <v>N</v>
      </c>
      <c r="M554" s="32">
        <v>9.9</v>
      </c>
      <c r="N554" s="32">
        <v>16.5</v>
      </c>
      <c r="O554" s="32">
        <v>6.7</v>
      </c>
      <c r="P554" s="32">
        <v>0.2</v>
      </c>
      <c r="Q554" s="39">
        <v>118683.565</v>
      </c>
      <c r="R554" s="40">
        <v>90.456523779999998</v>
      </c>
      <c r="S554" s="40">
        <f t="shared" si="44"/>
        <v>10735702.719717676</v>
      </c>
    </row>
    <row r="555" spans="6:19" ht="20" customHeight="1" x14ac:dyDescent="0.2">
      <c r="F555" s="4">
        <v>42554</v>
      </c>
      <c r="G555" s="32" t="str">
        <f t="shared" si="40"/>
        <v>Sunday</v>
      </c>
      <c r="H555" s="32" t="str">
        <f t="shared" si="41"/>
        <v>July</v>
      </c>
      <c r="I555" s="32" t="str">
        <f t="shared" si="42"/>
        <v>2016</v>
      </c>
      <c r="J555" s="32">
        <f t="shared" si="43"/>
        <v>28</v>
      </c>
      <c r="K555" s="32" t="str">
        <f>VLOOKUP(F555,_holidays!A551:B2656, 2,)</f>
        <v>N</v>
      </c>
      <c r="L555" s="32" t="str">
        <f>VLOOKUP(F555,_holidays!A551:C2656, 3,FALSE)</f>
        <v>N</v>
      </c>
      <c r="M555" s="32">
        <v>10.9</v>
      </c>
      <c r="N555" s="32">
        <v>16.7</v>
      </c>
      <c r="O555" s="32">
        <v>7.8</v>
      </c>
      <c r="P555" s="32">
        <v>0</v>
      </c>
      <c r="Q555" s="39">
        <v>112556.405</v>
      </c>
      <c r="R555" s="40">
        <v>68.597089170000004</v>
      </c>
      <c r="S555" s="40">
        <f t="shared" si="44"/>
        <v>7721041.7504396345</v>
      </c>
    </row>
    <row r="556" spans="6:19" ht="20" customHeight="1" x14ac:dyDescent="0.2">
      <c r="F556" s="4">
        <v>42555</v>
      </c>
      <c r="G556" s="32" t="str">
        <f t="shared" si="40"/>
        <v>Monday</v>
      </c>
      <c r="H556" s="32" t="str">
        <f t="shared" si="41"/>
        <v>July</v>
      </c>
      <c r="I556" s="32" t="str">
        <f t="shared" si="42"/>
        <v>2016</v>
      </c>
      <c r="J556" s="32">
        <f t="shared" si="43"/>
        <v>28</v>
      </c>
      <c r="K556" s="32" t="str">
        <f>VLOOKUP(F556,_holidays!A552:B2657, 2,)</f>
        <v>N</v>
      </c>
      <c r="L556" s="32" t="str">
        <f>VLOOKUP(F556,_holidays!A552:C2657, 3,FALSE)</f>
        <v>N</v>
      </c>
      <c r="M556" s="32">
        <v>10.4</v>
      </c>
      <c r="N556" s="32">
        <v>12.7</v>
      </c>
      <c r="O556" s="32">
        <v>3.6</v>
      </c>
      <c r="P556" s="32">
        <v>0</v>
      </c>
      <c r="Q556" s="39">
        <v>135712.245</v>
      </c>
      <c r="R556" s="40">
        <v>124.1368856</v>
      </c>
      <c r="S556" s="40">
        <f t="shared" si="44"/>
        <v>16846895.432084173</v>
      </c>
    </row>
    <row r="557" spans="6:19" ht="20" customHeight="1" x14ac:dyDescent="0.2">
      <c r="F557" s="4">
        <v>42556</v>
      </c>
      <c r="G557" s="32" t="str">
        <f t="shared" si="40"/>
        <v>Tuesday</v>
      </c>
      <c r="H557" s="32" t="str">
        <f t="shared" si="41"/>
        <v>July</v>
      </c>
      <c r="I557" s="32" t="str">
        <f t="shared" si="42"/>
        <v>2016</v>
      </c>
      <c r="J557" s="32">
        <f t="shared" si="43"/>
        <v>28</v>
      </c>
      <c r="K557" s="32" t="str">
        <f>VLOOKUP(F557,_holidays!A553:B2658, 2,)</f>
        <v>N</v>
      </c>
      <c r="L557" s="32" t="str">
        <f>VLOOKUP(F557,_holidays!A553:C2658, 3,FALSE)</f>
        <v>N</v>
      </c>
      <c r="M557" s="32">
        <v>8.1999999999999993</v>
      </c>
      <c r="N557" s="32">
        <v>12.8</v>
      </c>
      <c r="O557" s="32">
        <v>1.8</v>
      </c>
      <c r="P557" s="32">
        <v>0.6</v>
      </c>
      <c r="Q557" s="39">
        <v>142401.79500000001</v>
      </c>
      <c r="R557" s="40">
        <v>147.1876919</v>
      </c>
      <c r="S557" s="40">
        <f t="shared" si="44"/>
        <v>20959791.528466962</v>
      </c>
    </row>
    <row r="558" spans="6:19" ht="20" customHeight="1" x14ac:dyDescent="0.2">
      <c r="F558" s="4">
        <v>42557</v>
      </c>
      <c r="G558" s="32" t="str">
        <f t="shared" si="40"/>
        <v>Wednesday</v>
      </c>
      <c r="H558" s="32" t="str">
        <f t="shared" si="41"/>
        <v>July</v>
      </c>
      <c r="I558" s="32" t="str">
        <f t="shared" si="42"/>
        <v>2016</v>
      </c>
      <c r="J558" s="32">
        <f t="shared" si="43"/>
        <v>28</v>
      </c>
      <c r="K558" s="32" t="str">
        <f>VLOOKUP(F558,_holidays!A554:B2659, 2,)</f>
        <v>N</v>
      </c>
      <c r="L558" s="32" t="str">
        <f>VLOOKUP(F558,_holidays!A554:C2659, 3,FALSE)</f>
        <v>N</v>
      </c>
      <c r="M558" s="32">
        <v>9.8000000000000007</v>
      </c>
      <c r="N558" s="32">
        <v>13</v>
      </c>
      <c r="O558" s="32">
        <v>4.5999999999999996</v>
      </c>
      <c r="P558" s="32">
        <v>22.6</v>
      </c>
      <c r="Q558" s="39">
        <v>134056.095</v>
      </c>
      <c r="R558" s="40">
        <v>116.6821116</v>
      </c>
      <c r="S558" s="40">
        <f t="shared" si="44"/>
        <v>15641948.237450201</v>
      </c>
    </row>
    <row r="559" spans="6:19" ht="20" customHeight="1" x14ac:dyDescent="0.2">
      <c r="F559" s="4">
        <v>42558</v>
      </c>
      <c r="G559" s="32" t="str">
        <f t="shared" si="40"/>
        <v>Thursday</v>
      </c>
      <c r="H559" s="32" t="str">
        <f t="shared" si="41"/>
        <v>July</v>
      </c>
      <c r="I559" s="32" t="str">
        <f t="shared" si="42"/>
        <v>2016</v>
      </c>
      <c r="J559" s="32">
        <f t="shared" si="43"/>
        <v>28</v>
      </c>
      <c r="K559" s="32" t="str">
        <f>VLOOKUP(F559,_holidays!A555:B2660, 2,)</f>
        <v>N</v>
      </c>
      <c r="L559" s="32" t="str">
        <f>VLOOKUP(F559,_holidays!A555:C2660, 3,FALSE)</f>
        <v>N</v>
      </c>
      <c r="M559" s="32">
        <v>10.5</v>
      </c>
      <c r="N559" s="32">
        <v>13.7</v>
      </c>
      <c r="O559" s="32">
        <v>4.0999999999999996</v>
      </c>
      <c r="P559" s="32">
        <v>3.8</v>
      </c>
      <c r="Q559" s="39">
        <v>138768.04500000001</v>
      </c>
      <c r="R559" s="40">
        <v>176.91203619999999</v>
      </c>
      <c r="S559" s="40">
        <f t="shared" si="44"/>
        <v>24549737.40044323</v>
      </c>
    </row>
    <row r="560" spans="6:19" ht="20" customHeight="1" x14ac:dyDescent="0.2">
      <c r="F560" s="4">
        <v>42559</v>
      </c>
      <c r="G560" s="32" t="str">
        <f t="shared" si="40"/>
        <v>Friday</v>
      </c>
      <c r="H560" s="32" t="str">
        <f t="shared" si="41"/>
        <v>July</v>
      </c>
      <c r="I560" s="32" t="str">
        <f t="shared" si="42"/>
        <v>2016</v>
      </c>
      <c r="J560" s="32">
        <f t="shared" si="43"/>
        <v>28</v>
      </c>
      <c r="K560" s="32" t="str">
        <f>VLOOKUP(F560,_holidays!A556:B2661, 2,)</f>
        <v>N</v>
      </c>
      <c r="L560" s="32" t="str">
        <f>VLOOKUP(F560,_holidays!A556:C2661, 3,FALSE)</f>
        <v>N</v>
      </c>
      <c r="M560" s="32">
        <v>9.6999999999999993</v>
      </c>
      <c r="N560" s="32">
        <v>15.3</v>
      </c>
      <c r="O560" s="32">
        <v>7.4</v>
      </c>
      <c r="P560" s="32">
        <v>0.8</v>
      </c>
      <c r="Q560" s="39">
        <v>136690.04999999999</v>
      </c>
      <c r="R560" s="40">
        <v>114.84420299999999</v>
      </c>
      <c r="S560" s="40">
        <f t="shared" si="44"/>
        <v>15698059.850280147</v>
      </c>
    </row>
    <row r="561" spans="6:19" ht="20" customHeight="1" x14ac:dyDescent="0.2">
      <c r="F561" s="4">
        <v>42560</v>
      </c>
      <c r="G561" s="32" t="str">
        <f t="shared" si="40"/>
        <v>Saturday</v>
      </c>
      <c r="H561" s="32" t="str">
        <f t="shared" si="41"/>
        <v>July</v>
      </c>
      <c r="I561" s="32" t="str">
        <f t="shared" si="42"/>
        <v>2016</v>
      </c>
      <c r="J561" s="32">
        <f t="shared" si="43"/>
        <v>28</v>
      </c>
      <c r="K561" s="32" t="str">
        <f>VLOOKUP(F561,_holidays!A557:B2662, 2,)</f>
        <v>N</v>
      </c>
      <c r="L561" s="32" t="str">
        <f>VLOOKUP(F561,_holidays!A557:C2662, 3,FALSE)</f>
        <v>N</v>
      </c>
      <c r="M561" s="32">
        <v>5.3</v>
      </c>
      <c r="N561" s="32">
        <v>15.2</v>
      </c>
      <c r="O561" s="32">
        <v>9.5</v>
      </c>
      <c r="P561" s="32">
        <v>0.2</v>
      </c>
      <c r="Q561" s="39">
        <v>122369.535</v>
      </c>
      <c r="R561" s="40">
        <v>105.54857610000001</v>
      </c>
      <c r="S561" s="40">
        <f t="shared" si="44"/>
        <v>12915930.177269114</v>
      </c>
    </row>
    <row r="562" spans="6:19" ht="20" customHeight="1" x14ac:dyDescent="0.2">
      <c r="F562" s="4">
        <v>42561</v>
      </c>
      <c r="G562" s="32" t="str">
        <f t="shared" si="40"/>
        <v>Sunday</v>
      </c>
      <c r="H562" s="32" t="str">
        <f t="shared" si="41"/>
        <v>July</v>
      </c>
      <c r="I562" s="32" t="str">
        <f t="shared" si="42"/>
        <v>2016</v>
      </c>
      <c r="J562" s="32">
        <f t="shared" si="43"/>
        <v>29</v>
      </c>
      <c r="K562" s="32" t="str">
        <f>VLOOKUP(F562,_holidays!A558:B2663, 2,)</f>
        <v>N</v>
      </c>
      <c r="L562" s="32" t="str">
        <f>VLOOKUP(F562,_holidays!A558:C2663, 3,FALSE)</f>
        <v>N</v>
      </c>
      <c r="M562" s="32">
        <v>6.5</v>
      </c>
      <c r="N562" s="32">
        <v>14.2</v>
      </c>
      <c r="O562" s="32">
        <v>3.6</v>
      </c>
      <c r="P562" s="32">
        <v>0</v>
      </c>
      <c r="Q562" s="39">
        <v>119218.23</v>
      </c>
      <c r="R562" s="40">
        <v>36.167212329999998</v>
      </c>
      <c r="S562" s="40">
        <f t="shared" si="44"/>
        <v>4311791.0380167756</v>
      </c>
    </row>
    <row r="563" spans="6:19" ht="20" customHeight="1" x14ac:dyDescent="0.2">
      <c r="F563" s="4">
        <v>42562</v>
      </c>
      <c r="G563" s="32" t="str">
        <f t="shared" si="40"/>
        <v>Monday</v>
      </c>
      <c r="H563" s="32" t="str">
        <f t="shared" si="41"/>
        <v>July</v>
      </c>
      <c r="I563" s="32" t="str">
        <f t="shared" si="42"/>
        <v>2016</v>
      </c>
      <c r="J563" s="32">
        <f t="shared" si="43"/>
        <v>29</v>
      </c>
      <c r="K563" s="32" t="str">
        <f>VLOOKUP(F563,_holidays!A559:B2664, 2,)</f>
        <v>N</v>
      </c>
      <c r="L563" s="32" t="str">
        <f>VLOOKUP(F563,_holidays!A559:C2664, 3,FALSE)</f>
        <v>N</v>
      </c>
      <c r="M563" s="32">
        <v>8.3000000000000007</v>
      </c>
      <c r="N563" s="32">
        <v>16</v>
      </c>
      <c r="O563" s="32">
        <v>7.6</v>
      </c>
      <c r="P563" s="32">
        <v>3.6</v>
      </c>
      <c r="Q563" s="39">
        <v>128207.125</v>
      </c>
      <c r="R563" s="40">
        <v>44.858080039999997</v>
      </c>
      <c r="S563" s="40">
        <f t="shared" si="44"/>
        <v>5751125.4749482842</v>
      </c>
    </row>
    <row r="564" spans="6:19" ht="20" customHeight="1" x14ac:dyDescent="0.2">
      <c r="F564" s="4">
        <v>42563</v>
      </c>
      <c r="G564" s="32" t="str">
        <f t="shared" si="40"/>
        <v>Tuesday</v>
      </c>
      <c r="H564" s="32" t="str">
        <f t="shared" si="41"/>
        <v>July</v>
      </c>
      <c r="I564" s="32" t="str">
        <f t="shared" si="42"/>
        <v>2016</v>
      </c>
      <c r="J564" s="32">
        <f t="shared" si="43"/>
        <v>29</v>
      </c>
      <c r="K564" s="32" t="str">
        <f>VLOOKUP(F564,_holidays!A560:B2665, 2,)</f>
        <v>Y</v>
      </c>
      <c r="L564" s="32" t="str">
        <f>VLOOKUP(F564,_holidays!A560:C2665, 3,FALSE)</f>
        <v>N</v>
      </c>
      <c r="M564" s="32">
        <v>10.7</v>
      </c>
      <c r="N564" s="32">
        <v>13.7</v>
      </c>
      <c r="O564" s="32">
        <v>8.1</v>
      </c>
      <c r="P564" s="32">
        <v>0</v>
      </c>
      <c r="Q564" s="39">
        <v>137582.19500000001</v>
      </c>
      <c r="R564" s="40">
        <v>49.159485719999999</v>
      </c>
      <c r="S564" s="40">
        <f t="shared" si="44"/>
        <v>6763469.950428756</v>
      </c>
    </row>
    <row r="565" spans="6:19" ht="20" customHeight="1" x14ac:dyDescent="0.2">
      <c r="F565" s="4">
        <v>42564</v>
      </c>
      <c r="G565" s="32" t="str">
        <f t="shared" si="40"/>
        <v>Wednesday</v>
      </c>
      <c r="H565" s="32" t="str">
        <f t="shared" si="41"/>
        <v>July</v>
      </c>
      <c r="I565" s="32" t="str">
        <f t="shared" si="42"/>
        <v>2016</v>
      </c>
      <c r="J565" s="32">
        <f t="shared" si="43"/>
        <v>29</v>
      </c>
      <c r="K565" s="32" t="str">
        <f>VLOOKUP(F565,_holidays!A561:B2666, 2,)</f>
        <v>Y</v>
      </c>
      <c r="L565" s="32" t="str">
        <f>VLOOKUP(F565,_holidays!A561:C2666, 3,FALSE)</f>
        <v>N</v>
      </c>
      <c r="M565" s="32">
        <v>4.5</v>
      </c>
      <c r="N565" s="32">
        <v>12</v>
      </c>
      <c r="O565" s="32">
        <v>9</v>
      </c>
      <c r="P565" s="32">
        <v>0.4</v>
      </c>
      <c r="Q565" s="39">
        <v>145728.26</v>
      </c>
      <c r="R565" s="40">
        <v>65.914964920000003</v>
      </c>
      <c r="S565" s="40">
        <f t="shared" si="44"/>
        <v>9605673.1457526404</v>
      </c>
    </row>
    <row r="566" spans="6:19" ht="20" customHeight="1" x14ac:dyDescent="0.2">
      <c r="F566" s="4">
        <v>42565</v>
      </c>
      <c r="G566" s="32" t="str">
        <f t="shared" si="40"/>
        <v>Thursday</v>
      </c>
      <c r="H566" s="32" t="str">
        <f t="shared" si="41"/>
        <v>July</v>
      </c>
      <c r="I566" s="32" t="str">
        <f t="shared" si="42"/>
        <v>2016</v>
      </c>
      <c r="J566" s="32">
        <f t="shared" si="43"/>
        <v>29</v>
      </c>
      <c r="K566" s="32" t="str">
        <f>VLOOKUP(F566,_holidays!A562:B2667, 2,)</f>
        <v>Y</v>
      </c>
      <c r="L566" s="32" t="str">
        <f>VLOOKUP(F566,_holidays!A562:C2667, 3,FALSE)</f>
        <v>N</v>
      </c>
      <c r="M566" s="32">
        <v>6.6</v>
      </c>
      <c r="N566" s="32">
        <v>14</v>
      </c>
      <c r="O566" s="32">
        <v>7.8</v>
      </c>
      <c r="P566" s="32">
        <v>1</v>
      </c>
      <c r="Q566" s="39">
        <v>144103.70499999999</v>
      </c>
      <c r="R566" s="40">
        <v>76.117452619999995</v>
      </c>
      <c r="S566" s="40">
        <f t="shared" si="44"/>
        <v>10968806.937703956</v>
      </c>
    </row>
    <row r="567" spans="6:19" ht="20" customHeight="1" x14ac:dyDescent="0.2">
      <c r="F567" s="4">
        <v>42566</v>
      </c>
      <c r="G567" s="32" t="str">
        <f t="shared" si="40"/>
        <v>Friday</v>
      </c>
      <c r="H567" s="32" t="str">
        <f t="shared" si="41"/>
        <v>July</v>
      </c>
      <c r="I567" s="32" t="str">
        <f t="shared" si="42"/>
        <v>2016</v>
      </c>
      <c r="J567" s="32">
        <f t="shared" si="43"/>
        <v>29</v>
      </c>
      <c r="K567" s="32" t="str">
        <f>VLOOKUP(F567,_holidays!A563:B2668, 2,)</f>
        <v>Y</v>
      </c>
      <c r="L567" s="32" t="str">
        <f>VLOOKUP(F567,_holidays!A563:C2668, 3,FALSE)</f>
        <v>N</v>
      </c>
      <c r="M567" s="32">
        <v>8.8000000000000007</v>
      </c>
      <c r="N567" s="32">
        <v>14.1</v>
      </c>
      <c r="O567" s="32">
        <v>7.2</v>
      </c>
      <c r="P567" s="32">
        <v>0</v>
      </c>
      <c r="Q567" s="39">
        <v>141166.85</v>
      </c>
      <c r="R567" s="40">
        <v>79.507600479999994</v>
      </c>
      <c r="S567" s="40">
        <f t="shared" si="44"/>
        <v>11223837.510820087</v>
      </c>
    </row>
    <row r="568" spans="6:19" ht="20" customHeight="1" x14ac:dyDescent="0.2">
      <c r="F568" s="4">
        <v>42567</v>
      </c>
      <c r="G568" s="32" t="str">
        <f t="shared" si="40"/>
        <v>Saturday</v>
      </c>
      <c r="H568" s="32" t="str">
        <f t="shared" si="41"/>
        <v>July</v>
      </c>
      <c r="I568" s="32" t="str">
        <f t="shared" si="42"/>
        <v>2016</v>
      </c>
      <c r="J568" s="32">
        <f t="shared" si="43"/>
        <v>29</v>
      </c>
      <c r="K568" s="32" t="str">
        <f>VLOOKUP(F568,_holidays!A564:B2669, 2,)</f>
        <v>Y</v>
      </c>
      <c r="L568" s="32" t="str">
        <f>VLOOKUP(F568,_holidays!A564:C2669, 3,FALSE)</f>
        <v>N</v>
      </c>
      <c r="M568" s="32">
        <v>7.8</v>
      </c>
      <c r="N568" s="32">
        <v>13.7</v>
      </c>
      <c r="O568" s="32">
        <v>10.199999999999999</v>
      </c>
      <c r="P568" s="32">
        <v>0</v>
      </c>
      <c r="Q568" s="39">
        <v>120659.15</v>
      </c>
      <c r="R568" s="40">
        <v>73.694418769999999</v>
      </c>
      <c r="S568" s="40">
        <f t="shared" si="44"/>
        <v>8891905.9285322446</v>
      </c>
    </row>
    <row r="569" spans="6:19" ht="20" customHeight="1" x14ac:dyDescent="0.2">
      <c r="F569" s="4">
        <v>42568</v>
      </c>
      <c r="G569" s="32" t="str">
        <f t="shared" si="40"/>
        <v>Sunday</v>
      </c>
      <c r="H569" s="32" t="str">
        <f t="shared" si="41"/>
        <v>July</v>
      </c>
      <c r="I569" s="32" t="str">
        <f t="shared" si="42"/>
        <v>2016</v>
      </c>
      <c r="J569" s="32">
        <f t="shared" si="43"/>
        <v>30</v>
      </c>
      <c r="K569" s="32" t="str">
        <f>VLOOKUP(F569,_holidays!A565:B2670, 2,)</f>
        <v>Y</v>
      </c>
      <c r="L569" s="32" t="str">
        <f>VLOOKUP(F569,_holidays!A565:C2670, 3,FALSE)</f>
        <v>N</v>
      </c>
      <c r="M569" s="32">
        <v>3.1</v>
      </c>
      <c r="N569" s="32">
        <v>16.100000000000001</v>
      </c>
      <c r="O569" s="32">
        <v>10.3</v>
      </c>
      <c r="P569" s="32">
        <v>0</v>
      </c>
      <c r="Q569" s="39">
        <v>113418.125</v>
      </c>
      <c r="R569" s="40">
        <v>48.788405300000001</v>
      </c>
      <c r="S569" s="40">
        <f t="shared" si="44"/>
        <v>5533489.4508660622</v>
      </c>
    </row>
    <row r="570" spans="6:19" ht="20" customHeight="1" x14ac:dyDescent="0.2">
      <c r="F570" s="4">
        <v>42569</v>
      </c>
      <c r="G570" s="32" t="str">
        <f t="shared" si="40"/>
        <v>Monday</v>
      </c>
      <c r="H570" s="32" t="str">
        <f t="shared" si="41"/>
        <v>July</v>
      </c>
      <c r="I570" s="32" t="str">
        <f t="shared" si="42"/>
        <v>2016</v>
      </c>
      <c r="J570" s="32">
        <f t="shared" si="43"/>
        <v>30</v>
      </c>
      <c r="K570" s="32" t="str">
        <f>VLOOKUP(F570,_holidays!A566:B2671, 2,)</f>
        <v>Y</v>
      </c>
      <c r="L570" s="32" t="str">
        <f>VLOOKUP(F570,_holidays!A566:C2671, 3,FALSE)</f>
        <v>N</v>
      </c>
      <c r="M570" s="32">
        <v>9.6</v>
      </c>
      <c r="N570" s="32">
        <v>17.7</v>
      </c>
      <c r="O570" s="32">
        <v>8.8000000000000007</v>
      </c>
      <c r="P570" s="32">
        <v>0</v>
      </c>
      <c r="Q570" s="39">
        <v>127367.015</v>
      </c>
      <c r="R570" s="40">
        <v>43.891518699999999</v>
      </c>
      <c r="S570" s="40">
        <f t="shared" si="44"/>
        <v>5590331.7206356805</v>
      </c>
    </row>
    <row r="571" spans="6:19" ht="20" customHeight="1" x14ac:dyDescent="0.2">
      <c r="F571" s="4">
        <v>42570</v>
      </c>
      <c r="G571" s="32" t="str">
        <f t="shared" si="40"/>
        <v>Tuesday</v>
      </c>
      <c r="H571" s="32" t="str">
        <f t="shared" si="41"/>
        <v>July</v>
      </c>
      <c r="I571" s="32" t="str">
        <f t="shared" si="42"/>
        <v>2016</v>
      </c>
      <c r="J571" s="32">
        <f t="shared" si="43"/>
        <v>30</v>
      </c>
      <c r="K571" s="32" t="str">
        <f>VLOOKUP(F571,_holidays!A567:B2672, 2,)</f>
        <v>Y</v>
      </c>
      <c r="L571" s="32" t="str">
        <f>VLOOKUP(F571,_holidays!A567:C2672, 3,FALSE)</f>
        <v>N</v>
      </c>
      <c r="M571" s="32">
        <v>12.6</v>
      </c>
      <c r="N571" s="32">
        <v>16</v>
      </c>
      <c r="O571" s="32">
        <v>5.7</v>
      </c>
      <c r="P571" s="32">
        <v>0</v>
      </c>
      <c r="Q571" s="39">
        <v>137028.04999999999</v>
      </c>
      <c r="R571" s="40">
        <v>49.453789790000002</v>
      </c>
      <c r="S571" s="40">
        <f t="shared" si="44"/>
        <v>6776556.3800336095</v>
      </c>
    </row>
    <row r="572" spans="6:19" ht="20" customHeight="1" x14ac:dyDescent="0.2">
      <c r="F572" s="4">
        <v>42571</v>
      </c>
      <c r="G572" s="32" t="str">
        <f t="shared" si="40"/>
        <v>Wednesday</v>
      </c>
      <c r="H572" s="32" t="str">
        <f t="shared" si="41"/>
        <v>July</v>
      </c>
      <c r="I572" s="32" t="str">
        <f t="shared" si="42"/>
        <v>2016</v>
      </c>
      <c r="J572" s="32">
        <f t="shared" si="43"/>
        <v>30</v>
      </c>
      <c r="K572" s="32" t="str">
        <f>VLOOKUP(F572,_holidays!A568:B2673, 2,)</f>
        <v>Y</v>
      </c>
      <c r="L572" s="32" t="str">
        <f>VLOOKUP(F572,_holidays!A568:C2673, 3,FALSE)</f>
        <v>N</v>
      </c>
      <c r="M572" s="32">
        <v>9.8000000000000007</v>
      </c>
      <c r="N572" s="32">
        <v>16.100000000000001</v>
      </c>
      <c r="O572" s="32">
        <v>9.1999999999999993</v>
      </c>
      <c r="P572" s="32">
        <v>1.8</v>
      </c>
      <c r="Q572" s="39">
        <v>136850.14000000001</v>
      </c>
      <c r="R572" s="40">
        <v>52.331551939999997</v>
      </c>
      <c r="S572" s="40">
        <f t="shared" si="44"/>
        <v>7161580.2094062716</v>
      </c>
    </row>
    <row r="573" spans="6:19" ht="20" customHeight="1" x14ac:dyDescent="0.2">
      <c r="F573" s="4">
        <v>42572</v>
      </c>
      <c r="G573" s="32" t="str">
        <f t="shared" si="40"/>
        <v>Thursday</v>
      </c>
      <c r="H573" s="32" t="str">
        <f t="shared" si="41"/>
        <v>July</v>
      </c>
      <c r="I573" s="32" t="str">
        <f t="shared" si="42"/>
        <v>2016</v>
      </c>
      <c r="J573" s="32">
        <f t="shared" si="43"/>
        <v>30</v>
      </c>
      <c r="K573" s="32" t="str">
        <f>VLOOKUP(F573,_holidays!A569:B2674, 2,)</f>
        <v>Y</v>
      </c>
      <c r="L573" s="32" t="str">
        <f>VLOOKUP(F573,_holidays!A569:C2674, 3,FALSE)</f>
        <v>N</v>
      </c>
      <c r="M573" s="32">
        <v>6.9</v>
      </c>
      <c r="N573" s="32">
        <v>18.100000000000001</v>
      </c>
      <c r="O573" s="32">
        <v>7.4</v>
      </c>
      <c r="P573" s="32">
        <v>1.8</v>
      </c>
      <c r="Q573" s="39">
        <v>136127.125</v>
      </c>
      <c r="R573" s="40">
        <v>44.92653284</v>
      </c>
      <c r="S573" s="40">
        <f t="shared" si="44"/>
        <v>6115719.7517272849</v>
      </c>
    </row>
    <row r="574" spans="6:19" ht="20" customHeight="1" x14ac:dyDescent="0.2">
      <c r="F574" s="4">
        <v>42573</v>
      </c>
      <c r="G574" s="32" t="str">
        <f t="shared" si="40"/>
        <v>Friday</v>
      </c>
      <c r="H574" s="32" t="str">
        <f t="shared" si="41"/>
        <v>July</v>
      </c>
      <c r="I574" s="32" t="str">
        <f t="shared" si="42"/>
        <v>2016</v>
      </c>
      <c r="J574" s="32">
        <f t="shared" si="43"/>
        <v>30</v>
      </c>
      <c r="K574" s="32" t="str">
        <f>VLOOKUP(F574,_holidays!A570:B2675, 2,)</f>
        <v>Y</v>
      </c>
      <c r="L574" s="32" t="str">
        <f>VLOOKUP(F574,_holidays!A570:C2675, 3,FALSE)</f>
        <v>N</v>
      </c>
      <c r="M574" s="32">
        <v>9.1999999999999993</v>
      </c>
      <c r="N574" s="32">
        <v>18.3</v>
      </c>
      <c r="O574" s="32">
        <v>5.0999999999999996</v>
      </c>
      <c r="P574" s="32">
        <v>7.8</v>
      </c>
      <c r="Q574" s="39">
        <v>128777.82</v>
      </c>
      <c r="R574" s="40">
        <v>21.091718870000001</v>
      </c>
      <c r="S574" s="40">
        <f t="shared" si="44"/>
        <v>2716145.5761314635</v>
      </c>
    </row>
    <row r="575" spans="6:19" ht="20" customHeight="1" x14ac:dyDescent="0.2">
      <c r="F575" s="4">
        <v>42574</v>
      </c>
      <c r="G575" s="32" t="str">
        <f t="shared" si="40"/>
        <v>Saturday</v>
      </c>
      <c r="H575" s="32" t="str">
        <f t="shared" si="41"/>
        <v>July</v>
      </c>
      <c r="I575" s="32" t="str">
        <f t="shared" si="42"/>
        <v>2016</v>
      </c>
      <c r="J575" s="32">
        <f t="shared" si="43"/>
        <v>30</v>
      </c>
      <c r="K575" s="32" t="str">
        <f>VLOOKUP(F575,_holidays!A571:B2676, 2,)</f>
        <v>Y</v>
      </c>
      <c r="L575" s="32" t="str">
        <f>VLOOKUP(F575,_holidays!A571:C2676, 3,FALSE)</f>
        <v>N</v>
      </c>
      <c r="M575" s="32">
        <v>7.5</v>
      </c>
      <c r="N575" s="32">
        <v>11.6</v>
      </c>
      <c r="O575" s="32">
        <v>9</v>
      </c>
      <c r="P575" s="32">
        <v>2.8</v>
      </c>
      <c r="Q575" s="39">
        <v>119888.575</v>
      </c>
      <c r="R575" s="40">
        <v>62.709286929999998</v>
      </c>
      <c r="S575" s="40">
        <f t="shared" si="44"/>
        <v>7518127.0493038241</v>
      </c>
    </row>
    <row r="576" spans="6:19" ht="20" customHeight="1" x14ac:dyDescent="0.2">
      <c r="F576" s="4">
        <v>42575</v>
      </c>
      <c r="G576" s="32" t="str">
        <f t="shared" si="40"/>
        <v>Sunday</v>
      </c>
      <c r="H576" s="32" t="str">
        <f t="shared" si="41"/>
        <v>July</v>
      </c>
      <c r="I576" s="32" t="str">
        <f t="shared" si="42"/>
        <v>2016</v>
      </c>
      <c r="J576" s="32">
        <f t="shared" si="43"/>
        <v>31</v>
      </c>
      <c r="K576" s="32" t="str">
        <f>VLOOKUP(F576,_holidays!A572:B2677, 2,)</f>
        <v>Y</v>
      </c>
      <c r="L576" s="32" t="str">
        <f>VLOOKUP(F576,_holidays!A572:C2677, 3,FALSE)</f>
        <v>N</v>
      </c>
      <c r="M576" s="32">
        <v>4.7</v>
      </c>
      <c r="N576" s="32">
        <v>11.4</v>
      </c>
      <c r="O576" s="32">
        <v>10.3</v>
      </c>
      <c r="P576" s="32">
        <v>0.8</v>
      </c>
      <c r="Q576" s="39">
        <v>120126.905</v>
      </c>
      <c r="R576" s="40">
        <v>52.227008529999999</v>
      </c>
      <c r="S576" s="40">
        <f t="shared" si="44"/>
        <v>6273868.8921174994</v>
      </c>
    </row>
    <row r="577" spans="6:19" ht="20" customHeight="1" x14ac:dyDescent="0.2">
      <c r="F577" s="4">
        <v>42576</v>
      </c>
      <c r="G577" s="32" t="str">
        <f t="shared" si="40"/>
        <v>Monday</v>
      </c>
      <c r="H577" s="32" t="str">
        <f t="shared" si="41"/>
        <v>July</v>
      </c>
      <c r="I577" s="32" t="str">
        <f t="shared" si="42"/>
        <v>2016</v>
      </c>
      <c r="J577" s="32">
        <f t="shared" si="43"/>
        <v>31</v>
      </c>
      <c r="K577" s="32" t="str">
        <f>VLOOKUP(F577,_holidays!A573:B2678, 2,)</f>
        <v>Y</v>
      </c>
      <c r="L577" s="32" t="str">
        <f>VLOOKUP(F577,_holidays!A573:C2678, 3,FALSE)</f>
        <v>N</v>
      </c>
      <c r="M577" s="32">
        <v>6.3</v>
      </c>
      <c r="N577" s="32">
        <v>14.3</v>
      </c>
      <c r="O577" s="32">
        <v>7.5</v>
      </c>
      <c r="P577" s="32">
        <v>0</v>
      </c>
      <c r="Q577" s="39">
        <v>138134.63500000001</v>
      </c>
      <c r="R577" s="40">
        <v>37.980186609999997</v>
      </c>
      <c r="S577" s="40">
        <f t="shared" si="44"/>
        <v>5246379.2146042371</v>
      </c>
    </row>
    <row r="578" spans="6:19" ht="20" customHeight="1" x14ac:dyDescent="0.2">
      <c r="F578" s="4">
        <v>42577</v>
      </c>
      <c r="G578" s="32" t="str">
        <f t="shared" si="40"/>
        <v>Tuesday</v>
      </c>
      <c r="H578" s="32" t="str">
        <f t="shared" si="41"/>
        <v>July</v>
      </c>
      <c r="I578" s="32" t="str">
        <f t="shared" si="42"/>
        <v>2016</v>
      </c>
      <c r="J578" s="32">
        <f t="shared" si="43"/>
        <v>31</v>
      </c>
      <c r="K578" s="32" t="str">
        <f>VLOOKUP(F578,_holidays!A574:B2679, 2,)</f>
        <v>Y</v>
      </c>
      <c r="L578" s="32" t="str">
        <f>VLOOKUP(F578,_holidays!A574:C2679, 3,FALSE)</f>
        <v>N</v>
      </c>
      <c r="M578" s="32">
        <v>6.5</v>
      </c>
      <c r="N578" s="32">
        <v>11</v>
      </c>
      <c r="O578" s="32">
        <v>7.2</v>
      </c>
      <c r="P578" s="32">
        <v>4.8</v>
      </c>
      <c r="Q578" s="39">
        <v>146465.69</v>
      </c>
      <c r="R578" s="40">
        <v>47.971245959999997</v>
      </c>
      <c r="S578" s="40">
        <f t="shared" si="44"/>
        <v>7026141.6396911126</v>
      </c>
    </row>
    <row r="579" spans="6:19" ht="20" customHeight="1" x14ac:dyDescent="0.2">
      <c r="F579" s="4">
        <v>42578</v>
      </c>
      <c r="G579" s="32" t="str">
        <f t="shared" si="40"/>
        <v>Wednesday</v>
      </c>
      <c r="H579" s="32" t="str">
        <f t="shared" si="41"/>
        <v>July</v>
      </c>
      <c r="I579" s="32" t="str">
        <f t="shared" si="42"/>
        <v>2016</v>
      </c>
      <c r="J579" s="32">
        <f t="shared" si="43"/>
        <v>31</v>
      </c>
      <c r="K579" s="32" t="str">
        <f>VLOOKUP(F579,_holidays!A575:B2680, 2,)</f>
        <v>Y</v>
      </c>
      <c r="L579" s="32" t="str">
        <f>VLOOKUP(F579,_holidays!A575:C2680, 3,FALSE)</f>
        <v>N</v>
      </c>
      <c r="M579" s="32">
        <v>7.5</v>
      </c>
      <c r="N579" s="32">
        <v>12.9</v>
      </c>
      <c r="O579" s="32">
        <v>6.9</v>
      </c>
      <c r="P579" s="32">
        <v>0.4</v>
      </c>
      <c r="Q579" s="39">
        <v>143209.755</v>
      </c>
      <c r="R579" s="40">
        <v>36.397462779999998</v>
      </c>
      <c r="S579" s="40">
        <f t="shared" si="44"/>
        <v>5212471.7273454191</v>
      </c>
    </row>
    <row r="580" spans="6:19" ht="20" customHeight="1" x14ac:dyDescent="0.2">
      <c r="F580" s="4">
        <v>42579</v>
      </c>
      <c r="G580" s="32" t="str">
        <f t="shared" si="40"/>
        <v>Thursday</v>
      </c>
      <c r="H580" s="32" t="str">
        <f t="shared" si="41"/>
        <v>July</v>
      </c>
      <c r="I580" s="32" t="str">
        <f t="shared" si="42"/>
        <v>2016</v>
      </c>
      <c r="J580" s="32">
        <f t="shared" si="43"/>
        <v>31</v>
      </c>
      <c r="K580" s="32" t="str">
        <f>VLOOKUP(F580,_holidays!A576:B2681, 2,)</f>
        <v>Y</v>
      </c>
      <c r="L580" s="32" t="str">
        <f>VLOOKUP(F580,_holidays!A576:C2681, 3,FALSE)</f>
        <v>N</v>
      </c>
      <c r="M580" s="32">
        <v>6.9</v>
      </c>
      <c r="N580" s="32">
        <v>15.2</v>
      </c>
      <c r="O580" s="32">
        <v>6.3</v>
      </c>
      <c r="P580" s="32">
        <v>0</v>
      </c>
      <c r="Q580" s="39">
        <v>142341.63500000001</v>
      </c>
      <c r="R580" s="40">
        <v>41.561898749999997</v>
      </c>
      <c r="S580" s="40">
        <f t="shared" si="44"/>
        <v>5915988.6217794567</v>
      </c>
    </row>
    <row r="581" spans="6:19" ht="20" customHeight="1" x14ac:dyDescent="0.2">
      <c r="F581" s="4">
        <v>42580</v>
      </c>
      <c r="G581" s="32" t="str">
        <f t="shared" si="40"/>
        <v>Friday</v>
      </c>
      <c r="H581" s="32" t="str">
        <f t="shared" si="41"/>
        <v>July</v>
      </c>
      <c r="I581" s="32" t="str">
        <f t="shared" si="42"/>
        <v>2016</v>
      </c>
      <c r="J581" s="32">
        <f t="shared" si="43"/>
        <v>31</v>
      </c>
      <c r="K581" s="32" t="str">
        <f>VLOOKUP(F581,_holidays!A577:B2682, 2,)</f>
        <v>Y</v>
      </c>
      <c r="L581" s="32" t="str">
        <f>VLOOKUP(F581,_holidays!A577:C2682, 3,FALSE)</f>
        <v>N</v>
      </c>
      <c r="M581" s="32">
        <v>10.199999999999999</v>
      </c>
      <c r="N581" s="32">
        <v>15.3</v>
      </c>
      <c r="O581" s="32">
        <v>5</v>
      </c>
      <c r="P581" s="32">
        <v>0</v>
      </c>
      <c r="Q581" s="39">
        <v>139822.93</v>
      </c>
      <c r="R581" s="40">
        <v>33.869681919999998</v>
      </c>
      <c r="S581" s="40">
        <f t="shared" si="44"/>
        <v>4735758.1642224248</v>
      </c>
    </row>
    <row r="582" spans="6:19" ht="20" customHeight="1" x14ac:dyDescent="0.2">
      <c r="F582" s="4">
        <v>42581</v>
      </c>
      <c r="G582" s="32" t="str">
        <f t="shared" ref="G582:G645" si="45">TEXT(F582,"DDDD")</f>
        <v>Saturday</v>
      </c>
      <c r="H582" s="32" t="str">
        <f t="shared" ref="H582:H645" si="46">TEXT(F582,"MMMM")</f>
        <v>July</v>
      </c>
      <c r="I582" s="32" t="str">
        <f t="shared" ref="I582:I645" si="47">TEXT(F582,"YYYY")</f>
        <v>2016</v>
      </c>
      <c r="J582" s="32">
        <f t="shared" ref="J582:J645" si="48">WEEKNUM(F582)</f>
        <v>31</v>
      </c>
      <c r="K582" s="32" t="str">
        <f>VLOOKUP(F582,_holidays!A578:B2683, 2,)</f>
        <v>Y</v>
      </c>
      <c r="L582" s="32" t="str">
        <f>VLOOKUP(F582,_holidays!A578:C2683, 3,FALSE)</f>
        <v>N</v>
      </c>
      <c r="M582" s="32">
        <v>9.1</v>
      </c>
      <c r="N582" s="32">
        <v>13.8</v>
      </c>
      <c r="O582" s="32">
        <v>8.5</v>
      </c>
      <c r="P582" s="32">
        <v>2.4</v>
      </c>
      <c r="Q582" s="39">
        <v>121548.535</v>
      </c>
      <c r="R582" s="40">
        <v>24.849528429999999</v>
      </c>
      <c r="S582" s="40">
        <f t="shared" ref="S582:S645" si="49">Q582*R582</f>
        <v>3020423.7761073499</v>
      </c>
    </row>
    <row r="583" spans="6:19" ht="20" customHeight="1" x14ac:dyDescent="0.2">
      <c r="F583" s="4">
        <v>42582</v>
      </c>
      <c r="G583" s="32" t="str">
        <f t="shared" si="45"/>
        <v>Sunday</v>
      </c>
      <c r="H583" s="32" t="str">
        <f t="shared" si="46"/>
        <v>July</v>
      </c>
      <c r="I583" s="32" t="str">
        <f t="shared" si="47"/>
        <v>2016</v>
      </c>
      <c r="J583" s="32">
        <f t="shared" si="48"/>
        <v>32</v>
      </c>
      <c r="K583" s="32" t="str">
        <f>VLOOKUP(F583,_holidays!A579:B2684, 2,)</f>
        <v>Y</v>
      </c>
      <c r="L583" s="32" t="str">
        <f>VLOOKUP(F583,_holidays!A579:C2684, 3,FALSE)</f>
        <v>N</v>
      </c>
      <c r="M583" s="32">
        <v>10.3</v>
      </c>
      <c r="N583" s="32">
        <v>17</v>
      </c>
      <c r="O583" s="32">
        <v>11.3</v>
      </c>
      <c r="P583" s="32">
        <v>2</v>
      </c>
      <c r="Q583" s="39">
        <v>114481.28</v>
      </c>
      <c r="R583" s="40">
        <v>33.778252090000002</v>
      </c>
      <c r="S583" s="40">
        <f t="shared" si="49"/>
        <v>3866977.5354258753</v>
      </c>
    </row>
    <row r="584" spans="6:19" ht="20" customHeight="1" x14ac:dyDescent="0.2">
      <c r="F584" s="4">
        <v>42583</v>
      </c>
      <c r="G584" s="32" t="str">
        <f t="shared" si="45"/>
        <v>Monday</v>
      </c>
      <c r="H584" s="32" t="str">
        <f t="shared" si="46"/>
        <v>August</v>
      </c>
      <c r="I584" s="32" t="str">
        <f t="shared" si="47"/>
        <v>2016</v>
      </c>
      <c r="J584" s="32">
        <f t="shared" si="48"/>
        <v>32</v>
      </c>
      <c r="K584" s="32" t="str">
        <f>VLOOKUP(F584,_holidays!A580:B2685, 2,)</f>
        <v>Y</v>
      </c>
      <c r="L584" s="32" t="str">
        <f>VLOOKUP(F584,_holidays!A580:C2685, 3,FALSE)</f>
        <v>N</v>
      </c>
      <c r="M584" s="32">
        <v>11.2</v>
      </c>
      <c r="N584" s="32">
        <v>14.4</v>
      </c>
      <c r="O584" s="32">
        <v>5.2</v>
      </c>
      <c r="P584" s="32">
        <v>2.8</v>
      </c>
      <c r="Q584" s="39">
        <v>137934.845</v>
      </c>
      <c r="R584" s="40">
        <v>45.979129370000003</v>
      </c>
      <c r="S584" s="40">
        <f t="shared" si="49"/>
        <v>6342124.0828858977</v>
      </c>
    </row>
    <row r="585" spans="6:19" ht="20" customHeight="1" x14ac:dyDescent="0.2">
      <c r="F585" s="4">
        <v>42584</v>
      </c>
      <c r="G585" s="32" t="str">
        <f t="shared" si="45"/>
        <v>Tuesday</v>
      </c>
      <c r="H585" s="32" t="str">
        <f t="shared" si="46"/>
        <v>August</v>
      </c>
      <c r="I585" s="32" t="str">
        <f t="shared" si="47"/>
        <v>2016</v>
      </c>
      <c r="J585" s="32">
        <f t="shared" si="48"/>
        <v>32</v>
      </c>
      <c r="K585" s="32" t="str">
        <f>VLOOKUP(F585,_holidays!A581:B2686, 2,)</f>
        <v>Y</v>
      </c>
      <c r="L585" s="32" t="str">
        <f>VLOOKUP(F585,_holidays!A581:C2686, 3,FALSE)</f>
        <v>N</v>
      </c>
      <c r="M585" s="32">
        <v>8.5</v>
      </c>
      <c r="N585" s="32">
        <v>13.4</v>
      </c>
      <c r="O585" s="32">
        <v>11.2</v>
      </c>
      <c r="P585" s="32">
        <v>14.4</v>
      </c>
      <c r="Q585" s="39">
        <v>137301.69</v>
      </c>
      <c r="R585" s="40">
        <v>48.597990580000001</v>
      </c>
      <c r="S585" s="40">
        <f t="shared" si="49"/>
        <v>6672586.2372380802</v>
      </c>
    </row>
    <row r="586" spans="6:19" ht="20" customHeight="1" x14ac:dyDescent="0.2">
      <c r="F586" s="4">
        <v>42585</v>
      </c>
      <c r="G586" s="32" t="str">
        <f t="shared" si="45"/>
        <v>Wednesday</v>
      </c>
      <c r="H586" s="32" t="str">
        <f t="shared" si="46"/>
        <v>August</v>
      </c>
      <c r="I586" s="32" t="str">
        <f t="shared" si="47"/>
        <v>2016</v>
      </c>
      <c r="J586" s="32">
        <f t="shared" si="48"/>
        <v>32</v>
      </c>
      <c r="K586" s="32" t="str">
        <f>VLOOKUP(F586,_holidays!A582:B2687, 2,)</f>
        <v>Y</v>
      </c>
      <c r="L586" s="32" t="str">
        <f>VLOOKUP(F586,_holidays!A582:C2687, 3,FALSE)</f>
        <v>N</v>
      </c>
      <c r="M586" s="32">
        <v>8.6999999999999993</v>
      </c>
      <c r="N586" s="32">
        <v>12.8</v>
      </c>
      <c r="O586" s="32">
        <v>8.4</v>
      </c>
      <c r="P586" s="32">
        <v>2.8</v>
      </c>
      <c r="Q586" s="39">
        <v>140922.715</v>
      </c>
      <c r="R586" s="40">
        <v>58.029549359999997</v>
      </c>
      <c r="S586" s="40">
        <f t="shared" si="49"/>
        <v>8177681.6460377118</v>
      </c>
    </row>
    <row r="587" spans="6:19" ht="20" customHeight="1" x14ac:dyDescent="0.2">
      <c r="F587" s="4">
        <v>42586</v>
      </c>
      <c r="G587" s="32" t="str">
        <f t="shared" si="45"/>
        <v>Thursday</v>
      </c>
      <c r="H587" s="32" t="str">
        <f t="shared" si="46"/>
        <v>August</v>
      </c>
      <c r="I587" s="32" t="str">
        <f t="shared" si="47"/>
        <v>2016</v>
      </c>
      <c r="J587" s="32">
        <f t="shared" si="48"/>
        <v>32</v>
      </c>
      <c r="K587" s="32" t="str">
        <f>VLOOKUP(F587,_holidays!A583:B2688, 2,)</f>
        <v>Y</v>
      </c>
      <c r="L587" s="32" t="str">
        <f>VLOOKUP(F587,_holidays!A583:C2688, 3,FALSE)</f>
        <v>N</v>
      </c>
      <c r="M587" s="32">
        <v>4.9000000000000004</v>
      </c>
      <c r="N587" s="32">
        <v>14.6</v>
      </c>
      <c r="O587" s="32">
        <v>11.1</v>
      </c>
      <c r="P587" s="32">
        <v>0.8</v>
      </c>
      <c r="Q587" s="39">
        <v>142671.51</v>
      </c>
      <c r="R587" s="40">
        <v>51.565282189999998</v>
      </c>
      <c r="S587" s="40">
        <f t="shared" si="49"/>
        <v>7356896.6736234073</v>
      </c>
    </row>
    <row r="588" spans="6:19" ht="20" customHeight="1" x14ac:dyDescent="0.2">
      <c r="F588" s="4">
        <v>42587</v>
      </c>
      <c r="G588" s="32" t="str">
        <f t="shared" si="45"/>
        <v>Friday</v>
      </c>
      <c r="H588" s="32" t="str">
        <f t="shared" si="46"/>
        <v>August</v>
      </c>
      <c r="I588" s="32" t="str">
        <f t="shared" si="47"/>
        <v>2016</v>
      </c>
      <c r="J588" s="32">
        <f t="shared" si="48"/>
        <v>32</v>
      </c>
      <c r="K588" s="32" t="str">
        <f>VLOOKUP(F588,_holidays!A584:B2689, 2,)</f>
        <v>Y</v>
      </c>
      <c r="L588" s="32" t="str">
        <f>VLOOKUP(F588,_holidays!A584:C2689, 3,FALSE)</f>
        <v>N</v>
      </c>
      <c r="M588" s="32">
        <v>3.4</v>
      </c>
      <c r="N588" s="32">
        <v>14.6</v>
      </c>
      <c r="O588" s="32">
        <v>8.6999999999999993</v>
      </c>
      <c r="P588" s="32">
        <v>0</v>
      </c>
      <c r="Q588" s="39">
        <v>145491.32999999999</v>
      </c>
      <c r="R588" s="40">
        <v>70.203116499999993</v>
      </c>
      <c r="S588" s="40">
        <f t="shared" si="49"/>
        <v>10213944.789729943</v>
      </c>
    </row>
    <row r="589" spans="6:19" ht="20" customHeight="1" x14ac:dyDescent="0.2">
      <c r="F589" s="4">
        <v>42588</v>
      </c>
      <c r="G589" s="32" t="str">
        <f t="shared" si="45"/>
        <v>Saturday</v>
      </c>
      <c r="H589" s="32" t="str">
        <f t="shared" si="46"/>
        <v>August</v>
      </c>
      <c r="I589" s="32" t="str">
        <f t="shared" si="47"/>
        <v>2016</v>
      </c>
      <c r="J589" s="32">
        <f t="shared" si="48"/>
        <v>32</v>
      </c>
      <c r="K589" s="32" t="str">
        <f>VLOOKUP(F589,_holidays!A585:B2690, 2,)</f>
        <v>Y</v>
      </c>
      <c r="L589" s="32" t="str">
        <f>VLOOKUP(F589,_holidays!A585:C2690, 3,FALSE)</f>
        <v>N</v>
      </c>
      <c r="M589" s="32">
        <v>5.8</v>
      </c>
      <c r="N589" s="32">
        <v>14.4</v>
      </c>
      <c r="O589" s="32">
        <v>7</v>
      </c>
      <c r="P589" s="32">
        <v>0</v>
      </c>
      <c r="Q589" s="39">
        <v>130907.095</v>
      </c>
      <c r="R589" s="40">
        <v>54.398078300000002</v>
      </c>
      <c r="S589" s="40">
        <f t="shared" si="49"/>
        <v>7121094.4038355388</v>
      </c>
    </row>
    <row r="590" spans="6:19" ht="20" customHeight="1" x14ac:dyDescent="0.2">
      <c r="F590" s="4">
        <v>42589</v>
      </c>
      <c r="G590" s="32" t="str">
        <f t="shared" si="45"/>
        <v>Sunday</v>
      </c>
      <c r="H590" s="32" t="str">
        <f t="shared" si="46"/>
        <v>August</v>
      </c>
      <c r="I590" s="32" t="str">
        <f t="shared" si="47"/>
        <v>2016</v>
      </c>
      <c r="J590" s="32">
        <f t="shared" si="48"/>
        <v>33</v>
      </c>
      <c r="K590" s="32" t="str">
        <f>VLOOKUP(F590,_holidays!A586:B2691, 2,)</f>
        <v>Y</v>
      </c>
      <c r="L590" s="32" t="str">
        <f>VLOOKUP(F590,_holidays!A586:C2691, 3,FALSE)</f>
        <v>N</v>
      </c>
      <c r="M590" s="32">
        <v>7.6</v>
      </c>
      <c r="N590" s="32">
        <v>16.600000000000001</v>
      </c>
      <c r="O590" s="32">
        <v>10.4</v>
      </c>
      <c r="P590" s="32">
        <v>0</v>
      </c>
      <c r="Q590" s="39">
        <v>120379.285</v>
      </c>
      <c r="R590" s="40">
        <v>32.884789920000003</v>
      </c>
      <c r="S590" s="40">
        <f t="shared" si="49"/>
        <v>3958647.4979448076</v>
      </c>
    </row>
    <row r="591" spans="6:19" ht="20" customHeight="1" x14ac:dyDescent="0.2">
      <c r="F591" s="4">
        <v>42590</v>
      </c>
      <c r="G591" s="32" t="str">
        <f t="shared" si="45"/>
        <v>Monday</v>
      </c>
      <c r="H591" s="32" t="str">
        <f t="shared" si="46"/>
        <v>August</v>
      </c>
      <c r="I591" s="32" t="str">
        <f t="shared" si="47"/>
        <v>2016</v>
      </c>
      <c r="J591" s="32">
        <f t="shared" si="48"/>
        <v>33</v>
      </c>
      <c r="K591" s="32" t="str">
        <f>VLOOKUP(F591,_holidays!A587:B2692, 2,)</f>
        <v>Y</v>
      </c>
      <c r="L591" s="32" t="str">
        <f>VLOOKUP(F591,_holidays!A587:C2692, 3,FALSE)</f>
        <v>N</v>
      </c>
      <c r="M591" s="32">
        <v>5</v>
      </c>
      <c r="N591" s="32">
        <v>14.2</v>
      </c>
      <c r="O591" s="32">
        <v>8</v>
      </c>
      <c r="P591" s="32">
        <v>0</v>
      </c>
      <c r="Q591" s="39">
        <v>138506.45000000001</v>
      </c>
      <c r="R591" s="40">
        <v>35.117820729999998</v>
      </c>
      <c r="S591" s="40">
        <f t="shared" si="49"/>
        <v>4864044.681048709</v>
      </c>
    </row>
    <row r="592" spans="6:19" ht="20" customHeight="1" x14ac:dyDescent="0.2">
      <c r="F592" s="4">
        <v>42591</v>
      </c>
      <c r="G592" s="32" t="str">
        <f t="shared" si="45"/>
        <v>Tuesday</v>
      </c>
      <c r="H592" s="32" t="str">
        <f t="shared" si="46"/>
        <v>August</v>
      </c>
      <c r="I592" s="32" t="str">
        <f t="shared" si="47"/>
        <v>2016</v>
      </c>
      <c r="J592" s="32">
        <f t="shared" si="48"/>
        <v>33</v>
      </c>
      <c r="K592" s="32" t="str">
        <f>VLOOKUP(F592,_holidays!A588:B2693, 2,)</f>
        <v>Y</v>
      </c>
      <c r="L592" s="32" t="str">
        <f>VLOOKUP(F592,_holidays!A588:C2693, 3,FALSE)</f>
        <v>N</v>
      </c>
      <c r="M592" s="32">
        <v>9.6999999999999993</v>
      </c>
      <c r="N592" s="32">
        <v>18.899999999999999</v>
      </c>
      <c r="O592" s="32">
        <v>7.8</v>
      </c>
      <c r="P592" s="32">
        <v>0</v>
      </c>
      <c r="Q592" s="39">
        <v>132819.535</v>
      </c>
      <c r="R592" s="40">
        <v>29.293519740000001</v>
      </c>
      <c r="S592" s="40">
        <f t="shared" si="49"/>
        <v>3890751.6703801211</v>
      </c>
    </row>
    <row r="593" spans="6:19" ht="20" customHeight="1" x14ac:dyDescent="0.2">
      <c r="F593" s="4">
        <v>42592</v>
      </c>
      <c r="G593" s="32" t="str">
        <f t="shared" si="45"/>
        <v>Wednesday</v>
      </c>
      <c r="H593" s="32" t="str">
        <f t="shared" si="46"/>
        <v>August</v>
      </c>
      <c r="I593" s="32" t="str">
        <f t="shared" si="47"/>
        <v>2016</v>
      </c>
      <c r="J593" s="32">
        <f t="shared" si="48"/>
        <v>33</v>
      </c>
      <c r="K593" s="32" t="str">
        <f>VLOOKUP(F593,_holidays!A589:B2694, 2,)</f>
        <v>Y</v>
      </c>
      <c r="L593" s="32" t="str">
        <f>VLOOKUP(F593,_holidays!A589:C2694, 3,FALSE)</f>
        <v>N</v>
      </c>
      <c r="M593" s="32">
        <v>9.6</v>
      </c>
      <c r="N593" s="32">
        <v>15.3</v>
      </c>
      <c r="O593" s="32">
        <v>11.3</v>
      </c>
      <c r="P593" s="32">
        <v>0</v>
      </c>
      <c r="Q593" s="39">
        <v>130616.67</v>
      </c>
      <c r="R593" s="40">
        <v>22.419440789999999</v>
      </c>
      <c r="S593" s="40">
        <f t="shared" si="49"/>
        <v>2928352.6992519693</v>
      </c>
    </row>
    <row r="594" spans="6:19" ht="20" customHeight="1" x14ac:dyDescent="0.2">
      <c r="F594" s="4">
        <v>42593</v>
      </c>
      <c r="G594" s="32" t="str">
        <f t="shared" si="45"/>
        <v>Thursday</v>
      </c>
      <c r="H594" s="32" t="str">
        <f t="shared" si="46"/>
        <v>August</v>
      </c>
      <c r="I594" s="32" t="str">
        <f t="shared" si="47"/>
        <v>2016</v>
      </c>
      <c r="J594" s="32">
        <f t="shared" si="48"/>
        <v>33</v>
      </c>
      <c r="K594" s="32" t="str">
        <f>VLOOKUP(F594,_holidays!A590:B2695, 2,)</f>
        <v>Y</v>
      </c>
      <c r="L594" s="32" t="str">
        <f>VLOOKUP(F594,_holidays!A590:C2695, 3,FALSE)</f>
        <v>N</v>
      </c>
      <c r="M594" s="32">
        <v>6.8</v>
      </c>
      <c r="N594" s="32">
        <v>15.7</v>
      </c>
      <c r="O594" s="32">
        <v>10.3</v>
      </c>
      <c r="P594" s="32">
        <v>8.1999999999999993</v>
      </c>
      <c r="Q594" s="39">
        <v>138368.4</v>
      </c>
      <c r="R594" s="40">
        <v>39.806463620000002</v>
      </c>
      <c r="S594" s="40">
        <f t="shared" si="49"/>
        <v>5507956.6807576083</v>
      </c>
    </row>
    <row r="595" spans="6:19" ht="20" customHeight="1" x14ac:dyDescent="0.2">
      <c r="F595" s="4">
        <v>42594</v>
      </c>
      <c r="G595" s="32" t="str">
        <f t="shared" si="45"/>
        <v>Friday</v>
      </c>
      <c r="H595" s="32" t="str">
        <f t="shared" si="46"/>
        <v>August</v>
      </c>
      <c r="I595" s="32" t="str">
        <f t="shared" si="47"/>
        <v>2016</v>
      </c>
      <c r="J595" s="32">
        <f t="shared" si="48"/>
        <v>33</v>
      </c>
      <c r="K595" s="32" t="str">
        <f>VLOOKUP(F595,_holidays!A591:B2696, 2,)</f>
        <v>Y</v>
      </c>
      <c r="L595" s="32" t="str">
        <f>VLOOKUP(F595,_holidays!A591:C2696, 3,FALSE)</f>
        <v>N</v>
      </c>
      <c r="M595" s="32">
        <v>7.7</v>
      </c>
      <c r="N595" s="32">
        <v>14.1</v>
      </c>
      <c r="O595" s="32">
        <v>11.7</v>
      </c>
      <c r="P595" s="32">
        <v>0</v>
      </c>
      <c r="Q595" s="39">
        <v>134885.67000000001</v>
      </c>
      <c r="R595" s="40">
        <v>41.092200069999997</v>
      </c>
      <c r="S595" s="40">
        <f t="shared" si="49"/>
        <v>5542748.9382159971</v>
      </c>
    </row>
    <row r="596" spans="6:19" ht="20" customHeight="1" x14ac:dyDescent="0.2">
      <c r="F596" s="4">
        <v>42595</v>
      </c>
      <c r="G596" s="32" t="str">
        <f t="shared" si="45"/>
        <v>Saturday</v>
      </c>
      <c r="H596" s="32" t="str">
        <f t="shared" si="46"/>
        <v>August</v>
      </c>
      <c r="I596" s="32" t="str">
        <f t="shared" si="47"/>
        <v>2016</v>
      </c>
      <c r="J596" s="32">
        <f t="shared" si="48"/>
        <v>33</v>
      </c>
      <c r="K596" s="32" t="str">
        <f>VLOOKUP(F596,_holidays!A592:B2697, 2,)</f>
        <v>Y</v>
      </c>
      <c r="L596" s="32" t="str">
        <f>VLOOKUP(F596,_holidays!A592:C2697, 3,FALSE)</f>
        <v>N</v>
      </c>
      <c r="M596" s="32">
        <v>7.9</v>
      </c>
      <c r="N596" s="32">
        <v>15.1</v>
      </c>
      <c r="O596" s="32">
        <v>9.5</v>
      </c>
      <c r="P596" s="32">
        <v>1.6</v>
      </c>
      <c r="Q596" s="39">
        <v>120382.80499999999</v>
      </c>
      <c r="R596" s="40">
        <v>38.810956079999997</v>
      </c>
      <c r="S596" s="40">
        <f t="shared" si="49"/>
        <v>4672171.7576422039</v>
      </c>
    </row>
    <row r="597" spans="6:19" ht="20" customHeight="1" x14ac:dyDescent="0.2">
      <c r="F597" s="4">
        <v>42596</v>
      </c>
      <c r="G597" s="32" t="str">
        <f t="shared" si="45"/>
        <v>Sunday</v>
      </c>
      <c r="H597" s="32" t="str">
        <f t="shared" si="46"/>
        <v>August</v>
      </c>
      <c r="I597" s="32" t="str">
        <f t="shared" si="47"/>
        <v>2016</v>
      </c>
      <c r="J597" s="32">
        <f t="shared" si="48"/>
        <v>34</v>
      </c>
      <c r="K597" s="32" t="str">
        <f>VLOOKUP(F597,_holidays!A593:B2698, 2,)</f>
        <v>Y</v>
      </c>
      <c r="L597" s="32" t="str">
        <f>VLOOKUP(F597,_holidays!A593:C2698, 3,FALSE)</f>
        <v>N</v>
      </c>
      <c r="M597" s="32">
        <v>8.5</v>
      </c>
      <c r="N597" s="32">
        <v>18.7</v>
      </c>
      <c r="O597" s="32">
        <v>11.6</v>
      </c>
      <c r="P597" s="32">
        <v>0.2</v>
      </c>
      <c r="Q597" s="39">
        <v>113066.245</v>
      </c>
      <c r="R597" s="40">
        <v>33.061160000000001</v>
      </c>
      <c r="S597" s="40">
        <f t="shared" si="49"/>
        <v>3738101.2165441997</v>
      </c>
    </row>
    <row r="598" spans="6:19" ht="20" customHeight="1" x14ac:dyDescent="0.2">
      <c r="F598" s="4">
        <v>42597</v>
      </c>
      <c r="G598" s="32" t="str">
        <f t="shared" si="45"/>
        <v>Monday</v>
      </c>
      <c r="H598" s="32" t="str">
        <f t="shared" si="46"/>
        <v>August</v>
      </c>
      <c r="I598" s="32" t="str">
        <f t="shared" si="47"/>
        <v>2016</v>
      </c>
      <c r="J598" s="32">
        <f t="shared" si="48"/>
        <v>34</v>
      </c>
      <c r="K598" s="32" t="str">
        <f>VLOOKUP(F598,_holidays!A594:B2699, 2,)</f>
        <v>Y</v>
      </c>
      <c r="L598" s="32" t="str">
        <f>VLOOKUP(F598,_holidays!A594:C2699, 3,FALSE)</f>
        <v>N</v>
      </c>
      <c r="M598" s="32">
        <v>10.199999999999999</v>
      </c>
      <c r="N598" s="32">
        <v>18.100000000000001</v>
      </c>
      <c r="O598" s="32">
        <v>13.4</v>
      </c>
      <c r="P598" s="32">
        <v>0</v>
      </c>
      <c r="Q598" s="39">
        <v>127906.24000000001</v>
      </c>
      <c r="R598" s="40">
        <v>39.838938429999999</v>
      </c>
      <c r="S598" s="40">
        <f t="shared" si="49"/>
        <v>5095648.8201728035</v>
      </c>
    </row>
    <row r="599" spans="6:19" ht="20" customHeight="1" x14ac:dyDescent="0.2">
      <c r="F599" s="4">
        <v>42598</v>
      </c>
      <c r="G599" s="32" t="str">
        <f t="shared" si="45"/>
        <v>Tuesday</v>
      </c>
      <c r="H599" s="32" t="str">
        <f t="shared" si="46"/>
        <v>August</v>
      </c>
      <c r="I599" s="32" t="str">
        <f t="shared" si="47"/>
        <v>2016</v>
      </c>
      <c r="J599" s="32">
        <f t="shared" si="48"/>
        <v>34</v>
      </c>
      <c r="K599" s="32" t="str">
        <f>VLOOKUP(F599,_holidays!A595:B2700, 2,)</f>
        <v>Y</v>
      </c>
      <c r="L599" s="32" t="str">
        <f>VLOOKUP(F599,_holidays!A595:C2700, 3,FALSE)</f>
        <v>N</v>
      </c>
      <c r="M599" s="32">
        <v>10</v>
      </c>
      <c r="N599" s="32">
        <v>18.2</v>
      </c>
      <c r="O599" s="32">
        <v>13.5</v>
      </c>
      <c r="P599" s="32">
        <v>0</v>
      </c>
      <c r="Q599" s="39">
        <v>124975.11</v>
      </c>
      <c r="R599" s="40">
        <v>24.453904470000001</v>
      </c>
      <c r="S599" s="40">
        <f t="shared" si="49"/>
        <v>3056129.4010677417</v>
      </c>
    </row>
    <row r="600" spans="6:19" ht="20" customHeight="1" x14ac:dyDescent="0.2">
      <c r="F600" s="4">
        <v>42599</v>
      </c>
      <c r="G600" s="32" t="str">
        <f t="shared" si="45"/>
        <v>Wednesday</v>
      </c>
      <c r="H600" s="32" t="str">
        <f t="shared" si="46"/>
        <v>August</v>
      </c>
      <c r="I600" s="32" t="str">
        <f t="shared" si="47"/>
        <v>2016</v>
      </c>
      <c r="J600" s="32">
        <f t="shared" si="48"/>
        <v>34</v>
      </c>
      <c r="K600" s="32" t="str">
        <f>VLOOKUP(F600,_holidays!A596:B2701, 2,)</f>
        <v>Y</v>
      </c>
      <c r="L600" s="32" t="str">
        <f>VLOOKUP(F600,_holidays!A596:C2701, 3,FALSE)</f>
        <v>N</v>
      </c>
      <c r="M600" s="32">
        <v>12.5</v>
      </c>
      <c r="N600" s="32">
        <v>15.6</v>
      </c>
      <c r="O600" s="32">
        <v>9.6</v>
      </c>
      <c r="P600" s="32">
        <v>0.4</v>
      </c>
      <c r="Q600" s="39">
        <v>132561.22</v>
      </c>
      <c r="R600" s="40">
        <v>40.89160699</v>
      </c>
      <c r="S600" s="40">
        <f t="shared" si="49"/>
        <v>5420641.3103549276</v>
      </c>
    </row>
    <row r="601" spans="6:19" ht="20" customHeight="1" x14ac:dyDescent="0.2">
      <c r="F601" s="4">
        <v>42600</v>
      </c>
      <c r="G601" s="32" t="str">
        <f t="shared" si="45"/>
        <v>Thursday</v>
      </c>
      <c r="H601" s="32" t="str">
        <f t="shared" si="46"/>
        <v>August</v>
      </c>
      <c r="I601" s="32" t="str">
        <f t="shared" si="47"/>
        <v>2016</v>
      </c>
      <c r="J601" s="32">
        <f t="shared" si="48"/>
        <v>34</v>
      </c>
      <c r="K601" s="32" t="str">
        <f>VLOOKUP(F601,_holidays!A597:B2702, 2,)</f>
        <v>Y</v>
      </c>
      <c r="L601" s="32" t="str">
        <f>VLOOKUP(F601,_holidays!A597:C2702, 3,FALSE)</f>
        <v>N</v>
      </c>
      <c r="M601" s="32">
        <v>7.1</v>
      </c>
      <c r="N601" s="32">
        <v>21.6</v>
      </c>
      <c r="O601" s="32">
        <v>13.1</v>
      </c>
      <c r="P601" s="32">
        <v>0</v>
      </c>
      <c r="Q601" s="39">
        <v>123434.505</v>
      </c>
      <c r="R601" s="40">
        <v>27.471093289999999</v>
      </c>
      <c r="S601" s="40">
        <f t="shared" si="49"/>
        <v>3390880.8020599713</v>
      </c>
    </row>
    <row r="602" spans="6:19" ht="20" customHeight="1" x14ac:dyDescent="0.2">
      <c r="F602" s="4">
        <v>42601</v>
      </c>
      <c r="G602" s="32" t="str">
        <f t="shared" si="45"/>
        <v>Friday</v>
      </c>
      <c r="H602" s="32" t="str">
        <f t="shared" si="46"/>
        <v>August</v>
      </c>
      <c r="I602" s="32" t="str">
        <f t="shared" si="47"/>
        <v>2016</v>
      </c>
      <c r="J602" s="32">
        <f t="shared" si="48"/>
        <v>34</v>
      </c>
      <c r="K602" s="32" t="str">
        <f>VLOOKUP(F602,_holidays!A598:B2703, 2,)</f>
        <v>Y</v>
      </c>
      <c r="L602" s="32" t="str">
        <f>VLOOKUP(F602,_holidays!A598:C2703, 3,FALSE)</f>
        <v>N</v>
      </c>
      <c r="M602" s="32">
        <v>15.3</v>
      </c>
      <c r="N602" s="32">
        <v>16.399999999999999</v>
      </c>
      <c r="O602" s="32">
        <v>2.7</v>
      </c>
      <c r="P602" s="32">
        <v>0.2</v>
      </c>
      <c r="Q602" s="39">
        <v>132569.74</v>
      </c>
      <c r="R602" s="40">
        <v>27.60134081</v>
      </c>
      <c r="S602" s="40">
        <f t="shared" si="49"/>
        <v>3659102.574833089</v>
      </c>
    </row>
    <row r="603" spans="6:19" ht="20" customHeight="1" x14ac:dyDescent="0.2">
      <c r="F603" s="4">
        <v>42602</v>
      </c>
      <c r="G603" s="32" t="str">
        <f t="shared" si="45"/>
        <v>Saturday</v>
      </c>
      <c r="H603" s="32" t="str">
        <f t="shared" si="46"/>
        <v>August</v>
      </c>
      <c r="I603" s="32" t="str">
        <f t="shared" si="47"/>
        <v>2016</v>
      </c>
      <c r="J603" s="32">
        <f t="shared" si="48"/>
        <v>34</v>
      </c>
      <c r="K603" s="32" t="str">
        <f>VLOOKUP(F603,_holidays!A599:B2704, 2,)</f>
        <v>Y</v>
      </c>
      <c r="L603" s="32" t="str">
        <f>VLOOKUP(F603,_holidays!A599:C2704, 3,FALSE)</f>
        <v>N</v>
      </c>
      <c r="M603" s="32">
        <v>6.9</v>
      </c>
      <c r="N603" s="32">
        <v>13.6</v>
      </c>
      <c r="O603" s="32">
        <v>9.6999999999999993</v>
      </c>
      <c r="P603" s="32">
        <v>9.4</v>
      </c>
      <c r="Q603" s="39">
        <v>121052.06</v>
      </c>
      <c r="R603" s="40">
        <v>25.002466940000001</v>
      </c>
      <c r="S603" s="40">
        <f t="shared" si="49"/>
        <v>3026600.1281688963</v>
      </c>
    </row>
    <row r="604" spans="6:19" ht="20" customHeight="1" x14ac:dyDescent="0.2">
      <c r="F604" s="4">
        <v>42603</v>
      </c>
      <c r="G604" s="32" t="str">
        <f t="shared" si="45"/>
        <v>Sunday</v>
      </c>
      <c r="H604" s="32" t="str">
        <f t="shared" si="46"/>
        <v>August</v>
      </c>
      <c r="I604" s="32" t="str">
        <f t="shared" si="47"/>
        <v>2016</v>
      </c>
      <c r="J604" s="32">
        <f t="shared" si="48"/>
        <v>35</v>
      </c>
      <c r="K604" s="32" t="str">
        <f>VLOOKUP(F604,_holidays!A600:B2705, 2,)</f>
        <v>Y</v>
      </c>
      <c r="L604" s="32" t="str">
        <f>VLOOKUP(F604,_holidays!A600:C2705, 3,FALSE)</f>
        <v>N</v>
      </c>
      <c r="M604" s="32">
        <v>9.5</v>
      </c>
      <c r="N604" s="32">
        <v>14.8</v>
      </c>
      <c r="O604" s="32">
        <v>7</v>
      </c>
      <c r="P604" s="32">
        <v>1.2</v>
      </c>
      <c r="Q604" s="39">
        <v>119118.545</v>
      </c>
      <c r="R604" s="40">
        <v>38.913255630000002</v>
      </c>
      <c r="S604" s="40">
        <f t="shared" si="49"/>
        <v>4635290.3918586588</v>
      </c>
    </row>
    <row r="605" spans="6:19" ht="20" customHeight="1" x14ac:dyDescent="0.2">
      <c r="F605" s="4">
        <v>42604</v>
      </c>
      <c r="G605" s="32" t="str">
        <f t="shared" si="45"/>
        <v>Monday</v>
      </c>
      <c r="H605" s="32" t="str">
        <f t="shared" si="46"/>
        <v>August</v>
      </c>
      <c r="I605" s="32" t="str">
        <f t="shared" si="47"/>
        <v>2016</v>
      </c>
      <c r="J605" s="32">
        <f t="shared" si="48"/>
        <v>35</v>
      </c>
      <c r="K605" s="32" t="str">
        <f>VLOOKUP(F605,_holidays!A601:B2706, 2,)</f>
        <v>Y</v>
      </c>
      <c r="L605" s="32" t="str">
        <f>VLOOKUP(F605,_holidays!A601:C2706, 3,FALSE)</f>
        <v>N</v>
      </c>
      <c r="M605" s="32">
        <v>7.8</v>
      </c>
      <c r="N605" s="32">
        <v>16</v>
      </c>
      <c r="O605" s="32">
        <v>8.6999999999999993</v>
      </c>
      <c r="P605" s="32">
        <v>5.6</v>
      </c>
      <c r="Q605" s="39">
        <v>139203.5</v>
      </c>
      <c r="R605" s="40">
        <v>59.995340669999997</v>
      </c>
      <c r="S605" s="40">
        <f t="shared" si="49"/>
        <v>8351561.4049563445</v>
      </c>
    </row>
    <row r="606" spans="6:19" ht="20" customHeight="1" x14ac:dyDescent="0.2">
      <c r="F606" s="4">
        <v>42605</v>
      </c>
      <c r="G606" s="32" t="str">
        <f t="shared" si="45"/>
        <v>Tuesday</v>
      </c>
      <c r="H606" s="32" t="str">
        <f t="shared" si="46"/>
        <v>August</v>
      </c>
      <c r="I606" s="32" t="str">
        <f t="shared" si="47"/>
        <v>2016</v>
      </c>
      <c r="J606" s="32">
        <f t="shared" si="48"/>
        <v>35</v>
      </c>
      <c r="K606" s="32" t="str">
        <f>VLOOKUP(F606,_holidays!A602:B2707, 2,)</f>
        <v>Y</v>
      </c>
      <c r="L606" s="32" t="str">
        <f>VLOOKUP(F606,_holidays!A602:C2707, 3,FALSE)</f>
        <v>N</v>
      </c>
      <c r="M606" s="32">
        <v>7</v>
      </c>
      <c r="N606" s="32">
        <v>13.4</v>
      </c>
      <c r="O606" s="32">
        <v>14.2</v>
      </c>
      <c r="P606" s="32">
        <v>11</v>
      </c>
      <c r="Q606" s="39">
        <v>138640.39000000001</v>
      </c>
      <c r="R606" s="40">
        <v>73.189593709999997</v>
      </c>
      <c r="S606" s="40">
        <f t="shared" si="49"/>
        <v>10147033.815895947</v>
      </c>
    </row>
    <row r="607" spans="6:19" ht="20" customHeight="1" x14ac:dyDescent="0.2">
      <c r="F607" s="4">
        <v>42606</v>
      </c>
      <c r="G607" s="32" t="str">
        <f t="shared" si="45"/>
        <v>Wednesday</v>
      </c>
      <c r="H607" s="32" t="str">
        <f t="shared" si="46"/>
        <v>August</v>
      </c>
      <c r="I607" s="32" t="str">
        <f t="shared" si="47"/>
        <v>2016</v>
      </c>
      <c r="J607" s="32">
        <f t="shared" si="48"/>
        <v>35</v>
      </c>
      <c r="K607" s="32" t="str">
        <f>VLOOKUP(F607,_holidays!A603:B2708, 2,)</f>
        <v>Y</v>
      </c>
      <c r="L607" s="32" t="str">
        <f>VLOOKUP(F607,_holidays!A603:C2708, 3,FALSE)</f>
        <v>N</v>
      </c>
      <c r="M607" s="32">
        <v>3.7</v>
      </c>
      <c r="N607" s="32">
        <v>12.7</v>
      </c>
      <c r="O607" s="32">
        <v>14</v>
      </c>
      <c r="P607" s="32">
        <v>0</v>
      </c>
      <c r="Q607" s="39">
        <v>141122.79500000001</v>
      </c>
      <c r="R607" s="40">
        <v>114.0039598</v>
      </c>
      <c r="S607" s="40">
        <f t="shared" si="49"/>
        <v>16088557.448043643</v>
      </c>
    </row>
    <row r="608" spans="6:19" ht="20" customHeight="1" x14ac:dyDescent="0.2">
      <c r="F608" s="4">
        <v>42607</v>
      </c>
      <c r="G608" s="32" t="str">
        <f t="shared" si="45"/>
        <v>Thursday</v>
      </c>
      <c r="H608" s="32" t="str">
        <f t="shared" si="46"/>
        <v>August</v>
      </c>
      <c r="I608" s="32" t="str">
        <f t="shared" si="47"/>
        <v>2016</v>
      </c>
      <c r="J608" s="32">
        <f t="shared" si="48"/>
        <v>35</v>
      </c>
      <c r="K608" s="32" t="str">
        <f>VLOOKUP(F608,_holidays!A604:B2709, 2,)</f>
        <v>Y</v>
      </c>
      <c r="L608" s="32" t="str">
        <f>VLOOKUP(F608,_holidays!A604:C2709, 3,FALSE)</f>
        <v>N</v>
      </c>
      <c r="M608" s="32">
        <v>6.5</v>
      </c>
      <c r="N608" s="32">
        <v>13</v>
      </c>
      <c r="O608" s="32">
        <v>13.5</v>
      </c>
      <c r="P608" s="32">
        <v>1.2</v>
      </c>
      <c r="Q608" s="39">
        <v>139724.02499999999</v>
      </c>
      <c r="R608" s="40">
        <v>74.663055139999997</v>
      </c>
      <c r="S608" s="40">
        <f t="shared" si="49"/>
        <v>10432222.582957737</v>
      </c>
    </row>
    <row r="609" spans="6:19" ht="20" customHeight="1" x14ac:dyDescent="0.2">
      <c r="F609" s="4">
        <v>42608</v>
      </c>
      <c r="G609" s="32" t="str">
        <f t="shared" si="45"/>
        <v>Friday</v>
      </c>
      <c r="H609" s="32" t="str">
        <f t="shared" si="46"/>
        <v>August</v>
      </c>
      <c r="I609" s="32" t="str">
        <f t="shared" si="47"/>
        <v>2016</v>
      </c>
      <c r="J609" s="32">
        <f t="shared" si="48"/>
        <v>35</v>
      </c>
      <c r="K609" s="32" t="str">
        <f>VLOOKUP(F609,_holidays!A605:B2710, 2,)</f>
        <v>Y</v>
      </c>
      <c r="L609" s="32" t="str">
        <f>VLOOKUP(F609,_holidays!A605:C2710, 3,FALSE)</f>
        <v>N</v>
      </c>
      <c r="M609" s="32">
        <v>7.2</v>
      </c>
      <c r="N609" s="32">
        <v>14.4</v>
      </c>
      <c r="O609" s="32">
        <v>8.8000000000000007</v>
      </c>
      <c r="P609" s="32">
        <v>0.6</v>
      </c>
      <c r="Q609" s="39">
        <v>139920.54500000001</v>
      </c>
      <c r="R609" s="40">
        <v>67.627753299999995</v>
      </c>
      <c r="S609" s="40">
        <f t="shared" si="49"/>
        <v>9462512.098861549</v>
      </c>
    </row>
    <row r="610" spans="6:19" ht="20" customHeight="1" x14ac:dyDescent="0.2">
      <c r="F610" s="4">
        <v>42609</v>
      </c>
      <c r="G610" s="32" t="str">
        <f t="shared" si="45"/>
        <v>Saturday</v>
      </c>
      <c r="H610" s="32" t="str">
        <f t="shared" si="46"/>
        <v>August</v>
      </c>
      <c r="I610" s="32" t="str">
        <f t="shared" si="47"/>
        <v>2016</v>
      </c>
      <c r="J610" s="32">
        <f t="shared" si="48"/>
        <v>35</v>
      </c>
      <c r="K610" s="32" t="str">
        <f>VLOOKUP(F610,_holidays!A606:B2711, 2,)</f>
        <v>Y</v>
      </c>
      <c r="L610" s="32" t="str">
        <f>VLOOKUP(F610,_holidays!A606:C2711, 3,FALSE)</f>
        <v>N</v>
      </c>
      <c r="M610" s="32">
        <v>9.3000000000000007</v>
      </c>
      <c r="N610" s="32">
        <v>16.3</v>
      </c>
      <c r="O610" s="32">
        <v>11.7</v>
      </c>
      <c r="P610" s="32">
        <v>0</v>
      </c>
      <c r="Q610" s="39">
        <v>119573.22</v>
      </c>
      <c r="R610" s="40">
        <v>31.80817961</v>
      </c>
      <c r="S610" s="40">
        <f t="shared" si="49"/>
        <v>3803406.4583060443</v>
      </c>
    </row>
    <row r="611" spans="6:19" ht="20" customHeight="1" x14ac:dyDescent="0.2">
      <c r="F611" s="4">
        <v>42610</v>
      </c>
      <c r="G611" s="32" t="str">
        <f t="shared" si="45"/>
        <v>Sunday</v>
      </c>
      <c r="H611" s="32" t="str">
        <f t="shared" si="46"/>
        <v>August</v>
      </c>
      <c r="I611" s="32" t="str">
        <f t="shared" si="47"/>
        <v>2016</v>
      </c>
      <c r="J611" s="32">
        <f t="shared" si="48"/>
        <v>36</v>
      </c>
      <c r="K611" s="32" t="str">
        <f>VLOOKUP(F611,_holidays!A607:B2712, 2,)</f>
        <v>Y</v>
      </c>
      <c r="L611" s="32" t="str">
        <f>VLOOKUP(F611,_holidays!A607:C2712, 3,FALSE)</f>
        <v>N</v>
      </c>
      <c r="M611" s="32">
        <v>10.5</v>
      </c>
      <c r="N611" s="32">
        <v>19</v>
      </c>
      <c r="O611" s="32">
        <v>12.2</v>
      </c>
      <c r="P611" s="32">
        <v>0</v>
      </c>
      <c r="Q611" s="39">
        <v>114832.425</v>
      </c>
      <c r="R611" s="40">
        <v>29.447681029999998</v>
      </c>
      <c r="S611" s="40">
        <f t="shared" si="49"/>
        <v>3381548.6233013975</v>
      </c>
    </row>
    <row r="612" spans="6:19" ht="20" customHeight="1" x14ac:dyDescent="0.2">
      <c r="F612" s="4">
        <v>42611</v>
      </c>
      <c r="G612" s="32" t="str">
        <f t="shared" si="45"/>
        <v>Monday</v>
      </c>
      <c r="H612" s="32" t="str">
        <f t="shared" si="46"/>
        <v>August</v>
      </c>
      <c r="I612" s="32" t="str">
        <f t="shared" si="47"/>
        <v>2016</v>
      </c>
      <c r="J612" s="32">
        <f t="shared" si="48"/>
        <v>36</v>
      </c>
      <c r="K612" s="32" t="str">
        <f>VLOOKUP(F612,_holidays!A608:B2713, 2,)</f>
        <v>Y</v>
      </c>
      <c r="L612" s="32" t="str">
        <f>VLOOKUP(F612,_holidays!A608:C2713, 3,FALSE)</f>
        <v>N</v>
      </c>
      <c r="M612" s="32">
        <v>8.6999999999999993</v>
      </c>
      <c r="N612" s="32">
        <v>20.399999999999999</v>
      </c>
      <c r="O612" s="32">
        <v>14.2</v>
      </c>
      <c r="P612" s="32">
        <v>0</v>
      </c>
      <c r="Q612" s="39">
        <v>125055.69</v>
      </c>
      <c r="R612" s="40">
        <v>39.142378899999997</v>
      </c>
      <c r="S612" s="40">
        <f t="shared" si="49"/>
        <v>4894977.2015809407</v>
      </c>
    </row>
    <row r="613" spans="6:19" ht="20" customHeight="1" x14ac:dyDescent="0.2">
      <c r="F613" s="4">
        <v>42612</v>
      </c>
      <c r="G613" s="32" t="str">
        <f t="shared" si="45"/>
        <v>Tuesday</v>
      </c>
      <c r="H613" s="32" t="str">
        <f t="shared" si="46"/>
        <v>August</v>
      </c>
      <c r="I613" s="32" t="str">
        <f t="shared" si="47"/>
        <v>2016</v>
      </c>
      <c r="J613" s="32">
        <f t="shared" si="48"/>
        <v>36</v>
      </c>
      <c r="K613" s="32" t="str">
        <f>VLOOKUP(F613,_holidays!A609:B2714, 2,)</f>
        <v>Y</v>
      </c>
      <c r="L613" s="32" t="str">
        <f>VLOOKUP(F613,_holidays!A609:C2714, 3,FALSE)</f>
        <v>N</v>
      </c>
      <c r="M613" s="32">
        <v>10.199999999999999</v>
      </c>
      <c r="N613" s="32">
        <v>16.8</v>
      </c>
      <c r="O613" s="32">
        <v>5.2</v>
      </c>
      <c r="P613" s="32">
        <v>0</v>
      </c>
      <c r="Q613" s="39">
        <v>133748.44</v>
      </c>
      <c r="R613" s="40">
        <v>53.186931000000001</v>
      </c>
      <c r="S613" s="40">
        <f t="shared" si="49"/>
        <v>7113669.0496376399</v>
      </c>
    </row>
    <row r="614" spans="6:19" ht="20" customHeight="1" x14ac:dyDescent="0.2">
      <c r="F614" s="4">
        <v>42613</v>
      </c>
      <c r="G614" s="32" t="str">
        <f t="shared" si="45"/>
        <v>Wednesday</v>
      </c>
      <c r="H614" s="32" t="str">
        <f t="shared" si="46"/>
        <v>August</v>
      </c>
      <c r="I614" s="32" t="str">
        <f t="shared" si="47"/>
        <v>2016</v>
      </c>
      <c r="J614" s="32">
        <f t="shared" si="48"/>
        <v>36</v>
      </c>
      <c r="K614" s="32" t="str">
        <f>VLOOKUP(F614,_holidays!A610:B2715, 2,)</f>
        <v>Y</v>
      </c>
      <c r="L614" s="32" t="str">
        <f>VLOOKUP(F614,_holidays!A610:C2715, 3,FALSE)</f>
        <v>N</v>
      </c>
      <c r="M614" s="32">
        <v>12.8</v>
      </c>
      <c r="N614" s="32">
        <v>20.2</v>
      </c>
      <c r="O614" s="32">
        <v>10.1</v>
      </c>
      <c r="P614" s="32">
        <v>0.8</v>
      </c>
      <c r="Q614" s="39">
        <v>128834.065</v>
      </c>
      <c r="R614" s="40">
        <v>32.559017400000002</v>
      </c>
      <c r="S614" s="40">
        <f t="shared" si="49"/>
        <v>4194710.5640477315</v>
      </c>
    </row>
    <row r="615" spans="6:19" ht="20" customHeight="1" x14ac:dyDescent="0.2">
      <c r="F615" s="4">
        <v>42614</v>
      </c>
      <c r="G615" s="32" t="str">
        <f t="shared" si="45"/>
        <v>Thursday</v>
      </c>
      <c r="H615" s="32" t="str">
        <f t="shared" si="46"/>
        <v>September</v>
      </c>
      <c r="I615" s="32" t="str">
        <f t="shared" si="47"/>
        <v>2016</v>
      </c>
      <c r="J615" s="32">
        <f t="shared" si="48"/>
        <v>36</v>
      </c>
      <c r="K615" s="32" t="str">
        <f>VLOOKUP(F615,_holidays!A611:B2716, 2,)</f>
        <v>Y</v>
      </c>
      <c r="L615" s="32" t="str">
        <f>VLOOKUP(F615,_holidays!A611:C2716, 3,FALSE)</f>
        <v>N</v>
      </c>
      <c r="M615" s="32">
        <v>11.6</v>
      </c>
      <c r="N615" s="32">
        <v>15.5</v>
      </c>
      <c r="O615" s="32">
        <v>8.8000000000000007</v>
      </c>
      <c r="P615" s="32">
        <v>0</v>
      </c>
      <c r="Q615" s="39">
        <v>134246.16500000001</v>
      </c>
      <c r="R615" s="40">
        <v>46.808787860000002</v>
      </c>
      <c r="S615" s="40">
        <f t="shared" si="49"/>
        <v>6283900.2585035572</v>
      </c>
    </row>
    <row r="616" spans="6:19" ht="20" customHeight="1" x14ac:dyDescent="0.2">
      <c r="F616" s="4">
        <v>42615</v>
      </c>
      <c r="G616" s="32" t="str">
        <f t="shared" si="45"/>
        <v>Friday</v>
      </c>
      <c r="H616" s="32" t="str">
        <f t="shared" si="46"/>
        <v>September</v>
      </c>
      <c r="I616" s="32" t="str">
        <f t="shared" si="47"/>
        <v>2016</v>
      </c>
      <c r="J616" s="32">
        <f t="shared" si="48"/>
        <v>36</v>
      </c>
      <c r="K616" s="32" t="str">
        <f>VLOOKUP(F616,_holidays!A612:B2717, 2,)</f>
        <v>Y</v>
      </c>
      <c r="L616" s="32" t="str">
        <f>VLOOKUP(F616,_holidays!A612:C2717, 3,FALSE)</f>
        <v>N</v>
      </c>
      <c r="M616" s="32">
        <v>9.6</v>
      </c>
      <c r="N616" s="32">
        <v>15</v>
      </c>
      <c r="O616" s="32">
        <v>9.6</v>
      </c>
      <c r="P616" s="32">
        <v>0.4</v>
      </c>
      <c r="Q616" s="39">
        <v>135273.32500000001</v>
      </c>
      <c r="R616" s="40">
        <v>52.636792880000002</v>
      </c>
      <c r="S616" s="40">
        <f t="shared" si="49"/>
        <v>7120353.9902139269</v>
      </c>
    </row>
    <row r="617" spans="6:19" ht="20" customHeight="1" x14ac:dyDescent="0.2">
      <c r="F617" s="4">
        <v>42616</v>
      </c>
      <c r="G617" s="32" t="str">
        <f t="shared" si="45"/>
        <v>Saturday</v>
      </c>
      <c r="H617" s="32" t="str">
        <f t="shared" si="46"/>
        <v>September</v>
      </c>
      <c r="I617" s="32" t="str">
        <f t="shared" si="47"/>
        <v>2016</v>
      </c>
      <c r="J617" s="32">
        <f t="shared" si="48"/>
        <v>36</v>
      </c>
      <c r="K617" s="32" t="str">
        <f>VLOOKUP(F617,_holidays!A613:B2718, 2,)</f>
        <v>Y</v>
      </c>
      <c r="L617" s="32" t="str">
        <f>VLOOKUP(F617,_holidays!A613:C2718, 3,FALSE)</f>
        <v>N</v>
      </c>
      <c r="M617" s="32">
        <v>10</v>
      </c>
      <c r="N617" s="32">
        <v>15.7</v>
      </c>
      <c r="O617" s="32">
        <v>12.9</v>
      </c>
      <c r="P617" s="32">
        <v>0.2</v>
      </c>
      <c r="Q617" s="39">
        <v>118621.96</v>
      </c>
      <c r="R617" s="40">
        <v>35.270782859999997</v>
      </c>
      <c r="S617" s="40">
        <f t="shared" si="49"/>
        <v>4183889.3935876056</v>
      </c>
    </row>
    <row r="618" spans="6:19" ht="20" customHeight="1" x14ac:dyDescent="0.2">
      <c r="F618" s="4">
        <v>42617</v>
      </c>
      <c r="G618" s="32" t="str">
        <f t="shared" si="45"/>
        <v>Sunday</v>
      </c>
      <c r="H618" s="32" t="str">
        <f t="shared" si="46"/>
        <v>September</v>
      </c>
      <c r="I618" s="32" t="str">
        <f t="shared" si="47"/>
        <v>2016</v>
      </c>
      <c r="J618" s="32">
        <f t="shared" si="48"/>
        <v>37</v>
      </c>
      <c r="K618" s="32" t="str">
        <f>VLOOKUP(F618,_holidays!A614:B2719, 2,)</f>
        <v>Y</v>
      </c>
      <c r="L618" s="32" t="str">
        <f>VLOOKUP(F618,_holidays!A614:C2719, 3,FALSE)</f>
        <v>N</v>
      </c>
      <c r="M618" s="32">
        <v>10.1</v>
      </c>
      <c r="N618" s="32">
        <v>16.899999999999999</v>
      </c>
      <c r="O618" s="32">
        <v>10</v>
      </c>
      <c r="P618" s="32">
        <v>0.2</v>
      </c>
      <c r="Q618" s="39">
        <v>110986.005</v>
      </c>
      <c r="R618" s="40">
        <v>24.51210764</v>
      </c>
      <c r="S618" s="40">
        <f t="shared" si="49"/>
        <v>2720500.9010935784</v>
      </c>
    </row>
    <row r="619" spans="6:19" ht="20" customHeight="1" x14ac:dyDescent="0.2">
      <c r="F619" s="4">
        <v>42618</v>
      </c>
      <c r="G619" s="32" t="str">
        <f t="shared" si="45"/>
        <v>Monday</v>
      </c>
      <c r="H619" s="32" t="str">
        <f t="shared" si="46"/>
        <v>September</v>
      </c>
      <c r="I619" s="32" t="str">
        <f t="shared" si="47"/>
        <v>2016</v>
      </c>
      <c r="J619" s="32">
        <f t="shared" si="48"/>
        <v>37</v>
      </c>
      <c r="K619" s="32" t="str">
        <f>VLOOKUP(F619,_holidays!A615:B2720, 2,)</f>
        <v>Y</v>
      </c>
      <c r="L619" s="32" t="str">
        <f>VLOOKUP(F619,_holidays!A615:C2720, 3,FALSE)</f>
        <v>N</v>
      </c>
      <c r="M619" s="32">
        <v>12.8</v>
      </c>
      <c r="N619" s="32">
        <v>18.399999999999999</v>
      </c>
      <c r="O619" s="32">
        <v>11.7</v>
      </c>
      <c r="P619" s="32">
        <v>0</v>
      </c>
      <c r="Q619" s="39">
        <v>127275.815</v>
      </c>
      <c r="R619" s="40">
        <v>38.212469630000001</v>
      </c>
      <c r="S619" s="40">
        <f t="shared" si="49"/>
        <v>4863523.2153209988</v>
      </c>
    </row>
    <row r="620" spans="6:19" ht="20" customHeight="1" x14ac:dyDescent="0.2">
      <c r="F620" s="4">
        <v>42619</v>
      </c>
      <c r="G620" s="32" t="str">
        <f t="shared" si="45"/>
        <v>Tuesday</v>
      </c>
      <c r="H620" s="32" t="str">
        <f t="shared" si="46"/>
        <v>September</v>
      </c>
      <c r="I620" s="32" t="str">
        <f t="shared" si="47"/>
        <v>2016</v>
      </c>
      <c r="J620" s="32">
        <f t="shared" si="48"/>
        <v>37</v>
      </c>
      <c r="K620" s="32" t="str">
        <f>VLOOKUP(F620,_holidays!A616:B2721, 2,)</f>
        <v>Y</v>
      </c>
      <c r="L620" s="32" t="str">
        <f>VLOOKUP(F620,_holidays!A616:C2721, 3,FALSE)</f>
        <v>N</v>
      </c>
      <c r="M620" s="32">
        <v>9.1999999999999993</v>
      </c>
      <c r="N620" s="32">
        <v>21.5</v>
      </c>
      <c r="O620" s="32">
        <v>15.8</v>
      </c>
      <c r="P620" s="32">
        <v>0</v>
      </c>
      <c r="Q620" s="39">
        <v>129542.36500000001</v>
      </c>
      <c r="R620" s="40">
        <v>28.692645949999999</v>
      </c>
      <c r="S620" s="40">
        <f t="shared" si="49"/>
        <v>3716913.214470672</v>
      </c>
    </row>
    <row r="621" spans="6:19" ht="20" customHeight="1" x14ac:dyDescent="0.2">
      <c r="F621" s="4">
        <v>42620</v>
      </c>
      <c r="G621" s="32" t="str">
        <f t="shared" si="45"/>
        <v>Wednesday</v>
      </c>
      <c r="H621" s="32" t="str">
        <f t="shared" si="46"/>
        <v>September</v>
      </c>
      <c r="I621" s="32" t="str">
        <f t="shared" si="47"/>
        <v>2016</v>
      </c>
      <c r="J621" s="32">
        <f t="shared" si="48"/>
        <v>37</v>
      </c>
      <c r="K621" s="32" t="str">
        <f>VLOOKUP(F621,_holidays!A617:B2722, 2,)</f>
        <v>Y</v>
      </c>
      <c r="L621" s="32" t="str">
        <f>VLOOKUP(F621,_holidays!A617:C2722, 3,FALSE)</f>
        <v>N</v>
      </c>
      <c r="M621" s="32">
        <v>9.6</v>
      </c>
      <c r="N621" s="32">
        <v>21</v>
      </c>
      <c r="O621" s="32">
        <v>16.7</v>
      </c>
      <c r="P621" s="32">
        <v>0</v>
      </c>
      <c r="Q621" s="39">
        <v>123307.02</v>
      </c>
      <c r="R621" s="40">
        <v>24.182421389999998</v>
      </c>
      <c r="S621" s="40">
        <f t="shared" si="49"/>
        <v>2981862.3179851575</v>
      </c>
    </row>
    <row r="622" spans="6:19" ht="20" customHeight="1" x14ac:dyDescent="0.2">
      <c r="F622" s="4">
        <v>42621</v>
      </c>
      <c r="G622" s="32" t="str">
        <f t="shared" si="45"/>
        <v>Thursday</v>
      </c>
      <c r="H622" s="32" t="str">
        <f t="shared" si="46"/>
        <v>September</v>
      </c>
      <c r="I622" s="32" t="str">
        <f t="shared" si="47"/>
        <v>2016</v>
      </c>
      <c r="J622" s="32">
        <f t="shared" si="48"/>
        <v>37</v>
      </c>
      <c r="K622" s="32" t="str">
        <f>VLOOKUP(F622,_holidays!A618:B2723, 2,)</f>
        <v>Y</v>
      </c>
      <c r="L622" s="32" t="str">
        <f>VLOOKUP(F622,_holidays!A618:C2723, 3,FALSE)</f>
        <v>N</v>
      </c>
      <c r="M622" s="32">
        <v>13.1</v>
      </c>
      <c r="N622" s="32">
        <v>23.3</v>
      </c>
      <c r="O622" s="32">
        <v>16</v>
      </c>
      <c r="P622" s="32">
        <v>0</v>
      </c>
      <c r="Q622" s="39">
        <v>117722.95</v>
      </c>
      <c r="R622" s="40">
        <v>12.50431916</v>
      </c>
      <c r="S622" s="40">
        <f t="shared" si="49"/>
        <v>1472045.339256722</v>
      </c>
    </row>
    <row r="623" spans="6:19" ht="20" customHeight="1" x14ac:dyDescent="0.2">
      <c r="F623" s="4">
        <v>42622</v>
      </c>
      <c r="G623" s="32" t="str">
        <f t="shared" si="45"/>
        <v>Friday</v>
      </c>
      <c r="H623" s="32" t="str">
        <f t="shared" si="46"/>
        <v>September</v>
      </c>
      <c r="I623" s="32" t="str">
        <f t="shared" si="47"/>
        <v>2016</v>
      </c>
      <c r="J623" s="32">
        <f t="shared" si="48"/>
        <v>37</v>
      </c>
      <c r="K623" s="32" t="str">
        <f>VLOOKUP(F623,_holidays!A619:B2724, 2,)</f>
        <v>Y</v>
      </c>
      <c r="L623" s="32" t="str">
        <f>VLOOKUP(F623,_holidays!A619:C2724, 3,FALSE)</f>
        <v>N</v>
      </c>
      <c r="M623" s="32">
        <v>16</v>
      </c>
      <c r="N623" s="32">
        <v>16.7</v>
      </c>
      <c r="O623" s="32">
        <v>5.9</v>
      </c>
      <c r="P623" s="32">
        <v>0.6</v>
      </c>
      <c r="Q623" s="39">
        <v>125432.605</v>
      </c>
      <c r="R623" s="40">
        <v>23.40099927</v>
      </c>
      <c r="S623" s="40">
        <f t="shared" si="49"/>
        <v>2935248.2980391984</v>
      </c>
    </row>
    <row r="624" spans="6:19" ht="20" customHeight="1" x14ac:dyDescent="0.2">
      <c r="F624" s="4">
        <v>42623</v>
      </c>
      <c r="G624" s="32" t="str">
        <f t="shared" si="45"/>
        <v>Saturday</v>
      </c>
      <c r="H624" s="32" t="str">
        <f t="shared" si="46"/>
        <v>September</v>
      </c>
      <c r="I624" s="32" t="str">
        <f t="shared" si="47"/>
        <v>2016</v>
      </c>
      <c r="J624" s="32">
        <f t="shared" si="48"/>
        <v>37</v>
      </c>
      <c r="K624" s="32" t="str">
        <f>VLOOKUP(F624,_holidays!A620:B2725, 2,)</f>
        <v>Y</v>
      </c>
      <c r="L624" s="32" t="str">
        <f>VLOOKUP(F624,_holidays!A620:C2725, 3,FALSE)</f>
        <v>N</v>
      </c>
      <c r="M624" s="32">
        <v>11.5</v>
      </c>
      <c r="N624" s="32">
        <v>14.3</v>
      </c>
      <c r="O624" s="32">
        <v>7.9</v>
      </c>
      <c r="P624" s="32">
        <v>9.4</v>
      </c>
      <c r="Q624" s="39">
        <v>111412.995</v>
      </c>
      <c r="R624" s="40">
        <v>38.559908849999999</v>
      </c>
      <c r="S624" s="40">
        <f t="shared" si="49"/>
        <v>4296074.9319055052</v>
      </c>
    </row>
    <row r="625" spans="6:19" ht="20" customHeight="1" x14ac:dyDescent="0.2">
      <c r="F625" s="4">
        <v>42624</v>
      </c>
      <c r="G625" s="32" t="str">
        <f t="shared" si="45"/>
        <v>Sunday</v>
      </c>
      <c r="H625" s="32" t="str">
        <f t="shared" si="46"/>
        <v>September</v>
      </c>
      <c r="I625" s="32" t="str">
        <f t="shared" si="47"/>
        <v>2016</v>
      </c>
      <c r="J625" s="32">
        <f t="shared" si="48"/>
        <v>38</v>
      </c>
      <c r="K625" s="32" t="str">
        <f>VLOOKUP(F625,_holidays!A621:B2726, 2,)</f>
        <v>Y</v>
      </c>
      <c r="L625" s="32" t="str">
        <f>VLOOKUP(F625,_holidays!A621:C2726, 3,FALSE)</f>
        <v>N</v>
      </c>
      <c r="M625" s="32">
        <v>7.3</v>
      </c>
      <c r="N625" s="32">
        <v>17</v>
      </c>
      <c r="O625" s="32">
        <v>11.8</v>
      </c>
      <c r="P625" s="32">
        <v>1.2</v>
      </c>
      <c r="Q625" s="39">
        <v>109125.215</v>
      </c>
      <c r="R625" s="40">
        <v>50.347882009999999</v>
      </c>
      <c r="S625" s="40">
        <f t="shared" si="49"/>
        <v>5494223.4491358818</v>
      </c>
    </row>
    <row r="626" spans="6:19" ht="20" customHeight="1" x14ac:dyDescent="0.2">
      <c r="F626" s="4">
        <v>42625</v>
      </c>
      <c r="G626" s="32" t="str">
        <f t="shared" si="45"/>
        <v>Monday</v>
      </c>
      <c r="H626" s="32" t="str">
        <f t="shared" si="46"/>
        <v>September</v>
      </c>
      <c r="I626" s="32" t="str">
        <f t="shared" si="47"/>
        <v>2016</v>
      </c>
      <c r="J626" s="32">
        <f t="shared" si="48"/>
        <v>38</v>
      </c>
      <c r="K626" s="32" t="str">
        <f>VLOOKUP(F626,_holidays!A622:B2727, 2,)</f>
        <v>Y</v>
      </c>
      <c r="L626" s="32" t="str">
        <f>VLOOKUP(F626,_holidays!A622:C2727, 3,FALSE)</f>
        <v>N</v>
      </c>
      <c r="M626" s="32">
        <v>9.9</v>
      </c>
      <c r="N626" s="32">
        <v>13.6</v>
      </c>
      <c r="O626" s="32">
        <v>7</v>
      </c>
      <c r="P626" s="32">
        <v>1.6</v>
      </c>
      <c r="Q626" s="39">
        <v>130967.28</v>
      </c>
      <c r="R626" s="40">
        <v>68.177203239999997</v>
      </c>
      <c r="S626" s="40">
        <f t="shared" si="49"/>
        <v>8928982.8663499877</v>
      </c>
    </row>
    <row r="627" spans="6:19" ht="20" customHeight="1" x14ac:dyDescent="0.2">
      <c r="F627" s="4">
        <v>42626</v>
      </c>
      <c r="G627" s="32" t="str">
        <f t="shared" si="45"/>
        <v>Tuesday</v>
      </c>
      <c r="H627" s="32" t="str">
        <f t="shared" si="46"/>
        <v>September</v>
      </c>
      <c r="I627" s="32" t="str">
        <f t="shared" si="47"/>
        <v>2016</v>
      </c>
      <c r="J627" s="32">
        <f t="shared" si="48"/>
        <v>38</v>
      </c>
      <c r="K627" s="32" t="str">
        <f>VLOOKUP(F627,_holidays!A623:B2728, 2,)</f>
        <v>Y</v>
      </c>
      <c r="L627" s="32" t="str">
        <f>VLOOKUP(F627,_holidays!A623:C2728, 3,FALSE)</f>
        <v>N</v>
      </c>
      <c r="M627" s="32">
        <v>9.6</v>
      </c>
      <c r="N627" s="32">
        <v>14.6</v>
      </c>
      <c r="O627" s="32">
        <v>2.8</v>
      </c>
      <c r="P627" s="32">
        <v>9</v>
      </c>
      <c r="Q627" s="39">
        <v>134720.155</v>
      </c>
      <c r="R627" s="40">
        <v>62.068475560000003</v>
      </c>
      <c r="S627" s="40">
        <f t="shared" si="49"/>
        <v>8361874.6480569122</v>
      </c>
    </row>
    <row r="628" spans="6:19" ht="20" customHeight="1" x14ac:dyDescent="0.2">
      <c r="F628" s="4">
        <v>42627</v>
      </c>
      <c r="G628" s="32" t="str">
        <f t="shared" si="45"/>
        <v>Wednesday</v>
      </c>
      <c r="H628" s="32" t="str">
        <f t="shared" si="46"/>
        <v>September</v>
      </c>
      <c r="I628" s="32" t="str">
        <f t="shared" si="47"/>
        <v>2016</v>
      </c>
      <c r="J628" s="32">
        <f t="shared" si="48"/>
        <v>38</v>
      </c>
      <c r="K628" s="32" t="str">
        <f>VLOOKUP(F628,_holidays!A624:B2729, 2,)</f>
        <v>Y</v>
      </c>
      <c r="L628" s="32" t="str">
        <f>VLOOKUP(F628,_holidays!A624:C2729, 3,FALSE)</f>
        <v>N</v>
      </c>
      <c r="M628" s="32">
        <v>10.5</v>
      </c>
      <c r="N628" s="32">
        <v>16.100000000000001</v>
      </c>
      <c r="O628" s="32">
        <v>13.2</v>
      </c>
      <c r="P628" s="32">
        <v>20.6</v>
      </c>
      <c r="Q628" s="39">
        <v>130650.88</v>
      </c>
      <c r="R628" s="40">
        <v>54.840524199999997</v>
      </c>
      <c r="S628" s="40">
        <f t="shared" si="49"/>
        <v>7164962.7463912955</v>
      </c>
    </row>
    <row r="629" spans="6:19" ht="20" customHeight="1" x14ac:dyDescent="0.2">
      <c r="F629" s="4">
        <v>42628</v>
      </c>
      <c r="G629" s="32" t="str">
        <f t="shared" si="45"/>
        <v>Thursday</v>
      </c>
      <c r="H629" s="32" t="str">
        <f t="shared" si="46"/>
        <v>September</v>
      </c>
      <c r="I629" s="32" t="str">
        <f t="shared" si="47"/>
        <v>2016</v>
      </c>
      <c r="J629" s="32">
        <f t="shared" si="48"/>
        <v>38</v>
      </c>
      <c r="K629" s="32" t="str">
        <f>VLOOKUP(F629,_holidays!A625:B2730, 2,)</f>
        <v>Y</v>
      </c>
      <c r="L629" s="32" t="str">
        <f>VLOOKUP(F629,_holidays!A625:C2730, 3,FALSE)</f>
        <v>N</v>
      </c>
      <c r="M629" s="32">
        <v>8.6999999999999993</v>
      </c>
      <c r="N629" s="32">
        <v>14.6</v>
      </c>
      <c r="O629" s="32">
        <v>6.9</v>
      </c>
      <c r="P629" s="32">
        <v>2</v>
      </c>
      <c r="Q629" s="39">
        <v>134234.45000000001</v>
      </c>
      <c r="R629" s="40">
        <v>42.819917580000002</v>
      </c>
      <c r="S629" s="40">
        <f t="shared" si="49"/>
        <v>5747908.0853966316</v>
      </c>
    </row>
    <row r="630" spans="6:19" ht="20" customHeight="1" x14ac:dyDescent="0.2">
      <c r="F630" s="4">
        <v>42629</v>
      </c>
      <c r="G630" s="32" t="str">
        <f t="shared" si="45"/>
        <v>Friday</v>
      </c>
      <c r="H630" s="32" t="str">
        <f t="shared" si="46"/>
        <v>September</v>
      </c>
      <c r="I630" s="32" t="str">
        <f t="shared" si="47"/>
        <v>2016</v>
      </c>
      <c r="J630" s="32">
        <f t="shared" si="48"/>
        <v>38</v>
      </c>
      <c r="K630" s="32" t="str">
        <f>VLOOKUP(F630,_holidays!A626:B2731, 2,)</f>
        <v>N</v>
      </c>
      <c r="L630" s="32" t="str">
        <f>VLOOKUP(F630,_holidays!A626:C2731, 3,FALSE)</f>
        <v>N</v>
      </c>
      <c r="M630" s="32">
        <v>9</v>
      </c>
      <c r="N630" s="32">
        <v>15.7</v>
      </c>
      <c r="O630" s="32">
        <v>12.5</v>
      </c>
      <c r="P630" s="32">
        <v>13.4</v>
      </c>
      <c r="Q630" s="39">
        <v>131734.10500000001</v>
      </c>
      <c r="R630" s="40">
        <v>47.043747310000001</v>
      </c>
      <c r="S630" s="40">
        <f t="shared" si="49"/>
        <v>6197265.9477290083</v>
      </c>
    </row>
    <row r="631" spans="6:19" ht="20" customHeight="1" x14ac:dyDescent="0.2">
      <c r="F631" s="4">
        <v>42630</v>
      </c>
      <c r="G631" s="32" t="str">
        <f t="shared" si="45"/>
        <v>Saturday</v>
      </c>
      <c r="H631" s="32" t="str">
        <f t="shared" si="46"/>
        <v>September</v>
      </c>
      <c r="I631" s="32" t="str">
        <f t="shared" si="47"/>
        <v>2016</v>
      </c>
      <c r="J631" s="32">
        <f t="shared" si="48"/>
        <v>38</v>
      </c>
      <c r="K631" s="32" t="str">
        <f>VLOOKUP(F631,_holidays!A627:B2732, 2,)</f>
        <v>N</v>
      </c>
      <c r="L631" s="32" t="str">
        <f>VLOOKUP(F631,_holidays!A627:C2732, 3,FALSE)</f>
        <v>N</v>
      </c>
      <c r="M631" s="32">
        <v>11.1</v>
      </c>
      <c r="N631" s="32">
        <v>19.8</v>
      </c>
      <c r="O631" s="32">
        <v>18.8</v>
      </c>
      <c r="P631" s="32">
        <v>0</v>
      </c>
      <c r="Q631" s="39">
        <v>106709.54</v>
      </c>
      <c r="R631" s="40">
        <v>36.028691260000002</v>
      </c>
      <c r="S631" s="40">
        <f t="shared" si="49"/>
        <v>3844605.0711566205</v>
      </c>
    </row>
    <row r="632" spans="6:19" ht="20" customHeight="1" x14ac:dyDescent="0.2">
      <c r="F632" s="4">
        <v>42631</v>
      </c>
      <c r="G632" s="32" t="str">
        <f t="shared" si="45"/>
        <v>Sunday</v>
      </c>
      <c r="H632" s="32" t="str">
        <f t="shared" si="46"/>
        <v>September</v>
      </c>
      <c r="I632" s="32" t="str">
        <f t="shared" si="47"/>
        <v>2016</v>
      </c>
      <c r="J632" s="32">
        <f t="shared" si="48"/>
        <v>39</v>
      </c>
      <c r="K632" s="32" t="str">
        <f>VLOOKUP(F632,_holidays!A628:B2733, 2,)</f>
        <v>N</v>
      </c>
      <c r="L632" s="32" t="str">
        <f>VLOOKUP(F632,_holidays!A628:C2733, 3,FALSE)</f>
        <v>N</v>
      </c>
      <c r="M632" s="32">
        <v>10.8</v>
      </c>
      <c r="N632" s="32">
        <v>12.5</v>
      </c>
      <c r="O632" s="32">
        <v>5.5</v>
      </c>
      <c r="P632" s="32">
        <v>0.4</v>
      </c>
      <c r="Q632" s="39">
        <v>110314.625</v>
      </c>
      <c r="R632" s="40">
        <v>48.344866349999997</v>
      </c>
      <c r="S632" s="40">
        <f t="shared" si="49"/>
        <v>5333145.8020753684</v>
      </c>
    </row>
    <row r="633" spans="6:19" ht="20" customHeight="1" x14ac:dyDescent="0.2">
      <c r="F633" s="4">
        <v>42632</v>
      </c>
      <c r="G633" s="32" t="str">
        <f t="shared" si="45"/>
        <v>Monday</v>
      </c>
      <c r="H633" s="32" t="str">
        <f t="shared" si="46"/>
        <v>September</v>
      </c>
      <c r="I633" s="32" t="str">
        <f t="shared" si="47"/>
        <v>2016</v>
      </c>
      <c r="J633" s="32">
        <f t="shared" si="48"/>
        <v>39</v>
      </c>
      <c r="K633" s="32" t="str">
        <f>VLOOKUP(F633,_holidays!A629:B2734, 2,)</f>
        <v>N</v>
      </c>
      <c r="L633" s="32" t="str">
        <f>VLOOKUP(F633,_holidays!A629:C2734, 3,FALSE)</f>
        <v>N</v>
      </c>
      <c r="M633" s="32">
        <v>8.5</v>
      </c>
      <c r="N633" s="32">
        <v>16.3</v>
      </c>
      <c r="O633" s="32">
        <v>16.2</v>
      </c>
      <c r="P633" s="32">
        <v>0.2</v>
      </c>
      <c r="Q633" s="39">
        <v>127391.09</v>
      </c>
      <c r="R633" s="40">
        <v>56.44254935</v>
      </c>
      <c r="S633" s="40">
        <f t="shared" si="49"/>
        <v>7190277.8840752915</v>
      </c>
    </row>
    <row r="634" spans="6:19" ht="20" customHeight="1" x14ac:dyDescent="0.2">
      <c r="F634" s="4">
        <v>42633</v>
      </c>
      <c r="G634" s="32" t="str">
        <f t="shared" si="45"/>
        <v>Tuesday</v>
      </c>
      <c r="H634" s="32" t="str">
        <f t="shared" si="46"/>
        <v>September</v>
      </c>
      <c r="I634" s="32" t="str">
        <f t="shared" si="47"/>
        <v>2016</v>
      </c>
      <c r="J634" s="32">
        <f t="shared" si="48"/>
        <v>39</v>
      </c>
      <c r="K634" s="32" t="str">
        <f>VLOOKUP(F634,_holidays!A630:B2735, 2,)</f>
        <v>N</v>
      </c>
      <c r="L634" s="32" t="str">
        <f>VLOOKUP(F634,_holidays!A630:C2735, 3,FALSE)</f>
        <v>N</v>
      </c>
      <c r="M634" s="32">
        <v>9.1</v>
      </c>
      <c r="N634" s="32">
        <v>18.8</v>
      </c>
      <c r="O634" s="32">
        <v>18.5</v>
      </c>
      <c r="P634" s="32">
        <v>0</v>
      </c>
      <c r="Q634" s="39">
        <v>122664.30499999999</v>
      </c>
      <c r="R634" s="40">
        <v>43.177379569999999</v>
      </c>
      <c r="S634" s="40">
        <f t="shared" si="49"/>
        <v>5296323.256675248</v>
      </c>
    </row>
    <row r="635" spans="6:19" ht="20" customHeight="1" x14ac:dyDescent="0.2">
      <c r="F635" s="4">
        <v>42634</v>
      </c>
      <c r="G635" s="32" t="str">
        <f t="shared" si="45"/>
        <v>Wednesday</v>
      </c>
      <c r="H635" s="32" t="str">
        <f t="shared" si="46"/>
        <v>September</v>
      </c>
      <c r="I635" s="32" t="str">
        <f t="shared" si="47"/>
        <v>2016</v>
      </c>
      <c r="J635" s="32">
        <f t="shared" si="48"/>
        <v>39</v>
      </c>
      <c r="K635" s="32" t="str">
        <f>VLOOKUP(F635,_holidays!A631:B2736, 2,)</f>
        <v>N</v>
      </c>
      <c r="L635" s="32" t="str">
        <f>VLOOKUP(F635,_holidays!A631:C2736, 3,FALSE)</f>
        <v>N</v>
      </c>
      <c r="M635" s="32">
        <v>10.9</v>
      </c>
      <c r="N635" s="32">
        <v>15.2</v>
      </c>
      <c r="O635" s="32">
        <v>8.8000000000000007</v>
      </c>
      <c r="P635" s="32">
        <v>1.2</v>
      </c>
      <c r="Q635" s="39">
        <v>127208.57</v>
      </c>
      <c r="R635" s="40">
        <v>52.28283459</v>
      </c>
      <c r="S635" s="40">
        <f t="shared" si="49"/>
        <v>6650824.6237404365</v>
      </c>
    </row>
    <row r="636" spans="6:19" ht="20" customHeight="1" x14ac:dyDescent="0.2">
      <c r="F636" s="4">
        <v>42635</v>
      </c>
      <c r="G636" s="32" t="str">
        <f t="shared" si="45"/>
        <v>Thursday</v>
      </c>
      <c r="H636" s="32" t="str">
        <f t="shared" si="46"/>
        <v>September</v>
      </c>
      <c r="I636" s="32" t="str">
        <f t="shared" si="47"/>
        <v>2016</v>
      </c>
      <c r="J636" s="32">
        <f t="shared" si="48"/>
        <v>39</v>
      </c>
      <c r="K636" s="32" t="str">
        <f>VLOOKUP(F636,_holidays!A632:B2737, 2,)</f>
        <v>N</v>
      </c>
      <c r="L636" s="32" t="str">
        <f>VLOOKUP(F636,_holidays!A632:C2737, 3,FALSE)</f>
        <v>N</v>
      </c>
      <c r="M636" s="32">
        <v>9.6</v>
      </c>
      <c r="N636" s="32">
        <v>13.4</v>
      </c>
      <c r="O636" s="32">
        <v>9.9</v>
      </c>
      <c r="P636" s="32">
        <v>1.2</v>
      </c>
      <c r="Q636" s="39">
        <v>131357.34</v>
      </c>
      <c r="R636" s="40">
        <v>55.701872710000004</v>
      </c>
      <c r="S636" s="40">
        <f t="shared" si="49"/>
        <v>7316849.8322041919</v>
      </c>
    </row>
    <row r="637" spans="6:19" ht="20" customHeight="1" x14ac:dyDescent="0.2">
      <c r="F637" s="4">
        <v>42636</v>
      </c>
      <c r="G637" s="32" t="str">
        <f t="shared" si="45"/>
        <v>Friday</v>
      </c>
      <c r="H637" s="32" t="str">
        <f t="shared" si="46"/>
        <v>September</v>
      </c>
      <c r="I637" s="32" t="str">
        <f t="shared" si="47"/>
        <v>2016</v>
      </c>
      <c r="J637" s="32">
        <f t="shared" si="48"/>
        <v>39</v>
      </c>
      <c r="K637" s="32" t="str">
        <f>VLOOKUP(F637,_holidays!A633:B2738, 2,)</f>
        <v>N</v>
      </c>
      <c r="L637" s="32" t="str">
        <f>VLOOKUP(F637,_holidays!A633:C2738, 3,FALSE)</f>
        <v>N</v>
      </c>
      <c r="M637" s="32">
        <v>9.8000000000000007</v>
      </c>
      <c r="N637" s="32">
        <v>16.5</v>
      </c>
      <c r="O637" s="32">
        <v>16.5</v>
      </c>
      <c r="P637" s="32">
        <v>0.6</v>
      </c>
      <c r="Q637" s="39">
        <v>127420.43</v>
      </c>
      <c r="R637" s="40">
        <v>46.538703269999999</v>
      </c>
      <c r="S637" s="40">
        <f t="shared" si="49"/>
        <v>5929981.5823058058</v>
      </c>
    </row>
    <row r="638" spans="6:19" ht="20" customHeight="1" x14ac:dyDescent="0.2">
      <c r="F638" s="4">
        <v>42637</v>
      </c>
      <c r="G638" s="32" t="str">
        <f t="shared" si="45"/>
        <v>Saturday</v>
      </c>
      <c r="H638" s="32" t="str">
        <f t="shared" si="46"/>
        <v>September</v>
      </c>
      <c r="I638" s="32" t="str">
        <f t="shared" si="47"/>
        <v>2016</v>
      </c>
      <c r="J638" s="32">
        <f t="shared" si="48"/>
        <v>39</v>
      </c>
      <c r="K638" s="32" t="str">
        <f>VLOOKUP(F638,_holidays!A634:B2739, 2,)</f>
        <v>N</v>
      </c>
      <c r="L638" s="32" t="str">
        <f>VLOOKUP(F638,_holidays!A634:C2739, 3,FALSE)</f>
        <v>N</v>
      </c>
      <c r="M638" s="32">
        <v>10</v>
      </c>
      <c r="N638" s="32">
        <v>20.100000000000001</v>
      </c>
      <c r="O638" s="32">
        <v>18.399999999999999</v>
      </c>
      <c r="P638" s="32">
        <v>0</v>
      </c>
      <c r="Q638" s="39">
        <v>106776.27499999999</v>
      </c>
      <c r="R638" s="40">
        <v>43.556599820000002</v>
      </c>
      <c r="S638" s="40">
        <f t="shared" si="49"/>
        <v>4650811.4804452704</v>
      </c>
    </row>
    <row r="639" spans="6:19" ht="20" customHeight="1" x14ac:dyDescent="0.2">
      <c r="F639" s="4">
        <v>42638</v>
      </c>
      <c r="G639" s="32" t="str">
        <f t="shared" si="45"/>
        <v>Sunday</v>
      </c>
      <c r="H639" s="32" t="str">
        <f t="shared" si="46"/>
        <v>September</v>
      </c>
      <c r="I639" s="32" t="str">
        <f t="shared" si="47"/>
        <v>2016</v>
      </c>
      <c r="J639" s="32">
        <f t="shared" si="48"/>
        <v>40</v>
      </c>
      <c r="K639" s="32" t="str">
        <f>VLOOKUP(F639,_holidays!A635:B2740, 2,)</f>
        <v>N</v>
      </c>
      <c r="L639" s="32" t="str">
        <f>VLOOKUP(F639,_holidays!A635:C2740, 3,FALSE)</f>
        <v>N</v>
      </c>
      <c r="M639" s="32">
        <v>9.5</v>
      </c>
      <c r="N639" s="32">
        <v>14.7</v>
      </c>
      <c r="O639" s="32">
        <v>17.100000000000001</v>
      </c>
      <c r="P639" s="32">
        <v>5.8</v>
      </c>
      <c r="Q639" s="39">
        <v>105931.55499999999</v>
      </c>
      <c r="R639" s="40">
        <v>37.698479470000002</v>
      </c>
      <c r="S639" s="40">
        <f t="shared" si="49"/>
        <v>3993458.5513926758</v>
      </c>
    </row>
    <row r="640" spans="6:19" ht="20" customHeight="1" x14ac:dyDescent="0.2">
      <c r="F640" s="4">
        <v>42639</v>
      </c>
      <c r="G640" s="32" t="str">
        <f t="shared" si="45"/>
        <v>Monday</v>
      </c>
      <c r="H640" s="32" t="str">
        <f t="shared" si="46"/>
        <v>September</v>
      </c>
      <c r="I640" s="32" t="str">
        <f t="shared" si="47"/>
        <v>2016</v>
      </c>
      <c r="J640" s="32">
        <f t="shared" si="48"/>
        <v>40</v>
      </c>
      <c r="K640" s="32" t="str">
        <f>VLOOKUP(F640,_holidays!A636:B2741, 2,)</f>
        <v>N</v>
      </c>
      <c r="L640" s="32" t="str">
        <f>VLOOKUP(F640,_holidays!A636:C2741, 3,FALSE)</f>
        <v>N</v>
      </c>
      <c r="M640" s="32">
        <v>8.1</v>
      </c>
      <c r="N640" s="32">
        <v>16.899999999999999</v>
      </c>
      <c r="O640" s="32">
        <v>13.6</v>
      </c>
      <c r="P640" s="32">
        <v>0.6</v>
      </c>
      <c r="Q640" s="39">
        <v>124343.19</v>
      </c>
      <c r="R640" s="40">
        <v>47.67147027</v>
      </c>
      <c r="S640" s="40">
        <f t="shared" si="49"/>
        <v>5927622.6853619618</v>
      </c>
    </row>
    <row r="641" spans="6:19" ht="20" customHeight="1" x14ac:dyDescent="0.2">
      <c r="F641" s="4">
        <v>42640</v>
      </c>
      <c r="G641" s="32" t="str">
        <f t="shared" si="45"/>
        <v>Tuesday</v>
      </c>
      <c r="H641" s="32" t="str">
        <f t="shared" si="46"/>
        <v>September</v>
      </c>
      <c r="I641" s="32" t="str">
        <f t="shared" si="47"/>
        <v>2016</v>
      </c>
      <c r="J641" s="32">
        <f t="shared" si="48"/>
        <v>40</v>
      </c>
      <c r="K641" s="32" t="str">
        <f>VLOOKUP(F641,_holidays!A637:B2742, 2,)</f>
        <v>N</v>
      </c>
      <c r="L641" s="32" t="str">
        <f>VLOOKUP(F641,_holidays!A637:C2742, 3,FALSE)</f>
        <v>N</v>
      </c>
      <c r="M641" s="32">
        <v>7.4</v>
      </c>
      <c r="N641" s="32">
        <v>14.8</v>
      </c>
      <c r="O641" s="32">
        <v>13.4</v>
      </c>
      <c r="P641" s="32">
        <v>12.6</v>
      </c>
      <c r="Q641" s="39">
        <v>126888.77</v>
      </c>
      <c r="R641" s="40">
        <v>49.794504430000003</v>
      </c>
      <c r="S641" s="40">
        <f t="shared" si="49"/>
        <v>6318363.4198822519</v>
      </c>
    </row>
    <row r="642" spans="6:19" ht="20" customHeight="1" x14ac:dyDescent="0.2">
      <c r="F642" s="4">
        <v>42641</v>
      </c>
      <c r="G642" s="32" t="str">
        <f t="shared" si="45"/>
        <v>Wednesday</v>
      </c>
      <c r="H642" s="32" t="str">
        <f t="shared" si="46"/>
        <v>September</v>
      </c>
      <c r="I642" s="32" t="str">
        <f t="shared" si="47"/>
        <v>2016</v>
      </c>
      <c r="J642" s="32">
        <f t="shared" si="48"/>
        <v>40</v>
      </c>
      <c r="K642" s="32" t="str">
        <f>VLOOKUP(F642,_holidays!A638:B2743, 2,)</f>
        <v>N</v>
      </c>
      <c r="L642" s="32" t="str">
        <f>VLOOKUP(F642,_holidays!A638:C2743, 3,FALSE)</f>
        <v>N</v>
      </c>
      <c r="M642" s="32">
        <v>7.5</v>
      </c>
      <c r="N642" s="32">
        <v>19.3</v>
      </c>
      <c r="O642" s="32">
        <v>19.600000000000001</v>
      </c>
      <c r="P642" s="32">
        <v>2.2000000000000002</v>
      </c>
      <c r="Q642" s="39">
        <v>121143.25</v>
      </c>
      <c r="R642" s="40">
        <v>32.431714720000002</v>
      </c>
      <c r="S642" s="40">
        <f t="shared" si="49"/>
        <v>3928883.3242536401</v>
      </c>
    </row>
    <row r="643" spans="6:19" ht="20" customHeight="1" x14ac:dyDescent="0.2">
      <c r="F643" s="4">
        <v>42642</v>
      </c>
      <c r="G643" s="32" t="str">
        <f t="shared" si="45"/>
        <v>Thursday</v>
      </c>
      <c r="H643" s="32" t="str">
        <f t="shared" si="46"/>
        <v>September</v>
      </c>
      <c r="I643" s="32" t="str">
        <f t="shared" si="47"/>
        <v>2016</v>
      </c>
      <c r="J643" s="32">
        <f t="shared" si="48"/>
        <v>40</v>
      </c>
      <c r="K643" s="32" t="str">
        <f>VLOOKUP(F643,_holidays!A639:B2744, 2,)</f>
        <v>N</v>
      </c>
      <c r="L643" s="32" t="str">
        <f>VLOOKUP(F643,_holidays!A639:C2744, 3,FALSE)</f>
        <v>N</v>
      </c>
      <c r="M643" s="32">
        <v>12.5</v>
      </c>
      <c r="N643" s="32">
        <v>16.7</v>
      </c>
      <c r="O643" s="32">
        <v>16.2</v>
      </c>
      <c r="P643" s="32">
        <v>1.8</v>
      </c>
      <c r="Q643" s="39">
        <v>122858.49</v>
      </c>
      <c r="R643" s="40">
        <v>37.596001049999998</v>
      </c>
      <c r="S643" s="40">
        <f t="shared" si="49"/>
        <v>4618987.9190414147</v>
      </c>
    </row>
    <row r="644" spans="6:19" ht="20" customHeight="1" x14ac:dyDescent="0.2">
      <c r="F644" s="4">
        <v>42643</v>
      </c>
      <c r="G644" s="32" t="str">
        <f t="shared" si="45"/>
        <v>Friday</v>
      </c>
      <c r="H644" s="32" t="str">
        <f t="shared" si="46"/>
        <v>September</v>
      </c>
      <c r="I644" s="32" t="str">
        <f t="shared" si="47"/>
        <v>2016</v>
      </c>
      <c r="J644" s="32">
        <f t="shared" si="48"/>
        <v>40</v>
      </c>
      <c r="K644" s="32" t="str">
        <f>VLOOKUP(F644,_holidays!A640:B2745, 2,)</f>
        <v>N</v>
      </c>
      <c r="L644" s="32" t="str">
        <f>VLOOKUP(F644,_holidays!A640:C2745, 3,FALSE)</f>
        <v>Y</v>
      </c>
      <c r="M644" s="32">
        <v>9.3000000000000007</v>
      </c>
      <c r="N644" s="32">
        <v>16.399999999999999</v>
      </c>
      <c r="O644" s="32">
        <v>16.600000000000001</v>
      </c>
      <c r="P644" s="32">
        <v>2</v>
      </c>
      <c r="Q644" s="39">
        <v>113439.77499999999</v>
      </c>
      <c r="R644" s="40">
        <v>33.063692619999998</v>
      </c>
      <c r="S644" s="40">
        <f t="shared" si="49"/>
        <v>3750737.8514819602</v>
      </c>
    </row>
    <row r="645" spans="6:19" ht="20" customHeight="1" x14ac:dyDescent="0.2">
      <c r="F645" s="4">
        <v>42644</v>
      </c>
      <c r="G645" s="32" t="str">
        <f t="shared" si="45"/>
        <v>Saturday</v>
      </c>
      <c r="H645" s="32" t="str">
        <f t="shared" si="46"/>
        <v>October</v>
      </c>
      <c r="I645" s="32" t="str">
        <f t="shared" si="47"/>
        <v>2016</v>
      </c>
      <c r="J645" s="32">
        <f t="shared" si="48"/>
        <v>40</v>
      </c>
      <c r="K645" s="32" t="str">
        <f>VLOOKUP(F645,_holidays!A641:B2746, 2,)</f>
        <v>N</v>
      </c>
      <c r="L645" s="32" t="str">
        <f>VLOOKUP(F645,_holidays!A641:C2746, 3,FALSE)</f>
        <v>N</v>
      </c>
      <c r="M645" s="32">
        <v>11.6</v>
      </c>
      <c r="N645" s="32">
        <v>18.600000000000001</v>
      </c>
      <c r="O645" s="32">
        <v>11.9</v>
      </c>
      <c r="P645" s="32">
        <v>1.6</v>
      </c>
      <c r="Q645" s="39">
        <v>109181.26</v>
      </c>
      <c r="R645" s="40">
        <v>20.48609587</v>
      </c>
      <c r="S645" s="40">
        <f t="shared" si="49"/>
        <v>2236697.7595673962</v>
      </c>
    </row>
    <row r="646" spans="6:19" ht="20" customHeight="1" x14ac:dyDescent="0.2">
      <c r="F646" s="4">
        <v>42645</v>
      </c>
      <c r="G646" s="32" t="str">
        <f t="shared" ref="G646:G709" si="50">TEXT(F646,"DDDD")</f>
        <v>Sunday</v>
      </c>
      <c r="H646" s="32" t="str">
        <f t="shared" ref="H646:H709" si="51">TEXT(F646,"MMMM")</f>
        <v>October</v>
      </c>
      <c r="I646" s="32" t="str">
        <f t="shared" ref="I646:I709" si="52">TEXT(F646,"YYYY")</f>
        <v>2016</v>
      </c>
      <c r="J646" s="32">
        <f t="shared" ref="J646:J709" si="53">WEEKNUM(F646)</f>
        <v>41</v>
      </c>
      <c r="K646" s="32" t="str">
        <f>VLOOKUP(F646,_holidays!A642:B2747, 2,)</f>
        <v>N</v>
      </c>
      <c r="L646" s="32" t="str">
        <f>VLOOKUP(F646,_holidays!A642:C2747, 3,FALSE)</f>
        <v>N</v>
      </c>
      <c r="M646" s="32">
        <v>12.1</v>
      </c>
      <c r="N646" s="32">
        <v>24</v>
      </c>
      <c r="O646" s="32">
        <v>18.7</v>
      </c>
      <c r="P646" s="32">
        <v>0</v>
      </c>
      <c r="Q646" s="39">
        <v>97992.93</v>
      </c>
      <c r="R646" s="40">
        <v>13.656870189999999</v>
      </c>
      <c r="S646" s="40">
        <f t="shared" ref="S646:S709" si="54">Q646*R646</f>
        <v>1338276.7245477566</v>
      </c>
    </row>
    <row r="647" spans="6:19" ht="20" customHeight="1" x14ac:dyDescent="0.2">
      <c r="F647" s="4">
        <v>42646</v>
      </c>
      <c r="G647" s="32" t="str">
        <f t="shared" si="50"/>
        <v>Monday</v>
      </c>
      <c r="H647" s="32" t="str">
        <f t="shared" si="51"/>
        <v>October</v>
      </c>
      <c r="I647" s="32" t="str">
        <f t="shared" si="52"/>
        <v>2016</v>
      </c>
      <c r="J647" s="32">
        <f t="shared" si="53"/>
        <v>41</v>
      </c>
      <c r="K647" s="32" t="str">
        <f>VLOOKUP(F647,_holidays!A643:B2748, 2,)</f>
        <v>N</v>
      </c>
      <c r="L647" s="32" t="str">
        <f>VLOOKUP(F647,_holidays!A643:C2748, 3,FALSE)</f>
        <v>N</v>
      </c>
      <c r="M647" s="32">
        <v>11.1</v>
      </c>
      <c r="N647" s="32">
        <v>15.9</v>
      </c>
      <c r="O647" s="32">
        <v>13.7</v>
      </c>
      <c r="P647" s="32">
        <v>9.1999999999999993</v>
      </c>
      <c r="Q647" s="39">
        <v>115839.01</v>
      </c>
      <c r="R647" s="40">
        <v>21.601743630000001</v>
      </c>
      <c r="S647" s="40">
        <f t="shared" si="54"/>
        <v>2502324.5963730062</v>
      </c>
    </row>
    <row r="648" spans="6:19" ht="20" customHeight="1" x14ac:dyDescent="0.2">
      <c r="F648" s="4">
        <v>42647</v>
      </c>
      <c r="G648" s="32" t="str">
        <f t="shared" si="50"/>
        <v>Tuesday</v>
      </c>
      <c r="H648" s="32" t="str">
        <f t="shared" si="51"/>
        <v>October</v>
      </c>
      <c r="I648" s="32" t="str">
        <f t="shared" si="52"/>
        <v>2016</v>
      </c>
      <c r="J648" s="32">
        <f t="shared" si="53"/>
        <v>41</v>
      </c>
      <c r="K648" s="32" t="str">
        <f>VLOOKUP(F648,_holidays!A644:B2749, 2,)</f>
        <v>Y</v>
      </c>
      <c r="L648" s="32" t="str">
        <f>VLOOKUP(F648,_holidays!A644:C2749, 3,FALSE)</f>
        <v>N</v>
      </c>
      <c r="M648" s="32">
        <v>10.6</v>
      </c>
      <c r="N648" s="32">
        <v>17.100000000000001</v>
      </c>
      <c r="O648" s="32">
        <v>13.2</v>
      </c>
      <c r="P648" s="32">
        <v>2</v>
      </c>
      <c r="Q648" s="39">
        <v>124089.47</v>
      </c>
      <c r="R648" s="40">
        <v>23.001781319999999</v>
      </c>
      <c r="S648" s="40">
        <f t="shared" si="54"/>
        <v>2854278.8530547004</v>
      </c>
    </row>
    <row r="649" spans="6:19" ht="20" customHeight="1" x14ac:dyDescent="0.2">
      <c r="F649" s="4">
        <v>42648</v>
      </c>
      <c r="G649" s="32" t="str">
        <f t="shared" si="50"/>
        <v>Wednesday</v>
      </c>
      <c r="H649" s="32" t="str">
        <f t="shared" si="51"/>
        <v>October</v>
      </c>
      <c r="I649" s="32" t="str">
        <f t="shared" si="52"/>
        <v>2016</v>
      </c>
      <c r="J649" s="32">
        <f t="shared" si="53"/>
        <v>41</v>
      </c>
      <c r="K649" s="32" t="str">
        <f>VLOOKUP(F649,_holidays!A645:B2750, 2,)</f>
        <v>Y</v>
      </c>
      <c r="L649" s="32" t="str">
        <f>VLOOKUP(F649,_holidays!A645:C2750, 3,FALSE)</f>
        <v>N</v>
      </c>
      <c r="M649" s="32">
        <v>8</v>
      </c>
      <c r="N649" s="32">
        <v>17.100000000000001</v>
      </c>
      <c r="O649" s="32">
        <v>7.5</v>
      </c>
      <c r="P649" s="32">
        <v>2.8</v>
      </c>
      <c r="Q649" s="39">
        <v>128558.38499999999</v>
      </c>
      <c r="R649" s="40">
        <v>41.115132719999998</v>
      </c>
      <c r="S649" s="40">
        <f t="shared" si="54"/>
        <v>5285695.0615438567</v>
      </c>
    </row>
    <row r="650" spans="6:19" ht="20" customHeight="1" x14ac:dyDescent="0.2">
      <c r="F650" s="4">
        <v>42649</v>
      </c>
      <c r="G650" s="32" t="str">
        <f t="shared" si="50"/>
        <v>Thursday</v>
      </c>
      <c r="H650" s="32" t="str">
        <f t="shared" si="51"/>
        <v>October</v>
      </c>
      <c r="I650" s="32" t="str">
        <f t="shared" si="52"/>
        <v>2016</v>
      </c>
      <c r="J650" s="32">
        <f t="shared" si="53"/>
        <v>41</v>
      </c>
      <c r="K650" s="32" t="str">
        <f>VLOOKUP(F650,_holidays!A646:B2751, 2,)</f>
        <v>Y</v>
      </c>
      <c r="L650" s="32" t="str">
        <f>VLOOKUP(F650,_holidays!A646:C2751, 3,FALSE)</f>
        <v>N</v>
      </c>
      <c r="M650" s="32">
        <v>9.6999999999999993</v>
      </c>
      <c r="N650" s="32">
        <v>27.2</v>
      </c>
      <c r="O650" s="32">
        <v>22.6</v>
      </c>
      <c r="P650" s="32">
        <v>0</v>
      </c>
      <c r="Q650" s="39">
        <v>115898.54</v>
      </c>
      <c r="R650" s="40">
        <v>30.189572800000001</v>
      </c>
      <c r="S650" s="40">
        <f t="shared" si="54"/>
        <v>3498927.410743712</v>
      </c>
    </row>
    <row r="651" spans="6:19" ht="20" customHeight="1" x14ac:dyDescent="0.2">
      <c r="F651" s="4">
        <v>42650</v>
      </c>
      <c r="G651" s="32" t="str">
        <f t="shared" si="50"/>
        <v>Friday</v>
      </c>
      <c r="H651" s="32" t="str">
        <f t="shared" si="51"/>
        <v>October</v>
      </c>
      <c r="I651" s="32" t="str">
        <f t="shared" si="52"/>
        <v>2016</v>
      </c>
      <c r="J651" s="32">
        <f t="shared" si="53"/>
        <v>41</v>
      </c>
      <c r="K651" s="32" t="str">
        <f>VLOOKUP(F651,_holidays!A647:B2752, 2,)</f>
        <v>Y</v>
      </c>
      <c r="L651" s="32" t="str">
        <f>VLOOKUP(F651,_holidays!A647:C2752, 3,FALSE)</f>
        <v>N</v>
      </c>
      <c r="M651" s="32">
        <v>14.1</v>
      </c>
      <c r="N651" s="32">
        <v>22.5</v>
      </c>
      <c r="O651" s="32">
        <v>7.8</v>
      </c>
      <c r="P651" s="32">
        <v>0</v>
      </c>
      <c r="Q651" s="39">
        <v>116197.73</v>
      </c>
      <c r="R651" s="40">
        <v>37.339104300000002</v>
      </c>
      <c r="S651" s="40">
        <f t="shared" si="54"/>
        <v>4338719.1598932389</v>
      </c>
    </row>
    <row r="652" spans="6:19" ht="20" customHeight="1" x14ac:dyDescent="0.2">
      <c r="F652" s="4">
        <v>42651</v>
      </c>
      <c r="G652" s="32" t="str">
        <f t="shared" si="50"/>
        <v>Saturday</v>
      </c>
      <c r="H652" s="32" t="str">
        <f t="shared" si="51"/>
        <v>October</v>
      </c>
      <c r="I652" s="32" t="str">
        <f t="shared" si="52"/>
        <v>2016</v>
      </c>
      <c r="J652" s="32">
        <f t="shared" si="53"/>
        <v>41</v>
      </c>
      <c r="K652" s="32" t="str">
        <f>VLOOKUP(F652,_holidays!A648:B2753, 2,)</f>
        <v>Y</v>
      </c>
      <c r="L652" s="32" t="str">
        <f>VLOOKUP(F652,_holidays!A648:C2753, 3,FALSE)</f>
        <v>N</v>
      </c>
      <c r="M652" s="32">
        <v>9.6999999999999993</v>
      </c>
      <c r="N652" s="32">
        <v>16.899999999999999</v>
      </c>
      <c r="O652" s="32">
        <v>23</v>
      </c>
      <c r="P652" s="32">
        <v>0</v>
      </c>
      <c r="Q652" s="39">
        <v>101300.77499999999</v>
      </c>
      <c r="R652" s="40">
        <v>35.210343819999999</v>
      </c>
      <c r="S652" s="40">
        <f t="shared" si="54"/>
        <v>3566835.11698246</v>
      </c>
    </row>
    <row r="653" spans="6:19" ht="20" customHeight="1" x14ac:dyDescent="0.2">
      <c r="F653" s="4">
        <v>42652</v>
      </c>
      <c r="G653" s="32" t="str">
        <f t="shared" si="50"/>
        <v>Sunday</v>
      </c>
      <c r="H653" s="32" t="str">
        <f t="shared" si="51"/>
        <v>October</v>
      </c>
      <c r="I653" s="32" t="str">
        <f t="shared" si="52"/>
        <v>2016</v>
      </c>
      <c r="J653" s="32">
        <f t="shared" si="53"/>
        <v>42</v>
      </c>
      <c r="K653" s="32" t="str">
        <f>VLOOKUP(F653,_holidays!A649:B2754, 2,)</f>
        <v>Y</v>
      </c>
      <c r="L653" s="32" t="str">
        <f>VLOOKUP(F653,_holidays!A649:C2754, 3,FALSE)</f>
        <v>N</v>
      </c>
      <c r="M653" s="32">
        <v>9.5</v>
      </c>
      <c r="N653" s="32">
        <v>22</v>
      </c>
      <c r="O653" s="32">
        <v>14.1</v>
      </c>
      <c r="P653" s="32">
        <v>0</v>
      </c>
      <c r="Q653" s="39">
        <v>94954.16</v>
      </c>
      <c r="R653" s="40">
        <v>15.90301462</v>
      </c>
      <c r="S653" s="40">
        <f t="shared" si="54"/>
        <v>1510057.3947098192</v>
      </c>
    </row>
    <row r="654" spans="6:19" ht="20" customHeight="1" x14ac:dyDescent="0.2">
      <c r="F654" s="4">
        <v>42653</v>
      </c>
      <c r="G654" s="32" t="str">
        <f t="shared" si="50"/>
        <v>Monday</v>
      </c>
      <c r="H654" s="32" t="str">
        <f t="shared" si="51"/>
        <v>October</v>
      </c>
      <c r="I654" s="32" t="str">
        <f t="shared" si="52"/>
        <v>2016</v>
      </c>
      <c r="J654" s="32">
        <f t="shared" si="53"/>
        <v>42</v>
      </c>
      <c r="K654" s="32" t="str">
        <f>VLOOKUP(F654,_holidays!A650:B2755, 2,)</f>
        <v>Y</v>
      </c>
      <c r="L654" s="32" t="str">
        <f>VLOOKUP(F654,_holidays!A650:C2755, 3,FALSE)</f>
        <v>N</v>
      </c>
      <c r="M654" s="32">
        <v>13</v>
      </c>
      <c r="N654" s="32">
        <v>16.8</v>
      </c>
      <c r="O654" s="32">
        <v>18.399999999999999</v>
      </c>
      <c r="P654" s="32">
        <v>0.8</v>
      </c>
      <c r="Q654" s="39">
        <v>116831.43</v>
      </c>
      <c r="R654" s="40">
        <v>27.654717770000001</v>
      </c>
      <c r="S654" s="40">
        <f t="shared" si="54"/>
        <v>3230940.2233155109</v>
      </c>
    </row>
    <row r="655" spans="6:19" ht="20" customHeight="1" x14ac:dyDescent="0.2">
      <c r="F655" s="4">
        <v>42654</v>
      </c>
      <c r="G655" s="32" t="str">
        <f t="shared" si="50"/>
        <v>Tuesday</v>
      </c>
      <c r="H655" s="32" t="str">
        <f t="shared" si="51"/>
        <v>October</v>
      </c>
      <c r="I655" s="32" t="str">
        <f t="shared" si="52"/>
        <v>2016</v>
      </c>
      <c r="J655" s="32">
        <f t="shared" si="53"/>
        <v>42</v>
      </c>
      <c r="K655" s="32" t="str">
        <f>VLOOKUP(F655,_holidays!A651:B2756, 2,)</f>
        <v>Y</v>
      </c>
      <c r="L655" s="32" t="str">
        <f>VLOOKUP(F655,_holidays!A651:C2756, 3,FALSE)</f>
        <v>N</v>
      </c>
      <c r="M655" s="32">
        <v>7.5</v>
      </c>
      <c r="N655" s="32">
        <v>15.1</v>
      </c>
      <c r="O655" s="32">
        <v>16.7</v>
      </c>
      <c r="P655" s="32">
        <v>1.4</v>
      </c>
      <c r="Q655" s="39">
        <v>124665.82</v>
      </c>
      <c r="R655" s="40">
        <v>38.199945730000003</v>
      </c>
      <c r="S655" s="40">
        <f t="shared" si="54"/>
        <v>4762227.5583859496</v>
      </c>
    </row>
    <row r="656" spans="6:19" ht="20" customHeight="1" x14ac:dyDescent="0.2">
      <c r="F656" s="4">
        <v>42655</v>
      </c>
      <c r="G656" s="32" t="str">
        <f t="shared" si="50"/>
        <v>Wednesday</v>
      </c>
      <c r="H656" s="32" t="str">
        <f t="shared" si="51"/>
        <v>October</v>
      </c>
      <c r="I656" s="32" t="str">
        <f t="shared" si="52"/>
        <v>2016</v>
      </c>
      <c r="J656" s="32">
        <f t="shared" si="53"/>
        <v>42</v>
      </c>
      <c r="K656" s="32" t="str">
        <f>VLOOKUP(F656,_holidays!A652:B2757, 2,)</f>
        <v>Y</v>
      </c>
      <c r="L656" s="32" t="str">
        <f>VLOOKUP(F656,_holidays!A652:C2757, 3,FALSE)</f>
        <v>N</v>
      </c>
      <c r="M656" s="32">
        <v>10.199999999999999</v>
      </c>
      <c r="N656" s="32">
        <v>15.4</v>
      </c>
      <c r="O656" s="32">
        <v>12.9</v>
      </c>
      <c r="P656" s="32">
        <v>0</v>
      </c>
      <c r="Q656" s="39">
        <v>128612.3</v>
      </c>
      <c r="R656" s="40">
        <v>44.770645539999997</v>
      </c>
      <c r="S656" s="40">
        <f t="shared" si="54"/>
        <v>5758055.695384142</v>
      </c>
    </row>
    <row r="657" spans="6:19" ht="20" customHeight="1" x14ac:dyDescent="0.2">
      <c r="F657" s="4">
        <v>42656</v>
      </c>
      <c r="G657" s="32" t="str">
        <f t="shared" si="50"/>
        <v>Thursday</v>
      </c>
      <c r="H657" s="32" t="str">
        <f t="shared" si="51"/>
        <v>October</v>
      </c>
      <c r="I657" s="32" t="str">
        <f t="shared" si="52"/>
        <v>2016</v>
      </c>
      <c r="J657" s="32">
        <f t="shared" si="53"/>
        <v>42</v>
      </c>
      <c r="K657" s="32" t="str">
        <f>VLOOKUP(F657,_holidays!A653:B2758, 2,)</f>
        <v>Y</v>
      </c>
      <c r="L657" s="32" t="str">
        <f>VLOOKUP(F657,_holidays!A653:C2758, 3,FALSE)</f>
        <v>N</v>
      </c>
      <c r="M657" s="32">
        <v>6.8</v>
      </c>
      <c r="N657" s="32">
        <v>14.6</v>
      </c>
      <c r="O657" s="32">
        <v>22.8</v>
      </c>
      <c r="P657" s="32">
        <v>4.2</v>
      </c>
      <c r="Q657" s="39">
        <v>128242.765</v>
      </c>
      <c r="R657" s="40">
        <v>58.353085180000001</v>
      </c>
      <c r="S657" s="40">
        <f t="shared" si="54"/>
        <v>7483360.9897637228</v>
      </c>
    </row>
    <row r="658" spans="6:19" ht="20" customHeight="1" x14ac:dyDescent="0.2">
      <c r="F658" s="4">
        <v>42657</v>
      </c>
      <c r="G658" s="32" t="str">
        <f t="shared" si="50"/>
        <v>Friday</v>
      </c>
      <c r="H658" s="32" t="str">
        <f t="shared" si="51"/>
        <v>October</v>
      </c>
      <c r="I658" s="32" t="str">
        <f t="shared" si="52"/>
        <v>2016</v>
      </c>
      <c r="J658" s="32">
        <f t="shared" si="53"/>
        <v>42</v>
      </c>
      <c r="K658" s="32" t="str">
        <f>VLOOKUP(F658,_holidays!A654:B2759, 2,)</f>
        <v>Y</v>
      </c>
      <c r="L658" s="32" t="str">
        <f>VLOOKUP(F658,_holidays!A654:C2759, 3,FALSE)</f>
        <v>N</v>
      </c>
      <c r="M658" s="32">
        <v>5.2</v>
      </c>
      <c r="N658" s="32">
        <v>22.7</v>
      </c>
      <c r="O658" s="32">
        <v>24.5</v>
      </c>
      <c r="P658" s="32">
        <v>0.2</v>
      </c>
      <c r="Q658" s="39">
        <v>121731.485</v>
      </c>
      <c r="R658" s="40">
        <v>43.966506600000002</v>
      </c>
      <c r="S658" s="40">
        <f t="shared" si="54"/>
        <v>5352108.1386803016</v>
      </c>
    </row>
    <row r="659" spans="6:19" ht="20" customHeight="1" x14ac:dyDescent="0.2">
      <c r="F659" s="4">
        <v>42658</v>
      </c>
      <c r="G659" s="32" t="str">
        <f t="shared" si="50"/>
        <v>Saturday</v>
      </c>
      <c r="H659" s="32" t="str">
        <f t="shared" si="51"/>
        <v>October</v>
      </c>
      <c r="I659" s="32" t="str">
        <f t="shared" si="52"/>
        <v>2016</v>
      </c>
      <c r="J659" s="32">
        <f t="shared" si="53"/>
        <v>42</v>
      </c>
      <c r="K659" s="32" t="str">
        <f>VLOOKUP(F659,_holidays!A655:B2760, 2,)</f>
        <v>Y</v>
      </c>
      <c r="L659" s="32" t="str">
        <f>VLOOKUP(F659,_holidays!A655:C2760, 3,FALSE)</f>
        <v>N</v>
      </c>
      <c r="M659" s="32">
        <v>9.4</v>
      </c>
      <c r="N659" s="32">
        <v>24.8</v>
      </c>
      <c r="O659" s="32">
        <v>21.8</v>
      </c>
      <c r="P659" s="32">
        <v>0</v>
      </c>
      <c r="Q659" s="39">
        <v>97887.485000000001</v>
      </c>
      <c r="R659" s="40">
        <v>12.698328739999999</v>
      </c>
      <c r="S659" s="40">
        <f t="shared" si="54"/>
        <v>1243007.4640618188</v>
      </c>
    </row>
    <row r="660" spans="6:19" ht="20" customHeight="1" x14ac:dyDescent="0.2">
      <c r="F660" s="4">
        <v>42659</v>
      </c>
      <c r="G660" s="32" t="str">
        <f t="shared" si="50"/>
        <v>Sunday</v>
      </c>
      <c r="H660" s="32" t="str">
        <f t="shared" si="51"/>
        <v>October</v>
      </c>
      <c r="I660" s="32" t="str">
        <f t="shared" si="52"/>
        <v>2016</v>
      </c>
      <c r="J660" s="32">
        <f t="shared" si="53"/>
        <v>43</v>
      </c>
      <c r="K660" s="32" t="str">
        <f>VLOOKUP(F660,_holidays!A656:B2761, 2,)</f>
        <v>Y</v>
      </c>
      <c r="L660" s="32" t="str">
        <f>VLOOKUP(F660,_holidays!A656:C2761, 3,FALSE)</f>
        <v>N</v>
      </c>
      <c r="M660" s="32">
        <v>17.399999999999999</v>
      </c>
      <c r="N660" s="32">
        <v>23.1</v>
      </c>
      <c r="O660" s="32">
        <v>8</v>
      </c>
      <c r="P660" s="32">
        <v>0</v>
      </c>
      <c r="Q660" s="39">
        <v>101793.035</v>
      </c>
      <c r="R660" s="40">
        <v>22.029095420000001</v>
      </c>
      <c r="S660" s="40">
        <f t="shared" si="54"/>
        <v>2242408.4811064</v>
      </c>
    </row>
    <row r="661" spans="6:19" ht="20" customHeight="1" x14ac:dyDescent="0.2">
      <c r="F661" s="4">
        <v>42660</v>
      </c>
      <c r="G661" s="32" t="str">
        <f t="shared" si="50"/>
        <v>Monday</v>
      </c>
      <c r="H661" s="32" t="str">
        <f t="shared" si="51"/>
        <v>October</v>
      </c>
      <c r="I661" s="32" t="str">
        <f t="shared" si="52"/>
        <v>2016</v>
      </c>
      <c r="J661" s="32">
        <f t="shared" si="53"/>
        <v>43</v>
      </c>
      <c r="K661" s="32" t="str">
        <f>VLOOKUP(F661,_holidays!A657:B2762, 2,)</f>
        <v>Y</v>
      </c>
      <c r="L661" s="32" t="str">
        <f>VLOOKUP(F661,_holidays!A657:C2762, 3,FALSE)</f>
        <v>N</v>
      </c>
      <c r="M661" s="32">
        <v>9.8000000000000007</v>
      </c>
      <c r="N661" s="32">
        <v>18.899999999999999</v>
      </c>
      <c r="O661" s="32">
        <v>14.8</v>
      </c>
      <c r="P661" s="32">
        <v>9.8000000000000007</v>
      </c>
      <c r="Q661" s="39">
        <v>116042.845</v>
      </c>
      <c r="R661" s="40">
        <v>29.59668164</v>
      </c>
      <c r="S661" s="40">
        <f t="shared" si="54"/>
        <v>3434483.1400648658</v>
      </c>
    </row>
    <row r="662" spans="6:19" ht="20" customHeight="1" x14ac:dyDescent="0.2">
      <c r="F662" s="4">
        <v>42661</v>
      </c>
      <c r="G662" s="32" t="str">
        <f t="shared" si="50"/>
        <v>Tuesday</v>
      </c>
      <c r="H662" s="32" t="str">
        <f t="shared" si="51"/>
        <v>October</v>
      </c>
      <c r="I662" s="32" t="str">
        <f t="shared" si="52"/>
        <v>2016</v>
      </c>
      <c r="J662" s="32">
        <f t="shared" si="53"/>
        <v>43</v>
      </c>
      <c r="K662" s="32" t="str">
        <f>VLOOKUP(F662,_holidays!A658:B2763, 2,)</f>
        <v>Y</v>
      </c>
      <c r="L662" s="32" t="str">
        <f>VLOOKUP(F662,_holidays!A658:C2763, 3,FALSE)</f>
        <v>N</v>
      </c>
      <c r="M662" s="32">
        <v>9.6</v>
      </c>
      <c r="N662" s="32">
        <v>16.600000000000001</v>
      </c>
      <c r="O662" s="32">
        <v>16.5</v>
      </c>
      <c r="P662" s="32">
        <v>1</v>
      </c>
      <c r="Q662" s="39">
        <v>123265.44</v>
      </c>
      <c r="R662" s="40">
        <v>36.721212710000003</v>
      </c>
      <c r="S662" s="40">
        <f t="shared" si="54"/>
        <v>4526456.442031743</v>
      </c>
    </row>
    <row r="663" spans="6:19" ht="20" customHeight="1" x14ac:dyDescent="0.2">
      <c r="F663" s="4">
        <v>42662</v>
      </c>
      <c r="G663" s="32" t="str">
        <f t="shared" si="50"/>
        <v>Wednesday</v>
      </c>
      <c r="H663" s="32" t="str">
        <f t="shared" si="51"/>
        <v>October</v>
      </c>
      <c r="I663" s="32" t="str">
        <f t="shared" si="52"/>
        <v>2016</v>
      </c>
      <c r="J663" s="32">
        <f t="shared" si="53"/>
        <v>43</v>
      </c>
      <c r="K663" s="32" t="str">
        <f>VLOOKUP(F663,_holidays!A659:B2764, 2,)</f>
        <v>Y</v>
      </c>
      <c r="L663" s="32" t="str">
        <f>VLOOKUP(F663,_holidays!A659:C2764, 3,FALSE)</f>
        <v>N</v>
      </c>
      <c r="M663" s="32">
        <v>7.5</v>
      </c>
      <c r="N663" s="32">
        <v>16.5</v>
      </c>
      <c r="O663" s="32">
        <v>22.1</v>
      </c>
      <c r="P663" s="32">
        <v>2.6</v>
      </c>
      <c r="Q663" s="39">
        <v>126362.045</v>
      </c>
      <c r="R663" s="40">
        <v>60.68302782</v>
      </c>
      <c r="S663" s="40">
        <f t="shared" si="54"/>
        <v>7668031.4921270916</v>
      </c>
    </row>
    <row r="664" spans="6:19" ht="20" customHeight="1" x14ac:dyDescent="0.2">
      <c r="F664" s="4">
        <v>42663</v>
      </c>
      <c r="G664" s="32" t="str">
        <f t="shared" si="50"/>
        <v>Thursday</v>
      </c>
      <c r="H664" s="32" t="str">
        <f t="shared" si="51"/>
        <v>October</v>
      </c>
      <c r="I664" s="32" t="str">
        <f t="shared" si="52"/>
        <v>2016</v>
      </c>
      <c r="J664" s="32">
        <f t="shared" si="53"/>
        <v>43</v>
      </c>
      <c r="K664" s="32" t="str">
        <f>VLOOKUP(F664,_holidays!A660:B2765, 2,)</f>
        <v>Y</v>
      </c>
      <c r="L664" s="32" t="str">
        <f>VLOOKUP(F664,_holidays!A660:C2765, 3,FALSE)</f>
        <v>N</v>
      </c>
      <c r="M664" s="32">
        <v>6.8</v>
      </c>
      <c r="N664" s="32">
        <v>21.8</v>
      </c>
      <c r="O664" s="32">
        <v>25.6</v>
      </c>
      <c r="P664" s="32">
        <v>0</v>
      </c>
      <c r="Q664" s="39">
        <v>114867.16</v>
      </c>
      <c r="R664" s="40">
        <v>27.425826229999998</v>
      </c>
      <c r="S664" s="40">
        <f t="shared" si="54"/>
        <v>3150326.7696936065</v>
      </c>
    </row>
    <row r="665" spans="6:19" ht="20" customHeight="1" x14ac:dyDescent="0.2">
      <c r="F665" s="4">
        <v>42664</v>
      </c>
      <c r="G665" s="32" t="str">
        <f t="shared" si="50"/>
        <v>Friday</v>
      </c>
      <c r="H665" s="32" t="str">
        <f t="shared" si="51"/>
        <v>October</v>
      </c>
      <c r="I665" s="32" t="str">
        <f t="shared" si="52"/>
        <v>2016</v>
      </c>
      <c r="J665" s="32">
        <f t="shared" si="53"/>
        <v>43</v>
      </c>
      <c r="K665" s="32" t="str">
        <f>VLOOKUP(F665,_holidays!A661:B2766, 2,)</f>
        <v>Y</v>
      </c>
      <c r="L665" s="32" t="str">
        <f>VLOOKUP(F665,_holidays!A661:C2766, 3,FALSE)</f>
        <v>N</v>
      </c>
      <c r="M665" s="32">
        <v>14.8</v>
      </c>
      <c r="N665" s="32">
        <v>17.600000000000001</v>
      </c>
      <c r="O665" s="32">
        <v>1.9</v>
      </c>
      <c r="P665" s="32">
        <v>0</v>
      </c>
      <c r="Q665" s="39">
        <v>122975.285</v>
      </c>
      <c r="R665" s="40">
        <v>43.244732259999999</v>
      </c>
      <c r="S665" s="40">
        <f t="shared" si="54"/>
        <v>5318033.2744221939</v>
      </c>
    </row>
    <row r="666" spans="6:19" ht="20" customHeight="1" x14ac:dyDescent="0.2">
      <c r="F666" s="4">
        <v>42665</v>
      </c>
      <c r="G666" s="32" t="str">
        <f t="shared" si="50"/>
        <v>Saturday</v>
      </c>
      <c r="H666" s="32" t="str">
        <f t="shared" si="51"/>
        <v>October</v>
      </c>
      <c r="I666" s="32" t="str">
        <f t="shared" si="52"/>
        <v>2016</v>
      </c>
      <c r="J666" s="32">
        <f t="shared" si="53"/>
        <v>43</v>
      </c>
      <c r="K666" s="32" t="str">
        <f>VLOOKUP(F666,_holidays!A662:B2767, 2,)</f>
        <v>Y</v>
      </c>
      <c r="L666" s="32" t="str">
        <f>VLOOKUP(F666,_holidays!A662:C2767, 3,FALSE)</f>
        <v>N</v>
      </c>
      <c r="M666" s="32">
        <v>6.9</v>
      </c>
      <c r="N666" s="32">
        <v>13.2</v>
      </c>
      <c r="O666" s="32">
        <v>16.899999999999999</v>
      </c>
      <c r="P666" s="32">
        <v>16.399999999999999</v>
      </c>
      <c r="Q666" s="39">
        <v>114184.19500000001</v>
      </c>
      <c r="R666" s="40">
        <v>38.711130760000003</v>
      </c>
      <c r="S666" s="40">
        <f t="shared" si="54"/>
        <v>4420199.3033703389</v>
      </c>
    </row>
    <row r="667" spans="6:19" ht="20" customHeight="1" x14ac:dyDescent="0.2">
      <c r="F667" s="4">
        <v>42666</v>
      </c>
      <c r="G667" s="32" t="str">
        <f t="shared" si="50"/>
        <v>Sunday</v>
      </c>
      <c r="H667" s="32" t="str">
        <f t="shared" si="51"/>
        <v>October</v>
      </c>
      <c r="I667" s="32" t="str">
        <f t="shared" si="52"/>
        <v>2016</v>
      </c>
      <c r="J667" s="32">
        <f t="shared" si="53"/>
        <v>44</v>
      </c>
      <c r="K667" s="32" t="str">
        <f>VLOOKUP(F667,_holidays!A663:B2768, 2,)</f>
        <v>Y</v>
      </c>
      <c r="L667" s="32" t="str">
        <f>VLOOKUP(F667,_holidays!A663:C2768, 3,FALSE)</f>
        <v>N</v>
      </c>
      <c r="M667" s="32">
        <v>7.9</v>
      </c>
      <c r="N667" s="32">
        <v>14.1</v>
      </c>
      <c r="O667" s="32">
        <v>18.7</v>
      </c>
      <c r="P667" s="32">
        <v>8.8000000000000007</v>
      </c>
      <c r="Q667" s="39">
        <v>111289</v>
      </c>
      <c r="R667" s="40">
        <v>40.91855691</v>
      </c>
      <c r="S667" s="40">
        <f t="shared" si="54"/>
        <v>4553785.2799569899</v>
      </c>
    </row>
    <row r="668" spans="6:19" ht="20" customHeight="1" x14ac:dyDescent="0.2">
      <c r="F668" s="4">
        <v>42667</v>
      </c>
      <c r="G668" s="32" t="str">
        <f t="shared" si="50"/>
        <v>Monday</v>
      </c>
      <c r="H668" s="32" t="str">
        <f t="shared" si="51"/>
        <v>October</v>
      </c>
      <c r="I668" s="32" t="str">
        <f t="shared" si="52"/>
        <v>2016</v>
      </c>
      <c r="J668" s="32">
        <f t="shared" si="53"/>
        <v>44</v>
      </c>
      <c r="K668" s="32" t="str">
        <f>VLOOKUP(F668,_holidays!A664:B2769, 2,)</f>
        <v>Y</v>
      </c>
      <c r="L668" s="32" t="str">
        <f>VLOOKUP(F668,_holidays!A664:C2769, 3,FALSE)</f>
        <v>N</v>
      </c>
      <c r="M668" s="32">
        <v>9.4</v>
      </c>
      <c r="N668" s="32">
        <v>17.100000000000001</v>
      </c>
      <c r="O668" s="32">
        <v>20.3</v>
      </c>
      <c r="P668" s="32">
        <v>0.4</v>
      </c>
      <c r="Q668" s="39">
        <v>125270.16499999999</v>
      </c>
      <c r="R668" s="40">
        <v>66.513366149999996</v>
      </c>
      <c r="S668" s="40">
        <f t="shared" si="54"/>
        <v>8332140.3523159139</v>
      </c>
    </row>
    <row r="669" spans="6:19" ht="20" customHeight="1" x14ac:dyDescent="0.2">
      <c r="F669" s="4">
        <v>42668</v>
      </c>
      <c r="G669" s="32" t="str">
        <f t="shared" si="50"/>
        <v>Tuesday</v>
      </c>
      <c r="H669" s="32" t="str">
        <f t="shared" si="51"/>
        <v>October</v>
      </c>
      <c r="I669" s="32" t="str">
        <f t="shared" si="52"/>
        <v>2016</v>
      </c>
      <c r="J669" s="32">
        <f t="shared" si="53"/>
        <v>44</v>
      </c>
      <c r="K669" s="32" t="str">
        <f>VLOOKUP(F669,_holidays!A665:B2770, 2,)</f>
        <v>Y</v>
      </c>
      <c r="L669" s="32" t="str">
        <f>VLOOKUP(F669,_holidays!A665:C2770, 3,FALSE)</f>
        <v>N</v>
      </c>
      <c r="M669" s="32">
        <v>9.6</v>
      </c>
      <c r="N669" s="32">
        <v>25.7</v>
      </c>
      <c r="O669" s="32">
        <v>23.1</v>
      </c>
      <c r="P669" s="32">
        <v>0.2</v>
      </c>
      <c r="Q669" s="39">
        <v>117138.355</v>
      </c>
      <c r="R669" s="40">
        <v>37.022146409999998</v>
      </c>
      <c r="S669" s="40">
        <f t="shared" si="54"/>
        <v>4336713.3290365553</v>
      </c>
    </row>
    <row r="670" spans="6:19" ht="20" customHeight="1" x14ac:dyDescent="0.2">
      <c r="F670" s="4">
        <v>42669</v>
      </c>
      <c r="G670" s="32" t="str">
        <f t="shared" si="50"/>
        <v>Wednesday</v>
      </c>
      <c r="H670" s="32" t="str">
        <f t="shared" si="51"/>
        <v>October</v>
      </c>
      <c r="I670" s="32" t="str">
        <f t="shared" si="52"/>
        <v>2016</v>
      </c>
      <c r="J670" s="32">
        <f t="shared" si="53"/>
        <v>44</v>
      </c>
      <c r="K670" s="32" t="str">
        <f>VLOOKUP(F670,_holidays!A666:B2771, 2,)</f>
        <v>Y</v>
      </c>
      <c r="L670" s="32" t="str">
        <f>VLOOKUP(F670,_holidays!A666:C2771, 3,FALSE)</f>
        <v>N</v>
      </c>
      <c r="M670" s="32">
        <v>16.5</v>
      </c>
      <c r="N670" s="32">
        <v>18.5</v>
      </c>
      <c r="O670" s="32">
        <v>9</v>
      </c>
      <c r="P670" s="32">
        <v>0</v>
      </c>
      <c r="Q670" s="39">
        <v>121605.395</v>
      </c>
      <c r="R670" s="40">
        <v>55.416352840000002</v>
      </c>
      <c r="S670" s="40">
        <f t="shared" si="54"/>
        <v>6738927.476567572</v>
      </c>
    </row>
    <row r="671" spans="6:19" ht="20" customHeight="1" x14ac:dyDescent="0.2">
      <c r="F671" s="4">
        <v>42670</v>
      </c>
      <c r="G671" s="32" t="str">
        <f t="shared" si="50"/>
        <v>Thursday</v>
      </c>
      <c r="H671" s="32" t="str">
        <f t="shared" si="51"/>
        <v>October</v>
      </c>
      <c r="I671" s="32" t="str">
        <f t="shared" si="52"/>
        <v>2016</v>
      </c>
      <c r="J671" s="32">
        <f t="shared" si="53"/>
        <v>44</v>
      </c>
      <c r="K671" s="32" t="str">
        <f>VLOOKUP(F671,_holidays!A667:B2772, 2,)</f>
        <v>Y</v>
      </c>
      <c r="L671" s="32" t="str">
        <f>VLOOKUP(F671,_holidays!A667:C2772, 3,FALSE)</f>
        <v>N</v>
      </c>
      <c r="M671" s="32">
        <v>10.1</v>
      </c>
      <c r="N671" s="32">
        <v>15.4</v>
      </c>
      <c r="O671" s="32">
        <v>25.8</v>
      </c>
      <c r="P671" s="32">
        <v>0.2</v>
      </c>
      <c r="Q671" s="39">
        <v>120142.43</v>
      </c>
      <c r="R671" s="40">
        <v>43.480540499999996</v>
      </c>
      <c r="S671" s="40">
        <f t="shared" si="54"/>
        <v>5223857.7933834139</v>
      </c>
    </row>
    <row r="672" spans="6:19" ht="20" customHeight="1" x14ac:dyDescent="0.2">
      <c r="F672" s="4">
        <v>42671</v>
      </c>
      <c r="G672" s="32" t="str">
        <f t="shared" si="50"/>
        <v>Friday</v>
      </c>
      <c r="H672" s="32" t="str">
        <f t="shared" si="51"/>
        <v>October</v>
      </c>
      <c r="I672" s="32" t="str">
        <f t="shared" si="52"/>
        <v>2016</v>
      </c>
      <c r="J672" s="32">
        <f t="shared" si="53"/>
        <v>44</v>
      </c>
      <c r="K672" s="32" t="str">
        <f>VLOOKUP(F672,_holidays!A668:B2773, 2,)</f>
        <v>Y</v>
      </c>
      <c r="L672" s="32" t="str">
        <f>VLOOKUP(F672,_holidays!A668:C2773, 3,FALSE)</f>
        <v>N</v>
      </c>
      <c r="M672" s="32">
        <v>6.3</v>
      </c>
      <c r="N672" s="32">
        <v>16.600000000000001</v>
      </c>
      <c r="O672" s="32">
        <v>26.5</v>
      </c>
      <c r="P672" s="32">
        <v>0</v>
      </c>
      <c r="Q672" s="39">
        <v>119820.71</v>
      </c>
      <c r="R672" s="40">
        <v>54.509745119999998</v>
      </c>
      <c r="S672" s="40">
        <f t="shared" si="54"/>
        <v>6531396.3621974355</v>
      </c>
    </row>
    <row r="673" spans="6:19" ht="20" customHeight="1" x14ac:dyDescent="0.2">
      <c r="F673" s="4">
        <v>42672</v>
      </c>
      <c r="G673" s="32" t="str">
        <f t="shared" si="50"/>
        <v>Saturday</v>
      </c>
      <c r="H673" s="32" t="str">
        <f t="shared" si="51"/>
        <v>October</v>
      </c>
      <c r="I673" s="32" t="str">
        <f t="shared" si="52"/>
        <v>2016</v>
      </c>
      <c r="J673" s="32">
        <f t="shared" si="53"/>
        <v>44</v>
      </c>
      <c r="K673" s="32" t="str">
        <f>VLOOKUP(F673,_holidays!A669:B2774, 2,)</f>
        <v>Y</v>
      </c>
      <c r="L673" s="32" t="str">
        <f>VLOOKUP(F673,_holidays!A669:C2774, 3,FALSE)</f>
        <v>N</v>
      </c>
      <c r="M673" s="32">
        <v>9.3000000000000007</v>
      </c>
      <c r="N673" s="32">
        <v>25.6</v>
      </c>
      <c r="O673" s="32">
        <v>25.8</v>
      </c>
      <c r="P673" s="32">
        <v>0</v>
      </c>
      <c r="Q673" s="39">
        <v>104191.105</v>
      </c>
      <c r="R673" s="40">
        <v>21.28564824</v>
      </c>
      <c r="S673" s="40">
        <f t="shared" si="54"/>
        <v>2217775.210766905</v>
      </c>
    </row>
    <row r="674" spans="6:19" ht="20" customHeight="1" x14ac:dyDescent="0.2">
      <c r="F674" s="4">
        <v>42673</v>
      </c>
      <c r="G674" s="32" t="str">
        <f t="shared" si="50"/>
        <v>Sunday</v>
      </c>
      <c r="H674" s="32" t="str">
        <f t="shared" si="51"/>
        <v>October</v>
      </c>
      <c r="I674" s="32" t="str">
        <f t="shared" si="52"/>
        <v>2016</v>
      </c>
      <c r="J674" s="32">
        <f t="shared" si="53"/>
        <v>45</v>
      </c>
      <c r="K674" s="32" t="str">
        <f>VLOOKUP(F674,_holidays!A670:B2775, 2,)</f>
        <v>Y</v>
      </c>
      <c r="L674" s="32" t="str">
        <f>VLOOKUP(F674,_holidays!A670:C2775, 3,FALSE)</f>
        <v>N</v>
      </c>
      <c r="M674" s="32">
        <v>12.7</v>
      </c>
      <c r="N674" s="32">
        <v>28</v>
      </c>
      <c r="O674" s="32">
        <v>19.5</v>
      </c>
      <c r="P674" s="32">
        <v>0</v>
      </c>
      <c r="Q674" s="39">
        <v>94325.72</v>
      </c>
      <c r="R674" s="40">
        <v>6.8691345049999999</v>
      </c>
      <c r="S674" s="40">
        <f t="shared" si="54"/>
        <v>647936.05796096858</v>
      </c>
    </row>
    <row r="675" spans="6:19" ht="20" customHeight="1" x14ac:dyDescent="0.2">
      <c r="F675" s="4">
        <v>42674</v>
      </c>
      <c r="G675" s="32" t="str">
        <f t="shared" si="50"/>
        <v>Monday</v>
      </c>
      <c r="H675" s="32" t="str">
        <f t="shared" si="51"/>
        <v>October</v>
      </c>
      <c r="I675" s="32" t="str">
        <f t="shared" si="52"/>
        <v>2016</v>
      </c>
      <c r="J675" s="32">
        <f t="shared" si="53"/>
        <v>45</v>
      </c>
      <c r="K675" s="32" t="str">
        <f>VLOOKUP(F675,_holidays!A671:B2776, 2,)</f>
        <v>Y</v>
      </c>
      <c r="L675" s="32" t="str">
        <f>VLOOKUP(F675,_holidays!A671:C2776, 3,FALSE)</f>
        <v>N</v>
      </c>
      <c r="M675" s="32">
        <v>7.9</v>
      </c>
      <c r="N675" s="32">
        <v>17.5</v>
      </c>
      <c r="O675" s="32">
        <v>19</v>
      </c>
      <c r="P675" s="32">
        <v>1.8</v>
      </c>
      <c r="Q675" s="39">
        <v>110661.43</v>
      </c>
      <c r="R675" s="40">
        <v>19.08090112</v>
      </c>
      <c r="S675" s="40">
        <f t="shared" si="54"/>
        <v>2111519.8036278016</v>
      </c>
    </row>
    <row r="676" spans="6:19" ht="20" customHeight="1" x14ac:dyDescent="0.2">
      <c r="F676" s="4">
        <v>42675</v>
      </c>
      <c r="G676" s="32" t="str">
        <f t="shared" si="50"/>
        <v>Tuesday</v>
      </c>
      <c r="H676" s="32" t="str">
        <f t="shared" si="51"/>
        <v>November</v>
      </c>
      <c r="I676" s="32" t="str">
        <f t="shared" si="52"/>
        <v>2016</v>
      </c>
      <c r="J676" s="32">
        <f t="shared" si="53"/>
        <v>45</v>
      </c>
      <c r="K676" s="32" t="str">
        <f>VLOOKUP(F676,_holidays!A672:B2777, 2,)</f>
        <v>Y</v>
      </c>
      <c r="L676" s="32" t="str">
        <f>VLOOKUP(F676,_holidays!A672:C2777, 3,FALSE)</f>
        <v>Y</v>
      </c>
      <c r="M676" s="32">
        <v>9.4</v>
      </c>
      <c r="N676" s="32">
        <v>18.399999999999999</v>
      </c>
      <c r="O676" s="32">
        <v>17.7</v>
      </c>
      <c r="P676" s="32">
        <v>0.4</v>
      </c>
      <c r="Q676" s="39">
        <v>104976.21</v>
      </c>
      <c r="R676" s="40">
        <v>17.418201960000001</v>
      </c>
      <c r="S676" s="40">
        <f t="shared" si="54"/>
        <v>1828496.8267753718</v>
      </c>
    </row>
    <row r="677" spans="6:19" ht="20" customHeight="1" x14ac:dyDescent="0.2">
      <c r="F677" s="4">
        <v>42676</v>
      </c>
      <c r="G677" s="32" t="str">
        <f t="shared" si="50"/>
        <v>Wednesday</v>
      </c>
      <c r="H677" s="32" t="str">
        <f t="shared" si="51"/>
        <v>November</v>
      </c>
      <c r="I677" s="32" t="str">
        <f t="shared" si="52"/>
        <v>2016</v>
      </c>
      <c r="J677" s="32">
        <f t="shared" si="53"/>
        <v>45</v>
      </c>
      <c r="K677" s="32" t="str">
        <f>VLOOKUP(F677,_holidays!A673:B2778, 2,)</f>
        <v>Y</v>
      </c>
      <c r="L677" s="32" t="str">
        <f>VLOOKUP(F677,_holidays!A673:C2778, 3,FALSE)</f>
        <v>N</v>
      </c>
      <c r="M677" s="32">
        <v>9.6999999999999993</v>
      </c>
      <c r="N677" s="32">
        <v>18.5</v>
      </c>
      <c r="O677" s="32">
        <v>13.3</v>
      </c>
      <c r="P677" s="32">
        <v>0.4</v>
      </c>
      <c r="Q677" s="39">
        <v>119904.48</v>
      </c>
      <c r="R677" s="40">
        <v>46.645669009999999</v>
      </c>
      <c r="S677" s="40">
        <f t="shared" si="54"/>
        <v>5593024.6868961649</v>
      </c>
    </row>
    <row r="678" spans="6:19" ht="20" customHeight="1" x14ac:dyDescent="0.2">
      <c r="F678" s="4">
        <v>42677</v>
      </c>
      <c r="G678" s="32" t="str">
        <f t="shared" si="50"/>
        <v>Thursday</v>
      </c>
      <c r="H678" s="32" t="str">
        <f t="shared" si="51"/>
        <v>November</v>
      </c>
      <c r="I678" s="32" t="str">
        <f t="shared" si="52"/>
        <v>2016</v>
      </c>
      <c r="J678" s="32">
        <f t="shared" si="53"/>
        <v>45</v>
      </c>
      <c r="K678" s="32" t="str">
        <f>VLOOKUP(F678,_holidays!A674:B2779, 2,)</f>
        <v>Y</v>
      </c>
      <c r="L678" s="32" t="str">
        <f>VLOOKUP(F678,_holidays!A674:C2779, 3,FALSE)</f>
        <v>N</v>
      </c>
      <c r="M678" s="32">
        <v>10</v>
      </c>
      <c r="N678" s="32">
        <v>19.100000000000001</v>
      </c>
      <c r="O678" s="32">
        <v>28</v>
      </c>
      <c r="P678" s="32">
        <v>0</v>
      </c>
      <c r="Q678" s="39">
        <v>118677.495</v>
      </c>
      <c r="R678" s="40">
        <v>60.221047589999998</v>
      </c>
      <c r="S678" s="40">
        <f t="shared" si="54"/>
        <v>7146883.0742569864</v>
      </c>
    </row>
    <row r="679" spans="6:19" ht="20" customHeight="1" x14ac:dyDescent="0.2">
      <c r="F679" s="4">
        <v>42678</v>
      </c>
      <c r="G679" s="32" t="str">
        <f t="shared" si="50"/>
        <v>Friday</v>
      </c>
      <c r="H679" s="32" t="str">
        <f t="shared" si="51"/>
        <v>November</v>
      </c>
      <c r="I679" s="32" t="str">
        <f t="shared" si="52"/>
        <v>2016</v>
      </c>
      <c r="J679" s="32">
        <f t="shared" si="53"/>
        <v>45</v>
      </c>
      <c r="K679" s="32" t="str">
        <f>VLOOKUP(F679,_holidays!A675:B2780, 2,)</f>
        <v>Y</v>
      </c>
      <c r="L679" s="32" t="str">
        <f>VLOOKUP(F679,_holidays!A675:C2780, 3,FALSE)</f>
        <v>N</v>
      </c>
      <c r="M679" s="32">
        <v>10.199999999999999</v>
      </c>
      <c r="N679" s="32">
        <v>29.2</v>
      </c>
      <c r="O679" s="32">
        <v>24.9</v>
      </c>
      <c r="P679" s="32">
        <v>0</v>
      </c>
      <c r="Q679" s="39">
        <v>113666.485</v>
      </c>
      <c r="R679" s="40">
        <v>25.952350200000001</v>
      </c>
      <c r="S679" s="40">
        <f t="shared" si="54"/>
        <v>2949912.4247230473</v>
      </c>
    </row>
    <row r="680" spans="6:19" ht="20" customHeight="1" x14ac:dyDescent="0.2">
      <c r="F680" s="4">
        <v>42679</v>
      </c>
      <c r="G680" s="32" t="str">
        <f t="shared" si="50"/>
        <v>Saturday</v>
      </c>
      <c r="H680" s="32" t="str">
        <f t="shared" si="51"/>
        <v>November</v>
      </c>
      <c r="I680" s="32" t="str">
        <f t="shared" si="52"/>
        <v>2016</v>
      </c>
      <c r="J680" s="32">
        <f t="shared" si="53"/>
        <v>45</v>
      </c>
      <c r="K680" s="32" t="str">
        <f>VLOOKUP(F680,_holidays!A676:B2781, 2,)</f>
        <v>Y</v>
      </c>
      <c r="L680" s="32" t="str">
        <f>VLOOKUP(F680,_holidays!A676:C2781, 3,FALSE)</f>
        <v>N</v>
      </c>
      <c r="M680" s="32">
        <v>10</v>
      </c>
      <c r="N680" s="32">
        <v>16.8</v>
      </c>
      <c r="O680" s="32">
        <v>10.8</v>
      </c>
      <c r="P680" s="32">
        <v>0</v>
      </c>
      <c r="Q680" s="39">
        <v>101810.75</v>
      </c>
      <c r="R680" s="40">
        <v>15.26468717</v>
      </c>
      <c r="S680" s="40">
        <f t="shared" si="54"/>
        <v>1554109.2492930775</v>
      </c>
    </row>
    <row r="681" spans="6:19" ht="20" customHeight="1" x14ac:dyDescent="0.2">
      <c r="F681" s="4">
        <v>42680</v>
      </c>
      <c r="G681" s="32" t="str">
        <f t="shared" si="50"/>
        <v>Sunday</v>
      </c>
      <c r="H681" s="32" t="str">
        <f t="shared" si="51"/>
        <v>November</v>
      </c>
      <c r="I681" s="32" t="str">
        <f t="shared" si="52"/>
        <v>2016</v>
      </c>
      <c r="J681" s="32">
        <f t="shared" si="53"/>
        <v>46</v>
      </c>
      <c r="K681" s="32" t="str">
        <f>VLOOKUP(F681,_holidays!A677:B2782, 2,)</f>
        <v>Y</v>
      </c>
      <c r="L681" s="32" t="str">
        <f>VLOOKUP(F681,_holidays!A677:C2782, 3,FALSE)</f>
        <v>N</v>
      </c>
      <c r="M681" s="32">
        <v>11.5</v>
      </c>
      <c r="N681" s="32">
        <v>21.4</v>
      </c>
      <c r="O681" s="32">
        <v>25.2</v>
      </c>
      <c r="P681" s="32">
        <v>0</v>
      </c>
      <c r="Q681" s="39">
        <v>96934.925000000003</v>
      </c>
      <c r="R681" s="40">
        <v>24.15876196</v>
      </c>
      <c r="S681" s="40">
        <f t="shared" si="54"/>
        <v>2341827.7786854529</v>
      </c>
    </row>
    <row r="682" spans="6:19" ht="20" customHeight="1" x14ac:dyDescent="0.2">
      <c r="F682" s="4">
        <v>42681</v>
      </c>
      <c r="G682" s="32" t="str">
        <f t="shared" si="50"/>
        <v>Monday</v>
      </c>
      <c r="H682" s="32" t="str">
        <f t="shared" si="51"/>
        <v>November</v>
      </c>
      <c r="I682" s="32" t="str">
        <f t="shared" si="52"/>
        <v>2016</v>
      </c>
      <c r="J682" s="32">
        <f t="shared" si="53"/>
        <v>46</v>
      </c>
      <c r="K682" s="32" t="str">
        <f>VLOOKUP(F682,_holidays!A678:B2783, 2,)</f>
        <v>Y</v>
      </c>
      <c r="L682" s="32" t="str">
        <f>VLOOKUP(F682,_holidays!A678:C2783, 3,FALSE)</f>
        <v>N</v>
      </c>
      <c r="M682" s="32">
        <v>14.6</v>
      </c>
      <c r="N682" s="32">
        <v>25.9</v>
      </c>
      <c r="O682" s="32">
        <v>15.9</v>
      </c>
      <c r="P682" s="32">
        <v>0</v>
      </c>
      <c r="Q682" s="39">
        <v>116230.34</v>
      </c>
      <c r="R682" s="40">
        <v>30.36705791</v>
      </c>
      <c r="S682" s="40">
        <f t="shared" si="54"/>
        <v>3529573.4656789894</v>
      </c>
    </row>
    <row r="683" spans="6:19" ht="20" customHeight="1" x14ac:dyDescent="0.2">
      <c r="F683" s="4">
        <v>42682</v>
      </c>
      <c r="G683" s="32" t="str">
        <f t="shared" si="50"/>
        <v>Tuesday</v>
      </c>
      <c r="H683" s="32" t="str">
        <f t="shared" si="51"/>
        <v>November</v>
      </c>
      <c r="I683" s="32" t="str">
        <f t="shared" si="52"/>
        <v>2016</v>
      </c>
      <c r="J683" s="32">
        <f t="shared" si="53"/>
        <v>46</v>
      </c>
      <c r="K683" s="32" t="str">
        <f>VLOOKUP(F683,_holidays!A679:B2784, 2,)</f>
        <v>Y</v>
      </c>
      <c r="L683" s="32" t="str">
        <f>VLOOKUP(F683,_holidays!A679:C2784, 3,FALSE)</f>
        <v>N</v>
      </c>
      <c r="M683" s="32">
        <v>11</v>
      </c>
      <c r="N683" s="32">
        <v>18.2</v>
      </c>
      <c r="O683" s="32">
        <v>28.9</v>
      </c>
      <c r="P683" s="32">
        <v>0.2</v>
      </c>
      <c r="Q683" s="39">
        <v>117794.595</v>
      </c>
      <c r="R683" s="40">
        <v>53.922003029999999</v>
      </c>
      <c r="S683" s="40">
        <f t="shared" si="54"/>
        <v>6351720.5085076224</v>
      </c>
    </row>
    <row r="684" spans="6:19" ht="20" customHeight="1" x14ac:dyDescent="0.2">
      <c r="F684" s="4">
        <v>42683</v>
      </c>
      <c r="G684" s="32" t="str">
        <f t="shared" si="50"/>
        <v>Wednesday</v>
      </c>
      <c r="H684" s="32" t="str">
        <f t="shared" si="51"/>
        <v>November</v>
      </c>
      <c r="I684" s="32" t="str">
        <f t="shared" si="52"/>
        <v>2016</v>
      </c>
      <c r="J684" s="32">
        <f t="shared" si="53"/>
        <v>46</v>
      </c>
      <c r="K684" s="32" t="str">
        <f>VLOOKUP(F684,_holidays!A680:B2785, 2,)</f>
        <v>Y</v>
      </c>
      <c r="L684" s="32" t="str">
        <f>VLOOKUP(F684,_holidays!A680:C2785, 3,FALSE)</f>
        <v>N</v>
      </c>
      <c r="M684" s="32">
        <v>9.1999999999999993</v>
      </c>
      <c r="N684" s="32">
        <v>17.399999999999999</v>
      </c>
      <c r="O684" s="32">
        <v>22</v>
      </c>
      <c r="P684" s="32">
        <v>0</v>
      </c>
      <c r="Q684" s="39">
        <v>122131.11500000001</v>
      </c>
      <c r="R684" s="40">
        <v>55.662203390000002</v>
      </c>
      <c r="S684" s="40">
        <f t="shared" si="54"/>
        <v>6798086.9633774804</v>
      </c>
    </row>
    <row r="685" spans="6:19" ht="20" customHeight="1" x14ac:dyDescent="0.2">
      <c r="F685" s="4">
        <v>42684</v>
      </c>
      <c r="G685" s="32" t="str">
        <f t="shared" si="50"/>
        <v>Thursday</v>
      </c>
      <c r="H685" s="32" t="str">
        <f t="shared" si="51"/>
        <v>November</v>
      </c>
      <c r="I685" s="32" t="str">
        <f t="shared" si="52"/>
        <v>2016</v>
      </c>
      <c r="J685" s="32">
        <f t="shared" si="53"/>
        <v>46</v>
      </c>
      <c r="K685" s="32" t="str">
        <f>VLOOKUP(F685,_holidays!A681:B2786, 2,)</f>
        <v>Y</v>
      </c>
      <c r="L685" s="32" t="str">
        <f>VLOOKUP(F685,_holidays!A681:C2786, 3,FALSE)</f>
        <v>N</v>
      </c>
      <c r="M685" s="32">
        <v>11.9</v>
      </c>
      <c r="N685" s="32">
        <v>17.5</v>
      </c>
      <c r="O685" s="32">
        <v>20.3</v>
      </c>
      <c r="P685" s="32">
        <v>0</v>
      </c>
      <c r="Q685" s="39">
        <v>122634.53</v>
      </c>
      <c r="R685" s="40">
        <v>48.706971459999998</v>
      </c>
      <c r="S685" s="40">
        <f t="shared" si="54"/>
        <v>5973156.5527205132</v>
      </c>
    </row>
    <row r="686" spans="6:19" ht="20" customHeight="1" x14ac:dyDescent="0.2">
      <c r="F686" s="4">
        <v>42685</v>
      </c>
      <c r="G686" s="32" t="str">
        <f t="shared" si="50"/>
        <v>Friday</v>
      </c>
      <c r="H686" s="32" t="str">
        <f t="shared" si="51"/>
        <v>November</v>
      </c>
      <c r="I686" s="32" t="str">
        <f t="shared" si="52"/>
        <v>2016</v>
      </c>
      <c r="J686" s="32">
        <f t="shared" si="53"/>
        <v>46</v>
      </c>
      <c r="K686" s="32" t="str">
        <f>VLOOKUP(F686,_holidays!A682:B2787, 2,)</f>
        <v>Y</v>
      </c>
      <c r="L686" s="32" t="str">
        <f>VLOOKUP(F686,_holidays!A682:C2787, 3,FALSE)</f>
        <v>N</v>
      </c>
      <c r="M686" s="32">
        <v>8.4</v>
      </c>
      <c r="N686" s="32">
        <v>23.8</v>
      </c>
      <c r="O686" s="32">
        <v>29.1</v>
      </c>
      <c r="P686" s="32">
        <v>0</v>
      </c>
      <c r="Q686" s="39">
        <v>117953.88499999999</v>
      </c>
      <c r="R686" s="40">
        <v>26.823982910000002</v>
      </c>
      <c r="S686" s="40">
        <f t="shared" si="54"/>
        <v>3163992.9954081052</v>
      </c>
    </row>
    <row r="687" spans="6:19" ht="20" customHeight="1" x14ac:dyDescent="0.2">
      <c r="F687" s="4">
        <v>42686</v>
      </c>
      <c r="G687" s="32" t="str">
        <f t="shared" si="50"/>
        <v>Saturday</v>
      </c>
      <c r="H687" s="32" t="str">
        <f t="shared" si="51"/>
        <v>November</v>
      </c>
      <c r="I687" s="32" t="str">
        <f t="shared" si="52"/>
        <v>2016</v>
      </c>
      <c r="J687" s="32">
        <f t="shared" si="53"/>
        <v>46</v>
      </c>
      <c r="K687" s="32" t="str">
        <f>VLOOKUP(F687,_holidays!A683:B2788, 2,)</f>
        <v>Y</v>
      </c>
      <c r="L687" s="32" t="str">
        <f>VLOOKUP(F687,_holidays!A683:C2788, 3,FALSE)</f>
        <v>N</v>
      </c>
      <c r="M687" s="32">
        <v>13.2</v>
      </c>
      <c r="N687" s="32">
        <v>25.5</v>
      </c>
      <c r="O687" s="32">
        <v>17</v>
      </c>
      <c r="P687" s="32">
        <v>2</v>
      </c>
      <c r="Q687" s="39">
        <v>99907.32</v>
      </c>
      <c r="R687" s="40">
        <v>10.832116259999999</v>
      </c>
      <c r="S687" s="40">
        <f t="shared" si="54"/>
        <v>1082207.7054650232</v>
      </c>
    </row>
    <row r="688" spans="6:19" ht="20" customHeight="1" x14ac:dyDescent="0.2">
      <c r="F688" s="4">
        <v>42687</v>
      </c>
      <c r="G688" s="32" t="str">
        <f t="shared" si="50"/>
        <v>Sunday</v>
      </c>
      <c r="H688" s="32" t="str">
        <f t="shared" si="51"/>
        <v>November</v>
      </c>
      <c r="I688" s="32" t="str">
        <f t="shared" si="52"/>
        <v>2016</v>
      </c>
      <c r="J688" s="32">
        <f t="shared" si="53"/>
        <v>47</v>
      </c>
      <c r="K688" s="32" t="str">
        <f>VLOOKUP(F688,_holidays!A684:B2789, 2,)</f>
        <v>Y</v>
      </c>
      <c r="L688" s="32" t="str">
        <f>VLOOKUP(F688,_holidays!A684:C2789, 3,FALSE)</f>
        <v>N</v>
      </c>
      <c r="M688" s="32">
        <v>11.7</v>
      </c>
      <c r="N688" s="32">
        <v>19</v>
      </c>
      <c r="O688" s="32">
        <v>9.6999999999999993</v>
      </c>
      <c r="P688" s="32">
        <v>2</v>
      </c>
      <c r="Q688" s="39">
        <v>96805.925000000003</v>
      </c>
      <c r="R688" s="40">
        <v>10.725641830000001</v>
      </c>
      <c r="S688" s="40">
        <f t="shared" si="54"/>
        <v>1038305.6785718428</v>
      </c>
    </row>
    <row r="689" spans="6:19" ht="20" customHeight="1" x14ac:dyDescent="0.2">
      <c r="F689" s="4">
        <v>42688</v>
      </c>
      <c r="G689" s="32" t="str">
        <f t="shared" si="50"/>
        <v>Monday</v>
      </c>
      <c r="H689" s="32" t="str">
        <f t="shared" si="51"/>
        <v>November</v>
      </c>
      <c r="I689" s="32" t="str">
        <f t="shared" si="52"/>
        <v>2016</v>
      </c>
      <c r="J689" s="32">
        <f t="shared" si="53"/>
        <v>47</v>
      </c>
      <c r="K689" s="32" t="str">
        <f>VLOOKUP(F689,_holidays!A685:B2790, 2,)</f>
        <v>Y</v>
      </c>
      <c r="L689" s="32" t="str">
        <f>VLOOKUP(F689,_holidays!A685:C2790, 3,FALSE)</f>
        <v>N</v>
      </c>
      <c r="M689" s="32">
        <v>11.5</v>
      </c>
      <c r="N689" s="32">
        <v>15.9</v>
      </c>
      <c r="O689" s="32">
        <v>14.8</v>
      </c>
      <c r="P689" s="32">
        <v>8.6</v>
      </c>
      <c r="Q689" s="39">
        <v>116817.15</v>
      </c>
      <c r="R689" s="40">
        <v>39.499737830000001</v>
      </c>
      <c r="S689" s="40">
        <f t="shared" si="54"/>
        <v>4614246.7990477839</v>
      </c>
    </row>
    <row r="690" spans="6:19" ht="20" customHeight="1" x14ac:dyDescent="0.2">
      <c r="F690" s="4">
        <v>42689</v>
      </c>
      <c r="G690" s="32" t="str">
        <f t="shared" si="50"/>
        <v>Tuesday</v>
      </c>
      <c r="H690" s="32" t="str">
        <f t="shared" si="51"/>
        <v>November</v>
      </c>
      <c r="I690" s="32" t="str">
        <f t="shared" si="52"/>
        <v>2016</v>
      </c>
      <c r="J690" s="32">
        <f t="shared" si="53"/>
        <v>47</v>
      </c>
      <c r="K690" s="32" t="str">
        <f>VLOOKUP(F690,_holidays!A686:B2791, 2,)</f>
        <v>Y</v>
      </c>
      <c r="L690" s="32" t="str">
        <f>VLOOKUP(F690,_holidays!A686:C2791, 3,FALSE)</f>
        <v>N</v>
      </c>
      <c r="M690" s="32">
        <v>11</v>
      </c>
      <c r="N690" s="32">
        <v>19.2</v>
      </c>
      <c r="O690" s="32">
        <v>17.100000000000001</v>
      </c>
      <c r="P690" s="32">
        <v>0</v>
      </c>
      <c r="Q690" s="39">
        <v>119905.59</v>
      </c>
      <c r="R690" s="40">
        <v>26.908387489999999</v>
      </c>
      <c r="S690" s="40">
        <f t="shared" si="54"/>
        <v>3226466.0779370689</v>
      </c>
    </row>
    <row r="691" spans="6:19" ht="20" customHeight="1" x14ac:dyDescent="0.2">
      <c r="F691" s="4">
        <v>42690</v>
      </c>
      <c r="G691" s="32" t="str">
        <f t="shared" si="50"/>
        <v>Wednesday</v>
      </c>
      <c r="H691" s="32" t="str">
        <f t="shared" si="51"/>
        <v>November</v>
      </c>
      <c r="I691" s="32" t="str">
        <f t="shared" si="52"/>
        <v>2016</v>
      </c>
      <c r="J691" s="32">
        <f t="shared" si="53"/>
        <v>47</v>
      </c>
      <c r="K691" s="32" t="str">
        <f>VLOOKUP(F691,_holidays!A687:B2792, 2,)</f>
        <v>Y</v>
      </c>
      <c r="L691" s="32" t="str">
        <f>VLOOKUP(F691,_holidays!A687:C2792, 3,FALSE)</f>
        <v>N</v>
      </c>
      <c r="M691" s="32">
        <v>11.9</v>
      </c>
      <c r="N691" s="32">
        <v>21.6</v>
      </c>
      <c r="O691" s="32">
        <v>25.8</v>
      </c>
      <c r="P691" s="32">
        <v>0</v>
      </c>
      <c r="Q691" s="39">
        <v>122146.66</v>
      </c>
      <c r="R691" s="40">
        <v>35.630684420000001</v>
      </c>
      <c r="S691" s="40">
        <f t="shared" si="54"/>
        <v>4352169.0954170376</v>
      </c>
    </row>
    <row r="692" spans="6:19" ht="20" customHeight="1" x14ac:dyDescent="0.2">
      <c r="F692" s="4">
        <v>42691</v>
      </c>
      <c r="G692" s="32" t="str">
        <f t="shared" si="50"/>
        <v>Thursday</v>
      </c>
      <c r="H692" s="32" t="str">
        <f t="shared" si="51"/>
        <v>November</v>
      </c>
      <c r="I692" s="32" t="str">
        <f t="shared" si="52"/>
        <v>2016</v>
      </c>
      <c r="J692" s="32">
        <f t="shared" si="53"/>
        <v>47</v>
      </c>
      <c r="K692" s="32" t="str">
        <f>VLOOKUP(F692,_holidays!A688:B2793, 2,)</f>
        <v>Y</v>
      </c>
      <c r="L692" s="32" t="str">
        <f>VLOOKUP(F692,_holidays!A688:C2793, 3,FALSE)</f>
        <v>N</v>
      </c>
      <c r="M692" s="32">
        <v>12</v>
      </c>
      <c r="N692" s="32">
        <v>31.4</v>
      </c>
      <c r="O692" s="32">
        <v>28.8</v>
      </c>
      <c r="P692" s="32">
        <v>0</v>
      </c>
      <c r="Q692" s="39">
        <v>122464.645</v>
      </c>
      <c r="R692" s="40">
        <v>28.55507656</v>
      </c>
      <c r="S692" s="40">
        <f t="shared" si="54"/>
        <v>3496987.3138682214</v>
      </c>
    </row>
    <row r="693" spans="6:19" ht="20" customHeight="1" x14ac:dyDescent="0.2">
      <c r="F693" s="4">
        <v>42692</v>
      </c>
      <c r="G693" s="32" t="str">
        <f t="shared" si="50"/>
        <v>Friday</v>
      </c>
      <c r="H693" s="32" t="str">
        <f t="shared" si="51"/>
        <v>November</v>
      </c>
      <c r="I693" s="32" t="str">
        <f t="shared" si="52"/>
        <v>2016</v>
      </c>
      <c r="J693" s="32">
        <f t="shared" si="53"/>
        <v>47</v>
      </c>
      <c r="K693" s="32" t="str">
        <f>VLOOKUP(F693,_holidays!A689:B2794, 2,)</f>
        <v>Y</v>
      </c>
      <c r="L693" s="32" t="str">
        <f>VLOOKUP(F693,_holidays!A689:C2794, 3,FALSE)</f>
        <v>N</v>
      </c>
      <c r="M693" s="32">
        <v>15.3</v>
      </c>
      <c r="N693" s="32">
        <v>18.899999999999999</v>
      </c>
      <c r="O693" s="32">
        <v>15.6</v>
      </c>
      <c r="P693" s="32">
        <v>0</v>
      </c>
      <c r="Q693" s="39">
        <v>121441.05</v>
      </c>
      <c r="R693" s="40">
        <v>31.775799320000001</v>
      </c>
      <c r="S693" s="40">
        <f t="shared" si="54"/>
        <v>3858886.4340100861</v>
      </c>
    </row>
    <row r="694" spans="6:19" ht="20" customHeight="1" x14ac:dyDescent="0.2">
      <c r="F694" s="4">
        <v>42693</v>
      </c>
      <c r="G694" s="32" t="str">
        <f t="shared" si="50"/>
        <v>Saturday</v>
      </c>
      <c r="H694" s="32" t="str">
        <f t="shared" si="51"/>
        <v>November</v>
      </c>
      <c r="I694" s="32" t="str">
        <f t="shared" si="52"/>
        <v>2016</v>
      </c>
      <c r="J694" s="32">
        <f t="shared" si="53"/>
        <v>47</v>
      </c>
      <c r="K694" s="32" t="str">
        <f>VLOOKUP(F694,_holidays!A690:B2795, 2,)</f>
        <v>Y</v>
      </c>
      <c r="L694" s="32" t="str">
        <f>VLOOKUP(F694,_holidays!A690:C2795, 3,FALSE)</f>
        <v>N</v>
      </c>
      <c r="M694" s="32">
        <v>11.7</v>
      </c>
      <c r="N694" s="32">
        <v>19.399999999999999</v>
      </c>
      <c r="O694" s="32">
        <v>29.9</v>
      </c>
      <c r="P694" s="32">
        <v>0</v>
      </c>
      <c r="Q694" s="39">
        <v>106868.5</v>
      </c>
      <c r="R694" s="40">
        <v>24.655993039999998</v>
      </c>
      <c r="S694" s="40">
        <f t="shared" si="54"/>
        <v>2634948.9921952398</v>
      </c>
    </row>
    <row r="695" spans="6:19" ht="20" customHeight="1" x14ac:dyDescent="0.2">
      <c r="F695" s="4">
        <v>42694</v>
      </c>
      <c r="G695" s="32" t="str">
        <f t="shared" si="50"/>
        <v>Sunday</v>
      </c>
      <c r="H695" s="32" t="str">
        <f t="shared" si="51"/>
        <v>November</v>
      </c>
      <c r="I695" s="32" t="str">
        <f t="shared" si="52"/>
        <v>2016</v>
      </c>
      <c r="J695" s="32">
        <f t="shared" si="53"/>
        <v>48</v>
      </c>
      <c r="K695" s="32" t="str">
        <f>VLOOKUP(F695,_holidays!A691:B2796, 2,)</f>
        <v>Y</v>
      </c>
      <c r="L695" s="32" t="str">
        <f>VLOOKUP(F695,_holidays!A691:C2796, 3,FALSE)</f>
        <v>N</v>
      </c>
      <c r="M695" s="32">
        <v>11.9</v>
      </c>
      <c r="N695" s="32">
        <v>33.299999999999997</v>
      </c>
      <c r="O695" s="32">
        <v>22.1</v>
      </c>
      <c r="P695" s="32">
        <v>0</v>
      </c>
      <c r="Q695" s="39">
        <v>112098.33500000001</v>
      </c>
      <c r="R695" s="40">
        <v>43.08594969</v>
      </c>
      <c r="S695" s="40">
        <f t="shared" si="54"/>
        <v>4829863.2221427662</v>
      </c>
    </row>
    <row r="696" spans="6:19" ht="20" customHeight="1" x14ac:dyDescent="0.2">
      <c r="F696" s="4">
        <v>42695</v>
      </c>
      <c r="G696" s="32" t="str">
        <f t="shared" si="50"/>
        <v>Monday</v>
      </c>
      <c r="H696" s="32" t="str">
        <f t="shared" si="51"/>
        <v>November</v>
      </c>
      <c r="I696" s="32" t="str">
        <f t="shared" si="52"/>
        <v>2016</v>
      </c>
      <c r="J696" s="32">
        <f t="shared" si="53"/>
        <v>48</v>
      </c>
      <c r="K696" s="32" t="str">
        <f>VLOOKUP(F696,_holidays!A692:B2797, 2,)</f>
        <v>Y</v>
      </c>
      <c r="L696" s="32" t="str">
        <f>VLOOKUP(F696,_holidays!A692:C2797, 3,FALSE)</f>
        <v>N</v>
      </c>
      <c r="M696" s="32">
        <v>17.899999999999999</v>
      </c>
      <c r="N696" s="32">
        <v>35</v>
      </c>
      <c r="O696" s="32">
        <v>19.8</v>
      </c>
      <c r="P696" s="32">
        <v>0</v>
      </c>
      <c r="Q696" s="39">
        <v>138681.815</v>
      </c>
      <c r="R696" s="40">
        <v>51.0352654</v>
      </c>
      <c r="S696" s="40">
        <f t="shared" si="54"/>
        <v>7077663.2346787015</v>
      </c>
    </row>
    <row r="697" spans="6:19" ht="20" customHeight="1" x14ac:dyDescent="0.2">
      <c r="F697" s="4">
        <v>42696</v>
      </c>
      <c r="G697" s="32" t="str">
        <f t="shared" si="50"/>
        <v>Tuesday</v>
      </c>
      <c r="H697" s="32" t="str">
        <f t="shared" si="51"/>
        <v>November</v>
      </c>
      <c r="I697" s="32" t="str">
        <f t="shared" si="52"/>
        <v>2016</v>
      </c>
      <c r="J697" s="32">
        <f t="shared" si="53"/>
        <v>48</v>
      </c>
      <c r="K697" s="32" t="str">
        <f>VLOOKUP(F697,_holidays!A693:B2798, 2,)</f>
        <v>Y</v>
      </c>
      <c r="L697" s="32" t="str">
        <f>VLOOKUP(F697,_holidays!A693:C2798, 3,FALSE)</f>
        <v>N</v>
      </c>
      <c r="M697" s="32">
        <v>14.5</v>
      </c>
      <c r="N697" s="32">
        <v>14.9</v>
      </c>
      <c r="O697" s="32">
        <v>1.5</v>
      </c>
      <c r="P697" s="32">
        <v>8.6</v>
      </c>
      <c r="Q697" s="39">
        <v>126617.72</v>
      </c>
      <c r="R697" s="40">
        <v>37.021291779999999</v>
      </c>
      <c r="S697" s="40">
        <f t="shared" si="54"/>
        <v>4687551.5566383414</v>
      </c>
    </row>
    <row r="698" spans="6:19" ht="20" customHeight="1" x14ac:dyDescent="0.2">
      <c r="F698" s="4">
        <v>42697</v>
      </c>
      <c r="G698" s="32" t="str">
        <f t="shared" si="50"/>
        <v>Wednesday</v>
      </c>
      <c r="H698" s="32" t="str">
        <f t="shared" si="51"/>
        <v>November</v>
      </c>
      <c r="I698" s="32" t="str">
        <f t="shared" si="52"/>
        <v>2016</v>
      </c>
      <c r="J698" s="32">
        <f t="shared" si="53"/>
        <v>48</v>
      </c>
      <c r="K698" s="32" t="str">
        <f>VLOOKUP(F698,_holidays!A694:B2799, 2,)</f>
        <v>Y</v>
      </c>
      <c r="L698" s="32" t="str">
        <f>VLOOKUP(F698,_holidays!A694:C2799, 3,FALSE)</f>
        <v>N</v>
      </c>
      <c r="M698" s="32">
        <v>11</v>
      </c>
      <c r="N698" s="32">
        <v>16.8</v>
      </c>
      <c r="O698" s="32">
        <v>16.899999999999999</v>
      </c>
      <c r="P698" s="32">
        <v>5.4</v>
      </c>
      <c r="Q698" s="39">
        <v>118119.01</v>
      </c>
      <c r="R698" s="40">
        <v>41.912267790000001</v>
      </c>
      <c r="S698" s="40">
        <f t="shared" si="54"/>
        <v>4950635.578209688</v>
      </c>
    </row>
    <row r="699" spans="6:19" ht="20" customHeight="1" x14ac:dyDescent="0.2">
      <c r="F699" s="4">
        <v>42698</v>
      </c>
      <c r="G699" s="32" t="str">
        <f t="shared" si="50"/>
        <v>Thursday</v>
      </c>
      <c r="H699" s="32" t="str">
        <f t="shared" si="51"/>
        <v>November</v>
      </c>
      <c r="I699" s="32" t="str">
        <f t="shared" si="52"/>
        <v>2016</v>
      </c>
      <c r="J699" s="32">
        <f t="shared" si="53"/>
        <v>48</v>
      </c>
      <c r="K699" s="32" t="str">
        <f>VLOOKUP(F699,_holidays!A695:B2800, 2,)</f>
        <v>Y</v>
      </c>
      <c r="L699" s="32" t="str">
        <f>VLOOKUP(F699,_holidays!A695:C2800, 3,FALSE)</f>
        <v>N</v>
      </c>
      <c r="M699" s="32">
        <v>10.3</v>
      </c>
      <c r="N699" s="32">
        <v>17</v>
      </c>
      <c r="O699" s="32">
        <v>21.6</v>
      </c>
      <c r="P699" s="32">
        <v>2.2000000000000002</v>
      </c>
      <c r="Q699" s="39">
        <v>120308.545</v>
      </c>
      <c r="R699" s="40">
        <v>38.059403269999997</v>
      </c>
      <c r="S699" s="40">
        <f t="shared" si="54"/>
        <v>4578871.4309819415</v>
      </c>
    </row>
    <row r="700" spans="6:19" ht="20" customHeight="1" x14ac:dyDescent="0.2">
      <c r="F700" s="4">
        <v>42699</v>
      </c>
      <c r="G700" s="32" t="str">
        <f t="shared" si="50"/>
        <v>Friday</v>
      </c>
      <c r="H700" s="32" t="str">
        <f t="shared" si="51"/>
        <v>November</v>
      </c>
      <c r="I700" s="32" t="str">
        <f t="shared" si="52"/>
        <v>2016</v>
      </c>
      <c r="J700" s="32">
        <f t="shared" si="53"/>
        <v>48</v>
      </c>
      <c r="K700" s="32" t="str">
        <f>VLOOKUP(F700,_holidays!A696:B2801, 2,)</f>
        <v>Y</v>
      </c>
      <c r="L700" s="32" t="str">
        <f>VLOOKUP(F700,_holidays!A696:C2801, 3,FALSE)</f>
        <v>N</v>
      </c>
      <c r="M700" s="32">
        <v>10.9</v>
      </c>
      <c r="N700" s="32">
        <v>17.899999999999999</v>
      </c>
      <c r="O700" s="32">
        <v>15.7</v>
      </c>
      <c r="P700" s="32">
        <v>0.8</v>
      </c>
      <c r="Q700" s="39">
        <v>116011.565</v>
      </c>
      <c r="R700" s="40">
        <v>27.61649096</v>
      </c>
      <c r="S700" s="40">
        <f t="shared" si="54"/>
        <v>3203832.3360779523</v>
      </c>
    </row>
    <row r="701" spans="6:19" ht="20" customHeight="1" x14ac:dyDescent="0.2">
      <c r="F701" s="4">
        <v>42700</v>
      </c>
      <c r="G701" s="32" t="str">
        <f t="shared" si="50"/>
        <v>Saturday</v>
      </c>
      <c r="H701" s="32" t="str">
        <f t="shared" si="51"/>
        <v>November</v>
      </c>
      <c r="I701" s="32" t="str">
        <f t="shared" si="52"/>
        <v>2016</v>
      </c>
      <c r="J701" s="32">
        <f t="shared" si="53"/>
        <v>48</v>
      </c>
      <c r="K701" s="32" t="str">
        <f>VLOOKUP(F701,_holidays!A697:B2802, 2,)</f>
        <v>Y</v>
      </c>
      <c r="L701" s="32" t="str">
        <f>VLOOKUP(F701,_holidays!A697:C2802, 3,FALSE)</f>
        <v>N</v>
      </c>
      <c r="M701" s="32">
        <v>12.2</v>
      </c>
      <c r="N701" s="32">
        <v>17.399999999999999</v>
      </c>
      <c r="O701" s="32">
        <v>18.8</v>
      </c>
      <c r="P701" s="32">
        <v>0</v>
      </c>
      <c r="Q701" s="39">
        <v>104700.05499999999</v>
      </c>
      <c r="R701" s="40">
        <v>23.790582969999999</v>
      </c>
      <c r="S701" s="40">
        <f t="shared" si="54"/>
        <v>2490875.3454410629</v>
      </c>
    </row>
    <row r="702" spans="6:19" ht="20" customHeight="1" x14ac:dyDescent="0.2">
      <c r="F702" s="4">
        <v>42701</v>
      </c>
      <c r="G702" s="32" t="str">
        <f t="shared" si="50"/>
        <v>Sunday</v>
      </c>
      <c r="H702" s="32" t="str">
        <f t="shared" si="51"/>
        <v>November</v>
      </c>
      <c r="I702" s="32" t="str">
        <f t="shared" si="52"/>
        <v>2016</v>
      </c>
      <c r="J702" s="32">
        <f t="shared" si="53"/>
        <v>49</v>
      </c>
      <c r="K702" s="32" t="str">
        <f>VLOOKUP(F702,_holidays!A698:B2803, 2,)</f>
        <v>Y</v>
      </c>
      <c r="L702" s="32" t="str">
        <f>VLOOKUP(F702,_holidays!A698:C2803, 3,FALSE)</f>
        <v>N</v>
      </c>
      <c r="M702" s="32">
        <v>11.6</v>
      </c>
      <c r="N702" s="32">
        <v>16.3</v>
      </c>
      <c r="O702" s="32">
        <v>10.1</v>
      </c>
      <c r="P702" s="32">
        <v>0.4</v>
      </c>
      <c r="Q702" s="39">
        <v>102718.9</v>
      </c>
      <c r="R702" s="40">
        <v>37.00394515</v>
      </c>
      <c r="S702" s="40">
        <f t="shared" si="54"/>
        <v>3801004.5414683348</v>
      </c>
    </row>
    <row r="703" spans="6:19" ht="20" customHeight="1" x14ac:dyDescent="0.2">
      <c r="F703" s="4">
        <v>42702</v>
      </c>
      <c r="G703" s="32" t="str">
        <f t="shared" si="50"/>
        <v>Monday</v>
      </c>
      <c r="H703" s="32" t="str">
        <f t="shared" si="51"/>
        <v>November</v>
      </c>
      <c r="I703" s="32" t="str">
        <f t="shared" si="52"/>
        <v>2016</v>
      </c>
      <c r="J703" s="32">
        <f t="shared" si="53"/>
        <v>49</v>
      </c>
      <c r="K703" s="32" t="str">
        <f>VLOOKUP(F703,_holidays!A699:B2804, 2,)</f>
        <v>Y</v>
      </c>
      <c r="L703" s="32" t="str">
        <f>VLOOKUP(F703,_holidays!A699:C2804, 3,FALSE)</f>
        <v>N</v>
      </c>
      <c r="M703" s="32">
        <v>12.2</v>
      </c>
      <c r="N703" s="32">
        <v>19.600000000000001</v>
      </c>
      <c r="O703" s="32">
        <v>24.4</v>
      </c>
      <c r="P703" s="32">
        <v>0.2</v>
      </c>
      <c r="Q703" s="39">
        <v>118666.37</v>
      </c>
      <c r="R703" s="40">
        <v>65.392779020000006</v>
      </c>
      <c r="S703" s="40">
        <f t="shared" si="54"/>
        <v>7759923.7105155578</v>
      </c>
    </row>
    <row r="704" spans="6:19" ht="20" customHeight="1" x14ac:dyDescent="0.2">
      <c r="F704" s="4">
        <v>42703</v>
      </c>
      <c r="G704" s="32" t="str">
        <f t="shared" si="50"/>
        <v>Tuesday</v>
      </c>
      <c r="H704" s="32" t="str">
        <f t="shared" si="51"/>
        <v>November</v>
      </c>
      <c r="I704" s="32" t="str">
        <f t="shared" si="52"/>
        <v>2016</v>
      </c>
      <c r="J704" s="32">
        <f t="shared" si="53"/>
        <v>49</v>
      </c>
      <c r="K704" s="32" t="str">
        <f>VLOOKUP(F704,_holidays!A700:B2805, 2,)</f>
        <v>Y</v>
      </c>
      <c r="L704" s="32" t="str">
        <f>VLOOKUP(F704,_holidays!A700:C2805, 3,FALSE)</f>
        <v>N</v>
      </c>
      <c r="M704" s="32">
        <v>10.4</v>
      </c>
      <c r="N704" s="32">
        <v>20</v>
      </c>
      <c r="O704" s="32">
        <v>31</v>
      </c>
      <c r="P704" s="32">
        <v>0.2</v>
      </c>
      <c r="Q704" s="39">
        <v>119169.17</v>
      </c>
      <c r="R704" s="40">
        <v>63.429964150000004</v>
      </c>
      <c r="S704" s="40">
        <f t="shared" si="54"/>
        <v>7558896.1808852563</v>
      </c>
    </row>
    <row r="705" spans="6:19" ht="20" customHeight="1" x14ac:dyDescent="0.2">
      <c r="F705" s="4">
        <v>42704</v>
      </c>
      <c r="G705" s="32" t="str">
        <f t="shared" si="50"/>
        <v>Wednesday</v>
      </c>
      <c r="H705" s="32" t="str">
        <f t="shared" si="51"/>
        <v>November</v>
      </c>
      <c r="I705" s="32" t="str">
        <f t="shared" si="52"/>
        <v>2016</v>
      </c>
      <c r="J705" s="32">
        <f t="shared" si="53"/>
        <v>49</v>
      </c>
      <c r="K705" s="32" t="str">
        <f>VLOOKUP(F705,_holidays!A701:B2806, 2,)</f>
        <v>Y</v>
      </c>
      <c r="L705" s="32" t="str">
        <f>VLOOKUP(F705,_holidays!A701:C2806, 3,FALSE)</f>
        <v>N</v>
      </c>
      <c r="M705" s="32">
        <v>13.3</v>
      </c>
      <c r="N705" s="32">
        <v>18.899999999999999</v>
      </c>
      <c r="O705" s="32">
        <v>9.6</v>
      </c>
      <c r="P705" s="32">
        <v>0</v>
      </c>
      <c r="Q705" s="39">
        <v>121067.59</v>
      </c>
      <c r="R705" s="40">
        <v>76.02598021</v>
      </c>
      <c r="S705" s="40">
        <f t="shared" si="54"/>
        <v>9204282.2014123928</v>
      </c>
    </row>
    <row r="706" spans="6:19" ht="20" customHeight="1" x14ac:dyDescent="0.2">
      <c r="F706" s="4">
        <v>42705</v>
      </c>
      <c r="G706" s="32" t="str">
        <f t="shared" si="50"/>
        <v>Thursday</v>
      </c>
      <c r="H706" s="32" t="str">
        <f t="shared" si="51"/>
        <v>December</v>
      </c>
      <c r="I706" s="32" t="str">
        <f t="shared" si="52"/>
        <v>2016</v>
      </c>
      <c r="J706" s="32">
        <f t="shared" si="53"/>
        <v>49</v>
      </c>
      <c r="K706" s="32" t="str">
        <f>VLOOKUP(F706,_holidays!A702:B2807, 2,)</f>
        <v>Y</v>
      </c>
      <c r="L706" s="32" t="str">
        <f>VLOOKUP(F706,_holidays!A702:C2807, 3,FALSE)</f>
        <v>N</v>
      </c>
      <c r="M706" s="32">
        <v>12.9</v>
      </c>
      <c r="N706" s="32">
        <v>21.9</v>
      </c>
      <c r="O706" s="32">
        <v>28</v>
      </c>
      <c r="P706" s="32">
        <v>0</v>
      </c>
      <c r="Q706" s="39">
        <v>113024.02</v>
      </c>
      <c r="R706" s="40">
        <v>56.012306840000001</v>
      </c>
      <c r="S706" s="40">
        <f t="shared" si="54"/>
        <v>6330736.0885302974</v>
      </c>
    </row>
    <row r="707" spans="6:19" ht="20" customHeight="1" x14ac:dyDescent="0.2">
      <c r="F707" s="4">
        <v>42706</v>
      </c>
      <c r="G707" s="32" t="str">
        <f t="shared" si="50"/>
        <v>Friday</v>
      </c>
      <c r="H707" s="32" t="str">
        <f t="shared" si="51"/>
        <v>December</v>
      </c>
      <c r="I707" s="32" t="str">
        <f t="shared" si="52"/>
        <v>2016</v>
      </c>
      <c r="J707" s="32">
        <f t="shared" si="53"/>
        <v>49</v>
      </c>
      <c r="K707" s="32" t="str">
        <f>VLOOKUP(F707,_holidays!A703:B2808, 2,)</f>
        <v>Y</v>
      </c>
      <c r="L707" s="32" t="str">
        <f>VLOOKUP(F707,_holidays!A703:C2808, 3,FALSE)</f>
        <v>N</v>
      </c>
      <c r="M707" s="32">
        <v>13</v>
      </c>
      <c r="N707" s="32">
        <v>21.6</v>
      </c>
      <c r="O707" s="32">
        <v>29.7</v>
      </c>
      <c r="P707" s="32">
        <v>0</v>
      </c>
      <c r="Q707" s="39">
        <v>109318.355</v>
      </c>
      <c r="R707" s="40">
        <v>41.499436780000003</v>
      </c>
      <c r="S707" s="40">
        <f t="shared" si="54"/>
        <v>4536650.1622160971</v>
      </c>
    </row>
    <row r="708" spans="6:19" ht="20" customHeight="1" x14ac:dyDescent="0.2">
      <c r="F708" s="4">
        <v>42707</v>
      </c>
      <c r="G708" s="32" t="str">
        <f t="shared" si="50"/>
        <v>Saturday</v>
      </c>
      <c r="H708" s="32" t="str">
        <f t="shared" si="51"/>
        <v>December</v>
      </c>
      <c r="I708" s="32" t="str">
        <f t="shared" si="52"/>
        <v>2016</v>
      </c>
      <c r="J708" s="32">
        <f t="shared" si="53"/>
        <v>49</v>
      </c>
      <c r="K708" s="32" t="str">
        <f>VLOOKUP(F708,_holidays!A704:B2809, 2,)</f>
        <v>Y</v>
      </c>
      <c r="L708" s="32" t="str">
        <f>VLOOKUP(F708,_holidays!A704:C2809, 3,FALSE)</f>
        <v>N</v>
      </c>
      <c r="M708" s="32">
        <v>9.9</v>
      </c>
      <c r="N708" s="32">
        <v>23.9</v>
      </c>
      <c r="O708" s="32">
        <v>31.2</v>
      </c>
      <c r="P708" s="32">
        <v>0</v>
      </c>
      <c r="Q708" s="39">
        <v>98899.494999999995</v>
      </c>
      <c r="R708" s="40">
        <v>29.20305213</v>
      </c>
      <c r="S708" s="40">
        <f t="shared" si="54"/>
        <v>2888167.108115674</v>
      </c>
    </row>
    <row r="709" spans="6:19" ht="20" customHeight="1" x14ac:dyDescent="0.2">
      <c r="F709" s="4">
        <v>42708</v>
      </c>
      <c r="G709" s="32" t="str">
        <f t="shared" si="50"/>
        <v>Sunday</v>
      </c>
      <c r="H709" s="32" t="str">
        <f t="shared" si="51"/>
        <v>December</v>
      </c>
      <c r="I709" s="32" t="str">
        <f t="shared" si="52"/>
        <v>2016</v>
      </c>
      <c r="J709" s="32">
        <f t="shared" si="53"/>
        <v>50</v>
      </c>
      <c r="K709" s="32" t="str">
        <f>VLOOKUP(F709,_holidays!A705:B2810, 2,)</f>
        <v>Y</v>
      </c>
      <c r="L709" s="32" t="str">
        <f>VLOOKUP(F709,_holidays!A705:C2810, 3,FALSE)</f>
        <v>N</v>
      </c>
      <c r="M709" s="32">
        <v>12.7</v>
      </c>
      <c r="N709" s="32">
        <v>31.7</v>
      </c>
      <c r="O709" s="32">
        <v>14.1</v>
      </c>
      <c r="P709" s="32">
        <v>0</v>
      </c>
      <c r="Q709" s="39">
        <v>97300.36</v>
      </c>
      <c r="R709" s="40">
        <v>43.732741949999998</v>
      </c>
      <c r="S709" s="40">
        <f t="shared" si="54"/>
        <v>4255211.5355221014</v>
      </c>
    </row>
    <row r="710" spans="6:19" ht="20" customHeight="1" x14ac:dyDescent="0.2">
      <c r="F710" s="4">
        <v>42709</v>
      </c>
      <c r="G710" s="32" t="str">
        <f t="shared" ref="G710:G773" si="55">TEXT(F710,"DDDD")</f>
        <v>Monday</v>
      </c>
      <c r="H710" s="32" t="str">
        <f t="shared" ref="H710:H773" si="56">TEXT(F710,"MMMM")</f>
        <v>December</v>
      </c>
      <c r="I710" s="32" t="str">
        <f t="shared" ref="I710:I773" si="57">TEXT(F710,"YYYY")</f>
        <v>2016</v>
      </c>
      <c r="J710" s="32">
        <f t="shared" ref="J710:J773" si="58">WEEKNUM(F710)</f>
        <v>50</v>
      </c>
      <c r="K710" s="32" t="str">
        <f>VLOOKUP(F710,_holidays!A706:B2811, 2,)</f>
        <v>Y</v>
      </c>
      <c r="L710" s="32" t="str">
        <f>VLOOKUP(F710,_holidays!A706:C2811, 3,FALSE)</f>
        <v>N</v>
      </c>
      <c r="M710" s="32">
        <v>16.899999999999999</v>
      </c>
      <c r="N710" s="32">
        <v>21.5</v>
      </c>
      <c r="O710" s="32">
        <v>21.6</v>
      </c>
      <c r="P710" s="32">
        <v>2.4</v>
      </c>
      <c r="Q710" s="39">
        <v>109670</v>
      </c>
      <c r="R710" s="40">
        <v>25.294384869999998</v>
      </c>
      <c r="S710" s="40">
        <f t="shared" ref="S710:S773" si="59">Q710*R710</f>
        <v>2774035.1886928999</v>
      </c>
    </row>
    <row r="711" spans="6:19" ht="20" customHeight="1" x14ac:dyDescent="0.2">
      <c r="F711" s="4">
        <v>42710</v>
      </c>
      <c r="G711" s="32" t="str">
        <f t="shared" si="55"/>
        <v>Tuesday</v>
      </c>
      <c r="H711" s="32" t="str">
        <f t="shared" si="56"/>
        <v>December</v>
      </c>
      <c r="I711" s="32" t="str">
        <f t="shared" si="57"/>
        <v>2016</v>
      </c>
      <c r="J711" s="32">
        <f t="shared" si="58"/>
        <v>50</v>
      </c>
      <c r="K711" s="32" t="str">
        <f>VLOOKUP(F711,_holidays!A707:B2812, 2,)</f>
        <v>Y</v>
      </c>
      <c r="L711" s="32" t="str">
        <f>VLOOKUP(F711,_holidays!A707:C2812, 3,FALSE)</f>
        <v>N</v>
      </c>
      <c r="M711" s="32">
        <v>12.8</v>
      </c>
      <c r="N711" s="32">
        <v>20.8</v>
      </c>
      <c r="O711" s="32">
        <v>24.2</v>
      </c>
      <c r="P711" s="32">
        <v>0</v>
      </c>
      <c r="Q711" s="39">
        <v>111228.06</v>
      </c>
      <c r="R711" s="40">
        <v>48.412487810000002</v>
      </c>
      <c r="S711" s="40">
        <f t="shared" si="59"/>
        <v>5384827.0988799483</v>
      </c>
    </row>
    <row r="712" spans="6:19" ht="20" customHeight="1" x14ac:dyDescent="0.2">
      <c r="F712" s="4">
        <v>42711</v>
      </c>
      <c r="G712" s="32" t="str">
        <f t="shared" si="55"/>
        <v>Wednesday</v>
      </c>
      <c r="H712" s="32" t="str">
        <f t="shared" si="56"/>
        <v>December</v>
      </c>
      <c r="I712" s="32" t="str">
        <f t="shared" si="57"/>
        <v>2016</v>
      </c>
      <c r="J712" s="32">
        <f t="shared" si="58"/>
        <v>50</v>
      </c>
      <c r="K712" s="32" t="str">
        <f>VLOOKUP(F712,_holidays!A708:B2813, 2,)</f>
        <v>Y</v>
      </c>
      <c r="L712" s="32" t="str">
        <f>VLOOKUP(F712,_holidays!A708:C2813, 3,FALSE)</f>
        <v>N</v>
      </c>
      <c r="M712" s="32">
        <v>10.5</v>
      </c>
      <c r="N712" s="32">
        <v>28.3</v>
      </c>
      <c r="O712" s="32">
        <v>30.8</v>
      </c>
      <c r="P712" s="32">
        <v>0</v>
      </c>
      <c r="Q712" s="39">
        <v>112738.08</v>
      </c>
      <c r="R712" s="40">
        <v>44.722059059999999</v>
      </c>
      <c r="S712" s="40">
        <f t="shared" si="59"/>
        <v>5041879.0720710047</v>
      </c>
    </row>
    <row r="713" spans="6:19" ht="20" customHeight="1" x14ac:dyDescent="0.2">
      <c r="F713" s="4">
        <v>42712</v>
      </c>
      <c r="G713" s="32" t="str">
        <f t="shared" si="55"/>
        <v>Thursday</v>
      </c>
      <c r="H713" s="32" t="str">
        <f t="shared" si="56"/>
        <v>December</v>
      </c>
      <c r="I713" s="32" t="str">
        <f t="shared" si="57"/>
        <v>2016</v>
      </c>
      <c r="J713" s="32">
        <f t="shared" si="58"/>
        <v>50</v>
      </c>
      <c r="K713" s="32" t="str">
        <f>VLOOKUP(F713,_holidays!A709:B2814, 2,)</f>
        <v>Y</v>
      </c>
      <c r="L713" s="32" t="str">
        <f>VLOOKUP(F713,_holidays!A709:C2814, 3,FALSE)</f>
        <v>N</v>
      </c>
      <c r="M713" s="32">
        <v>15.4</v>
      </c>
      <c r="N713" s="32">
        <v>23.2</v>
      </c>
      <c r="O713" s="32">
        <v>11.6</v>
      </c>
      <c r="P713" s="32">
        <v>2.2000000000000002</v>
      </c>
      <c r="Q713" s="39">
        <v>105445.65</v>
      </c>
      <c r="R713" s="40">
        <v>25.853861729999998</v>
      </c>
      <c r="S713" s="40">
        <f t="shared" si="59"/>
        <v>2726177.2551299743</v>
      </c>
    </row>
    <row r="714" spans="6:19" ht="20" customHeight="1" x14ac:dyDescent="0.2">
      <c r="F714" s="4">
        <v>42713</v>
      </c>
      <c r="G714" s="32" t="str">
        <f t="shared" si="55"/>
        <v>Friday</v>
      </c>
      <c r="H714" s="32" t="str">
        <f t="shared" si="56"/>
        <v>December</v>
      </c>
      <c r="I714" s="32" t="str">
        <f t="shared" si="57"/>
        <v>2016</v>
      </c>
      <c r="J714" s="32">
        <f t="shared" si="58"/>
        <v>50</v>
      </c>
      <c r="K714" s="32" t="str">
        <f>VLOOKUP(F714,_holidays!A710:B2815, 2,)</f>
        <v>Y</v>
      </c>
      <c r="L714" s="32" t="str">
        <f>VLOOKUP(F714,_holidays!A710:C2815, 3,FALSE)</f>
        <v>N</v>
      </c>
      <c r="M714" s="32">
        <v>10</v>
      </c>
      <c r="N714" s="32">
        <v>17.3</v>
      </c>
      <c r="O714" s="32">
        <v>23.2</v>
      </c>
      <c r="P714" s="32">
        <v>6.6</v>
      </c>
      <c r="Q714" s="39">
        <v>105664.09</v>
      </c>
      <c r="R714" s="40">
        <v>25.118195310000001</v>
      </c>
      <c r="S714" s="40">
        <f t="shared" si="59"/>
        <v>2654091.2498734179</v>
      </c>
    </row>
    <row r="715" spans="6:19" ht="20" customHeight="1" x14ac:dyDescent="0.2">
      <c r="F715" s="4">
        <v>42714</v>
      </c>
      <c r="G715" s="32" t="str">
        <f t="shared" si="55"/>
        <v>Saturday</v>
      </c>
      <c r="H715" s="32" t="str">
        <f t="shared" si="56"/>
        <v>December</v>
      </c>
      <c r="I715" s="32" t="str">
        <f t="shared" si="57"/>
        <v>2016</v>
      </c>
      <c r="J715" s="32">
        <f t="shared" si="58"/>
        <v>50</v>
      </c>
      <c r="K715" s="32" t="str">
        <f>VLOOKUP(F715,_holidays!A711:B2816, 2,)</f>
        <v>Y</v>
      </c>
      <c r="L715" s="32" t="str">
        <f>VLOOKUP(F715,_holidays!A711:C2816, 3,FALSE)</f>
        <v>N</v>
      </c>
      <c r="M715" s="32">
        <v>11.2</v>
      </c>
      <c r="N715" s="32">
        <v>18.8</v>
      </c>
      <c r="O715" s="32">
        <v>24.2</v>
      </c>
      <c r="P715" s="32">
        <v>0.2</v>
      </c>
      <c r="Q715" s="39">
        <v>98622.865000000005</v>
      </c>
      <c r="R715" s="40">
        <v>19.31166859</v>
      </c>
      <c r="S715" s="40">
        <f t="shared" si="59"/>
        <v>1904572.0842763104</v>
      </c>
    </row>
    <row r="716" spans="6:19" ht="20" customHeight="1" x14ac:dyDescent="0.2">
      <c r="F716" s="4">
        <v>42715</v>
      </c>
      <c r="G716" s="32" t="str">
        <f t="shared" si="55"/>
        <v>Sunday</v>
      </c>
      <c r="H716" s="32" t="str">
        <f t="shared" si="56"/>
        <v>December</v>
      </c>
      <c r="I716" s="32" t="str">
        <f t="shared" si="57"/>
        <v>2016</v>
      </c>
      <c r="J716" s="32">
        <f t="shared" si="58"/>
        <v>51</v>
      </c>
      <c r="K716" s="32" t="str">
        <f>VLOOKUP(F716,_holidays!A712:B2817, 2,)</f>
        <v>Y</v>
      </c>
      <c r="L716" s="32" t="str">
        <f>VLOOKUP(F716,_holidays!A712:C2817, 3,FALSE)</f>
        <v>N</v>
      </c>
      <c r="M716" s="32">
        <v>12.9</v>
      </c>
      <c r="N716" s="32">
        <v>19.3</v>
      </c>
      <c r="O716" s="32">
        <v>27</v>
      </c>
      <c r="P716" s="32">
        <v>1</v>
      </c>
      <c r="Q716" s="39">
        <v>93673.19</v>
      </c>
      <c r="R716" s="40">
        <v>16.396687880000002</v>
      </c>
      <c r="S716" s="40">
        <f t="shared" si="59"/>
        <v>1535930.0591539375</v>
      </c>
    </row>
    <row r="717" spans="6:19" ht="20" customHeight="1" x14ac:dyDescent="0.2">
      <c r="F717" s="4">
        <v>42716</v>
      </c>
      <c r="G717" s="32" t="str">
        <f t="shared" si="55"/>
        <v>Monday</v>
      </c>
      <c r="H717" s="32" t="str">
        <f t="shared" si="56"/>
        <v>December</v>
      </c>
      <c r="I717" s="32" t="str">
        <f t="shared" si="57"/>
        <v>2016</v>
      </c>
      <c r="J717" s="32">
        <f t="shared" si="58"/>
        <v>51</v>
      </c>
      <c r="K717" s="32" t="str">
        <f>VLOOKUP(F717,_holidays!A713:B2818, 2,)</f>
        <v>Y</v>
      </c>
      <c r="L717" s="32" t="str">
        <f>VLOOKUP(F717,_holidays!A713:C2818, 3,FALSE)</f>
        <v>N</v>
      </c>
      <c r="M717" s="32">
        <v>10.7</v>
      </c>
      <c r="N717" s="32">
        <v>32.799999999999997</v>
      </c>
      <c r="O717" s="32">
        <v>30</v>
      </c>
      <c r="P717" s="32">
        <v>0</v>
      </c>
      <c r="Q717" s="39">
        <v>120390.11</v>
      </c>
      <c r="R717" s="40">
        <v>45.157572940000001</v>
      </c>
      <c r="S717" s="40">
        <f t="shared" si="59"/>
        <v>5436525.1735796239</v>
      </c>
    </row>
    <row r="718" spans="6:19" ht="20" customHeight="1" x14ac:dyDescent="0.2">
      <c r="F718" s="4">
        <v>42717</v>
      </c>
      <c r="G718" s="32" t="str">
        <f t="shared" si="55"/>
        <v>Tuesday</v>
      </c>
      <c r="H718" s="32" t="str">
        <f t="shared" si="56"/>
        <v>December</v>
      </c>
      <c r="I718" s="32" t="str">
        <f t="shared" si="57"/>
        <v>2016</v>
      </c>
      <c r="J718" s="32">
        <f t="shared" si="58"/>
        <v>51</v>
      </c>
      <c r="K718" s="32" t="str">
        <f>VLOOKUP(F718,_holidays!A714:B2819, 2,)</f>
        <v>Y</v>
      </c>
      <c r="L718" s="32" t="str">
        <f>VLOOKUP(F718,_holidays!A714:C2819, 3,FALSE)</f>
        <v>N</v>
      </c>
      <c r="M718" s="32">
        <v>16.5</v>
      </c>
      <c r="N718" s="32">
        <v>36.299999999999997</v>
      </c>
      <c r="O718" s="32">
        <v>14.1</v>
      </c>
      <c r="P718" s="32">
        <v>0</v>
      </c>
      <c r="Q718" s="39">
        <v>128831.65</v>
      </c>
      <c r="R718" s="40">
        <v>44.693023539999999</v>
      </c>
      <c r="S718" s="40">
        <f t="shared" si="59"/>
        <v>5757875.9661470409</v>
      </c>
    </row>
    <row r="719" spans="6:19" ht="20" customHeight="1" x14ac:dyDescent="0.2">
      <c r="F719" s="4">
        <v>42718</v>
      </c>
      <c r="G719" s="32" t="str">
        <f t="shared" si="55"/>
        <v>Wednesday</v>
      </c>
      <c r="H719" s="32" t="str">
        <f t="shared" si="56"/>
        <v>December</v>
      </c>
      <c r="I719" s="32" t="str">
        <f t="shared" si="57"/>
        <v>2016</v>
      </c>
      <c r="J719" s="32">
        <f t="shared" si="58"/>
        <v>51</v>
      </c>
      <c r="K719" s="32" t="str">
        <f>VLOOKUP(F719,_holidays!A715:B2820, 2,)</f>
        <v>Y</v>
      </c>
      <c r="L719" s="32" t="str">
        <f>VLOOKUP(F719,_holidays!A715:C2820, 3,FALSE)</f>
        <v>N</v>
      </c>
      <c r="M719" s="32">
        <v>15.7</v>
      </c>
      <c r="N719" s="32">
        <v>19.3</v>
      </c>
      <c r="O719" s="32">
        <v>21.3</v>
      </c>
      <c r="P719" s="32">
        <v>0</v>
      </c>
      <c r="Q719" s="39">
        <v>111423.765</v>
      </c>
      <c r="R719" s="40">
        <v>19.919106330000002</v>
      </c>
      <c r="S719" s="40">
        <f t="shared" si="59"/>
        <v>2219461.8227239326</v>
      </c>
    </row>
    <row r="720" spans="6:19" ht="20" customHeight="1" x14ac:dyDescent="0.2">
      <c r="F720" s="4">
        <v>42719</v>
      </c>
      <c r="G720" s="32" t="str">
        <f t="shared" si="55"/>
        <v>Thursday</v>
      </c>
      <c r="H720" s="32" t="str">
        <f t="shared" si="56"/>
        <v>December</v>
      </c>
      <c r="I720" s="32" t="str">
        <f t="shared" si="57"/>
        <v>2016</v>
      </c>
      <c r="J720" s="32">
        <f t="shared" si="58"/>
        <v>51</v>
      </c>
      <c r="K720" s="32" t="str">
        <f>VLOOKUP(F720,_holidays!A716:B2821, 2,)</f>
        <v>Y</v>
      </c>
      <c r="L720" s="32" t="str">
        <f>VLOOKUP(F720,_holidays!A716:C2821, 3,FALSE)</f>
        <v>N</v>
      </c>
      <c r="M720" s="32">
        <v>11.7</v>
      </c>
      <c r="N720" s="32">
        <v>18.600000000000001</v>
      </c>
      <c r="O720" s="32">
        <v>30.8</v>
      </c>
      <c r="P720" s="32">
        <v>0</v>
      </c>
      <c r="Q720" s="39">
        <v>107072.36</v>
      </c>
      <c r="R720" s="40">
        <v>31.145308459999999</v>
      </c>
      <c r="S720" s="40">
        <f t="shared" si="59"/>
        <v>3334801.6797401654</v>
      </c>
    </row>
    <row r="721" spans="6:19" ht="20" customHeight="1" x14ac:dyDescent="0.2">
      <c r="F721" s="4">
        <v>42720</v>
      </c>
      <c r="G721" s="32" t="str">
        <f t="shared" si="55"/>
        <v>Friday</v>
      </c>
      <c r="H721" s="32" t="str">
        <f t="shared" si="56"/>
        <v>December</v>
      </c>
      <c r="I721" s="32" t="str">
        <f t="shared" si="57"/>
        <v>2016</v>
      </c>
      <c r="J721" s="32">
        <f t="shared" si="58"/>
        <v>51</v>
      </c>
      <c r="K721" s="32" t="str">
        <f>VLOOKUP(F721,_holidays!A717:B2822, 2,)</f>
        <v>Y</v>
      </c>
      <c r="L721" s="32" t="str">
        <f>VLOOKUP(F721,_holidays!A717:C2822, 3,FALSE)</f>
        <v>N</v>
      </c>
      <c r="M721" s="32">
        <v>9.6999999999999993</v>
      </c>
      <c r="N721" s="32">
        <v>25.5</v>
      </c>
      <c r="O721" s="32">
        <v>20.5</v>
      </c>
      <c r="P721" s="32">
        <v>0</v>
      </c>
      <c r="Q721" s="39">
        <v>113698.06</v>
      </c>
      <c r="R721" s="40">
        <v>48.856884800000003</v>
      </c>
      <c r="S721" s="40">
        <f t="shared" si="59"/>
        <v>5554933.0194034884</v>
      </c>
    </row>
    <row r="722" spans="6:19" ht="20" customHeight="1" x14ac:dyDescent="0.2">
      <c r="F722" s="4">
        <v>42721</v>
      </c>
      <c r="G722" s="32" t="str">
        <f t="shared" si="55"/>
        <v>Saturday</v>
      </c>
      <c r="H722" s="32" t="str">
        <f t="shared" si="56"/>
        <v>December</v>
      </c>
      <c r="I722" s="32" t="str">
        <f t="shared" si="57"/>
        <v>2016</v>
      </c>
      <c r="J722" s="32">
        <f t="shared" si="58"/>
        <v>51</v>
      </c>
      <c r="K722" s="32" t="str">
        <f>VLOOKUP(F722,_holidays!A718:B2823, 2,)</f>
        <v>Y</v>
      </c>
      <c r="L722" s="32" t="str">
        <f>VLOOKUP(F722,_holidays!A718:C2823, 3,FALSE)</f>
        <v>N</v>
      </c>
      <c r="M722" s="32">
        <v>15.1</v>
      </c>
      <c r="N722" s="32">
        <v>20.9</v>
      </c>
      <c r="O722" s="32">
        <v>22.5</v>
      </c>
      <c r="P722" s="32">
        <v>0</v>
      </c>
      <c r="Q722" s="39">
        <v>90227.48</v>
      </c>
      <c r="R722" s="40">
        <v>23.576231230000001</v>
      </c>
      <c r="S722" s="40">
        <f t="shared" si="59"/>
        <v>2127223.9317802005</v>
      </c>
    </row>
    <row r="723" spans="6:19" ht="20" customHeight="1" x14ac:dyDescent="0.2">
      <c r="F723" s="4">
        <v>42722</v>
      </c>
      <c r="G723" s="32" t="str">
        <f t="shared" si="55"/>
        <v>Sunday</v>
      </c>
      <c r="H723" s="32" t="str">
        <f t="shared" si="56"/>
        <v>December</v>
      </c>
      <c r="I723" s="32" t="str">
        <f t="shared" si="57"/>
        <v>2016</v>
      </c>
      <c r="J723" s="32">
        <f t="shared" si="58"/>
        <v>52</v>
      </c>
      <c r="K723" s="32" t="str">
        <f>VLOOKUP(F723,_holidays!A719:B2824, 2,)</f>
        <v>Y</v>
      </c>
      <c r="L723" s="32" t="str">
        <f>VLOOKUP(F723,_holidays!A719:C2824, 3,FALSE)</f>
        <v>N</v>
      </c>
      <c r="M723" s="32">
        <v>10</v>
      </c>
      <c r="N723" s="32">
        <v>17.5</v>
      </c>
      <c r="O723" s="32">
        <v>30.3</v>
      </c>
      <c r="P723" s="32">
        <v>0</v>
      </c>
      <c r="Q723" s="39">
        <v>90911.085000000006</v>
      </c>
      <c r="R723" s="40">
        <v>26.49359939</v>
      </c>
      <c r="S723" s="40">
        <f t="shared" si="59"/>
        <v>2408561.8661002382</v>
      </c>
    </row>
    <row r="724" spans="6:19" ht="20" customHeight="1" x14ac:dyDescent="0.2">
      <c r="F724" s="4">
        <v>42723</v>
      </c>
      <c r="G724" s="32" t="str">
        <f t="shared" si="55"/>
        <v>Monday</v>
      </c>
      <c r="H724" s="32" t="str">
        <f t="shared" si="56"/>
        <v>December</v>
      </c>
      <c r="I724" s="32" t="str">
        <f t="shared" si="57"/>
        <v>2016</v>
      </c>
      <c r="J724" s="32">
        <f t="shared" si="58"/>
        <v>52</v>
      </c>
      <c r="K724" s="32" t="str">
        <f>VLOOKUP(F724,_holidays!A720:B2825, 2,)</f>
        <v>Y</v>
      </c>
      <c r="L724" s="32" t="str">
        <f>VLOOKUP(F724,_holidays!A720:C2825, 3,FALSE)</f>
        <v>N</v>
      </c>
      <c r="M724" s="32">
        <v>8.8000000000000007</v>
      </c>
      <c r="N724" s="32">
        <v>30.2</v>
      </c>
      <c r="O724" s="32">
        <v>29.3</v>
      </c>
      <c r="P724" s="32">
        <v>0</v>
      </c>
      <c r="Q724" s="39">
        <v>109260.30499999999</v>
      </c>
      <c r="R724" s="40">
        <v>28.684832369999999</v>
      </c>
      <c r="S724" s="40">
        <f t="shared" si="59"/>
        <v>3134113.5336200725</v>
      </c>
    </row>
    <row r="725" spans="6:19" ht="20" customHeight="1" x14ac:dyDescent="0.2">
      <c r="F725" s="4">
        <v>42724</v>
      </c>
      <c r="G725" s="32" t="str">
        <f t="shared" si="55"/>
        <v>Tuesday</v>
      </c>
      <c r="H725" s="32" t="str">
        <f t="shared" si="56"/>
        <v>December</v>
      </c>
      <c r="I725" s="32" t="str">
        <f t="shared" si="57"/>
        <v>2016</v>
      </c>
      <c r="J725" s="32">
        <f t="shared" si="58"/>
        <v>52</v>
      </c>
      <c r="K725" s="32" t="str">
        <f>VLOOKUP(F725,_holidays!A721:B2826, 2,)</f>
        <v>N</v>
      </c>
      <c r="L725" s="32" t="str">
        <f>VLOOKUP(F725,_holidays!A721:C2826, 3,FALSE)</f>
        <v>N</v>
      </c>
      <c r="M725" s="32">
        <v>14.4</v>
      </c>
      <c r="N725" s="32">
        <v>21.5</v>
      </c>
      <c r="O725" s="32">
        <v>26</v>
      </c>
      <c r="P725" s="32">
        <v>3</v>
      </c>
      <c r="Q725" s="39">
        <v>106451.255</v>
      </c>
      <c r="R725" s="40">
        <v>16.129856849999999</v>
      </c>
      <c r="S725" s="40">
        <f t="shared" si="59"/>
        <v>1717043.5046528468</v>
      </c>
    </row>
    <row r="726" spans="6:19" ht="20" customHeight="1" x14ac:dyDescent="0.2">
      <c r="F726" s="4">
        <v>42725</v>
      </c>
      <c r="G726" s="32" t="str">
        <f t="shared" si="55"/>
        <v>Wednesday</v>
      </c>
      <c r="H726" s="32" t="str">
        <f t="shared" si="56"/>
        <v>December</v>
      </c>
      <c r="I726" s="32" t="str">
        <f t="shared" si="57"/>
        <v>2016</v>
      </c>
      <c r="J726" s="32">
        <f t="shared" si="58"/>
        <v>52</v>
      </c>
      <c r="K726" s="32" t="str">
        <f>VLOOKUP(F726,_holidays!A722:B2827, 2,)</f>
        <v>N</v>
      </c>
      <c r="L726" s="32" t="str">
        <f>VLOOKUP(F726,_holidays!A722:C2827, 3,FALSE)</f>
        <v>N</v>
      </c>
      <c r="M726" s="32">
        <v>13.5</v>
      </c>
      <c r="N726" s="32">
        <v>19.899999999999999</v>
      </c>
      <c r="O726" s="32">
        <v>28.8</v>
      </c>
      <c r="P726" s="32">
        <v>0.2</v>
      </c>
      <c r="Q726" s="39">
        <v>104389.51</v>
      </c>
      <c r="R726" s="40">
        <v>21.34587505</v>
      </c>
      <c r="S726" s="40">
        <f t="shared" si="59"/>
        <v>2228285.4369907253</v>
      </c>
    </row>
    <row r="727" spans="6:19" ht="20" customHeight="1" x14ac:dyDescent="0.2">
      <c r="F727" s="4">
        <v>42726</v>
      </c>
      <c r="G727" s="32" t="str">
        <f t="shared" si="55"/>
        <v>Thursday</v>
      </c>
      <c r="H727" s="32" t="str">
        <f t="shared" si="56"/>
        <v>December</v>
      </c>
      <c r="I727" s="32" t="str">
        <f t="shared" si="57"/>
        <v>2016</v>
      </c>
      <c r="J727" s="32">
        <f t="shared" si="58"/>
        <v>52</v>
      </c>
      <c r="K727" s="32" t="str">
        <f>VLOOKUP(F727,_holidays!A723:B2828, 2,)</f>
        <v>N</v>
      </c>
      <c r="L727" s="32" t="str">
        <f>VLOOKUP(F727,_holidays!A723:C2828, 3,FALSE)</f>
        <v>N</v>
      </c>
      <c r="M727" s="32">
        <v>14.6</v>
      </c>
      <c r="N727" s="32">
        <v>20</v>
      </c>
      <c r="O727" s="32">
        <v>29.6</v>
      </c>
      <c r="P727" s="32">
        <v>0</v>
      </c>
      <c r="Q727" s="39">
        <v>105513.235</v>
      </c>
      <c r="R727" s="40">
        <v>20.97623583</v>
      </c>
      <c r="S727" s="40">
        <f t="shared" si="59"/>
        <v>2213270.50054621</v>
      </c>
    </row>
    <row r="728" spans="6:19" ht="20" customHeight="1" x14ac:dyDescent="0.2">
      <c r="F728" s="4">
        <v>42727</v>
      </c>
      <c r="G728" s="32" t="str">
        <f t="shared" si="55"/>
        <v>Friday</v>
      </c>
      <c r="H728" s="32" t="str">
        <f t="shared" si="56"/>
        <v>December</v>
      </c>
      <c r="I728" s="32" t="str">
        <f t="shared" si="57"/>
        <v>2016</v>
      </c>
      <c r="J728" s="32">
        <f t="shared" si="58"/>
        <v>52</v>
      </c>
      <c r="K728" s="32" t="str">
        <f>VLOOKUP(F728,_holidays!A724:B2829, 2,)</f>
        <v>N</v>
      </c>
      <c r="L728" s="32" t="str">
        <f>VLOOKUP(F728,_holidays!A724:C2829, 3,FALSE)</f>
        <v>N</v>
      </c>
      <c r="M728" s="32">
        <v>12.5</v>
      </c>
      <c r="N728" s="32">
        <v>26.3</v>
      </c>
      <c r="O728" s="32">
        <v>28.7</v>
      </c>
      <c r="P728" s="32">
        <v>0</v>
      </c>
      <c r="Q728" s="39">
        <v>112247.94500000001</v>
      </c>
      <c r="R728" s="40">
        <v>24.329345190000002</v>
      </c>
      <c r="S728" s="40">
        <f t="shared" si="59"/>
        <v>2730919.0007731351</v>
      </c>
    </row>
    <row r="729" spans="6:19" ht="20" customHeight="1" x14ac:dyDescent="0.2">
      <c r="F729" s="4">
        <v>42728</v>
      </c>
      <c r="G729" s="32" t="str">
        <f t="shared" si="55"/>
        <v>Saturday</v>
      </c>
      <c r="H729" s="32" t="str">
        <f t="shared" si="56"/>
        <v>December</v>
      </c>
      <c r="I729" s="32" t="str">
        <f t="shared" si="57"/>
        <v>2016</v>
      </c>
      <c r="J729" s="32">
        <f t="shared" si="58"/>
        <v>52</v>
      </c>
      <c r="K729" s="32" t="str">
        <f>VLOOKUP(F729,_holidays!A725:B2830, 2,)</f>
        <v>N</v>
      </c>
      <c r="L729" s="32" t="str">
        <f>VLOOKUP(F729,_holidays!A725:C2830, 3,FALSE)</f>
        <v>N</v>
      </c>
      <c r="M729" s="32">
        <v>16.2</v>
      </c>
      <c r="N729" s="32">
        <v>34.9</v>
      </c>
      <c r="O729" s="32">
        <v>26.3</v>
      </c>
      <c r="P729" s="32">
        <v>0.8</v>
      </c>
      <c r="Q729" s="39">
        <v>114843.875</v>
      </c>
      <c r="R729" s="40">
        <v>34.693111190000003</v>
      </c>
      <c r="S729" s="40">
        <f t="shared" si="59"/>
        <v>3984291.3248654618</v>
      </c>
    </row>
    <row r="730" spans="6:19" ht="20" customHeight="1" x14ac:dyDescent="0.2">
      <c r="F730" s="4">
        <v>42729</v>
      </c>
      <c r="G730" s="32" t="str">
        <f t="shared" si="55"/>
        <v>Sunday</v>
      </c>
      <c r="H730" s="32" t="str">
        <f t="shared" si="56"/>
        <v>December</v>
      </c>
      <c r="I730" s="32" t="str">
        <f t="shared" si="57"/>
        <v>2016</v>
      </c>
      <c r="J730" s="32">
        <f t="shared" si="58"/>
        <v>53</v>
      </c>
      <c r="K730" s="32" t="str">
        <f>VLOOKUP(F730,_holidays!A726:B2831, 2,)</f>
        <v>N</v>
      </c>
      <c r="L730" s="32" t="str">
        <f>VLOOKUP(F730,_holidays!A726:C2831, 3,FALSE)</f>
        <v>N</v>
      </c>
      <c r="M730" s="32">
        <v>16.399999999999999</v>
      </c>
      <c r="N730" s="32">
        <v>36.299999999999997</v>
      </c>
      <c r="O730" s="32">
        <v>32.299999999999997</v>
      </c>
      <c r="P730" s="32">
        <v>0.2</v>
      </c>
      <c r="Q730" s="39">
        <v>114468.17</v>
      </c>
      <c r="R730" s="40">
        <v>28.64742992</v>
      </c>
      <c r="S730" s="40">
        <f t="shared" si="59"/>
        <v>3279218.8781456463</v>
      </c>
    </row>
    <row r="731" spans="6:19" ht="20" customHeight="1" x14ac:dyDescent="0.2">
      <c r="F731" s="4">
        <v>42730</v>
      </c>
      <c r="G731" s="32" t="str">
        <f t="shared" si="55"/>
        <v>Monday</v>
      </c>
      <c r="H731" s="32" t="str">
        <f t="shared" si="56"/>
        <v>December</v>
      </c>
      <c r="I731" s="32" t="str">
        <f t="shared" si="57"/>
        <v>2016</v>
      </c>
      <c r="J731" s="32">
        <f t="shared" si="58"/>
        <v>53</v>
      </c>
      <c r="K731" s="32" t="str">
        <f>VLOOKUP(F731,_holidays!A727:B2832, 2,)</f>
        <v>N</v>
      </c>
      <c r="L731" s="32" t="str">
        <f>VLOOKUP(F731,_holidays!A727:C2832, 3,FALSE)</f>
        <v>Y</v>
      </c>
      <c r="M731" s="32">
        <v>25.4</v>
      </c>
      <c r="N731" s="32">
        <v>29.3</v>
      </c>
      <c r="O731" s="32">
        <v>10.199999999999999</v>
      </c>
      <c r="P731" s="32">
        <v>0</v>
      </c>
      <c r="Q731" s="39">
        <v>106284.83</v>
      </c>
      <c r="R731" s="40">
        <v>22.910355590000002</v>
      </c>
      <c r="S731" s="40">
        <f t="shared" si="59"/>
        <v>2435023.2491226997</v>
      </c>
    </row>
    <row r="732" spans="6:19" ht="20" customHeight="1" x14ac:dyDescent="0.2">
      <c r="F732" s="4">
        <v>42731</v>
      </c>
      <c r="G732" s="32" t="str">
        <f t="shared" si="55"/>
        <v>Tuesday</v>
      </c>
      <c r="H732" s="32" t="str">
        <f t="shared" si="56"/>
        <v>December</v>
      </c>
      <c r="I732" s="32" t="str">
        <f t="shared" si="57"/>
        <v>2016</v>
      </c>
      <c r="J732" s="32">
        <f t="shared" si="58"/>
        <v>53</v>
      </c>
      <c r="K732" s="32" t="str">
        <f>VLOOKUP(F732,_holidays!A728:B2833, 2,)</f>
        <v>N</v>
      </c>
      <c r="L732" s="32" t="str">
        <f>VLOOKUP(F732,_holidays!A728:C2833, 3,FALSE)</f>
        <v>Y</v>
      </c>
      <c r="M732" s="32">
        <v>18</v>
      </c>
      <c r="N732" s="32">
        <v>29.8</v>
      </c>
      <c r="O732" s="32">
        <v>5.8</v>
      </c>
      <c r="P732" s="32">
        <v>1.6</v>
      </c>
      <c r="Q732" s="39">
        <v>99701.43</v>
      </c>
      <c r="R732" s="40">
        <v>23.813537400000001</v>
      </c>
      <c r="S732" s="40">
        <f t="shared" si="59"/>
        <v>2374243.7321384819</v>
      </c>
    </row>
    <row r="733" spans="6:19" ht="20" customHeight="1" x14ac:dyDescent="0.2">
      <c r="F733" s="4">
        <v>42732</v>
      </c>
      <c r="G733" s="32" t="str">
        <f t="shared" si="55"/>
        <v>Wednesday</v>
      </c>
      <c r="H733" s="32" t="str">
        <f t="shared" si="56"/>
        <v>December</v>
      </c>
      <c r="I733" s="32" t="str">
        <f t="shared" si="57"/>
        <v>2016</v>
      </c>
      <c r="J733" s="32">
        <f t="shared" si="58"/>
        <v>53</v>
      </c>
      <c r="K733" s="32" t="str">
        <f>VLOOKUP(F733,_holidays!A729:B2834, 2,)</f>
        <v>N</v>
      </c>
      <c r="L733" s="32" t="str">
        <f>VLOOKUP(F733,_holidays!A729:C2834, 3,FALSE)</f>
        <v>N</v>
      </c>
      <c r="M733" s="32">
        <v>20.3</v>
      </c>
      <c r="N733" s="32">
        <v>38.200000000000003</v>
      </c>
      <c r="O733" s="32">
        <v>15.1</v>
      </c>
      <c r="P733" s="32">
        <v>1</v>
      </c>
      <c r="Q733" s="39">
        <v>123693.52</v>
      </c>
      <c r="R733" s="40">
        <v>40.282509820000001</v>
      </c>
      <c r="S733" s="40">
        <f t="shared" si="59"/>
        <v>4982685.4340703664</v>
      </c>
    </row>
    <row r="734" spans="6:19" ht="20" customHeight="1" x14ac:dyDescent="0.2">
      <c r="F734" s="4">
        <v>42733</v>
      </c>
      <c r="G734" s="32" t="str">
        <f t="shared" si="55"/>
        <v>Thursday</v>
      </c>
      <c r="H734" s="32" t="str">
        <f t="shared" si="56"/>
        <v>December</v>
      </c>
      <c r="I734" s="32" t="str">
        <f t="shared" si="57"/>
        <v>2016</v>
      </c>
      <c r="J734" s="32">
        <f t="shared" si="58"/>
        <v>53</v>
      </c>
      <c r="K734" s="32" t="str">
        <f>VLOOKUP(F734,_holidays!A730:B2835, 2,)</f>
        <v>N</v>
      </c>
      <c r="L734" s="32" t="str">
        <f>VLOOKUP(F734,_holidays!A730:C2835, 3,FALSE)</f>
        <v>N</v>
      </c>
      <c r="M734" s="32">
        <v>27</v>
      </c>
      <c r="N734" s="32">
        <v>33.5</v>
      </c>
      <c r="O734" s="32">
        <v>15.7</v>
      </c>
      <c r="P734" s="32">
        <v>0</v>
      </c>
      <c r="Q734" s="39">
        <v>135571.79500000001</v>
      </c>
      <c r="R734" s="40">
        <v>47.145005580000003</v>
      </c>
      <c r="S734" s="40">
        <f t="shared" si="59"/>
        <v>6391533.0317656174</v>
      </c>
    </row>
    <row r="735" spans="6:19" ht="20" customHeight="1" x14ac:dyDescent="0.2">
      <c r="F735" s="4">
        <v>42734</v>
      </c>
      <c r="G735" s="32" t="str">
        <f t="shared" si="55"/>
        <v>Friday</v>
      </c>
      <c r="H735" s="32" t="str">
        <f t="shared" si="56"/>
        <v>December</v>
      </c>
      <c r="I735" s="32" t="str">
        <f t="shared" si="57"/>
        <v>2016</v>
      </c>
      <c r="J735" s="32">
        <f t="shared" si="58"/>
        <v>53</v>
      </c>
      <c r="K735" s="32" t="str">
        <f>VLOOKUP(F735,_holidays!A731:B2836, 2,)</f>
        <v>N</v>
      </c>
      <c r="L735" s="32" t="str">
        <f>VLOOKUP(F735,_holidays!A731:C2836, 3,FALSE)</f>
        <v>N</v>
      </c>
      <c r="M735" s="32">
        <v>20.100000000000001</v>
      </c>
      <c r="N735" s="32">
        <v>27.8</v>
      </c>
      <c r="O735" s="32">
        <v>28.8</v>
      </c>
      <c r="P735" s="32">
        <v>20.399999999999999</v>
      </c>
      <c r="Q735" s="39">
        <v>112141.83</v>
      </c>
      <c r="R735" s="40">
        <v>24.065077649999999</v>
      </c>
      <c r="S735" s="40">
        <f t="shared" si="59"/>
        <v>2698701.8467630995</v>
      </c>
    </row>
    <row r="736" spans="6:19" ht="20" customHeight="1" x14ac:dyDescent="0.2">
      <c r="F736" s="4">
        <v>42735</v>
      </c>
      <c r="G736" s="32" t="str">
        <f t="shared" si="55"/>
        <v>Saturday</v>
      </c>
      <c r="H736" s="32" t="str">
        <f t="shared" si="56"/>
        <v>December</v>
      </c>
      <c r="I736" s="32" t="str">
        <f t="shared" si="57"/>
        <v>2016</v>
      </c>
      <c r="J736" s="32">
        <f t="shared" si="58"/>
        <v>53</v>
      </c>
      <c r="K736" s="32" t="str">
        <f>VLOOKUP(F736,_holidays!A732:B2837, 2,)</f>
        <v>N</v>
      </c>
      <c r="L736" s="32" t="str">
        <f>VLOOKUP(F736,_holidays!A732:C2837, 3,FALSE)</f>
        <v>N</v>
      </c>
      <c r="M736" s="32">
        <v>17.3</v>
      </c>
      <c r="N736" s="32">
        <v>23.8</v>
      </c>
      <c r="O736" s="32">
        <v>30.8</v>
      </c>
      <c r="P736" s="32">
        <v>0</v>
      </c>
      <c r="Q736" s="39">
        <v>95728.15</v>
      </c>
      <c r="R736" s="40">
        <v>17.59822922</v>
      </c>
      <c r="S736" s="40">
        <f t="shared" si="59"/>
        <v>1684645.9265065428</v>
      </c>
    </row>
    <row r="737" spans="6:19" ht="20" customHeight="1" x14ac:dyDescent="0.2">
      <c r="F737" s="4">
        <v>42736</v>
      </c>
      <c r="G737" s="32" t="str">
        <f t="shared" si="55"/>
        <v>Sunday</v>
      </c>
      <c r="H737" s="32" t="str">
        <f t="shared" si="56"/>
        <v>January</v>
      </c>
      <c r="I737" s="32" t="str">
        <f t="shared" si="57"/>
        <v>2017</v>
      </c>
      <c r="J737" s="32">
        <f t="shared" si="58"/>
        <v>1</v>
      </c>
      <c r="K737" s="32" t="str">
        <f>VLOOKUP(F737,_holidays!A733:B2838, 2,)</f>
        <v>N</v>
      </c>
      <c r="L737" s="32" t="str">
        <f>VLOOKUP(F737,_holidays!A733:C2838, 3,FALSE)</f>
        <v>Y</v>
      </c>
      <c r="M737" s="32">
        <v>16.8</v>
      </c>
      <c r="N737" s="32">
        <v>21.1</v>
      </c>
      <c r="O737" s="32">
        <v>8.5</v>
      </c>
      <c r="P737" s="32">
        <v>0</v>
      </c>
      <c r="Q737" s="39">
        <v>89403.145000000004</v>
      </c>
      <c r="R737" s="40">
        <v>25.846761099999998</v>
      </c>
      <c r="S737" s="40">
        <f t="shared" si="59"/>
        <v>2310781.7304036594</v>
      </c>
    </row>
    <row r="738" spans="6:19" ht="20" customHeight="1" x14ac:dyDescent="0.2">
      <c r="F738" s="4">
        <v>42737</v>
      </c>
      <c r="G738" s="32" t="str">
        <f t="shared" si="55"/>
        <v>Monday</v>
      </c>
      <c r="H738" s="32" t="str">
        <f t="shared" si="56"/>
        <v>January</v>
      </c>
      <c r="I738" s="32" t="str">
        <f t="shared" si="57"/>
        <v>2017</v>
      </c>
      <c r="J738" s="32">
        <f t="shared" si="58"/>
        <v>1</v>
      </c>
      <c r="K738" s="32" t="str">
        <f>VLOOKUP(F738,_holidays!A734:B2839, 2,)</f>
        <v>N</v>
      </c>
      <c r="L738" s="32" t="str">
        <f>VLOOKUP(F738,_holidays!A734:C2839, 3,FALSE)</f>
        <v>Y</v>
      </c>
      <c r="M738" s="32">
        <v>14.8</v>
      </c>
      <c r="N738" s="32">
        <v>17.8</v>
      </c>
      <c r="O738" s="32">
        <v>7.8</v>
      </c>
      <c r="P738" s="32">
        <v>0.4</v>
      </c>
      <c r="Q738" s="39">
        <v>86507.47</v>
      </c>
      <c r="R738" s="40">
        <v>30.618702880000001</v>
      </c>
      <c r="S738" s="40">
        <f t="shared" si="59"/>
        <v>2648746.5208305139</v>
      </c>
    </row>
    <row r="739" spans="6:19" ht="20" customHeight="1" x14ac:dyDescent="0.2">
      <c r="F739" s="4">
        <v>42738</v>
      </c>
      <c r="G739" s="32" t="str">
        <f t="shared" si="55"/>
        <v>Tuesday</v>
      </c>
      <c r="H739" s="32" t="str">
        <f t="shared" si="56"/>
        <v>January</v>
      </c>
      <c r="I739" s="32" t="str">
        <f t="shared" si="57"/>
        <v>2017</v>
      </c>
      <c r="J739" s="32">
        <f t="shared" si="58"/>
        <v>1</v>
      </c>
      <c r="K739" s="32" t="str">
        <f>VLOOKUP(F739,_holidays!A735:B2840, 2,)</f>
        <v>N</v>
      </c>
      <c r="L739" s="32" t="str">
        <f>VLOOKUP(F739,_holidays!A735:C2840, 3,FALSE)</f>
        <v>N</v>
      </c>
      <c r="M739" s="32">
        <v>14.6</v>
      </c>
      <c r="N739" s="32">
        <v>19.5</v>
      </c>
      <c r="O739" s="32">
        <v>25.9</v>
      </c>
      <c r="P739" s="32">
        <v>0.4</v>
      </c>
      <c r="Q739" s="39">
        <v>97564.744999999995</v>
      </c>
      <c r="R739" s="40">
        <v>28.68695469</v>
      </c>
      <c r="S739" s="40">
        <f t="shared" si="59"/>
        <v>2798835.4191564037</v>
      </c>
    </row>
    <row r="740" spans="6:19" ht="20" customHeight="1" x14ac:dyDescent="0.2">
      <c r="F740" s="4">
        <v>42739</v>
      </c>
      <c r="G740" s="32" t="str">
        <f t="shared" si="55"/>
        <v>Wednesday</v>
      </c>
      <c r="H740" s="32" t="str">
        <f t="shared" si="56"/>
        <v>January</v>
      </c>
      <c r="I740" s="32" t="str">
        <f t="shared" si="57"/>
        <v>2017</v>
      </c>
      <c r="J740" s="32">
        <f t="shared" si="58"/>
        <v>1</v>
      </c>
      <c r="K740" s="32" t="str">
        <f>VLOOKUP(F740,_holidays!A736:B2841, 2,)</f>
        <v>N</v>
      </c>
      <c r="L740" s="32" t="str">
        <f>VLOOKUP(F740,_holidays!A736:C2841, 3,FALSE)</f>
        <v>N</v>
      </c>
      <c r="M740" s="32">
        <v>13.3</v>
      </c>
      <c r="N740" s="32">
        <v>29.3</v>
      </c>
      <c r="O740" s="32">
        <v>31.6</v>
      </c>
      <c r="P740" s="32">
        <v>0</v>
      </c>
      <c r="Q740" s="39">
        <v>116606.795</v>
      </c>
      <c r="R740" s="40">
        <v>56.972780710000002</v>
      </c>
      <c r="S740" s="40">
        <f t="shared" si="59"/>
        <v>6643413.3608309245</v>
      </c>
    </row>
    <row r="741" spans="6:19" ht="20" customHeight="1" x14ac:dyDescent="0.2">
      <c r="F741" s="4">
        <v>42740</v>
      </c>
      <c r="G741" s="32" t="str">
        <f t="shared" si="55"/>
        <v>Thursday</v>
      </c>
      <c r="H741" s="32" t="str">
        <f t="shared" si="56"/>
        <v>January</v>
      </c>
      <c r="I741" s="32" t="str">
        <f t="shared" si="57"/>
        <v>2017</v>
      </c>
      <c r="J741" s="32">
        <f t="shared" si="58"/>
        <v>1</v>
      </c>
      <c r="K741" s="32" t="str">
        <f>VLOOKUP(F741,_holidays!A737:B2842, 2,)</f>
        <v>N</v>
      </c>
      <c r="L741" s="32" t="str">
        <f>VLOOKUP(F741,_holidays!A737:C2842, 3,FALSE)</f>
        <v>N</v>
      </c>
      <c r="M741" s="32">
        <v>18.5</v>
      </c>
      <c r="N741" s="32">
        <v>31.7</v>
      </c>
      <c r="O741" s="32">
        <v>29.7</v>
      </c>
      <c r="P741" s="32">
        <v>0</v>
      </c>
      <c r="Q741" s="39">
        <v>128079.845</v>
      </c>
      <c r="R741" s="40">
        <v>73.458259870000006</v>
      </c>
      <c r="S741" s="40">
        <f t="shared" si="59"/>
        <v>9408522.5381193217</v>
      </c>
    </row>
    <row r="742" spans="6:19" ht="20" customHeight="1" x14ac:dyDescent="0.2">
      <c r="F742" s="4">
        <v>42741</v>
      </c>
      <c r="G742" s="32" t="str">
        <f t="shared" si="55"/>
        <v>Friday</v>
      </c>
      <c r="H742" s="32" t="str">
        <f t="shared" si="56"/>
        <v>January</v>
      </c>
      <c r="I742" s="32" t="str">
        <f t="shared" si="57"/>
        <v>2017</v>
      </c>
      <c r="J742" s="32">
        <f t="shared" si="58"/>
        <v>1</v>
      </c>
      <c r="K742" s="32" t="str">
        <f>VLOOKUP(F742,_holidays!A738:B2843, 2,)</f>
        <v>N</v>
      </c>
      <c r="L742" s="32" t="str">
        <f>VLOOKUP(F742,_holidays!A738:C2843, 3,FALSE)</f>
        <v>N</v>
      </c>
      <c r="M742" s="32">
        <v>18.3</v>
      </c>
      <c r="N742" s="32">
        <v>35.200000000000003</v>
      </c>
      <c r="O742" s="32">
        <v>30.1</v>
      </c>
      <c r="P742" s="32">
        <v>0</v>
      </c>
      <c r="Q742" s="39">
        <v>136308.73499999999</v>
      </c>
      <c r="R742" s="40">
        <v>97.699200840000003</v>
      </c>
      <c r="S742" s="40">
        <f t="shared" si="59"/>
        <v>13317254.477011336</v>
      </c>
    </row>
    <row r="743" spans="6:19" ht="20" customHeight="1" x14ac:dyDescent="0.2">
      <c r="F743" s="4">
        <v>42742</v>
      </c>
      <c r="G743" s="32" t="str">
        <f t="shared" si="55"/>
        <v>Saturday</v>
      </c>
      <c r="H743" s="32" t="str">
        <f t="shared" si="56"/>
        <v>January</v>
      </c>
      <c r="I743" s="32" t="str">
        <f t="shared" si="57"/>
        <v>2017</v>
      </c>
      <c r="J743" s="32">
        <f t="shared" si="58"/>
        <v>1</v>
      </c>
      <c r="K743" s="32" t="str">
        <f>VLOOKUP(F743,_holidays!A739:B2844, 2,)</f>
        <v>N</v>
      </c>
      <c r="L743" s="32" t="str">
        <f>VLOOKUP(F743,_holidays!A739:C2844, 3,FALSE)</f>
        <v>N</v>
      </c>
      <c r="M743" s="32">
        <v>20.9</v>
      </c>
      <c r="N743" s="32">
        <v>36.700000000000003</v>
      </c>
      <c r="O743" s="32">
        <v>28.5</v>
      </c>
      <c r="P743" s="32">
        <v>0</v>
      </c>
      <c r="Q743" s="39">
        <v>134955.01999999999</v>
      </c>
      <c r="R743" s="40">
        <v>77.602997990000006</v>
      </c>
      <c r="S743" s="40">
        <f t="shared" si="59"/>
        <v>10472914.14580041</v>
      </c>
    </row>
    <row r="744" spans="6:19" ht="20" customHeight="1" x14ac:dyDescent="0.2">
      <c r="F744" s="4">
        <v>42743</v>
      </c>
      <c r="G744" s="32" t="str">
        <f t="shared" si="55"/>
        <v>Sunday</v>
      </c>
      <c r="H744" s="32" t="str">
        <f t="shared" si="56"/>
        <v>January</v>
      </c>
      <c r="I744" s="32" t="str">
        <f t="shared" si="57"/>
        <v>2017</v>
      </c>
      <c r="J744" s="32">
        <f t="shared" si="58"/>
        <v>2</v>
      </c>
      <c r="K744" s="32" t="str">
        <f>VLOOKUP(F744,_holidays!A740:B2845, 2,)</f>
        <v>N</v>
      </c>
      <c r="L744" s="32" t="str">
        <f>VLOOKUP(F744,_holidays!A740:C2845, 3,FALSE)</f>
        <v>N</v>
      </c>
      <c r="M744" s="32">
        <v>28</v>
      </c>
      <c r="N744" s="32">
        <v>33.1</v>
      </c>
      <c r="O744" s="32">
        <v>29.3</v>
      </c>
      <c r="P744" s="32">
        <v>0</v>
      </c>
      <c r="Q744" s="39">
        <v>122777.02499999999</v>
      </c>
      <c r="R744" s="40">
        <v>69.224810730000002</v>
      </c>
      <c r="S744" s="40">
        <f t="shared" si="59"/>
        <v>8499216.3176174778</v>
      </c>
    </row>
    <row r="745" spans="6:19" ht="20" customHeight="1" x14ac:dyDescent="0.2">
      <c r="F745" s="4">
        <v>42744</v>
      </c>
      <c r="G745" s="32" t="str">
        <f t="shared" si="55"/>
        <v>Monday</v>
      </c>
      <c r="H745" s="32" t="str">
        <f t="shared" si="56"/>
        <v>January</v>
      </c>
      <c r="I745" s="32" t="str">
        <f t="shared" si="57"/>
        <v>2017</v>
      </c>
      <c r="J745" s="32">
        <f t="shared" si="58"/>
        <v>2</v>
      </c>
      <c r="K745" s="32" t="str">
        <f>VLOOKUP(F745,_holidays!A741:B2846, 2,)</f>
        <v>N</v>
      </c>
      <c r="L745" s="32" t="str">
        <f>VLOOKUP(F745,_holidays!A741:C2846, 3,FALSE)</f>
        <v>N</v>
      </c>
      <c r="M745" s="32">
        <v>18.5</v>
      </c>
      <c r="N745" s="32">
        <v>24.4</v>
      </c>
      <c r="O745" s="32">
        <v>14.3</v>
      </c>
      <c r="P745" s="32">
        <v>0</v>
      </c>
      <c r="Q745" s="39">
        <v>116211.99</v>
      </c>
      <c r="R745" s="40">
        <v>68.099525220000004</v>
      </c>
      <c r="S745" s="40">
        <f t="shared" si="59"/>
        <v>7913981.3438713886</v>
      </c>
    </row>
    <row r="746" spans="6:19" ht="20" customHeight="1" x14ac:dyDescent="0.2">
      <c r="F746" s="4">
        <v>42745</v>
      </c>
      <c r="G746" s="32" t="str">
        <f t="shared" si="55"/>
        <v>Tuesday</v>
      </c>
      <c r="H746" s="32" t="str">
        <f t="shared" si="56"/>
        <v>January</v>
      </c>
      <c r="I746" s="32" t="str">
        <f t="shared" si="57"/>
        <v>2017</v>
      </c>
      <c r="J746" s="32">
        <f t="shared" si="58"/>
        <v>2</v>
      </c>
      <c r="K746" s="32" t="str">
        <f>VLOOKUP(F746,_holidays!A742:B2847, 2,)</f>
        <v>N</v>
      </c>
      <c r="L746" s="32" t="str">
        <f>VLOOKUP(F746,_holidays!A742:C2847, 3,FALSE)</f>
        <v>N</v>
      </c>
      <c r="M746" s="32">
        <v>17.7</v>
      </c>
      <c r="N746" s="32">
        <v>26.2</v>
      </c>
      <c r="O746" s="32">
        <v>28.6</v>
      </c>
      <c r="P746" s="32">
        <v>0</v>
      </c>
      <c r="Q746" s="39">
        <v>120366.32</v>
      </c>
      <c r="R746" s="40">
        <v>72.813056849999995</v>
      </c>
      <c r="S746" s="40">
        <f t="shared" si="59"/>
        <v>8764239.700985292</v>
      </c>
    </row>
    <row r="747" spans="6:19" ht="20" customHeight="1" x14ac:dyDescent="0.2">
      <c r="F747" s="4">
        <v>42746</v>
      </c>
      <c r="G747" s="32" t="str">
        <f t="shared" si="55"/>
        <v>Wednesday</v>
      </c>
      <c r="H747" s="32" t="str">
        <f t="shared" si="56"/>
        <v>January</v>
      </c>
      <c r="I747" s="32" t="str">
        <f t="shared" si="57"/>
        <v>2017</v>
      </c>
      <c r="J747" s="32">
        <f t="shared" si="58"/>
        <v>2</v>
      </c>
      <c r="K747" s="32" t="str">
        <f>VLOOKUP(F747,_holidays!A743:B2848, 2,)</f>
        <v>N</v>
      </c>
      <c r="L747" s="32" t="str">
        <f>VLOOKUP(F747,_holidays!A743:C2848, 3,FALSE)</f>
        <v>N</v>
      </c>
      <c r="M747" s="32">
        <v>16.600000000000001</v>
      </c>
      <c r="N747" s="32">
        <v>24.3</v>
      </c>
      <c r="O747" s="32">
        <v>25.9</v>
      </c>
      <c r="P747" s="32">
        <v>0</v>
      </c>
      <c r="Q747" s="39">
        <v>111595.855</v>
      </c>
      <c r="R747" s="40">
        <v>65.744510939999998</v>
      </c>
      <c r="S747" s="40">
        <f t="shared" si="59"/>
        <v>7336814.9099061536</v>
      </c>
    </row>
    <row r="748" spans="6:19" ht="20" customHeight="1" x14ac:dyDescent="0.2">
      <c r="F748" s="4">
        <v>42747</v>
      </c>
      <c r="G748" s="32" t="str">
        <f t="shared" si="55"/>
        <v>Thursday</v>
      </c>
      <c r="H748" s="32" t="str">
        <f t="shared" si="56"/>
        <v>January</v>
      </c>
      <c r="I748" s="32" t="str">
        <f t="shared" si="57"/>
        <v>2017</v>
      </c>
      <c r="J748" s="32">
        <f t="shared" si="58"/>
        <v>2</v>
      </c>
      <c r="K748" s="32" t="str">
        <f>VLOOKUP(F748,_holidays!A744:B2849, 2,)</f>
        <v>N</v>
      </c>
      <c r="L748" s="32" t="str">
        <f>VLOOKUP(F748,_holidays!A744:C2849, 3,FALSE)</f>
        <v>N</v>
      </c>
      <c r="M748" s="32">
        <v>14.9</v>
      </c>
      <c r="N748" s="32">
        <v>26.5</v>
      </c>
      <c r="O748" s="32">
        <v>30.7</v>
      </c>
      <c r="P748" s="32">
        <v>0</v>
      </c>
      <c r="Q748" s="39">
        <v>118783.94500000001</v>
      </c>
      <c r="R748" s="40">
        <v>70.490405460000005</v>
      </c>
      <c r="S748" s="40">
        <f t="shared" si="59"/>
        <v>8373128.4451883407</v>
      </c>
    </row>
    <row r="749" spans="6:19" ht="20" customHeight="1" x14ac:dyDescent="0.2">
      <c r="F749" s="4">
        <v>42748</v>
      </c>
      <c r="G749" s="32" t="str">
        <f t="shared" si="55"/>
        <v>Friday</v>
      </c>
      <c r="H749" s="32" t="str">
        <f t="shared" si="56"/>
        <v>January</v>
      </c>
      <c r="I749" s="32" t="str">
        <f t="shared" si="57"/>
        <v>2017</v>
      </c>
      <c r="J749" s="32">
        <f t="shared" si="58"/>
        <v>2</v>
      </c>
      <c r="K749" s="32" t="str">
        <f>VLOOKUP(F749,_holidays!A745:B2850, 2,)</f>
        <v>N</v>
      </c>
      <c r="L749" s="32" t="str">
        <f>VLOOKUP(F749,_holidays!A745:C2850, 3,FALSE)</f>
        <v>N</v>
      </c>
      <c r="M749" s="32">
        <v>17.5</v>
      </c>
      <c r="N749" s="32">
        <v>28.8</v>
      </c>
      <c r="O749" s="32">
        <v>1.3</v>
      </c>
      <c r="P749" s="32">
        <v>1.4</v>
      </c>
      <c r="Q749" s="39">
        <v>111341.675</v>
      </c>
      <c r="R749" s="40">
        <v>70.012194559999998</v>
      </c>
      <c r="S749" s="40">
        <f t="shared" si="59"/>
        <v>7795275.0127362879</v>
      </c>
    </row>
    <row r="750" spans="6:19" ht="20" customHeight="1" x14ac:dyDescent="0.2">
      <c r="F750" s="4">
        <v>42749</v>
      </c>
      <c r="G750" s="32" t="str">
        <f t="shared" si="55"/>
        <v>Saturday</v>
      </c>
      <c r="H750" s="32" t="str">
        <f t="shared" si="56"/>
        <v>January</v>
      </c>
      <c r="I750" s="32" t="str">
        <f t="shared" si="57"/>
        <v>2017</v>
      </c>
      <c r="J750" s="32">
        <f t="shared" si="58"/>
        <v>2</v>
      </c>
      <c r="K750" s="32" t="str">
        <f>VLOOKUP(F750,_holidays!A746:B2851, 2,)</f>
        <v>N</v>
      </c>
      <c r="L750" s="32" t="str">
        <f>VLOOKUP(F750,_holidays!A746:C2851, 3,FALSE)</f>
        <v>N</v>
      </c>
      <c r="M750" s="32">
        <v>15.2</v>
      </c>
      <c r="N750" s="32">
        <v>23.5</v>
      </c>
      <c r="O750" s="32">
        <v>16.5</v>
      </c>
      <c r="P750" s="32">
        <v>2.6</v>
      </c>
      <c r="Q750" s="39">
        <v>88996.625</v>
      </c>
      <c r="R750" s="40">
        <v>42.294834850000001</v>
      </c>
      <c r="S750" s="40">
        <f t="shared" si="59"/>
        <v>3764097.5565823815</v>
      </c>
    </row>
    <row r="751" spans="6:19" ht="20" customHeight="1" x14ac:dyDescent="0.2">
      <c r="F751" s="4">
        <v>42750</v>
      </c>
      <c r="G751" s="32" t="str">
        <f t="shared" si="55"/>
        <v>Sunday</v>
      </c>
      <c r="H751" s="32" t="str">
        <f t="shared" si="56"/>
        <v>January</v>
      </c>
      <c r="I751" s="32" t="str">
        <f t="shared" si="57"/>
        <v>2017</v>
      </c>
      <c r="J751" s="32">
        <f t="shared" si="58"/>
        <v>3</v>
      </c>
      <c r="K751" s="32" t="str">
        <f>VLOOKUP(F751,_holidays!A747:B2852, 2,)</f>
        <v>N</v>
      </c>
      <c r="L751" s="32" t="str">
        <f>VLOOKUP(F751,_holidays!A747:C2852, 3,FALSE)</f>
        <v>N</v>
      </c>
      <c r="M751" s="32">
        <v>15.2</v>
      </c>
      <c r="N751" s="32">
        <v>21.5</v>
      </c>
      <c r="O751" s="32">
        <v>22.7</v>
      </c>
      <c r="P751" s="32">
        <v>0</v>
      </c>
      <c r="Q751" s="39">
        <v>90294</v>
      </c>
      <c r="R751" s="40">
        <v>55.444296340000001</v>
      </c>
      <c r="S751" s="40">
        <f t="shared" si="59"/>
        <v>5006287.2937239604</v>
      </c>
    </row>
    <row r="752" spans="6:19" ht="20" customHeight="1" x14ac:dyDescent="0.2">
      <c r="F752" s="4">
        <v>42751</v>
      </c>
      <c r="G752" s="32" t="str">
        <f t="shared" si="55"/>
        <v>Monday</v>
      </c>
      <c r="H752" s="32" t="str">
        <f t="shared" si="56"/>
        <v>January</v>
      </c>
      <c r="I752" s="32" t="str">
        <f t="shared" si="57"/>
        <v>2017</v>
      </c>
      <c r="J752" s="32">
        <f t="shared" si="58"/>
        <v>3</v>
      </c>
      <c r="K752" s="32" t="str">
        <f>VLOOKUP(F752,_holidays!A748:B2853, 2,)</f>
        <v>N</v>
      </c>
      <c r="L752" s="32" t="str">
        <f>VLOOKUP(F752,_holidays!A748:C2853, 3,FALSE)</f>
        <v>N</v>
      </c>
      <c r="M752" s="32">
        <v>12.2</v>
      </c>
      <c r="N752" s="32">
        <v>32.700000000000003</v>
      </c>
      <c r="O752" s="32">
        <v>30.5</v>
      </c>
      <c r="P752" s="32">
        <v>0</v>
      </c>
      <c r="Q752" s="39">
        <v>120928.705</v>
      </c>
      <c r="R752" s="40">
        <v>108.1670628</v>
      </c>
      <c r="S752" s="40">
        <f t="shared" si="59"/>
        <v>13080502.828057675</v>
      </c>
    </row>
    <row r="753" spans="6:19" ht="20" customHeight="1" x14ac:dyDescent="0.2">
      <c r="F753" s="4">
        <v>42752</v>
      </c>
      <c r="G753" s="32" t="str">
        <f t="shared" si="55"/>
        <v>Tuesday</v>
      </c>
      <c r="H753" s="32" t="str">
        <f t="shared" si="56"/>
        <v>January</v>
      </c>
      <c r="I753" s="32" t="str">
        <f t="shared" si="57"/>
        <v>2017</v>
      </c>
      <c r="J753" s="32">
        <f t="shared" si="58"/>
        <v>3</v>
      </c>
      <c r="K753" s="32" t="str">
        <f>VLOOKUP(F753,_holidays!A749:B2854, 2,)</f>
        <v>N</v>
      </c>
      <c r="L753" s="32" t="str">
        <f>VLOOKUP(F753,_holidays!A749:C2854, 3,FALSE)</f>
        <v>N</v>
      </c>
      <c r="M753" s="32">
        <v>16.399999999999999</v>
      </c>
      <c r="N753" s="32">
        <v>37.799999999999997</v>
      </c>
      <c r="O753" s="32">
        <v>25.5</v>
      </c>
      <c r="P753" s="32">
        <v>0</v>
      </c>
      <c r="Q753" s="39">
        <v>140517.65</v>
      </c>
      <c r="R753" s="40">
        <v>129.23765750000001</v>
      </c>
      <c r="S753" s="40">
        <f t="shared" si="59"/>
        <v>18160171.923404876</v>
      </c>
    </row>
    <row r="754" spans="6:19" ht="20" customHeight="1" x14ac:dyDescent="0.2">
      <c r="F754" s="4">
        <v>42753</v>
      </c>
      <c r="G754" s="32" t="str">
        <f t="shared" si="55"/>
        <v>Wednesday</v>
      </c>
      <c r="H754" s="32" t="str">
        <f t="shared" si="56"/>
        <v>January</v>
      </c>
      <c r="I754" s="32" t="str">
        <f t="shared" si="57"/>
        <v>2017</v>
      </c>
      <c r="J754" s="32">
        <f t="shared" si="58"/>
        <v>3</v>
      </c>
      <c r="K754" s="32" t="str">
        <f>VLOOKUP(F754,_holidays!A750:B2855, 2,)</f>
        <v>N</v>
      </c>
      <c r="L754" s="32" t="str">
        <f>VLOOKUP(F754,_holidays!A750:C2855, 3,FALSE)</f>
        <v>N</v>
      </c>
      <c r="M754" s="32">
        <v>15.6</v>
      </c>
      <c r="N754" s="32">
        <v>20.8</v>
      </c>
      <c r="O754" s="32">
        <v>27.5</v>
      </c>
      <c r="P754" s="32">
        <v>0</v>
      </c>
      <c r="Q754" s="39">
        <v>111211.35</v>
      </c>
      <c r="R754" s="40">
        <v>75.16561944</v>
      </c>
      <c r="S754" s="40">
        <f t="shared" si="59"/>
        <v>8359270.0115086446</v>
      </c>
    </row>
    <row r="755" spans="6:19" ht="20" customHeight="1" x14ac:dyDescent="0.2">
      <c r="F755" s="4">
        <v>42754</v>
      </c>
      <c r="G755" s="32" t="str">
        <f t="shared" si="55"/>
        <v>Thursday</v>
      </c>
      <c r="H755" s="32" t="str">
        <f t="shared" si="56"/>
        <v>January</v>
      </c>
      <c r="I755" s="32" t="str">
        <f t="shared" si="57"/>
        <v>2017</v>
      </c>
      <c r="J755" s="32">
        <f t="shared" si="58"/>
        <v>3</v>
      </c>
      <c r="K755" s="32" t="str">
        <f>VLOOKUP(F755,_holidays!A751:B2856, 2,)</f>
        <v>N</v>
      </c>
      <c r="L755" s="32" t="str">
        <f>VLOOKUP(F755,_holidays!A751:C2856, 3,FALSE)</f>
        <v>N</v>
      </c>
      <c r="M755" s="32">
        <v>11</v>
      </c>
      <c r="N755" s="32">
        <v>23.4</v>
      </c>
      <c r="O755" s="32">
        <v>29.7</v>
      </c>
      <c r="P755" s="32">
        <v>0</v>
      </c>
      <c r="Q755" s="39">
        <v>112371.41</v>
      </c>
      <c r="R755" s="40">
        <v>62.885130349999997</v>
      </c>
      <c r="S755" s="40">
        <f t="shared" si="59"/>
        <v>7066490.7654632935</v>
      </c>
    </row>
    <row r="756" spans="6:19" ht="20" customHeight="1" x14ac:dyDescent="0.2">
      <c r="F756" s="4">
        <v>42755</v>
      </c>
      <c r="G756" s="32" t="str">
        <f t="shared" si="55"/>
        <v>Friday</v>
      </c>
      <c r="H756" s="32" t="str">
        <f t="shared" si="56"/>
        <v>January</v>
      </c>
      <c r="I756" s="32" t="str">
        <f t="shared" si="57"/>
        <v>2017</v>
      </c>
      <c r="J756" s="32">
        <f t="shared" si="58"/>
        <v>3</v>
      </c>
      <c r="K756" s="32" t="str">
        <f>VLOOKUP(F756,_holidays!A752:B2857, 2,)</f>
        <v>N</v>
      </c>
      <c r="L756" s="32" t="str">
        <f>VLOOKUP(F756,_holidays!A752:C2857, 3,FALSE)</f>
        <v>N</v>
      </c>
      <c r="M756" s="32">
        <v>16.100000000000001</v>
      </c>
      <c r="N756" s="32">
        <v>20.8</v>
      </c>
      <c r="O756" s="32">
        <v>13.2</v>
      </c>
      <c r="P756" s="32">
        <v>22.6</v>
      </c>
      <c r="Q756" s="39">
        <v>107937.685</v>
      </c>
      <c r="R756" s="40">
        <v>38.993116039999997</v>
      </c>
      <c r="S756" s="40">
        <f t="shared" si="59"/>
        <v>4208826.6762939673</v>
      </c>
    </row>
    <row r="757" spans="6:19" ht="20" customHeight="1" x14ac:dyDescent="0.2">
      <c r="F757" s="4">
        <v>42756</v>
      </c>
      <c r="G757" s="32" t="str">
        <f t="shared" si="55"/>
        <v>Saturday</v>
      </c>
      <c r="H757" s="32" t="str">
        <f t="shared" si="56"/>
        <v>January</v>
      </c>
      <c r="I757" s="32" t="str">
        <f t="shared" si="57"/>
        <v>2017</v>
      </c>
      <c r="J757" s="32">
        <f t="shared" si="58"/>
        <v>3</v>
      </c>
      <c r="K757" s="32" t="str">
        <f>VLOOKUP(F757,_holidays!A753:B2858, 2,)</f>
        <v>N</v>
      </c>
      <c r="L757" s="32" t="str">
        <f>VLOOKUP(F757,_holidays!A753:C2858, 3,FALSE)</f>
        <v>N</v>
      </c>
      <c r="M757" s="32">
        <v>15.3</v>
      </c>
      <c r="N757" s="32">
        <v>22.6</v>
      </c>
      <c r="O757" s="32">
        <v>25.1</v>
      </c>
      <c r="P757" s="32">
        <v>0.6</v>
      </c>
      <c r="Q757" s="39">
        <v>96779.07</v>
      </c>
      <c r="R757" s="40">
        <v>46.479114430000003</v>
      </c>
      <c r="S757" s="40">
        <f t="shared" si="59"/>
        <v>4498205.4689589804</v>
      </c>
    </row>
    <row r="758" spans="6:19" ht="20" customHeight="1" x14ac:dyDescent="0.2">
      <c r="F758" s="4">
        <v>42757</v>
      </c>
      <c r="G758" s="32" t="str">
        <f t="shared" si="55"/>
        <v>Sunday</v>
      </c>
      <c r="H758" s="32" t="str">
        <f t="shared" si="56"/>
        <v>January</v>
      </c>
      <c r="I758" s="32" t="str">
        <f t="shared" si="57"/>
        <v>2017</v>
      </c>
      <c r="J758" s="32">
        <f t="shared" si="58"/>
        <v>4</v>
      </c>
      <c r="K758" s="32" t="str">
        <f>VLOOKUP(F758,_holidays!A754:B2859, 2,)</f>
        <v>N</v>
      </c>
      <c r="L758" s="32" t="str">
        <f>VLOOKUP(F758,_holidays!A754:C2859, 3,FALSE)</f>
        <v>N</v>
      </c>
      <c r="M758" s="32">
        <v>12.7</v>
      </c>
      <c r="N758" s="32">
        <v>29.6</v>
      </c>
      <c r="O758" s="32">
        <v>30.3</v>
      </c>
      <c r="P758" s="32">
        <v>0</v>
      </c>
      <c r="Q758" s="39">
        <v>103291.61</v>
      </c>
      <c r="R758" s="40">
        <v>60.78453185</v>
      </c>
      <c r="S758" s="40">
        <f t="shared" si="59"/>
        <v>6278532.1578827789</v>
      </c>
    </row>
    <row r="759" spans="6:19" ht="20" customHeight="1" x14ac:dyDescent="0.2">
      <c r="F759" s="4">
        <v>42758</v>
      </c>
      <c r="G759" s="32" t="str">
        <f t="shared" si="55"/>
        <v>Monday</v>
      </c>
      <c r="H759" s="32" t="str">
        <f t="shared" si="56"/>
        <v>January</v>
      </c>
      <c r="I759" s="32" t="str">
        <f t="shared" si="57"/>
        <v>2017</v>
      </c>
      <c r="J759" s="32">
        <f t="shared" si="58"/>
        <v>4</v>
      </c>
      <c r="K759" s="32" t="str">
        <f>VLOOKUP(F759,_holidays!A755:B2860, 2,)</f>
        <v>N</v>
      </c>
      <c r="L759" s="32" t="str">
        <f>VLOOKUP(F759,_holidays!A755:C2860, 3,FALSE)</f>
        <v>N</v>
      </c>
      <c r="M759" s="32">
        <v>17.8</v>
      </c>
      <c r="N759" s="32">
        <v>36.700000000000003</v>
      </c>
      <c r="O759" s="32">
        <v>19.2</v>
      </c>
      <c r="P759" s="32">
        <v>0</v>
      </c>
      <c r="Q759" s="39">
        <v>141332.05499999999</v>
      </c>
      <c r="R759" s="40">
        <v>79.114397690000004</v>
      </c>
      <c r="S759" s="40">
        <f t="shared" si="59"/>
        <v>11181400.405614953</v>
      </c>
    </row>
    <row r="760" spans="6:19" ht="20" customHeight="1" x14ac:dyDescent="0.2">
      <c r="F760" s="4">
        <v>42759</v>
      </c>
      <c r="G760" s="32" t="str">
        <f t="shared" si="55"/>
        <v>Tuesday</v>
      </c>
      <c r="H760" s="32" t="str">
        <f t="shared" si="56"/>
        <v>January</v>
      </c>
      <c r="I760" s="32" t="str">
        <f t="shared" si="57"/>
        <v>2017</v>
      </c>
      <c r="J760" s="32">
        <f t="shared" si="58"/>
        <v>4</v>
      </c>
      <c r="K760" s="32" t="str">
        <f>VLOOKUP(F760,_holidays!A756:B2861, 2,)</f>
        <v>N</v>
      </c>
      <c r="L760" s="32" t="str">
        <f>VLOOKUP(F760,_holidays!A756:C2861, 3,FALSE)</f>
        <v>N</v>
      </c>
      <c r="M760" s="32">
        <v>19.100000000000001</v>
      </c>
      <c r="N760" s="32">
        <v>22</v>
      </c>
      <c r="O760" s="32">
        <v>27.6</v>
      </c>
      <c r="P760" s="32">
        <v>0.6</v>
      </c>
      <c r="Q760" s="39">
        <v>115664.16</v>
      </c>
      <c r="R760" s="40">
        <v>59.817182150000001</v>
      </c>
      <c r="S760" s="40">
        <f t="shared" si="59"/>
        <v>6918704.1269467445</v>
      </c>
    </row>
    <row r="761" spans="6:19" ht="20" customHeight="1" x14ac:dyDescent="0.2">
      <c r="F761" s="4">
        <v>42760</v>
      </c>
      <c r="G761" s="32" t="str">
        <f t="shared" si="55"/>
        <v>Wednesday</v>
      </c>
      <c r="H761" s="32" t="str">
        <f t="shared" si="56"/>
        <v>January</v>
      </c>
      <c r="I761" s="32" t="str">
        <f t="shared" si="57"/>
        <v>2017</v>
      </c>
      <c r="J761" s="32">
        <f t="shared" si="58"/>
        <v>4</v>
      </c>
      <c r="K761" s="32" t="str">
        <f>VLOOKUP(F761,_holidays!A757:B2862, 2,)</f>
        <v>N</v>
      </c>
      <c r="L761" s="32" t="str">
        <f>VLOOKUP(F761,_holidays!A757:C2862, 3,FALSE)</f>
        <v>N</v>
      </c>
      <c r="M761" s="32">
        <v>13.5</v>
      </c>
      <c r="N761" s="32">
        <v>21.1</v>
      </c>
      <c r="O761" s="32">
        <v>29.8</v>
      </c>
      <c r="P761" s="32">
        <v>0</v>
      </c>
      <c r="Q761" s="39">
        <v>111936.7</v>
      </c>
      <c r="R761" s="40">
        <v>58.875132450000002</v>
      </c>
      <c r="S761" s="40">
        <f t="shared" si="59"/>
        <v>6590288.0385159152</v>
      </c>
    </row>
    <row r="762" spans="6:19" ht="20" customHeight="1" x14ac:dyDescent="0.2">
      <c r="F762" s="4">
        <v>42761</v>
      </c>
      <c r="G762" s="32" t="str">
        <f t="shared" si="55"/>
        <v>Thursday</v>
      </c>
      <c r="H762" s="32" t="str">
        <f t="shared" si="56"/>
        <v>January</v>
      </c>
      <c r="I762" s="32" t="str">
        <f t="shared" si="57"/>
        <v>2017</v>
      </c>
      <c r="J762" s="32">
        <f t="shared" si="58"/>
        <v>4</v>
      </c>
      <c r="K762" s="32" t="str">
        <f>VLOOKUP(F762,_holidays!A758:B2863, 2,)</f>
        <v>N</v>
      </c>
      <c r="L762" s="32" t="str">
        <f>VLOOKUP(F762,_holidays!A758:C2863, 3,FALSE)</f>
        <v>Y</v>
      </c>
      <c r="M762" s="32">
        <v>16.399999999999999</v>
      </c>
      <c r="N762" s="32">
        <v>21.2</v>
      </c>
      <c r="O762" s="32">
        <v>16.899999999999999</v>
      </c>
      <c r="P762" s="32">
        <v>0</v>
      </c>
      <c r="Q762" s="39">
        <v>98590.06</v>
      </c>
      <c r="R762" s="40">
        <v>37.844897750000001</v>
      </c>
      <c r="S762" s="40">
        <f t="shared" si="59"/>
        <v>3731130.7398663652</v>
      </c>
    </row>
    <row r="763" spans="6:19" ht="20" customHeight="1" x14ac:dyDescent="0.2">
      <c r="F763" s="4">
        <v>42762</v>
      </c>
      <c r="G763" s="32" t="str">
        <f t="shared" si="55"/>
        <v>Friday</v>
      </c>
      <c r="H763" s="32" t="str">
        <f t="shared" si="56"/>
        <v>January</v>
      </c>
      <c r="I763" s="32" t="str">
        <f t="shared" si="57"/>
        <v>2017</v>
      </c>
      <c r="J763" s="32">
        <f t="shared" si="58"/>
        <v>4</v>
      </c>
      <c r="K763" s="32" t="str">
        <f>VLOOKUP(F763,_holidays!A759:B2864, 2,)</f>
        <v>N</v>
      </c>
      <c r="L763" s="32" t="str">
        <f>VLOOKUP(F763,_holidays!A759:C2864, 3,FALSE)</f>
        <v>N</v>
      </c>
      <c r="M763" s="32">
        <v>17</v>
      </c>
      <c r="N763" s="32">
        <v>23.6</v>
      </c>
      <c r="O763" s="32">
        <v>29.3</v>
      </c>
      <c r="P763" s="32">
        <v>0</v>
      </c>
      <c r="Q763" s="39">
        <v>112513.82</v>
      </c>
      <c r="R763" s="40">
        <v>69.657181960000003</v>
      </c>
      <c r="S763" s="40">
        <f t="shared" si="59"/>
        <v>7837395.6327546882</v>
      </c>
    </row>
    <row r="764" spans="6:19" ht="20" customHeight="1" x14ac:dyDescent="0.2">
      <c r="F764" s="4">
        <v>42763</v>
      </c>
      <c r="G764" s="32" t="str">
        <f t="shared" si="55"/>
        <v>Saturday</v>
      </c>
      <c r="H764" s="32" t="str">
        <f t="shared" si="56"/>
        <v>January</v>
      </c>
      <c r="I764" s="32" t="str">
        <f t="shared" si="57"/>
        <v>2017</v>
      </c>
      <c r="J764" s="32">
        <f t="shared" si="58"/>
        <v>4</v>
      </c>
      <c r="K764" s="32" t="str">
        <f>VLOOKUP(F764,_holidays!A760:B2865, 2,)</f>
        <v>N</v>
      </c>
      <c r="L764" s="32" t="str">
        <f>VLOOKUP(F764,_holidays!A760:C2865, 3,FALSE)</f>
        <v>N</v>
      </c>
      <c r="M764" s="32">
        <v>15</v>
      </c>
      <c r="N764" s="32">
        <v>29.2</v>
      </c>
      <c r="O764" s="32">
        <v>29.2</v>
      </c>
      <c r="P764" s="32">
        <v>0</v>
      </c>
      <c r="Q764" s="39">
        <v>108336.53</v>
      </c>
      <c r="R764" s="40">
        <v>74.062542859999994</v>
      </c>
      <c r="S764" s="40">
        <f t="shared" si="59"/>
        <v>8023678.8964286754</v>
      </c>
    </row>
    <row r="765" spans="6:19" ht="20" customHeight="1" x14ac:dyDescent="0.2">
      <c r="F765" s="4">
        <v>42764</v>
      </c>
      <c r="G765" s="32" t="str">
        <f t="shared" si="55"/>
        <v>Sunday</v>
      </c>
      <c r="H765" s="32" t="str">
        <f t="shared" si="56"/>
        <v>January</v>
      </c>
      <c r="I765" s="32" t="str">
        <f t="shared" si="57"/>
        <v>2017</v>
      </c>
      <c r="J765" s="32">
        <f t="shared" si="58"/>
        <v>5</v>
      </c>
      <c r="K765" s="32" t="str">
        <f>VLOOKUP(F765,_holidays!A761:B2866, 2,)</f>
        <v>N</v>
      </c>
      <c r="L765" s="32" t="str">
        <f>VLOOKUP(F765,_holidays!A761:C2866, 3,FALSE)</f>
        <v>N</v>
      </c>
      <c r="M765" s="32">
        <v>15.1</v>
      </c>
      <c r="N765" s="32">
        <v>27</v>
      </c>
      <c r="O765" s="32">
        <v>29.4</v>
      </c>
      <c r="P765" s="32">
        <v>0</v>
      </c>
      <c r="Q765" s="39">
        <v>109020.58</v>
      </c>
      <c r="R765" s="40">
        <v>76.586887250000004</v>
      </c>
      <c r="S765" s="40">
        <f t="shared" si="59"/>
        <v>8349546.8683896055</v>
      </c>
    </row>
    <row r="766" spans="6:19" ht="20" customHeight="1" x14ac:dyDescent="0.2">
      <c r="F766" s="4">
        <v>42765</v>
      </c>
      <c r="G766" s="32" t="str">
        <f t="shared" si="55"/>
        <v>Monday</v>
      </c>
      <c r="H766" s="32" t="str">
        <f t="shared" si="56"/>
        <v>January</v>
      </c>
      <c r="I766" s="32" t="str">
        <f t="shared" si="57"/>
        <v>2017</v>
      </c>
      <c r="J766" s="32">
        <f t="shared" si="58"/>
        <v>5</v>
      </c>
      <c r="K766" s="32" t="str">
        <f>VLOOKUP(F766,_holidays!A762:B2867, 2,)</f>
        <v>N</v>
      </c>
      <c r="L766" s="32" t="str">
        <f>VLOOKUP(F766,_holidays!A762:C2867, 3,FALSE)</f>
        <v>N</v>
      </c>
      <c r="M766" s="32">
        <v>17.8</v>
      </c>
      <c r="N766" s="32">
        <v>30</v>
      </c>
      <c r="O766" s="32">
        <v>3.7</v>
      </c>
      <c r="P766" s="32">
        <v>0</v>
      </c>
      <c r="Q766" s="39">
        <v>124292.955</v>
      </c>
      <c r="R766" s="40">
        <v>96.168584289999998</v>
      </c>
      <c r="S766" s="40">
        <f t="shared" si="59"/>
        <v>11953077.519570677</v>
      </c>
    </row>
    <row r="767" spans="6:19" ht="20" customHeight="1" x14ac:dyDescent="0.2">
      <c r="F767" s="4">
        <v>42766</v>
      </c>
      <c r="G767" s="32" t="str">
        <f t="shared" si="55"/>
        <v>Tuesday</v>
      </c>
      <c r="H767" s="32" t="str">
        <f t="shared" si="56"/>
        <v>January</v>
      </c>
      <c r="I767" s="32" t="str">
        <f t="shared" si="57"/>
        <v>2017</v>
      </c>
      <c r="J767" s="32">
        <f t="shared" si="58"/>
        <v>5</v>
      </c>
      <c r="K767" s="32" t="str">
        <f>VLOOKUP(F767,_holidays!A763:B2868, 2,)</f>
        <v>Y</v>
      </c>
      <c r="L767" s="32" t="str">
        <f>VLOOKUP(F767,_holidays!A763:C2868, 3,FALSE)</f>
        <v>N</v>
      </c>
      <c r="M767" s="32">
        <v>16.5</v>
      </c>
      <c r="N767" s="32">
        <v>22.1</v>
      </c>
      <c r="O767" s="32">
        <v>26.8</v>
      </c>
      <c r="P767" s="32">
        <v>3</v>
      </c>
      <c r="Q767" s="39">
        <v>112863.01</v>
      </c>
      <c r="R767" s="40">
        <v>58.791267060000003</v>
      </c>
      <c r="S767" s="40">
        <f t="shared" si="59"/>
        <v>6635359.3621054506</v>
      </c>
    </row>
    <row r="768" spans="6:19" ht="20" customHeight="1" x14ac:dyDescent="0.2">
      <c r="F768" s="4">
        <v>42767</v>
      </c>
      <c r="G768" s="32" t="str">
        <f t="shared" si="55"/>
        <v>Wednesday</v>
      </c>
      <c r="H768" s="32" t="str">
        <f t="shared" si="56"/>
        <v>February</v>
      </c>
      <c r="I768" s="32" t="str">
        <f t="shared" si="57"/>
        <v>2017</v>
      </c>
      <c r="J768" s="32">
        <f t="shared" si="58"/>
        <v>5</v>
      </c>
      <c r="K768" s="32" t="str">
        <f>VLOOKUP(F768,_holidays!A764:B2869, 2,)</f>
        <v>Y</v>
      </c>
      <c r="L768" s="32" t="str">
        <f>VLOOKUP(F768,_holidays!A764:C2869, 3,FALSE)</f>
        <v>N</v>
      </c>
      <c r="M768" s="32">
        <v>14.3</v>
      </c>
      <c r="N768" s="32">
        <v>20.6</v>
      </c>
      <c r="O768" s="32">
        <v>9.3000000000000007</v>
      </c>
      <c r="P768" s="32">
        <v>0</v>
      </c>
      <c r="Q768" s="39">
        <v>114133.73</v>
      </c>
      <c r="R768" s="40">
        <v>66.863303090000002</v>
      </c>
      <c r="S768" s="40">
        <f t="shared" si="59"/>
        <v>7631358.1817822261</v>
      </c>
    </row>
    <row r="769" spans="6:19" ht="20" customHeight="1" x14ac:dyDescent="0.2">
      <c r="F769" s="4">
        <v>42768</v>
      </c>
      <c r="G769" s="32" t="str">
        <f t="shared" si="55"/>
        <v>Thursday</v>
      </c>
      <c r="H769" s="32" t="str">
        <f t="shared" si="56"/>
        <v>February</v>
      </c>
      <c r="I769" s="32" t="str">
        <f t="shared" si="57"/>
        <v>2017</v>
      </c>
      <c r="J769" s="32">
        <f t="shared" si="58"/>
        <v>5</v>
      </c>
      <c r="K769" s="32" t="str">
        <f>VLOOKUP(F769,_holidays!A765:B2870, 2,)</f>
        <v>Y</v>
      </c>
      <c r="L769" s="32" t="str">
        <f>VLOOKUP(F769,_holidays!A765:C2870, 3,FALSE)</f>
        <v>N</v>
      </c>
      <c r="M769" s="32">
        <v>14.2</v>
      </c>
      <c r="N769" s="32">
        <v>24.1</v>
      </c>
      <c r="O769" s="32">
        <v>28.2</v>
      </c>
      <c r="P769" s="32">
        <v>0</v>
      </c>
      <c r="Q769" s="39">
        <v>110669.27</v>
      </c>
      <c r="R769" s="40">
        <v>82.468013690000006</v>
      </c>
      <c r="S769" s="40">
        <f t="shared" si="59"/>
        <v>9126674.8734223079</v>
      </c>
    </row>
    <row r="770" spans="6:19" ht="20" customHeight="1" x14ac:dyDescent="0.2">
      <c r="F770" s="4">
        <v>42769</v>
      </c>
      <c r="G770" s="32" t="str">
        <f t="shared" si="55"/>
        <v>Friday</v>
      </c>
      <c r="H770" s="32" t="str">
        <f t="shared" si="56"/>
        <v>February</v>
      </c>
      <c r="I770" s="32" t="str">
        <f t="shared" si="57"/>
        <v>2017</v>
      </c>
      <c r="J770" s="32">
        <f t="shared" si="58"/>
        <v>5</v>
      </c>
      <c r="K770" s="32" t="str">
        <f>VLOOKUP(F770,_holidays!A766:B2871, 2,)</f>
        <v>Y</v>
      </c>
      <c r="L770" s="32" t="str">
        <f>VLOOKUP(F770,_holidays!A766:C2871, 3,FALSE)</f>
        <v>N</v>
      </c>
      <c r="M770" s="32">
        <v>15.4</v>
      </c>
      <c r="N770" s="32">
        <v>27.6</v>
      </c>
      <c r="O770" s="32">
        <v>28.1</v>
      </c>
      <c r="P770" s="32">
        <v>0</v>
      </c>
      <c r="Q770" s="39">
        <v>117452.27</v>
      </c>
      <c r="R770" s="40">
        <v>87.111014569999995</v>
      </c>
      <c r="S770" s="40">
        <f t="shared" si="59"/>
        <v>10231386.403249573</v>
      </c>
    </row>
    <row r="771" spans="6:19" ht="20" customHeight="1" x14ac:dyDescent="0.2">
      <c r="F771" s="4">
        <v>42770</v>
      </c>
      <c r="G771" s="32" t="str">
        <f t="shared" si="55"/>
        <v>Saturday</v>
      </c>
      <c r="H771" s="32" t="str">
        <f t="shared" si="56"/>
        <v>February</v>
      </c>
      <c r="I771" s="32" t="str">
        <f t="shared" si="57"/>
        <v>2017</v>
      </c>
      <c r="J771" s="32">
        <f t="shared" si="58"/>
        <v>5</v>
      </c>
      <c r="K771" s="32" t="str">
        <f>VLOOKUP(F771,_holidays!A767:B2872, 2,)</f>
        <v>Y</v>
      </c>
      <c r="L771" s="32" t="str">
        <f>VLOOKUP(F771,_holidays!A767:C2872, 3,FALSE)</f>
        <v>N</v>
      </c>
      <c r="M771" s="32">
        <v>14.6</v>
      </c>
      <c r="N771" s="32">
        <v>35.9</v>
      </c>
      <c r="O771" s="32">
        <v>27.3</v>
      </c>
      <c r="P771" s="32">
        <v>0</v>
      </c>
      <c r="Q771" s="39">
        <v>117361.7</v>
      </c>
      <c r="R771" s="40">
        <v>80.817312549999997</v>
      </c>
      <c r="S771" s="40">
        <f t="shared" si="59"/>
        <v>9484857.190299334</v>
      </c>
    </row>
    <row r="772" spans="6:19" ht="20" customHeight="1" x14ac:dyDescent="0.2">
      <c r="F772" s="4">
        <v>42771</v>
      </c>
      <c r="G772" s="32" t="str">
        <f t="shared" si="55"/>
        <v>Sunday</v>
      </c>
      <c r="H772" s="32" t="str">
        <f t="shared" si="56"/>
        <v>February</v>
      </c>
      <c r="I772" s="32" t="str">
        <f t="shared" si="57"/>
        <v>2017</v>
      </c>
      <c r="J772" s="32">
        <f t="shared" si="58"/>
        <v>6</v>
      </c>
      <c r="K772" s="32" t="str">
        <f>VLOOKUP(F772,_holidays!A768:B2873, 2,)</f>
        <v>Y</v>
      </c>
      <c r="L772" s="32" t="str">
        <f>VLOOKUP(F772,_holidays!A768:C2873, 3,FALSE)</f>
        <v>N</v>
      </c>
      <c r="M772" s="32">
        <v>18.5</v>
      </c>
      <c r="N772" s="32">
        <v>30.7</v>
      </c>
      <c r="O772" s="32">
        <v>9.3000000000000007</v>
      </c>
      <c r="P772" s="32">
        <v>0</v>
      </c>
      <c r="Q772" s="39">
        <v>110384.27499999999</v>
      </c>
      <c r="R772" s="40">
        <v>113.87036519999999</v>
      </c>
      <c r="S772" s="40">
        <f t="shared" si="59"/>
        <v>12569497.706587229</v>
      </c>
    </row>
    <row r="773" spans="6:19" ht="20" customHeight="1" x14ac:dyDescent="0.2">
      <c r="F773" s="4">
        <v>42772</v>
      </c>
      <c r="G773" s="32" t="str">
        <f t="shared" si="55"/>
        <v>Monday</v>
      </c>
      <c r="H773" s="32" t="str">
        <f t="shared" si="56"/>
        <v>February</v>
      </c>
      <c r="I773" s="32" t="str">
        <f t="shared" si="57"/>
        <v>2017</v>
      </c>
      <c r="J773" s="32">
        <f t="shared" si="58"/>
        <v>6</v>
      </c>
      <c r="K773" s="32" t="str">
        <f>VLOOKUP(F773,_holidays!A769:B2874, 2,)</f>
        <v>Y</v>
      </c>
      <c r="L773" s="32" t="str">
        <f>VLOOKUP(F773,_holidays!A769:C2874, 3,FALSE)</f>
        <v>N</v>
      </c>
      <c r="M773" s="32">
        <v>15.1</v>
      </c>
      <c r="N773" s="32">
        <v>18</v>
      </c>
      <c r="O773" s="32">
        <v>3.9</v>
      </c>
      <c r="P773" s="32">
        <v>32.4</v>
      </c>
      <c r="Q773" s="39">
        <v>108761.37</v>
      </c>
      <c r="R773" s="40">
        <v>92.101795850000002</v>
      </c>
      <c r="S773" s="40">
        <f t="shared" si="59"/>
        <v>10017117.496106314</v>
      </c>
    </row>
    <row r="774" spans="6:19" ht="20" customHeight="1" x14ac:dyDescent="0.2">
      <c r="F774" s="4">
        <v>42773</v>
      </c>
      <c r="G774" s="32" t="str">
        <f t="shared" ref="G774:G837" si="60">TEXT(F774,"DDDD")</f>
        <v>Tuesday</v>
      </c>
      <c r="H774" s="32" t="str">
        <f t="shared" ref="H774:H837" si="61">TEXT(F774,"MMMM")</f>
        <v>February</v>
      </c>
      <c r="I774" s="32" t="str">
        <f t="shared" ref="I774:I837" si="62">TEXT(F774,"YYYY")</f>
        <v>2017</v>
      </c>
      <c r="J774" s="32">
        <f t="shared" ref="J774:J837" si="63">WEEKNUM(F774)</f>
        <v>6</v>
      </c>
      <c r="K774" s="32" t="str">
        <f>VLOOKUP(F774,_holidays!A770:B2875, 2,)</f>
        <v>Y</v>
      </c>
      <c r="L774" s="32" t="str">
        <f>VLOOKUP(F774,_holidays!A770:C2875, 3,FALSE)</f>
        <v>N</v>
      </c>
      <c r="M774" s="32">
        <v>15.4</v>
      </c>
      <c r="N774" s="32">
        <v>27.6</v>
      </c>
      <c r="O774" s="32">
        <v>27.9</v>
      </c>
      <c r="P774" s="32">
        <v>0</v>
      </c>
      <c r="Q774" s="39">
        <v>111543.81</v>
      </c>
      <c r="R774" s="40">
        <v>69.069610850000004</v>
      </c>
      <c r="S774" s="40">
        <f t="shared" ref="S774:S837" si="64">Q774*R774</f>
        <v>7704287.5494263386</v>
      </c>
    </row>
    <row r="775" spans="6:19" ht="20" customHeight="1" x14ac:dyDescent="0.2">
      <c r="F775" s="4">
        <v>42774</v>
      </c>
      <c r="G775" s="32" t="str">
        <f t="shared" si="60"/>
        <v>Wednesday</v>
      </c>
      <c r="H775" s="32" t="str">
        <f t="shared" si="61"/>
        <v>February</v>
      </c>
      <c r="I775" s="32" t="str">
        <f t="shared" si="62"/>
        <v>2017</v>
      </c>
      <c r="J775" s="32">
        <f t="shared" si="63"/>
        <v>6</v>
      </c>
      <c r="K775" s="32" t="str">
        <f>VLOOKUP(F775,_holidays!A771:B2876, 2,)</f>
        <v>Y</v>
      </c>
      <c r="L775" s="32" t="str">
        <f>VLOOKUP(F775,_holidays!A771:C2876, 3,FALSE)</f>
        <v>N</v>
      </c>
      <c r="M775" s="32">
        <v>16.5</v>
      </c>
      <c r="N775" s="32">
        <v>36</v>
      </c>
      <c r="O775" s="32">
        <v>27.7</v>
      </c>
      <c r="P775" s="32">
        <v>0</v>
      </c>
      <c r="Q775" s="39">
        <v>142213.66</v>
      </c>
      <c r="R775" s="40">
        <v>135.0612793</v>
      </c>
      <c r="S775" s="40">
        <f t="shared" si="64"/>
        <v>19207558.853535239</v>
      </c>
    </row>
    <row r="776" spans="6:19" ht="20" customHeight="1" x14ac:dyDescent="0.2">
      <c r="F776" s="4">
        <v>42775</v>
      </c>
      <c r="G776" s="32" t="str">
        <f t="shared" si="60"/>
        <v>Thursday</v>
      </c>
      <c r="H776" s="32" t="str">
        <f t="shared" si="61"/>
        <v>February</v>
      </c>
      <c r="I776" s="32" t="str">
        <f t="shared" si="62"/>
        <v>2017</v>
      </c>
      <c r="J776" s="32">
        <f t="shared" si="63"/>
        <v>6</v>
      </c>
      <c r="K776" s="32" t="str">
        <f>VLOOKUP(F776,_holidays!A772:B2877, 2,)</f>
        <v>Y</v>
      </c>
      <c r="L776" s="32" t="str">
        <f>VLOOKUP(F776,_holidays!A772:C2877, 3,FALSE)</f>
        <v>N</v>
      </c>
      <c r="M776" s="32">
        <v>20.3</v>
      </c>
      <c r="N776" s="32">
        <v>36</v>
      </c>
      <c r="O776" s="32">
        <v>24.4</v>
      </c>
      <c r="P776" s="32">
        <v>0</v>
      </c>
      <c r="Q776" s="39">
        <v>155060.60999999999</v>
      </c>
      <c r="R776" s="40">
        <v>156.69956149999999</v>
      </c>
      <c r="S776" s="40">
        <f t="shared" si="64"/>
        <v>24297929.592922512</v>
      </c>
    </row>
    <row r="777" spans="6:19" ht="20" customHeight="1" x14ac:dyDescent="0.2">
      <c r="F777" s="4">
        <v>42776</v>
      </c>
      <c r="G777" s="32" t="str">
        <f t="shared" si="60"/>
        <v>Friday</v>
      </c>
      <c r="H777" s="32" t="str">
        <f t="shared" si="61"/>
        <v>February</v>
      </c>
      <c r="I777" s="32" t="str">
        <f t="shared" si="62"/>
        <v>2017</v>
      </c>
      <c r="J777" s="32">
        <f t="shared" si="63"/>
        <v>6</v>
      </c>
      <c r="K777" s="32" t="str">
        <f>VLOOKUP(F777,_holidays!A773:B2878, 2,)</f>
        <v>Y</v>
      </c>
      <c r="L777" s="32" t="str">
        <f>VLOOKUP(F777,_holidays!A773:C2878, 3,FALSE)</f>
        <v>N</v>
      </c>
      <c r="M777" s="32">
        <v>18.7</v>
      </c>
      <c r="N777" s="32">
        <v>27.1</v>
      </c>
      <c r="O777" s="32">
        <v>21.3</v>
      </c>
      <c r="P777" s="32">
        <v>0</v>
      </c>
      <c r="Q777" s="39">
        <v>138793.59</v>
      </c>
      <c r="R777" s="40">
        <v>213.33943170000001</v>
      </c>
      <c r="S777" s="40">
        <f t="shared" si="64"/>
        <v>29610145.614202805</v>
      </c>
    </row>
    <row r="778" spans="6:19" ht="20" customHeight="1" x14ac:dyDescent="0.2">
      <c r="F778" s="4">
        <v>42777</v>
      </c>
      <c r="G778" s="32" t="str">
        <f t="shared" si="60"/>
        <v>Saturday</v>
      </c>
      <c r="H778" s="32" t="str">
        <f t="shared" si="61"/>
        <v>February</v>
      </c>
      <c r="I778" s="32" t="str">
        <f t="shared" si="62"/>
        <v>2017</v>
      </c>
      <c r="J778" s="32">
        <f t="shared" si="63"/>
        <v>6</v>
      </c>
      <c r="K778" s="32" t="str">
        <f>VLOOKUP(F778,_holidays!A774:B2879, 2,)</f>
        <v>Y</v>
      </c>
      <c r="L778" s="32" t="str">
        <f>VLOOKUP(F778,_holidays!A774:C2879, 3,FALSE)</f>
        <v>N</v>
      </c>
      <c r="M778" s="32">
        <v>18.5</v>
      </c>
      <c r="N778" s="32">
        <v>24.6</v>
      </c>
      <c r="O778" s="32">
        <v>21</v>
      </c>
      <c r="P778" s="32">
        <v>0</v>
      </c>
      <c r="Q778" s="39">
        <v>111983.51</v>
      </c>
      <c r="R778" s="40">
        <v>97.608005399999996</v>
      </c>
      <c r="S778" s="40">
        <f t="shared" si="64"/>
        <v>10930487.048790952</v>
      </c>
    </row>
    <row r="779" spans="6:19" ht="20" customHeight="1" x14ac:dyDescent="0.2">
      <c r="F779" s="4">
        <v>42778</v>
      </c>
      <c r="G779" s="32" t="str">
        <f t="shared" si="60"/>
        <v>Sunday</v>
      </c>
      <c r="H779" s="32" t="str">
        <f t="shared" si="61"/>
        <v>February</v>
      </c>
      <c r="I779" s="32" t="str">
        <f t="shared" si="62"/>
        <v>2017</v>
      </c>
      <c r="J779" s="32">
        <f t="shared" si="63"/>
        <v>7</v>
      </c>
      <c r="K779" s="32" t="str">
        <f>VLOOKUP(F779,_holidays!A775:B2880, 2,)</f>
        <v>Y</v>
      </c>
      <c r="L779" s="32" t="str">
        <f>VLOOKUP(F779,_holidays!A775:C2880, 3,FALSE)</f>
        <v>N</v>
      </c>
      <c r="M779" s="32">
        <v>15.1</v>
      </c>
      <c r="N779" s="32">
        <v>19.899999999999999</v>
      </c>
      <c r="O779" s="32">
        <v>12.6</v>
      </c>
      <c r="P779" s="32">
        <v>2</v>
      </c>
      <c r="Q779" s="39">
        <v>89003.15</v>
      </c>
      <c r="R779" s="40">
        <v>19.865113940000001</v>
      </c>
      <c r="S779" s="40">
        <f t="shared" si="64"/>
        <v>1768057.7157689109</v>
      </c>
    </row>
    <row r="780" spans="6:19" ht="20" customHeight="1" x14ac:dyDescent="0.2">
      <c r="F780" s="4">
        <v>42779</v>
      </c>
      <c r="G780" s="32" t="str">
        <f t="shared" si="60"/>
        <v>Monday</v>
      </c>
      <c r="H780" s="32" t="str">
        <f t="shared" si="61"/>
        <v>February</v>
      </c>
      <c r="I780" s="32" t="str">
        <f t="shared" si="62"/>
        <v>2017</v>
      </c>
      <c r="J780" s="32">
        <f t="shared" si="63"/>
        <v>7</v>
      </c>
      <c r="K780" s="32" t="str">
        <f>VLOOKUP(F780,_holidays!A776:B2881, 2,)</f>
        <v>Y</v>
      </c>
      <c r="L780" s="32" t="str">
        <f>VLOOKUP(F780,_holidays!A776:C2881, 3,FALSE)</f>
        <v>N</v>
      </c>
      <c r="M780" s="32">
        <v>14</v>
      </c>
      <c r="N780" s="32">
        <v>21</v>
      </c>
      <c r="O780" s="32">
        <v>20.5</v>
      </c>
      <c r="P780" s="32">
        <v>0</v>
      </c>
      <c r="Q780" s="39">
        <v>104844.105</v>
      </c>
      <c r="R780" s="40">
        <v>69.041327929999994</v>
      </c>
      <c r="S780" s="40">
        <f t="shared" si="64"/>
        <v>7238576.234832352</v>
      </c>
    </row>
    <row r="781" spans="6:19" ht="20" customHeight="1" x14ac:dyDescent="0.2">
      <c r="F781" s="4">
        <v>42780</v>
      </c>
      <c r="G781" s="32" t="str">
        <f t="shared" si="60"/>
        <v>Tuesday</v>
      </c>
      <c r="H781" s="32" t="str">
        <f t="shared" si="61"/>
        <v>February</v>
      </c>
      <c r="I781" s="32" t="str">
        <f t="shared" si="62"/>
        <v>2017</v>
      </c>
      <c r="J781" s="32">
        <f t="shared" si="63"/>
        <v>7</v>
      </c>
      <c r="K781" s="32" t="str">
        <f>VLOOKUP(F781,_holidays!A777:B2882, 2,)</f>
        <v>Y</v>
      </c>
      <c r="L781" s="32" t="str">
        <f>VLOOKUP(F781,_holidays!A777:C2882, 3,FALSE)</f>
        <v>N</v>
      </c>
      <c r="M781" s="32">
        <v>14.5</v>
      </c>
      <c r="N781" s="32">
        <v>19.5</v>
      </c>
      <c r="O781" s="32">
        <v>15.6</v>
      </c>
      <c r="P781" s="32">
        <v>0.6</v>
      </c>
      <c r="Q781" s="39">
        <v>111613.05</v>
      </c>
      <c r="R781" s="40">
        <v>90.69389262</v>
      </c>
      <c r="S781" s="40">
        <f t="shared" si="64"/>
        <v>10122621.971690692</v>
      </c>
    </row>
    <row r="782" spans="6:19" ht="20" customHeight="1" x14ac:dyDescent="0.2">
      <c r="F782" s="4">
        <v>42781</v>
      </c>
      <c r="G782" s="32" t="str">
        <f t="shared" si="60"/>
        <v>Wednesday</v>
      </c>
      <c r="H782" s="32" t="str">
        <f t="shared" si="61"/>
        <v>February</v>
      </c>
      <c r="I782" s="32" t="str">
        <f t="shared" si="62"/>
        <v>2017</v>
      </c>
      <c r="J782" s="32">
        <f t="shared" si="63"/>
        <v>7</v>
      </c>
      <c r="K782" s="32" t="str">
        <f>VLOOKUP(F782,_holidays!A778:B2883, 2,)</f>
        <v>Y</v>
      </c>
      <c r="L782" s="32" t="str">
        <f>VLOOKUP(F782,_holidays!A778:C2883, 3,FALSE)</f>
        <v>N</v>
      </c>
      <c r="M782" s="32">
        <v>10</v>
      </c>
      <c r="N782" s="32">
        <v>31.5</v>
      </c>
      <c r="O782" s="32">
        <v>26</v>
      </c>
      <c r="P782" s="32">
        <v>0</v>
      </c>
      <c r="Q782" s="39">
        <v>116299.39</v>
      </c>
      <c r="R782" s="40">
        <v>79.044379649999996</v>
      </c>
      <c r="S782" s="40">
        <f t="shared" si="64"/>
        <v>9192813.1362234131</v>
      </c>
    </row>
    <row r="783" spans="6:19" ht="20" customHeight="1" x14ac:dyDescent="0.2">
      <c r="F783" s="4">
        <v>42782</v>
      </c>
      <c r="G783" s="32" t="str">
        <f t="shared" si="60"/>
        <v>Thursday</v>
      </c>
      <c r="H783" s="32" t="str">
        <f t="shared" si="61"/>
        <v>February</v>
      </c>
      <c r="I783" s="32" t="str">
        <f t="shared" si="62"/>
        <v>2017</v>
      </c>
      <c r="J783" s="32">
        <f t="shared" si="63"/>
        <v>7</v>
      </c>
      <c r="K783" s="32" t="str">
        <f>VLOOKUP(F783,_holidays!A779:B2884, 2,)</f>
        <v>Y</v>
      </c>
      <c r="L783" s="32" t="str">
        <f>VLOOKUP(F783,_holidays!A779:C2884, 3,FALSE)</f>
        <v>N</v>
      </c>
      <c r="M783" s="32">
        <v>14.9</v>
      </c>
      <c r="N783" s="32">
        <v>23.6</v>
      </c>
      <c r="O783" s="32">
        <v>23.2</v>
      </c>
      <c r="P783" s="32">
        <v>0</v>
      </c>
      <c r="Q783" s="39">
        <v>119947.59</v>
      </c>
      <c r="R783" s="40">
        <v>112.88703289999999</v>
      </c>
      <c r="S783" s="40">
        <f t="shared" si="64"/>
        <v>13540527.53860571</v>
      </c>
    </row>
    <row r="784" spans="6:19" ht="20" customHeight="1" x14ac:dyDescent="0.2">
      <c r="F784" s="4">
        <v>42783</v>
      </c>
      <c r="G784" s="32" t="str">
        <f t="shared" si="60"/>
        <v>Friday</v>
      </c>
      <c r="H784" s="32" t="str">
        <f t="shared" si="61"/>
        <v>February</v>
      </c>
      <c r="I784" s="32" t="str">
        <f t="shared" si="62"/>
        <v>2017</v>
      </c>
      <c r="J784" s="32">
        <f t="shared" si="63"/>
        <v>7</v>
      </c>
      <c r="K784" s="32" t="str">
        <f>VLOOKUP(F784,_holidays!A780:B2885, 2,)</f>
        <v>Y</v>
      </c>
      <c r="L784" s="32" t="str">
        <f>VLOOKUP(F784,_holidays!A780:C2885, 3,FALSE)</f>
        <v>N</v>
      </c>
      <c r="M784" s="32">
        <v>13.7</v>
      </c>
      <c r="N784" s="32">
        <v>25.5</v>
      </c>
      <c r="O784" s="32">
        <v>18.399999999999999</v>
      </c>
      <c r="P784" s="32">
        <v>0</v>
      </c>
      <c r="Q784" s="39">
        <v>111885.97</v>
      </c>
      <c r="R784" s="40">
        <v>93.732609629999999</v>
      </c>
      <c r="S784" s="40">
        <f t="shared" si="64"/>
        <v>10487363.949083891</v>
      </c>
    </row>
    <row r="785" spans="6:19" ht="20" customHeight="1" x14ac:dyDescent="0.2">
      <c r="F785" s="4">
        <v>42784</v>
      </c>
      <c r="G785" s="32" t="str">
        <f t="shared" si="60"/>
        <v>Saturday</v>
      </c>
      <c r="H785" s="32" t="str">
        <f t="shared" si="61"/>
        <v>February</v>
      </c>
      <c r="I785" s="32" t="str">
        <f t="shared" si="62"/>
        <v>2017</v>
      </c>
      <c r="J785" s="32">
        <f t="shared" si="63"/>
        <v>7</v>
      </c>
      <c r="K785" s="32" t="str">
        <f>VLOOKUP(F785,_holidays!A781:B2886, 2,)</f>
        <v>Y</v>
      </c>
      <c r="L785" s="32" t="str">
        <f>VLOOKUP(F785,_holidays!A781:C2886, 3,FALSE)</f>
        <v>N</v>
      </c>
      <c r="M785" s="32">
        <v>13.3</v>
      </c>
      <c r="N785" s="32">
        <v>18.899999999999999</v>
      </c>
      <c r="O785" s="32">
        <v>16.100000000000001</v>
      </c>
      <c r="P785" s="32">
        <v>0</v>
      </c>
      <c r="Q785" s="39">
        <v>95623.35</v>
      </c>
      <c r="R785" s="40">
        <v>49.818158859999997</v>
      </c>
      <c r="S785" s="40">
        <f t="shared" si="64"/>
        <v>4763779.2410253808</v>
      </c>
    </row>
    <row r="786" spans="6:19" ht="20" customHeight="1" x14ac:dyDescent="0.2">
      <c r="F786" s="4">
        <v>42785</v>
      </c>
      <c r="G786" s="32" t="str">
        <f t="shared" si="60"/>
        <v>Sunday</v>
      </c>
      <c r="H786" s="32" t="str">
        <f t="shared" si="61"/>
        <v>February</v>
      </c>
      <c r="I786" s="32" t="str">
        <f t="shared" si="62"/>
        <v>2017</v>
      </c>
      <c r="J786" s="32">
        <f t="shared" si="63"/>
        <v>8</v>
      </c>
      <c r="K786" s="32" t="str">
        <f>VLOOKUP(F786,_holidays!A782:B2887, 2,)</f>
        <v>Y</v>
      </c>
      <c r="L786" s="32" t="str">
        <f>VLOOKUP(F786,_holidays!A782:C2887, 3,FALSE)</f>
        <v>N</v>
      </c>
      <c r="M786" s="32">
        <v>11.7</v>
      </c>
      <c r="N786" s="32">
        <v>17.3</v>
      </c>
      <c r="O786" s="32">
        <v>9.9</v>
      </c>
      <c r="P786" s="32">
        <v>0</v>
      </c>
      <c r="Q786" s="39">
        <v>91280.024999999994</v>
      </c>
      <c r="R786" s="40">
        <v>53.12020553</v>
      </c>
      <c r="S786" s="40">
        <f t="shared" si="64"/>
        <v>4848813.6887835376</v>
      </c>
    </row>
    <row r="787" spans="6:19" ht="20" customHeight="1" x14ac:dyDescent="0.2">
      <c r="F787" s="4">
        <v>42786</v>
      </c>
      <c r="G787" s="32" t="str">
        <f t="shared" si="60"/>
        <v>Monday</v>
      </c>
      <c r="H787" s="32" t="str">
        <f t="shared" si="61"/>
        <v>February</v>
      </c>
      <c r="I787" s="32" t="str">
        <f t="shared" si="62"/>
        <v>2017</v>
      </c>
      <c r="J787" s="32">
        <f t="shared" si="63"/>
        <v>8</v>
      </c>
      <c r="K787" s="32" t="str">
        <f>VLOOKUP(F787,_holidays!A783:B2888, 2,)</f>
        <v>Y</v>
      </c>
      <c r="L787" s="32" t="str">
        <f>VLOOKUP(F787,_holidays!A783:C2888, 3,FALSE)</f>
        <v>N</v>
      </c>
      <c r="M787" s="32">
        <v>11.6</v>
      </c>
      <c r="N787" s="32">
        <v>20.3</v>
      </c>
      <c r="O787" s="32">
        <v>22.4</v>
      </c>
      <c r="P787" s="32">
        <v>3.6</v>
      </c>
      <c r="Q787" s="39">
        <v>105341.86500000001</v>
      </c>
      <c r="R787" s="40">
        <v>93.726701410000004</v>
      </c>
      <c r="S787" s="40">
        <f t="shared" si="64"/>
        <v>9873345.5268275309</v>
      </c>
    </row>
    <row r="788" spans="6:19" ht="20" customHeight="1" x14ac:dyDescent="0.2">
      <c r="F788" s="4">
        <v>42787</v>
      </c>
      <c r="G788" s="32" t="str">
        <f t="shared" si="60"/>
        <v>Tuesday</v>
      </c>
      <c r="H788" s="32" t="str">
        <f t="shared" si="61"/>
        <v>February</v>
      </c>
      <c r="I788" s="32" t="str">
        <f t="shared" si="62"/>
        <v>2017</v>
      </c>
      <c r="J788" s="32">
        <f t="shared" si="63"/>
        <v>8</v>
      </c>
      <c r="K788" s="32" t="str">
        <f>VLOOKUP(F788,_holidays!A784:B2889, 2,)</f>
        <v>Y</v>
      </c>
      <c r="L788" s="32" t="str">
        <f>VLOOKUP(F788,_holidays!A784:C2889, 3,FALSE)</f>
        <v>N</v>
      </c>
      <c r="M788" s="32">
        <v>10.1</v>
      </c>
      <c r="N788" s="32">
        <v>24</v>
      </c>
      <c r="O788" s="32">
        <v>25</v>
      </c>
      <c r="P788" s="32">
        <v>0.2</v>
      </c>
      <c r="Q788" s="39">
        <v>112351.47</v>
      </c>
      <c r="R788" s="40">
        <v>103.2484286</v>
      </c>
      <c r="S788" s="40">
        <f t="shared" si="64"/>
        <v>11600112.728400042</v>
      </c>
    </row>
    <row r="789" spans="6:19" ht="20" customHeight="1" x14ac:dyDescent="0.2">
      <c r="F789" s="4">
        <v>42788</v>
      </c>
      <c r="G789" s="32" t="str">
        <f t="shared" si="60"/>
        <v>Wednesday</v>
      </c>
      <c r="H789" s="32" t="str">
        <f t="shared" si="61"/>
        <v>February</v>
      </c>
      <c r="I789" s="32" t="str">
        <f t="shared" si="62"/>
        <v>2017</v>
      </c>
      <c r="J789" s="32">
        <f t="shared" si="63"/>
        <v>8</v>
      </c>
      <c r="K789" s="32" t="str">
        <f>VLOOKUP(F789,_holidays!A785:B2890, 2,)</f>
        <v>Y</v>
      </c>
      <c r="L789" s="32" t="str">
        <f>VLOOKUP(F789,_holidays!A785:C2890, 3,FALSE)</f>
        <v>N</v>
      </c>
      <c r="M789" s="32">
        <v>12.8</v>
      </c>
      <c r="N789" s="32">
        <v>33.299999999999997</v>
      </c>
      <c r="O789" s="32">
        <v>23.1</v>
      </c>
      <c r="P789" s="32">
        <v>0</v>
      </c>
      <c r="Q789" s="39">
        <v>116690.17</v>
      </c>
      <c r="R789" s="40">
        <v>78.057835249999997</v>
      </c>
      <c r="S789" s="40">
        <f t="shared" si="64"/>
        <v>9108582.0651544929</v>
      </c>
    </row>
    <row r="790" spans="6:19" ht="20" customHeight="1" x14ac:dyDescent="0.2">
      <c r="F790" s="4">
        <v>42789</v>
      </c>
      <c r="G790" s="32" t="str">
        <f t="shared" si="60"/>
        <v>Thursday</v>
      </c>
      <c r="H790" s="32" t="str">
        <f t="shared" si="61"/>
        <v>February</v>
      </c>
      <c r="I790" s="32" t="str">
        <f t="shared" si="62"/>
        <v>2017</v>
      </c>
      <c r="J790" s="32">
        <f t="shared" si="63"/>
        <v>8</v>
      </c>
      <c r="K790" s="32" t="str">
        <f>VLOOKUP(F790,_holidays!A786:B2891, 2,)</f>
        <v>Y</v>
      </c>
      <c r="L790" s="32" t="str">
        <f>VLOOKUP(F790,_holidays!A786:C2891, 3,FALSE)</f>
        <v>N</v>
      </c>
      <c r="M790" s="32">
        <v>15.9</v>
      </c>
      <c r="N790" s="32">
        <v>25</v>
      </c>
      <c r="O790" s="32">
        <v>23.5</v>
      </c>
      <c r="P790" s="32">
        <v>0</v>
      </c>
      <c r="Q790" s="39">
        <v>117948.685</v>
      </c>
      <c r="R790" s="40">
        <v>102.3617733</v>
      </c>
      <c r="S790" s="40">
        <f t="shared" si="64"/>
        <v>12073436.55500311</v>
      </c>
    </row>
    <row r="791" spans="6:19" ht="20" customHeight="1" x14ac:dyDescent="0.2">
      <c r="F791" s="4">
        <v>42790</v>
      </c>
      <c r="G791" s="32" t="str">
        <f t="shared" si="60"/>
        <v>Friday</v>
      </c>
      <c r="H791" s="32" t="str">
        <f t="shared" si="61"/>
        <v>February</v>
      </c>
      <c r="I791" s="32" t="str">
        <f t="shared" si="62"/>
        <v>2017</v>
      </c>
      <c r="J791" s="32">
        <f t="shared" si="63"/>
        <v>8</v>
      </c>
      <c r="K791" s="32" t="str">
        <f>VLOOKUP(F791,_holidays!A787:B2892, 2,)</f>
        <v>Y</v>
      </c>
      <c r="L791" s="32" t="str">
        <f>VLOOKUP(F791,_holidays!A787:C2892, 3,FALSE)</f>
        <v>N</v>
      </c>
      <c r="M791" s="32">
        <v>15.8</v>
      </c>
      <c r="N791" s="32">
        <v>20</v>
      </c>
      <c r="O791" s="32">
        <v>13.2</v>
      </c>
      <c r="P791" s="32">
        <v>1.4</v>
      </c>
      <c r="Q791" s="39">
        <v>111229.52</v>
      </c>
      <c r="R791" s="40">
        <v>98.210797409999998</v>
      </c>
      <c r="S791" s="40">
        <f t="shared" si="64"/>
        <v>10923939.854731543</v>
      </c>
    </row>
    <row r="792" spans="6:19" ht="20" customHeight="1" x14ac:dyDescent="0.2">
      <c r="F792" s="4">
        <v>42791</v>
      </c>
      <c r="G792" s="32" t="str">
        <f t="shared" si="60"/>
        <v>Saturday</v>
      </c>
      <c r="H792" s="32" t="str">
        <f t="shared" si="61"/>
        <v>February</v>
      </c>
      <c r="I792" s="32" t="str">
        <f t="shared" si="62"/>
        <v>2017</v>
      </c>
      <c r="J792" s="32">
        <f t="shared" si="63"/>
        <v>8</v>
      </c>
      <c r="K792" s="32" t="str">
        <f>VLOOKUP(F792,_holidays!A788:B2893, 2,)</f>
        <v>Y</v>
      </c>
      <c r="L792" s="32" t="str">
        <f>VLOOKUP(F792,_holidays!A788:C2893, 3,FALSE)</f>
        <v>N</v>
      </c>
      <c r="M792" s="32">
        <v>13.7</v>
      </c>
      <c r="N792" s="32">
        <v>19.399999999999999</v>
      </c>
      <c r="O792" s="32">
        <v>23.9</v>
      </c>
      <c r="P792" s="32">
        <v>0</v>
      </c>
      <c r="Q792" s="39">
        <v>95046.904999999999</v>
      </c>
      <c r="R792" s="40">
        <v>45.609290440000002</v>
      </c>
      <c r="S792" s="40">
        <f t="shared" si="64"/>
        <v>4335021.8955680886</v>
      </c>
    </row>
    <row r="793" spans="6:19" ht="20" customHeight="1" x14ac:dyDescent="0.2">
      <c r="F793" s="4">
        <v>42792</v>
      </c>
      <c r="G793" s="32" t="str">
        <f t="shared" si="60"/>
        <v>Sunday</v>
      </c>
      <c r="H793" s="32" t="str">
        <f t="shared" si="61"/>
        <v>February</v>
      </c>
      <c r="I793" s="32" t="str">
        <f t="shared" si="62"/>
        <v>2017</v>
      </c>
      <c r="J793" s="32">
        <f t="shared" si="63"/>
        <v>9</v>
      </c>
      <c r="K793" s="32" t="str">
        <f>VLOOKUP(F793,_holidays!A789:B2894, 2,)</f>
        <v>Y</v>
      </c>
      <c r="L793" s="32" t="str">
        <f>VLOOKUP(F793,_holidays!A789:C2894, 3,FALSE)</f>
        <v>N</v>
      </c>
      <c r="M793" s="32">
        <v>13.2</v>
      </c>
      <c r="N793" s="32">
        <v>29.8</v>
      </c>
      <c r="O793" s="32">
        <v>24.2</v>
      </c>
      <c r="P793" s="32">
        <v>0</v>
      </c>
      <c r="Q793" s="39">
        <v>100495.61500000001</v>
      </c>
      <c r="R793" s="40">
        <v>56.026420170000002</v>
      </c>
      <c r="S793" s="40">
        <f t="shared" si="64"/>
        <v>5630409.5512325549</v>
      </c>
    </row>
    <row r="794" spans="6:19" ht="20" customHeight="1" x14ac:dyDescent="0.2">
      <c r="F794" s="4">
        <v>42793</v>
      </c>
      <c r="G794" s="32" t="str">
        <f t="shared" si="60"/>
        <v>Monday</v>
      </c>
      <c r="H794" s="32" t="str">
        <f t="shared" si="61"/>
        <v>February</v>
      </c>
      <c r="I794" s="32" t="str">
        <f t="shared" si="62"/>
        <v>2017</v>
      </c>
      <c r="J794" s="32">
        <f t="shared" si="63"/>
        <v>9</v>
      </c>
      <c r="K794" s="32" t="str">
        <f>VLOOKUP(F794,_holidays!A790:B2895, 2,)</f>
        <v>Y</v>
      </c>
      <c r="L794" s="32" t="str">
        <f>VLOOKUP(F794,_holidays!A790:C2895, 3,FALSE)</f>
        <v>N</v>
      </c>
      <c r="M794" s="32">
        <v>15.6</v>
      </c>
      <c r="N794" s="32">
        <v>33.1</v>
      </c>
      <c r="O794" s="32">
        <v>23.9</v>
      </c>
      <c r="P794" s="32">
        <v>0</v>
      </c>
      <c r="Q794" s="39">
        <v>131090.77499999999</v>
      </c>
      <c r="R794" s="40">
        <v>96.550071590000002</v>
      </c>
      <c r="S794" s="40">
        <f t="shared" si="64"/>
        <v>12656823.711038582</v>
      </c>
    </row>
    <row r="795" spans="6:19" ht="20" customHeight="1" x14ac:dyDescent="0.2">
      <c r="F795" s="4">
        <v>42794</v>
      </c>
      <c r="G795" s="32" t="str">
        <f t="shared" si="60"/>
        <v>Tuesday</v>
      </c>
      <c r="H795" s="32" t="str">
        <f t="shared" si="61"/>
        <v>February</v>
      </c>
      <c r="I795" s="32" t="str">
        <f t="shared" si="62"/>
        <v>2017</v>
      </c>
      <c r="J795" s="32">
        <f t="shared" si="63"/>
        <v>9</v>
      </c>
      <c r="K795" s="32" t="str">
        <f>VLOOKUP(F795,_holidays!A791:B2896, 2,)</f>
        <v>Y</v>
      </c>
      <c r="L795" s="32" t="str">
        <f>VLOOKUP(F795,_holidays!A791:C2896, 3,FALSE)</f>
        <v>N</v>
      </c>
      <c r="M795" s="32">
        <v>17.3</v>
      </c>
      <c r="N795" s="32">
        <v>33.6</v>
      </c>
      <c r="O795" s="32">
        <v>23.6</v>
      </c>
      <c r="P795" s="32">
        <v>0</v>
      </c>
      <c r="Q795" s="39">
        <v>140167.5</v>
      </c>
      <c r="R795" s="40">
        <v>99.945639459999995</v>
      </c>
      <c r="S795" s="40">
        <f t="shared" si="64"/>
        <v>14009130.41900955</v>
      </c>
    </row>
    <row r="796" spans="6:19" ht="20" customHeight="1" x14ac:dyDescent="0.2">
      <c r="F796" s="4">
        <v>42795</v>
      </c>
      <c r="G796" s="32" t="str">
        <f t="shared" si="60"/>
        <v>Wednesday</v>
      </c>
      <c r="H796" s="32" t="str">
        <f t="shared" si="61"/>
        <v>March</v>
      </c>
      <c r="I796" s="32" t="str">
        <f t="shared" si="62"/>
        <v>2017</v>
      </c>
      <c r="J796" s="32">
        <f t="shared" si="63"/>
        <v>9</v>
      </c>
      <c r="K796" s="32" t="str">
        <f>VLOOKUP(F796,_holidays!A792:B2897, 2,)</f>
        <v>Y</v>
      </c>
      <c r="L796" s="32" t="str">
        <f>VLOOKUP(F796,_holidays!A792:C2897, 3,FALSE)</f>
        <v>N</v>
      </c>
      <c r="M796" s="32">
        <v>16.600000000000001</v>
      </c>
      <c r="N796" s="32">
        <v>30.5</v>
      </c>
      <c r="O796" s="32">
        <v>23.7</v>
      </c>
      <c r="P796" s="32">
        <v>0</v>
      </c>
      <c r="Q796" s="39">
        <v>137291.97</v>
      </c>
      <c r="R796" s="40">
        <v>86.003999010000001</v>
      </c>
      <c r="S796" s="40">
        <f t="shared" si="64"/>
        <v>11807658.451960949</v>
      </c>
    </row>
    <row r="797" spans="6:19" ht="20" customHeight="1" x14ac:dyDescent="0.2">
      <c r="F797" s="4">
        <v>42796</v>
      </c>
      <c r="G797" s="32" t="str">
        <f t="shared" si="60"/>
        <v>Thursday</v>
      </c>
      <c r="H797" s="32" t="str">
        <f t="shared" si="61"/>
        <v>March</v>
      </c>
      <c r="I797" s="32" t="str">
        <f t="shared" si="62"/>
        <v>2017</v>
      </c>
      <c r="J797" s="32">
        <f t="shared" si="63"/>
        <v>9</v>
      </c>
      <c r="K797" s="32" t="str">
        <f>VLOOKUP(F797,_holidays!A793:B2898, 2,)</f>
        <v>Y</v>
      </c>
      <c r="L797" s="32" t="str">
        <f>VLOOKUP(F797,_holidays!A793:C2898, 3,FALSE)</f>
        <v>N</v>
      </c>
      <c r="M797" s="32">
        <v>17.7</v>
      </c>
      <c r="N797" s="32">
        <v>23.3</v>
      </c>
      <c r="O797" s="32">
        <v>22</v>
      </c>
      <c r="P797" s="32">
        <v>0</v>
      </c>
      <c r="Q797" s="39">
        <v>127633.27499999999</v>
      </c>
      <c r="R797" s="40">
        <v>85.498445459999999</v>
      </c>
      <c r="S797" s="40">
        <f t="shared" si="64"/>
        <v>10912446.60146868</v>
      </c>
    </row>
    <row r="798" spans="6:19" ht="20" customHeight="1" x14ac:dyDescent="0.2">
      <c r="F798" s="4">
        <v>42797</v>
      </c>
      <c r="G798" s="32" t="str">
        <f t="shared" si="60"/>
        <v>Friday</v>
      </c>
      <c r="H798" s="32" t="str">
        <f t="shared" si="61"/>
        <v>March</v>
      </c>
      <c r="I798" s="32" t="str">
        <f t="shared" si="62"/>
        <v>2017</v>
      </c>
      <c r="J798" s="32">
        <f t="shared" si="63"/>
        <v>9</v>
      </c>
      <c r="K798" s="32" t="str">
        <f>VLOOKUP(F798,_holidays!A794:B2899, 2,)</f>
        <v>Y</v>
      </c>
      <c r="L798" s="32" t="str">
        <f>VLOOKUP(F798,_holidays!A794:C2899, 3,FALSE)</f>
        <v>N</v>
      </c>
      <c r="M798" s="32">
        <v>18.100000000000001</v>
      </c>
      <c r="N798" s="32">
        <v>28.6</v>
      </c>
      <c r="O798" s="32">
        <v>18.100000000000001</v>
      </c>
      <c r="P798" s="32">
        <v>0</v>
      </c>
      <c r="Q798" s="39">
        <v>124311.33</v>
      </c>
      <c r="R798" s="40">
        <v>73.929299439999994</v>
      </c>
      <c r="S798" s="40">
        <f t="shared" si="64"/>
        <v>9190249.539354654</v>
      </c>
    </row>
    <row r="799" spans="6:19" ht="20" customHeight="1" x14ac:dyDescent="0.2">
      <c r="F799" s="4">
        <v>42798</v>
      </c>
      <c r="G799" s="32" t="str">
        <f t="shared" si="60"/>
        <v>Saturday</v>
      </c>
      <c r="H799" s="32" t="str">
        <f t="shared" si="61"/>
        <v>March</v>
      </c>
      <c r="I799" s="32" t="str">
        <f t="shared" si="62"/>
        <v>2017</v>
      </c>
      <c r="J799" s="32">
        <f t="shared" si="63"/>
        <v>9</v>
      </c>
      <c r="K799" s="32" t="str">
        <f>VLOOKUP(F799,_holidays!A795:B2900, 2,)</f>
        <v>Y</v>
      </c>
      <c r="L799" s="32" t="str">
        <f>VLOOKUP(F799,_holidays!A795:C2900, 3,FALSE)</f>
        <v>N</v>
      </c>
      <c r="M799" s="32">
        <v>16.100000000000001</v>
      </c>
      <c r="N799" s="32">
        <v>27.4</v>
      </c>
      <c r="O799" s="32">
        <v>23</v>
      </c>
      <c r="P799" s="32">
        <v>0</v>
      </c>
      <c r="Q799" s="39">
        <v>116083.295</v>
      </c>
      <c r="R799" s="40">
        <v>77.595643690000003</v>
      </c>
      <c r="S799" s="40">
        <f t="shared" si="64"/>
        <v>9007557.9971811585</v>
      </c>
    </row>
    <row r="800" spans="6:19" ht="20" customHeight="1" x14ac:dyDescent="0.2">
      <c r="F800" s="4">
        <v>42799</v>
      </c>
      <c r="G800" s="32" t="str">
        <f t="shared" si="60"/>
        <v>Sunday</v>
      </c>
      <c r="H800" s="32" t="str">
        <f t="shared" si="61"/>
        <v>March</v>
      </c>
      <c r="I800" s="32" t="str">
        <f t="shared" si="62"/>
        <v>2017</v>
      </c>
      <c r="J800" s="32">
        <f t="shared" si="63"/>
        <v>10</v>
      </c>
      <c r="K800" s="32" t="str">
        <f>VLOOKUP(F800,_holidays!A796:B2901, 2,)</f>
        <v>Y</v>
      </c>
      <c r="L800" s="32" t="str">
        <f>VLOOKUP(F800,_holidays!A796:C2901, 3,FALSE)</f>
        <v>N</v>
      </c>
      <c r="M800" s="32">
        <v>17.600000000000001</v>
      </c>
      <c r="N800" s="32">
        <v>25.4</v>
      </c>
      <c r="O800" s="32">
        <v>16.8</v>
      </c>
      <c r="P800" s="32">
        <v>0.2</v>
      </c>
      <c r="Q800" s="39">
        <v>103539.02</v>
      </c>
      <c r="R800" s="40">
        <v>45.460745699999997</v>
      </c>
      <c r="S800" s="40">
        <f t="shared" si="64"/>
        <v>4706961.0582472142</v>
      </c>
    </row>
    <row r="801" spans="6:19" ht="20" customHeight="1" x14ac:dyDescent="0.2">
      <c r="F801" s="4">
        <v>42800</v>
      </c>
      <c r="G801" s="32" t="str">
        <f t="shared" si="60"/>
        <v>Monday</v>
      </c>
      <c r="H801" s="32" t="str">
        <f t="shared" si="61"/>
        <v>March</v>
      </c>
      <c r="I801" s="32" t="str">
        <f t="shared" si="62"/>
        <v>2017</v>
      </c>
      <c r="J801" s="32">
        <f t="shared" si="63"/>
        <v>10</v>
      </c>
      <c r="K801" s="32" t="str">
        <f>VLOOKUP(F801,_holidays!A797:B2902, 2,)</f>
        <v>Y</v>
      </c>
      <c r="L801" s="32" t="str">
        <f>VLOOKUP(F801,_holidays!A797:C2902, 3,FALSE)</f>
        <v>N</v>
      </c>
      <c r="M801" s="32">
        <v>17.7</v>
      </c>
      <c r="N801" s="32">
        <v>27.4</v>
      </c>
      <c r="O801" s="32">
        <v>22.3</v>
      </c>
      <c r="P801" s="32">
        <v>0</v>
      </c>
      <c r="Q801" s="39">
        <v>116447.855</v>
      </c>
      <c r="R801" s="40">
        <v>56.634147380000002</v>
      </c>
      <c r="S801" s="40">
        <f t="shared" si="64"/>
        <v>6594924.9821548695</v>
      </c>
    </row>
    <row r="802" spans="6:19" ht="20" customHeight="1" x14ac:dyDescent="0.2">
      <c r="F802" s="4">
        <v>42801</v>
      </c>
      <c r="G802" s="32" t="str">
        <f t="shared" si="60"/>
        <v>Tuesday</v>
      </c>
      <c r="H802" s="32" t="str">
        <f t="shared" si="61"/>
        <v>March</v>
      </c>
      <c r="I802" s="32" t="str">
        <f t="shared" si="62"/>
        <v>2017</v>
      </c>
      <c r="J802" s="32">
        <f t="shared" si="63"/>
        <v>10</v>
      </c>
      <c r="K802" s="32" t="str">
        <f>VLOOKUP(F802,_holidays!A798:B2903, 2,)</f>
        <v>Y</v>
      </c>
      <c r="L802" s="32" t="str">
        <f>VLOOKUP(F802,_holidays!A798:C2903, 3,FALSE)</f>
        <v>N</v>
      </c>
      <c r="M802" s="32">
        <v>15</v>
      </c>
      <c r="N802" s="32">
        <v>28.2</v>
      </c>
      <c r="O802" s="32">
        <v>22.4</v>
      </c>
      <c r="P802" s="32">
        <v>0</v>
      </c>
      <c r="Q802" s="39">
        <v>117931.46</v>
      </c>
      <c r="R802" s="40">
        <v>57.516139000000003</v>
      </c>
      <c r="S802" s="40">
        <f t="shared" si="64"/>
        <v>6782962.2458329406</v>
      </c>
    </row>
    <row r="803" spans="6:19" ht="20" customHeight="1" x14ac:dyDescent="0.2">
      <c r="F803" s="4">
        <v>42802</v>
      </c>
      <c r="G803" s="32" t="str">
        <f t="shared" si="60"/>
        <v>Wednesday</v>
      </c>
      <c r="H803" s="32" t="str">
        <f t="shared" si="61"/>
        <v>March</v>
      </c>
      <c r="I803" s="32" t="str">
        <f t="shared" si="62"/>
        <v>2017</v>
      </c>
      <c r="J803" s="32">
        <f t="shared" si="63"/>
        <v>10</v>
      </c>
      <c r="K803" s="32" t="str">
        <f>VLOOKUP(F803,_holidays!A799:B2904, 2,)</f>
        <v>Y</v>
      </c>
      <c r="L803" s="32" t="str">
        <f>VLOOKUP(F803,_holidays!A799:C2904, 3,FALSE)</f>
        <v>N</v>
      </c>
      <c r="M803" s="32">
        <v>14.2</v>
      </c>
      <c r="N803" s="32">
        <v>31.5</v>
      </c>
      <c r="O803" s="32">
        <v>22.1</v>
      </c>
      <c r="P803" s="32">
        <v>0</v>
      </c>
      <c r="Q803" s="39">
        <v>124370.765</v>
      </c>
      <c r="R803" s="40">
        <v>73.923132069999994</v>
      </c>
      <c r="S803" s="40">
        <f t="shared" si="64"/>
        <v>9193876.4867419321</v>
      </c>
    </row>
    <row r="804" spans="6:19" ht="20" customHeight="1" x14ac:dyDescent="0.2">
      <c r="F804" s="4">
        <v>42803</v>
      </c>
      <c r="G804" s="32" t="str">
        <f t="shared" si="60"/>
        <v>Thursday</v>
      </c>
      <c r="H804" s="32" t="str">
        <f t="shared" si="61"/>
        <v>March</v>
      </c>
      <c r="I804" s="32" t="str">
        <f t="shared" si="62"/>
        <v>2017</v>
      </c>
      <c r="J804" s="32">
        <f t="shared" si="63"/>
        <v>10</v>
      </c>
      <c r="K804" s="32" t="str">
        <f>VLOOKUP(F804,_holidays!A800:B2905, 2,)</f>
        <v>Y</v>
      </c>
      <c r="L804" s="32" t="str">
        <f>VLOOKUP(F804,_holidays!A800:C2905, 3,FALSE)</f>
        <v>N</v>
      </c>
      <c r="M804" s="32">
        <v>15</v>
      </c>
      <c r="N804" s="32">
        <v>32.299999999999997</v>
      </c>
      <c r="O804" s="32">
        <v>21.1</v>
      </c>
      <c r="P804" s="32">
        <v>0</v>
      </c>
      <c r="Q804" s="39">
        <v>129649.25</v>
      </c>
      <c r="R804" s="40">
        <v>83.889686549999993</v>
      </c>
      <c r="S804" s="40">
        <f t="shared" si="64"/>
        <v>10876234.943942586</v>
      </c>
    </row>
    <row r="805" spans="6:19" ht="20" customHeight="1" x14ac:dyDescent="0.2">
      <c r="F805" s="4">
        <v>42804</v>
      </c>
      <c r="G805" s="32" t="str">
        <f t="shared" si="60"/>
        <v>Friday</v>
      </c>
      <c r="H805" s="32" t="str">
        <f t="shared" si="61"/>
        <v>March</v>
      </c>
      <c r="I805" s="32" t="str">
        <f t="shared" si="62"/>
        <v>2017</v>
      </c>
      <c r="J805" s="32">
        <f t="shared" si="63"/>
        <v>10</v>
      </c>
      <c r="K805" s="32" t="str">
        <f>VLOOKUP(F805,_holidays!A801:B2906, 2,)</f>
        <v>Y</v>
      </c>
      <c r="L805" s="32" t="str">
        <f>VLOOKUP(F805,_holidays!A801:C2906, 3,FALSE)</f>
        <v>N</v>
      </c>
      <c r="M805" s="32">
        <v>18.5</v>
      </c>
      <c r="N805" s="32">
        <v>23.8</v>
      </c>
      <c r="O805" s="32">
        <v>19.399999999999999</v>
      </c>
      <c r="P805" s="32">
        <v>0</v>
      </c>
      <c r="Q805" s="39">
        <v>125346.075</v>
      </c>
      <c r="R805" s="40">
        <v>82.034537619999995</v>
      </c>
      <c r="S805" s="40">
        <f t="shared" si="64"/>
        <v>10282707.305106841</v>
      </c>
    </row>
    <row r="806" spans="6:19" ht="20" customHeight="1" x14ac:dyDescent="0.2">
      <c r="F806" s="4">
        <v>42805</v>
      </c>
      <c r="G806" s="32" t="str">
        <f t="shared" si="60"/>
        <v>Saturday</v>
      </c>
      <c r="H806" s="32" t="str">
        <f t="shared" si="61"/>
        <v>March</v>
      </c>
      <c r="I806" s="32" t="str">
        <f t="shared" si="62"/>
        <v>2017</v>
      </c>
      <c r="J806" s="32">
        <f t="shared" si="63"/>
        <v>10</v>
      </c>
      <c r="K806" s="32" t="str">
        <f>VLOOKUP(F806,_holidays!A802:B2907, 2,)</f>
        <v>Y</v>
      </c>
      <c r="L806" s="32" t="str">
        <f>VLOOKUP(F806,_holidays!A802:C2907, 3,FALSE)</f>
        <v>N</v>
      </c>
      <c r="M806" s="32">
        <v>18</v>
      </c>
      <c r="N806" s="32">
        <v>26.4</v>
      </c>
      <c r="O806" s="32">
        <v>13.9</v>
      </c>
      <c r="P806" s="32">
        <v>0</v>
      </c>
      <c r="Q806" s="39">
        <v>108816.81</v>
      </c>
      <c r="R806" s="40">
        <v>50.762326090000002</v>
      </c>
      <c r="S806" s="40">
        <f t="shared" si="64"/>
        <v>5523794.3932935726</v>
      </c>
    </row>
    <row r="807" spans="6:19" ht="20" customHeight="1" x14ac:dyDescent="0.2">
      <c r="F807" s="4">
        <v>42806</v>
      </c>
      <c r="G807" s="32" t="str">
        <f t="shared" si="60"/>
        <v>Sunday</v>
      </c>
      <c r="H807" s="32" t="str">
        <f t="shared" si="61"/>
        <v>March</v>
      </c>
      <c r="I807" s="32" t="str">
        <f t="shared" si="62"/>
        <v>2017</v>
      </c>
      <c r="J807" s="32">
        <f t="shared" si="63"/>
        <v>11</v>
      </c>
      <c r="K807" s="32" t="str">
        <f>VLOOKUP(F807,_holidays!A803:B2908, 2,)</f>
        <v>Y</v>
      </c>
      <c r="L807" s="32" t="str">
        <f>VLOOKUP(F807,_holidays!A803:C2908, 3,FALSE)</f>
        <v>N</v>
      </c>
      <c r="M807" s="32">
        <v>17.899999999999999</v>
      </c>
      <c r="N807" s="32">
        <v>27.1</v>
      </c>
      <c r="O807" s="32">
        <v>19.600000000000001</v>
      </c>
      <c r="P807" s="32">
        <v>0</v>
      </c>
      <c r="Q807" s="39">
        <v>102617.51</v>
      </c>
      <c r="R807" s="40">
        <v>42.480560560000001</v>
      </c>
      <c r="S807" s="40">
        <f t="shared" si="64"/>
        <v>4359249.3480714057</v>
      </c>
    </row>
    <row r="808" spans="6:19" ht="20" customHeight="1" x14ac:dyDescent="0.2">
      <c r="F808" s="4">
        <v>42807</v>
      </c>
      <c r="G808" s="32" t="str">
        <f t="shared" si="60"/>
        <v>Monday</v>
      </c>
      <c r="H808" s="32" t="str">
        <f t="shared" si="61"/>
        <v>March</v>
      </c>
      <c r="I808" s="32" t="str">
        <f t="shared" si="62"/>
        <v>2017</v>
      </c>
      <c r="J808" s="32">
        <f t="shared" si="63"/>
        <v>11</v>
      </c>
      <c r="K808" s="32" t="str">
        <f>VLOOKUP(F808,_holidays!A804:B2909, 2,)</f>
        <v>Y</v>
      </c>
      <c r="L808" s="32" t="str">
        <f>VLOOKUP(F808,_holidays!A804:C2909, 3,FALSE)</f>
        <v>Y</v>
      </c>
      <c r="M808" s="32">
        <v>15.7</v>
      </c>
      <c r="N808" s="32">
        <v>24.3</v>
      </c>
      <c r="O808" s="32">
        <v>20.7</v>
      </c>
      <c r="P808" s="32">
        <v>0.2</v>
      </c>
      <c r="Q808" s="39">
        <v>104468.9</v>
      </c>
      <c r="R808" s="40">
        <v>66.843722060000005</v>
      </c>
      <c r="S808" s="40">
        <f t="shared" si="64"/>
        <v>6983090.1155139338</v>
      </c>
    </row>
    <row r="809" spans="6:19" ht="20" customHeight="1" x14ac:dyDescent="0.2">
      <c r="F809" s="4">
        <v>42808</v>
      </c>
      <c r="G809" s="32" t="str">
        <f t="shared" si="60"/>
        <v>Tuesday</v>
      </c>
      <c r="H809" s="32" t="str">
        <f t="shared" si="61"/>
        <v>March</v>
      </c>
      <c r="I809" s="32" t="str">
        <f t="shared" si="62"/>
        <v>2017</v>
      </c>
      <c r="J809" s="32">
        <f t="shared" si="63"/>
        <v>11</v>
      </c>
      <c r="K809" s="32" t="str">
        <f>VLOOKUP(F809,_holidays!A805:B2910, 2,)</f>
        <v>Y</v>
      </c>
      <c r="L809" s="32" t="str">
        <f>VLOOKUP(F809,_holidays!A805:C2910, 3,FALSE)</f>
        <v>N</v>
      </c>
      <c r="M809" s="32">
        <v>18.8</v>
      </c>
      <c r="N809" s="32">
        <v>32.700000000000003</v>
      </c>
      <c r="O809" s="32">
        <v>20.8</v>
      </c>
      <c r="P809" s="32">
        <v>0</v>
      </c>
      <c r="Q809" s="39">
        <v>133227.785</v>
      </c>
      <c r="R809" s="40">
        <v>101.4423563</v>
      </c>
      <c r="S809" s="40">
        <f t="shared" si="64"/>
        <v>13514940.435029795</v>
      </c>
    </row>
    <row r="810" spans="6:19" ht="20" customHeight="1" x14ac:dyDescent="0.2">
      <c r="F810" s="4">
        <v>42809</v>
      </c>
      <c r="G810" s="32" t="str">
        <f t="shared" si="60"/>
        <v>Wednesday</v>
      </c>
      <c r="H810" s="32" t="str">
        <f t="shared" si="61"/>
        <v>March</v>
      </c>
      <c r="I810" s="32" t="str">
        <f t="shared" si="62"/>
        <v>2017</v>
      </c>
      <c r="J810" s="32">
        <f t="shared" si="63"/>
        <v>11</v>
      </c>
      <c r="K810" s="32" t="str">
        <f>VLOOKUP(F810,_holidays!A806:B2911, 2,)</f>
        <v>Y</v>
      </c>
      <c r="L810" s="32" t="str">
        <f>VLOOKUP(F810,_holidays!A806:C2911, 3,FALSE)</f>
        <v>N</v>
      </c>
      <c r="M810" s="32">
        <v>20.8</v>
      </c>
      <c r="N810" s="32">
        <v>33.200000000000003</v>
      </c>
      <c r="O810" s="32">
        <v>18.899999999999999</v>
      </c>
      <c r="P810" s="32">
        <v>0</v>
      </c>
      <c r="Q810" s="39">
        <v>139672.83499999999</v>
      </c>
      <c r="R810" s="40">
        <v>102.0122176</v>
      </c>
      <c r="S810" s="40">
        <f t="shared" si="64"/>
        <v>14248335.636828896</v>
      </c>
    </row>
    <row r="811" spans="6:19" ht="20" customHeight="1" x14ac:dyDescent="0.2">
      <c r="F811" s="4">
        <v>42810</v>
      </c>
      <c r="G811" s="32" t="str">
        <f t="shared" si="60"/>
        <v>Thursday</v>
      </c>
      <c r="H811" s="32" t="str">
        <f t="shared" si="61"/>
        <v>March</v>
      </c>
      <c r="I811" s="32" t="str">
        <f t="shared" si="62"/>
        <v>2017</v>
      </c>
      <c r="J811" s="32">
        <f t="shared" si="63"/>
        <v>11</v>
      </c>
      <c r="K811" s="32" t="str">
        <f>VLOOKUP(F811,_holidays!A807:B2912, 2,)</f>
        <v>Y</v>
      </c>
      <c r="L811" s="32" t="str">
        <f>VLOOKUP(F811,_holidays!A807:C2912, 3,FALSE)</f>
        <v>N</v>
      </c>
      <c r="M811" s="32">
        <v>21.7</v>
      </c>
      <c r="N811" s="32">
        <v>23</v>
      </c>
      <c r="O811" s="32">
        <v>4.8</v>
      </c>
      <c r="P811" s="32">
        <v>1.8</v>
      </c>
      <c r="Q811" s="39">
        <v>124255.97500000001</v>
      </c>
      <c r="R811" s="40">
        <v>87.894020850000004</v>
      </c>
      <c r="S811" s="40">
        <f t="shared" si="64"/>
        <v>10921357.257387079</v>
      </c>
    </row>
    <row r="812" spans="6:19" ht="20" customHeight="1" x14ac:dyDescent="0.2">
      <c r="F812" s="4">
        <v>42811</v>
      </c>
      <c r="G812" s="32" t="str">
        <f t="shared" si="60"/>
        <v>Friday</v>
      </c>
      <c r="H812" s="32" t="str">
        <f t="shared" si="61"/>
        <v>March</v>
      </c>
      <c r="I812" s="32" t="str">
        <f t="shared" si="62"/>
        <v>2017</v>
      </c>
      <c r="J812" s="32">
        <f t="shared" si="63"/>
        <v>11</v>
      </c>
      <c r="K812" s="32" t="str">
        <f>VLOOKUP(F812,_holidays!A808:B2913, 2,)</f>
        <v>Y</v>
      </c>
      <c r="L812" s="32" t="str">
        <f>VLOOKUP(F812,_holidays!A808:C2913, 3,FALSE)</f>
        <v>N</v>
      </c>
      <c r="M812" s="32">
        <v>15.8</v>
      </c>
      <c r="N812" s="32">
        <v>22.1</v>
      </c>
      <c r="O812" s="32">
        <v>20.100000000000001</v>
      </c>
      <c r="P812" s="32">
        <v>0</v>
      </c>
      <c r="Q812" s="39">
        <v>111612.075</v>
      </c>
      <c r="R812" s="40">
        <v>70.74607288</v>
      </c>
      <c r="S812" s="40">
        <f t="shared" si="64"/>
        <v>7896115.9922380261</v>
      </c>
    </row>
    <row r="813" spans="6:19" ht="20" customHeight="1" x14ac:dyDescent="0.2">
      <c r="F813" s="4">
        <v>42812</v>
      </c>
      <c r="G813" s="32" t="str">
        <f t="shared" si="60"/>
        <v>Saturday</v>
      </c>
      <c r="H813" s="32" t="str">
        <f t="shared" si="61"/>
        <v>March</v>
      </c>
      <c r="I813" s="32" t="str">
        <f t="shared" si="62"/>
        <v>2017</v>
      </c>
      <c r="J813" s="32">
        <f t="shared" si="63"/>
        <v>11</v>
      </c>
      <c r="K813" s="32" t="str">
        <f>VLOOKUP(F813,_holidays!A809:B2914, 2,)</f>
        <v>Y</v>
      </c>
      <c r="L813" s="32" t="str">
        <f>VLOOKUP(F813,_holidays!A809:C2914, 3,FALSE)</f>
        <v>N</v>
      </c>
      <c r="M813" s="32">
        <v>12.4</v>
      </c>
      <c r="N813" s="32">
        <v>30.8</v>
      </c>
      <c r="O813" s="32">
        <v>19.899999999999999</v>
      </c>
      <c r="P813" s="32">
        <v>0</v>
      </c>
      <c r="Q813" s="39">
        <v>107731.78</v>
      </c>
      <c r="R813" s="40">
        <v>68.877097030000002</v>
      </c>
      <c r="S813" s="40">
        <f t="shared" si="64"/>
        <v>7420252.2642746139</v>
      </c>
    </row>
    <row r="814" spans="6:19" ht="20" customHeight="1" x14ac:dyDescent="0.2">
      <c r="F814" s="4">
        <v>42813</v>
      </c>
      <c r="G814" s="32" t="str">
        <f t="shared" si="60"/>
        <v>Sunday</v>
      </c>
      <c r="H814" s="32" t="str">
        <f t="shared" si="61"/>
        <v>March</v>
      </c>
      <c r="I814" s="32" t="str">
        <f t="shared" si="62"/>
        <v>2017</v>
      </c>
      <c r="J814" s="32">
        <f t="shared" si="63"/>
        <v>12</v>
      </c>
      <c r="K814" s="32" t="str">
        <f>VLOOKUP(F814,_holidays!A810:B2915, 2,)</f>
        <v>Y</v>
      </c>
      <c r="L814" s="32" t="str">
        <f>VLOOKUP(F814,_holidays!A810:C2915, 3,FALSE)</f>
        <v>N</v>
      </c>
      <c r="M814" s="32">
        <v>14.5</v>
      </c>
      <c r="N814" s="32">
        <v>33.5</v>
      </c>
      <c r="O814" s="32">
        <v>19.7</v>
      </c>
      <c r="P814" s="32">
        <v>0</v>
      </c>
      <c r="Q814" s="39">
        <v>113593.82</v>
      </c>
      <c r="R814" s="40">
        <v>121.12201020000001</v>
      </c>
      <c r="S814" s="40">
        <f t="shared" si="64"/>
        <v>13758711.824696966</v>
      </c>
    </row>
    <row r="815" spans="6:19" ht="20" customHeight="1" x14ac:dyDescent="0.2">
      <c r="F815" s="4">
        <v>42814</v>
      </c>
      <c r="G815" s="32" t="str">
        <f t="shared" si="60"/>
        <v>Monday</v>
      </c>
      <c r="H815" s="32" t="str">
        <f t="shared" si="61"/>
        <v>March</v>
      </c>
      <c r="I815" s="32" t="str">
        <f t="shared" si="62"/>
        <v>2017</v>
      </c>
      <c r="J815" s="32">
        <f t="shared" si="63"/>
        <v>12</v>
      </c>
      <c r="K815" s="32" t="str">
        <f>VLOOKUP(F815,_holidays!A811:B2916, 2,)</f>
        <v>Y</v>
      </c>
      <c r="L815" s="32" t="str">
        <f>VLOOKUP(F815,_holidays!A811:C2916, 3,FALSE)</f>
        <v>N</v>
      </c>
      <c r="M815" s="32">
        <v>19.3</v>
      </c>
      <c r="N815" s="32">
        <v>28</v>
      </c>
      <c r="O815" s="32">
        <v>11.3</v>
      </c>
      <c r="P815" s="32">
        <v>0</v>
      </c>
      <c r="Q815" s="39">
        <v>131980.98499999999</v>
      </c>
      <c r="R815" s="40">
        <v>184.82347909999999</v>
      </c>
      <c r="S815" s="40">
        <f t="shared" si="64"/>
        <v>24393184.82274491</v>
      </c>
    </row>
    <row r="816" spans="6:19" ht="20" customHeight="1" x14ac:dyDescent="0.2">
      <c r="F816" s="4">
        <v>42815</v>
      </c>
      <c r="G816" s="32" t="str">
        <f t="shared" si="60"/>
        <v>Tuesday</v>
      </c>
      <c r="H816" s="32" t="str">
        <f t="shared" si="61"/>
        <v>March</v>
      </c>
      <c r="I816" s="32" t="str">
        <f t="shared" si="62"/>
        <v>2017</v>
      </c>
      <c r="J816" s="32">
        <f t="shared" si="63"/>
        <v>12</v>
      </c>
      <c r="K816" s="32" t="str">
        <f>VLOOKUP(F816,_holidays!A812:B2917, 2,)</f>
        <v>Y</v>
      </c>
      <c r="L816" s="32" t="str">
        <f>VLOOKUP(F816,_holidays!A812:C2917, 3,FALSE)</f>
        <v>N</v>
      </c>
      <c r="M816" s="32">
        <v>19.899999999999999</v>
      </c>
      <c r="N816" s="32">
        <v>26.1</v>
      </c>
      <c r="O816" s="32">
        <v>6.1</v>
      </c>
      <c r="P816" s="32">
        <v>4.4000000000000004</v>
      </c>
      <c r="Q816" s="39">
        <v>127625.36500000001</v>
      </c>
      <c r="R816" s="40">
        <v>112.9036926</v>
      </c>
      <c r="S816" s="40">
        <f t="shared" si="64"/>
        <v>14409374.977922799</v>
      </c>
    </row>
    <row r="817" spans="6:19" ht="20" customHeight="1" x14ac:dyDescent="0.2">
      <c r="F817" s="4">
        <v>42816</v>
      </c>
      <c r="G817" s="32" t="str">
        <f t="shared" si="60"/>
        <v>Wednesday</v>
      </c>
      <c r="H817" s="32" t="str">
        <f t="shared" si="61"/>
        <v>March</v>
      </c>
      <c r="I817" s="32" t="str">
        <f t="shared" si="62"/>
        <v>2017</v>
      </c>
      <c r="J817" s="32">
        <f t="shared" si="63"/>
        <v>12</v>
      </c>
      <c r="K817" s="32" t="str">
        <f>VLOOKUP(F817,_holidays!A813:B2918, 2,)</f>
        <v>Y</v>
      </c>
      <c r="L817" s="32" t="str">
        <f>VLOOKUP(F817,_holidays!A813:C2918, 3,FALSE)</f>
        <v>N</v>
      </c>
      <c r="M817" s="32">
        <v>17.8</v>
      </c>
      <c r="N817" s="32">
        <v>21.8</v>
      </c>
      <c r="O817" s="32">
        <v>7.3</v>
      </c>
      <c r="P817" s="32">
        <v>9.1999999999999993</v>
      </c>
      <c r="Q817" s="39">
        <v>114696.37</v>
      </c>
      <c r="R817" s="40">
        <v>77.000286310000007</v>
      </c>
      <c r="S817" s="40">
        <f t="shared" si="64"/>
        <v>8831653.3287176955</v>
      </c>
    </row>
    <row r="818" spans="6:19" ht="20" customHeight="1" x14ac:dyDescent="0.2">
      <c r="F818" s="4">
        <v>42817</v>
      </c>
      <c r="G818" s="32" t="str">
        <f t="shared" si="60"/>
        <v>Thursday</v>
      </c>
      <c r="H818" s="32" t="str">
        <f t="shared" si="61"/>
        <v>March</v>
      </c>
      <c r="I818" s="32" t="str">
        <f t="shared" si="62"/>
        <v>2017</v>
      </c>
      <c r="J818" s="32">
        <f t="shared" si="63"/>
        <v>12</v>
      </c>
      <c r="K818" s="32" t="str">
        <f>VLOOKUP(F818,_holidays!A814:B2919, 2,)</f>
        <v>Y</v>
      </c>
      <c r="L818" s="32" t="str">
        <f>VLOOKUP(F818,_holidays!A814:C2919, 3,FALSE)</f>
        <v>N</v>
      </c>
      <c r="M818" s="32">
        <v>16.2</v>
      </c>
      <c r="N818" s="32">
        <v>25.1</v>
      </c>
      <c r="O818" s="32">
        <v>17.2</v>
      </c>
      <c r="P818" s="32">
        <v>0</v>
      </c>
      <c r="Q818" s="39">
        <v>111632.83500000001</v>
      </c>
      <c r="R818" s="40">
        <v>97.823059580000006</v>
      </c>
      <c r="S818" s="40">
        <f t="shared" si="64"/>
        <v>10920265.46928931</v>
      </c>
    </row>
    <row r="819" spans="6:19" ht="20" customHeight="1" x14ac:dyDescent="0.2">
      <c r="F819" s="4">
        <v>42818</v>
      </c>
      <c r="G819" s="32" t="str">
        <f t="shared" si="60"/>
        <v>Friday</v>
      </c>
      <c r="H819" s="32" t="str">
        <f t="shared" si="61"/>
        <v>March</v>
      </c>
      <c r="I819" s="32" t="str">
        <f t="shared" si="62"/>
        <v>2017</v>
      </c>
      <c r="J819" s="32">
        <f t="shared" si="63"/>
        <v>12</v>
      </c>
      <c r="K819" s="32" t="str">
        <f>VLOOKUP(F819,_holidays!A815:B2920, 2,)</f>
        <v>Y</v>
      </c>
      <c r="L819" s="32" t="str">
        <f>VLOOKUP(F819,_holidays!A815:C2920, 3,FALSE)</f>
        <v>N</v>
      </c>
      <c r="M819" s="32">
        <v>13.9</v>
      </c>
      <c r="N819" s="32">
        <v>24.7</v>
      </c>
      <c r="O819" s="32">
        <v>16.100000000000001</v>
      </c>
      <c r="P819" s="32">
        <v>0</v>
      </c>
      <c r="Q819" s="39">
        <v>115411.41</v>
      </c>
      <c r="R819" s="40">
        <v>118.4496111</v>
      </c>
      <c r="S819" s="40">
        <f t="shared" si="64"/>
        <v>13670436.631002652</v>
      </c>
    </row>
    <row r="820" spans="6:19" ht="20" customHeight="1" x14ac:dyDescent="0.2">
      <c r="F820" s="4">
        <v>42819</v>
      </c>
      <c r="G820" s="32" t="str">
        <f t="shared" si="60"/>
        <v>Saturday</v>
      </c>
      <c r="H820" s="32" t="str">
        <f t="shared" si="61"/>
        <v>March</v>
      </c>
      <c r="I820" s="32" t="str">
        <f t="shared" si="62"/>
        <v>2017</v>
      </c>
      <c r="J820" s="32">
        <f t="shared" si="63"/>
        <v>12</v>
      </c>
      <c r="K820" s="32" t="str">
        <f>VLOOKUP(F820,_holidays!A816:B2921, 2,)</f>
        <v>Y</v>
      </c>
      <c r="L820" s="32" t="str">
        <f>VLOOKUP(F820,_holidays!A816:C2921, 3,FALSE)</f>
        <v>N</v>
      </c>
      <c r="M820" s="32">
        <v>15.3</v>
      </c>
      <c r="N820" s="32">
        <v>29.7</v>
      </c>
      <c r="O820" s="32">
        <v>13.5</v>
      </c>
      <c r="P820" s="32">
        <v>0</v>
      </c>
      <c r="Q820" s="39">
        <v>107465.98</v>
      </c>
      <c r="R820" s="40">
        <v>138.79475579999999</v>
      </c>
      <c r="S820" s="40">
        <f t="shared" si="64"/>
        <v>14915714.450907683</v>
      </c>
    </row>
    <row r="821" spans="6:19" ht="20" customHeight="1" x14ac:dyDescent="0.2">
      <c r="F821" s="4">
        <v>42820</v>
      </c>
      <c r="G821" s="32" t="str">
        <f t="shared" si="60"/>
        <v>Sunday</v>
      </c>
      <c r="H821" s="32" t="str">
        <f t="shared" si="61"/>
        <v>March</v>
      </c>
      <c r="I821" s="32" t="str">
        <f t="shared" si="62"/>
        <v>2017</v>
      </c>
      <c r="J821" s="32">
        <f t="shared" si="63"/>
        <v>13</v>
      </c>
      <c r="K821" s="32" t="str">
        <f>VLOOKUP(F821,_holidays!A817:B2922, 2,)</f>
        <v>Y</v>
      </c>
      <c r="L821" s="32" t="str">
        <f>VLOOKUP(F821,_holidays!A817:C2922, 3,FALSE)</f>
        <v>N</v>
      </c>
      <c r="M821" s="32">
        <v>19.3</v>
      </c>
      <c r="N821" s="32">
        <v>26.7</v>
      </c>
      <c r="O821" s="32">
        <v>14.6</v>
      </c>
      <c r="P821" s="32">
        <v>0</v>
      </c>
      <c r="Q821" s="39">
        <v>104189.1</v>
      </c>
      <c r="R821" s="40">
        <v>147.4805929</v>
      </c>
      <c r="S821" s="40">
        <f t="shared" si="64"/>
        <v>15365870.241717391</v>
      </c>
    </row>
    <row r="822" spans="6:19" ht="20" customHeight="1" x14ac:dyDescent="0.2">
      <c r="F822" s="4">
        <v>42821</v>
      </c>
      <c r="G822" s="32" t="str">
        <f t="shared" si="60"/>
        <v>Monday</v>
      </c>
      <c r="H822" s="32" t="str">
        <f t="shared" si="61"/>
        <v>March</v>
      </c>
      <c r="I822" s="32" t="str">
        <f t="shared" si="62"/>
        <v>2017</v>
      </c>
      <c r="J822" s="32">
        <f t="shared" si="63"/>
        <v>13</v>
      </c>
      <c r="K822" s="32" t="str">
        <f>VLOOKUP(F822,_holidays!A818:B2923, 2,)</f>
        <v>Y</v>
      </c>
      <c r="L822" s="32" t="str">
        <f>VLOOKUP(F822,_holidays!A818:C2923, 3,FALSE)</f>
        <v>N</v>
      </c>
      <c r="M822" s="32">
        <v>19.3</v>
      </c>
      <c r="N822" s="32">
        <v>31.9</v>
      </c>
      <c r="O822" s="32">
        <v>7.6</v>
      </c>
      <c r="P822" s="32">
        <v>0</v>
      </c>
      <c r="Q822" s="39">
        <v>116237.22</v>
      </c>
      <c r="R822" s="40">
        <v>118.5621993</v>
      </c>
      <c r="S822" s="40">
        <f t="shared" si="64"/>
        <v>13781340.443717947</v>
      </c>
    </row>
    <row r="823" spans="6:19" ht="20" customHeight="1" x14ac:dyDescent="0.2">
      <c r="F823" s="4">
        <v>42822</v>
      </c>
      <c r="G823" s="32" t="str">
        <f t="shared" si="60"/>
        <v>Tuesday</v>
      </c>
      <c r="H823" s="32" t="str">
        <f t="shared" si="61"/>
        <v>March</v>
      </c>
      <c r="I823" s="32" t="str">
        <f t="shared" si="62"/>
        <v>2017</v>
      </c>
      <c r="J823" s="32">
        <f t="shared" si="63"/>
        <v>13</v>
      </c>
      <c r="K823" s="32" t="str">
        <f>VLOOKUP(F823,_holidays!A819:B2924, 2,)</f>
        <v>Y</v>
      </c>
      <c r="L823" s="32" t="str">
        <f>VLOOKUP(F823,_holidays!A819:C2924, 3,FALSE)</f>
        <v>N</v>
      </c>
      <c r="M823" s="32">
        <v>11.9</v>
      </c>
      <c r="N823" s="32">
        <v>24.3</v>
      </c>
      <c r="O823" s="32">
        <v>17.8</v>
      </c>
      <c r="P823" s="32">
        <v>4.2</v>
      </c>
      <c r="Q823" s="39">
        <v>111032.97500000001</v>
      </c>
      <c r="R823" s="40">
        <v>121.90563229999999</v>
      </c>
      <c r="S823" s="40">
        <f t="shared" si="64"/>
        <v>13535545.023525093</v>
      </c>
    </row>
    <row r="824" spans="6:19" ht="20" customHeight="1" x14ac:dyDescent="0.2">
      <c r="F824" s="4">
        <v>42823</v>
      </c>
      <c r="G824" s="32" t="str">
        <f t="shared" si="60"/>
        <v>Wednesday</v>
      </c>
      <c r="H824" s="32" t="str">
        <f t="shared" si="61"/>
        <v>March</v>
      </c>
      <c r="I824" s="32" t="str">
        <f t="shared" si="62"/>
        <v>2017</v>
      </c>
      <c r="J824" s="32">
        <f t="shared" si="63"/>
        <v>13</v>
      </c>
      <c r="K824" s="32" t="str">
        <f>VLOOKUP(F824,_holidays!A820:B2925, 2,)</f>
        <v>Y</v>
      </c>
      <c r="L824" s="32" t="str">
        <f>VLOOKUP(F824,_holidays!A820:C2925, 3,FALSE)</f>
        <v>N</v>
      </c>
      <c r="M824" s="32">
        <v>13.9</v>
      </c>
      <c r="N824" s="32">
        <v>27.2</v>
      </c>
      <c r="O824" s="32">
        <v>14.7</v>
      </c>
      <c r="P824" s="32">
        <v>0.2</v>
      </c>
      <c r="Q824" s="39">
        <v>109640.33</v>
      </c>
      <c r="R824" s="40">
        <v>133.7982653</v>
      </c>
      <c r="S824" s="40">
        <f t="shared" si="64"/>
        <v>14669685.96091955</v>
      </c>
    </row>
    <row r="825" spans="6:19" ht="20" customHeight="1" x14ac:dyDescent="0.2">
      <c r="F825" s="4">
        <v>42824</v>
      </c>
      <c r="G825" s="32" t="str">
        <f t="shared" si="60"/>
        <v>Thursday</v>
      </c>
      <c r="H825" s="32" t="str">
        <f t="shared" si="61"/>
        <v>March</v>
      </c>
      <c r="I825" s="32" t="str">
        <f t="shared" si="62"/>
        <v>2017</v>
      </c>
      <c r="J825" s="32">
        <f t="shared" si="63"/>
        <v>13</v>
      </c>
      <c r="K825" s="32" t="str">
        <f>VLOOKUP(F825,_holidays!A821:B2926, 2,)</f>
        <v>Y</v>
      </c>
      <c r="L825" s="32" t="str">
        <f>VLOOKUP(F825,_holidays!A821:C2926, 3,FALSE)</f>
        <v>N</v>
      </c>
      <c r="M825" s="32">
        <v>10.199999999999999</v>
      </c>
      <c r="N825" s="32">
        <v>17.899999999999999</v>
      </c>
      <c r="O825" s="32">
        <v>13</v>
      </c>
      <c r="P825" s="32">
        <v>3.4</v>
      </c>
      <c r="Q825" s="39">
        <v>107491.87</v>
      </c>
      <c r="R825" s="40">
        <v>115.1902122</v>
      </c>
      <c r="S825" s="40">
        <f t="shared" si="64"/>
        <v>12382011.315074814</v>
      </c>
    </row>
    <row r="826" spans="6:19" ht="20" customHeight="1" x14ac:dyDescent="0.2">
      <c r="F826" s="4">
        <v>42825</v>
      </c>
      <c r="G826" s="32" t="str">
        <f t="shared" si="60"/>
        <v>Friday</v>
      </c>
      <c r="H826" s="32" t="str">
        <f t="shared" si="61"/>
        <v>March</v>
      </c>
      <c r="I826" s="32" t="str">
        <f t="shared" si="62"/>
        <v>2017</v>
      </c>
      <c r="J826" s="32">
        <f t="shared" si="63"/>
        <v>13</v>
      </c>
      <c r="K826" s="32" t="str">
        <f>VLOOKUP(F826,_holidays!A822:B2927, 2,)</f>
        <v>N</v>
      </c>
      <c r="L826" s="32" t="str">
        <f>VLOOKUP(F826,_holidays!A822:C2927, 3,FALSE)</f>
        <v>N</v>
      </c>
      <c r="M826" s="32">
        <v>10.1</v>
      </c>
      <c r="N826" s="32">
        <v>17.899999999999999</v>
      </c>
      <c r="O826" s="32">
        <v>12.3</v>
      </c>
      <c r="P826" s="32">
        <v>2.8</v>
      </c>
      <c r="Q826" s="39">
        <v>110662.245</v>
      </c>
      <c r="R826" s="40">
        <v>145.21906050000001</v>
      </c>
      <c r="S826" s="40">
        <f t="shared" si="64"/>
        <v>16070267.251720823</v>
      </c>
    </row>
    <row r="827" spans="6:19" ht="20" customHeight="1" x14ac:dyDescent="0.2">
      <c r="F827" s="4">
        <v>42826</v>
      </c>
      <c r="G827" s="32" t="str">
        <f t="shared" si="60"/>
        <v>Saturday</v>
      </c>
      <c r="H827" s="32" t="str">
        <f t="shared" si="61"/>
        <v>April</v>
      </c>
      <c r="I827" s="32" t="str">
        <f t="shared" si="62"/>
        <v>2017</v>
      </c>
      <c r="J827" s="32">
        <f t="shared" si="63"/>
        <v>13</v>
      </c>
      <c r="K827" s="32" t="str">
        <f>VLOOKUP(F827,_holidays!A823:B2928, 2,)</f>
        <v>N</v>
      </c>
      <c r="L827" s="32" t="str">
        <f>VLOOKUP(F827,_holidays!A823:C2928, 3,FALSE)</f>
        <v>N</v>
      </c>
      <c r="M827" s="32">
        <v>10</v>
      </c>
      <c r="N827" s="32">
        <v>19</v>
      </c>
      <c r="O827" s="32">
        <v>13.5</v>
      </c>
      <c r="P827" s="32">
        <v>0</v>
      </c>
      <c r="Q827" s="39">
        <v>97402.264999999999</v>
      </c>
      <c r="R827" s="40">
        <v>99.249181780000001</v>
      </c>
      <c r="S827" s="40">
        <f t="shared" si="64"/>
        <v>9667095.1047687326</v>
      </c>
    </row>
    <row r="828" spans="6:19" ht="20" customHeight="1" x14ac:dyDescent="0.2">
      <c r="F828" s="4">
        <v>42827</v>
      </c>
      <c r="G828" s="32" t="str">
        <f t="shared" si="60"/>
        <v>Sunday</v>
      </c>
      <c r="H828" s="32" t="str">
        <f t="shared" si="61"/>
        <v>April</v>
      </c>
      <c r="I828" s="32" t="str">
        <f t="shared" si="62"/>
        <v>2017</v>
      </c>
      <c r="J828" s="32">
        <f t="shared" si="63"/>
        <v>14</v>
      </c>
      <c r="K828" s="32" t="str">
        <f>VLOOKUP(F828,_holidays!A824:B2929, 2,)</f>
        <v>N</v>
      </c>
      <c r="L828" s="32" t="str">
        <f>VLOOKUP(F828,_holidays!A824:C2929, 3,FALSE)</f>
        <v>N</v>
      </c>
      <c r="M828" s="32">
        <v>11.7</v>
      </c>
      <c r="N828" s="32">
        <v>18.2</v>
      </c>
      <c r="O828" s="32">
        <v>10.1</v>
      </c>
      <c r="P828" s="32">
        <v>0.4</v>
      </c>
      <c r="Q828" s="39">
        <v>94477.095000000001</v>
      </c>
      <c r="R828" s="40">
        <v>92.915735170000005</v>
      </c>
      <c r="S828" s="40">
        <f t="shared" si="64"/>
        <v>8778408.738650931</v>
      </c>
    </row>
    <row r="829" spans="6:19" ht="20" customHeight="1" x14ac:dyDescent="0.2">
      <c r="F829" s="4">
        <v>42828</v>
      </c>
      <c r="G829" s="32" t="str">
        <f t="shared" si="60"/>
        <v>Monday</v>
      </c>
      <c r="H829" s="32" t="str">
        <f t="shared" si="61"/>
        <v>April</v>
      </c>
      <c r="I829" s="32" t="str">
        <f t="shared" si="62"/>
        <v>2017</v>
      </c>
      <c r="J829" s="32">
        <f t="shared" si="63"/>
        <v>14</v>
      </c>
      <c r="K829" s="32" t="str">
        <f>VLOOKUP(F829,_holidays!A825:B2930, 2,)</f>
        <v>N</v>
      </c>
      <c r="L829" s="32" t="str">
        <f>VLOOKUP(F829,_holidays!A825:C2930, 3,FALSE)</f>
        <v>N</v>
      </c>
      <c r="M829" s="32">
        <v>8.1999999999999993</v>
      </c>
      <c r="N829" s="32">
        <v>21.5</v>
      </c>
      <c r="O829" s="32">
        <v>16.8</v>
      </c>
      <c r="P829" s="32">
        <v>0</v>
      </c>
      <c r="Q829" s="39">
        <v>107895.52499999999</v>
      </c>
      <c r="R829" s="40">
        <v>106.4521598</v>
      </c>
      <c r="S829" s="40">
        <f t="shared" si="64"/>
        <v>11485711.669004895</v>
      </c>
    </row>
    <row r="830" spans="6:19" ht="20" customHeight="1" x14ac:dyDescent="0.2">
      <c r="F830" s="4">
        <v>42829</v>
      </c>
      <c r="G830" s="32" t="str">
        <f t="shared" si="60"/>
        <v>Tuesday</v>
      </c>
      <c r="H830" s="32" t="str">
        <f t="shared" si="61"/>
        <v>April</v>
      </c>
      <c r="I830" s="32" t="str">
        <f t="shared" si="62"/>
        <v>2017</v>
      </c>
      <c r="J830" s="32">
        <f t="shared" si="63"/>
        <v>14</v>
      </c>
      <c r="K830" s="32" t="str">
        <f>VLOOKUP(F830,_holidays!A826:B2931, 2,)</f>
        <v>N</v>
      </c>
      <c r="L830" s="32" t="str">
        <f>VLOOKUP(F830,_holidays!A826:C2931, 3,FALSE)</f>
        <v>N</v>
      </c>
      <c r="M830" s="32">
        <v>10</v>
      </c>
      <c r="N830" s="32">
        <v>24.4</v>
      </c>
      <c r="O830" s="32">
        <v>16.399999999999999</v>
      </c>
      <c r="P830" s="32">
        <v>0</v>
      </c>
      <c r="Q830" s="39">
        <v>113138.67</v>
      </c>
      <c r="R830" s="40">
        <v>122.6614787</v>
      </c>
      <c r="S830" s="40">
        <f t="shared" si="64"/>
        <v>13877756.560351329</v>
      </c>
    </row>
    <row r="831" spans="6:19" ht="20" customHeight="1" x14ac:dyDescent="0.2">
      <c r="F831" s="4">
        <v>42830</v>
      </c>
      <c r="G831" s="32" t="str">
        <f t="shared" si="60"/>
        <v>Wednesday</v>
      </c>
      <c r="H831" s="32" t="str">
        <f t="shared" si="61"/>
        <v>April</v>
      </c>
      <c r="I831" s="32" t="str">
        <f t="shared" si="62"/>
        <v>2017</v>
      </c>
      <c r="J831" s="32">
        <f t="shared" si="63"/>
        <v>14</v>
      </c>
      <c r="K831" s="32" t="str">
        <f>VLOOKUP(F831,_holidays!A827:B2932, 2,)</f>
        <v>N</v>
      </c>
      <c r="L831" s="32" t="str">
        <f>VLOOKUP(F831,_holidays!A827:C2932, 3,FALSE)</f>
        <v>N</v>
      </c>
      <c r="M831" s="32">
        <v>11</v>
      </c>
      <c r="N831" s="32">
        <v>25.4</v>
      </c>
      <c r="O831" s="32">
        <v>15.8</v>
      </c>
      <c r="P831" s="32">
        <v>0</v>
      </c>
      <c r="Q831" s="39">
        <v>114191.35</v>
      </c>
      <c r="R831" s="40">
        <v>142.28042669999999</v>
      </c>
      <c r="S831" s="40">
        <f t="shared" si="64"/>
        <v>16247194.003449045</v>
      </c>
    </row>
    <row r="832" spans="6:19" ht="20" customHeight="1" x14ac:dyDescent="0.2">
      <c r="F832" s="4">
        <v>42831</v>
      </c>
      <c r="G832" s="32" t="str">
        <f t="shared" si="60"/>
        <v>Thursday</v>
      </c>
      <c r="H832" s="32" t="str">
        <f t="shared" si="61"/>
        <v>April</v>
      </c>
      <c r="I832" s="32" t="str">
        <f t="shared" si="62"/>
        <v>2017</v>
      </c>
      <c r="J832" s="32">
        <f t="shared" si="63"/>
        <v>14</v>
      </c>
      <c r="K832" s="32" t="str">
        <f>VLOOKUP(F832,_holidays!A828:B2933, 2,)</f>
        <v>N</v>
      </c>
      <c r="L832" s="32" t="str">
        <f>VLOOKUP(F832,_holidays!A828:C2933, 3,FALSE)</f>
        <v>N</v>
      </c>
      <c r="M832" s="32">
        <v>12</v>
      </c>
      <c r="N832" s="32">
        <v>26.6</v>
      </c>
      <c r="O832" s="32">
        <v>13.5</v>
      </c>
      <c r="P832" s="32">
        <v>0</v>
      </c>
      <c r="Q832" s="39">
        <v>114817.30499999999</v>
      </c>
      <c r="R832" s="40">
        <v>126.18198750000001</v>
      </c>
      <c r="S832" s="40">
        <f t="shared" si="64"/>
        <v>14487875.744293688</v>
      </c>
    </row>
    <row r="833" spans="6:19" ht="20" customHeight="1" x14ac:dyDescent="0.2">
      <c r="F833" s="4">
        <v>42832</v>
      </c>
      <c r="G833" s="32" t="str">
        <f t="shared" si="60"/>
        <v>Friday</v>
      </c>
      <c r="H833" s="32" t="str">
        <f t="shared" si="61"/>
        <v>April</v>
      </c>
      <c r="I833" s="32" t="str">
        <f t="shared" si="62"/>
        <v>2017</v>
      </c>
      <c r="J833" s="32">
        <f t="shared" si="63"/>
        <v>14</v>
      </c>
      <c r="K833" s="32" t="str">
        <f>VLOOKUP(F833,_holidays!A829:B2934, 2,)</f>
        <v>N</v>
      </c>
      <c r="L833" s="32" t="str">
        <f>VLOOKUP(F833,_holidays!A829:C2934, 3,FALSE)</f>
        <v>N</v>
      </c>
      <c r="M833" s="32">
        <v>12.7</v>
      </c>
      <c r="N833" s="32">
        <v>26.2</v>
      </c>
      <c r="O833" s="32">
        <v>15.6</v>
      </c>
      <c r="P833" s="32">
        <v>0</v>
      </c>
      <c r="Q833" s="39">
        <v>110160.02499999999</v>
      </c>
      <c r="R833" s="40">
        <v>101.330421</v>
      </c>
      <c r="S833" s="40">
        <f t="shared" si="64"/>
        <v>11162561.710620524</v>
      </c>
    </row>
    <row r="834" spans="6:19" ht="20" customHeight="1" x14ac:dyDescent="0.2">
      <c r="F834" s="4">
        <v>42833</v>
      </c>
      <c r="G834" s="32" t="str">
        <f t="shared" si="60"/>
        <v>Saturday</v>
      </c>
      <c r="H834" s="32" t="str">
        <f t="shared" si="61"/>
        <v>April</v>
      </c>
      <c r="I834" s="32" t="str">
        <f t="shared" si="62"/>
        <v>2017</v>
      </c>
      <c r="J834" s="32">
        <f t="shared" si="63"/>
        <v>14</v>
      </c>
      <c r="K834" s="32" t="str">
        <f>VLOOKUP(F834,_holidays!A830:B2935, 2,)</f>
        <v>N</v>
      </c>
      <c r="L834" s="32" t="str">
        <f>VLOOKUP(F834,_holidays!A830:C2935, 3,FALSE)</f>
        <v>N</v>
      </c>
      <c r="M834" s="32">
        <v>18.600000000000001</v>
      </c>
      <c r="N834" s="32">
        <v>28.1</v>
      </c>
      <c r="O834" s="32">
        <v>13.8</v>
      </c>
      <c r="P834" s="32">
        <v>0</v>
      </c>
      <c r="Q834" s="39">
        <v>99084.74</v>
      </c>
      <c r="R834" s="40">
        <v>95.867977690000004</v>
      </c>
      <c r="S834" s="40">
        <f t="shared" si="64"/>
        <v>9499053.6437394507</v>
      </c>
    </row>
    <row r="835" spans="6:19" ht="20" customHeight="1" x14ac:dyDescent="0.2">
      <c r="F835" s="4">
        <v>42834</v>
      </c>
      <c r="G835" s="32" t="str">
        <f t="shared" si="60"/>
        <v>Sunday</v>
      </c>
      <c r="H835" s="32" t="str">
        <f t="shared" si="61"/>
        <v>April</v>
      </c>
      <c r="I835" s="32" t="str">
        <f t="shared" si="62"/>
        <v>2017</v>
      </c>
      <c r="J835" s="32">
        <f t="shared" si="63"/>
        <v>15</v>
      </c>
      <c r="K835" s="32" t="str">
        <f>VLOOKUP(F835,_holidays!A831:B2936, 2,)</f>
        <v>N</v>
      </c>
      <c r="L835" s="32" t="str">
        <f>VLOOKUP(F835,_holidays!A831:C2936, 3,FALSE)</f>
        <v>N</v>
      </c>
      <c r="M835" s="32">
        <v>11.7</v>
      </c>
      <c r="N835" s="32">
        <v>15.2</v>
      </c>
      <c r="O835" s="32">
        <v>6.5</v>
      </c>
      <c r="P835" s="32">
        <v>10.6</v>
      </c>
      <c r="Q835" s="39">
        <v>96041.895000000004</v>
      </c>
      <c r="R835" s="40">
        <v>74.591633180000002</v>
      </c>
      <c r="S835" s="40">
        <f t="shared" si="64"/>
        <v>7163921.8017520765</v>
      </c>
    </row>
    <row r="836" spans="6:19" ht="20" customHeight="1" x14ac:dyDescent="0.2">
      <c r="F836" s="4">
        <v>42835</v>
      </c>
      <c r="G836" s="32" t="str">
        <f t="shared" si="60"/>
        <v>Monday</v>
      </c>
      <c r="H836" s="32" t="str">
        <f t="shared" si="61"/>
        <v>April</v>
      </c>
      <c r="I836" s="32" t="str">
        <f t="shared" si="62"/>
        <v>2017</v>
      </c>
      <c r="J836" s="32">
        <f t="shared" si="63"/>
        <v>15</v>
      </c>
      <c r="K836" s="32" t="str">
        <f>VLOOKUP(F836,_holidays!A832:B2937, 2,)</f>
        <v>N</v>
      </c>
      <c r="L836" s="32" t="str">
        <f>VLOOKUP(F836,_holidays!A832:C2937, 3,FALSE)</f>
        <v>N</v>
      </c>
      <c r="M836" s="32">
        <v>9</v>
      </c>
      <c r="N836" s="32">
        <v>17</v>
      </c>
      <c r="O836" s="32">
        <v>3</v>
      </c>
      <c r="P836" s="32">
        <v>25.4</v>
      </c>
      <c r="Q836" s="39">
        <v>113287.05499999999</v>
      </c>
      <c r="R836" s="40">
        <v>111.8004887</v>
      </c>
      <c r="S836" s="40">
        <f t="shared" si="64"/>
        <v>12665548.112383777</v>
      </c>
    </row>
    <row r="837" spans="6:19" ht="20" customHeight="1" x14ac:dyDescent="0.2">
      <c r="F837" s="4">
        <v>42836</v>
      </c>
      <c r="G837" s="32" t="str">
        <f t="shared" si="60"/>
        <v>Tuesday</v>
      </c>
      <c r="H837" s="32" t="str">
        <f t="shared" si="61"/>
        <v>April</v>
      </c>
      <c r="I837" s="32" t="str">
        <f t="shared" si="62"/>
        <v>2017</v>
      </c>
      <c r="J837" s="32">
        <f t="shared" si="63"/>
        <v>15</v>
      </c>
      <c r="K837" s="32" t="str">
        <f>VLOOKUP(F837,_holidays!A833:B2938, 2,)</f>
        <v>N</v>
      </c>
      <c r="L837" s="32" t="str">
        <f>VLOOKUP(F837,_holidays!A833:C2938, 3,FALSE)</f>
        <v>N</v>
      </c>
      <c r="M837" s="32">
        <v>12.3</v>
      </c>
      <c r="N837" s="32">
        <v>18.5</v>
      </c>
      <c r="O837" s="32">
        <v>13.5</v>
      </c>
      <c r="P837" s="32">
        <v>15.4</v>
      </c>
      <c r="Q837" s="39">
        <v>114159.965</v>
      </c>
      <c r="R837" s="40">
        <v>130.03687339999999</v>
      </c>
      <c r="S837" s="40">
        <f t="shared" si="64"/>
        <v>14845004.916053429</v>
      </c>
    </row>
    <row r="838" spans="6:19" ht="20" customHeight="1" x14ac:dyDescent="0.2">
      <c r="F838" s="4">
        <v>42837</v>
      </c>
      <c r="G838" s="32" t="str">
        <f t="shared" ref="G838:G901" si="65">TEXT(F838,"DDDD")</f>
        <v>Wednesday</v>
      </c>
      <c r="H838" s="32" t="str">
        <f t="shared" ref="H838:H901" si="66">TEXT(F838,"MMMM")</f>
        <v>April</v>
      </c>
      <c r="I838" s="32" t="str">
        <f t="shared" ref="I838:I901" si="67">TEXT(F838,"YYYY")</f>
        <v>2017</v>
      </c>
      <c r="J838" s="32">
        <f t="shared" ref="J838:J901" si="68">WEEKNUM(F838)</f>
        <v>15</v>
      </c>
      <c r="K838" s="32" t="str">
        <f>VLOOKUP(F838,_holidays!A834:B2939, 2,)</f>
        <v>N</v>
      </c>
      <c r="L838" s="32" t="str">
        <f>VLOOKUP(F838,_holidays!A834:C2939, 3,FALSE)</f>
        <v>N</v>
      </c>
      <c r="M838" s="32">
        <v>10.8</v>
      </c>
      <c r="N838" s="32">
        <v>19.3</v>
      </c>
      <c r="O838" s="32">
        <v>14</v>
      </c>
      <c r="P838" s="32">
        <v>0</v>
      </c>
      <c r="Q838" s="39">
        <v>114335.995</v>
      </c>
      <c r="R838" s="40">
        <v>126.572879</v>
      </c>
      <c r="S838" s="40">
        <f t="shared" ref="S838:S901" si="69">Q838*R838</f>
        <v>14471836.060479604</v>
      </c>
    </row>
    <row r="839" spans="6:19" ht="20" customHeight="1" x14ac:dyDescent="0.2">
      <c r="F839" s="4">
        <v>42838</v>
      </c>
      <c r="G839" s="32" t="str">
        <f t="shared" si="65"/>
        <v>Thursday</v>
      </c>
      <c r="H839" s="32" t="str">
        <f t="shared" si="66"/>
        <v>April</v>
      </c>
      <c r="I839" s="32" t="str">
        <f t="shared" si="67"/>
        <v>2017</v>
      </c>
      <c r="J839" s="32">
        <f t="shared" si="68"/>
        <v>15</v>
      </c>
      <c r="K839" s="32" t="str">
        <f>VLOOKUP(F839,_holidays!A835:B2940, 2,)</f>
        <v>N</v>
      </c>
      <c r="L839" s="32" t="str">
        <f>VLOOKUP(F839,_holidays!A835:C2940, 3,FALSE)</f>
        <v>N</v>
      </c>
      <c r="M839" s="32">
        <v>10.9</v>
      </c>
      <c r="N839" s="32">
        <v>22.2</v>
      </c>
      <c r="O839" s="32">
        <v>13.9</v>
      </c>
      <c r="P839" s="32">
        <v>0</v>
      </c>
      <c r="Q839" s="39">
        <v>112704.045</v>
      </c>
      <c r="R839" s="40">
        <v>117.53565020000001</v>
      </c>
      <c r="S839" s="40">
        <f t="shared" si="69"/>
        <v>13246743.20924506</v>
      </c>
    </row>
    <row r="840" spans="6:19" ht="20" customHeight="1" x14ac:dyDescent="0.2">
      <c r="F840" s="4">
        <v>42839</v>
      </c>
      <c r="G840" s="32" t="str">
        <f t="shared" si="65"/>
        <v>Friday</v>
      </c>
      <c r="H840" s="32" t="str">
        <f t="shared" si="66"/>
        <v>April</v>
      </c>
      <c r="I840" s="32" t="str">
        <f t="shared" si="67"/>
        <v>2017</v>
      </c>
      <c r="J840" s="32">
        <f t="shared" si="68"/>
        <v>15</v>
      </c>
      <c r="K840" s="32" t="str">
        <f>VLOOKUP(F840,_holidays!A836:B2941, 2,)</f>
        <v>N</v>
      </c>
      <c r="L840" s="32" t="str">
        <f>VLOOKUP(F840,_holidays!A836:C2941, 3,FALSE)</f>
        <v>Y</v>
      </c>
      <c r="M840" s="32">
        <v>13</v>
      </c>
      <c r="N840" s="32">
        <v>17.899999999999999</v>
      </c>
      <c r="O840" s="32">
        <v>8.9</v>
      </c>
      <c r="P840" s="32">
        <v>0</v>
      </c>
      <c r="Q840" s="39">
        <v>97436.41</v>
      </c>
      <c r="R840" s="40">
        <v>109.7650221</v>
      </c>
      <c r="S840" s="40">
        <f t="shared" si="69"/>
        <v>10695109.69699466</v>
      </c>
    </row>
    <row r="841" spans="6:19" ht="20" customHeight="1" x14ac:dyDescent="0.2">
      <c r="F841" s="4">
        <v>42840</v>
      </c>
      <c r="G841" s="32" t="str">
        <f t="shared" si="65"/>
        <v>Saturday</v>
      </c>
      <c r="H841" s="32" t="str">
        <f t="shared" si="66"/>
        <v>April</v>
      </c>
      <c r="I841" s="32" t="str">
        <f t="shared" si="67"/>
        <v>2017</v>
      </c>
      <c r="J841" s="32">
        <f t="shared" si="68"/>
        <v>15</v>
      </c>
      <c r="K841" s="32" t="str">
        <f>VLOOKUP(F841,_holidays!A837:B2942, 2,)</f>
        <v>N</v>
      </c>
      <c r="L841" s="32" t="str">
        <f>VLOOKUP(F841,_holidays!A837:C2942, 3,FALSE)</f>
        <v>Y</v>
      </c>
      <c r="M841" s="32">
        <v>11.8</v>
      </c>
      <c r="N841" s="32">
        <v>17.3</v>
      </c>
      <c r="O841" s="32">
        <v>9.6999999999999993</v>
      </c>
      <c r="P841" s="32">
        <v>0</v>
      </c>
      <c r="Q841" s="39">
        <v>99608.57</v>
      </c>
      <c r="R841" s="40">
        <v>116.78284910000001</v>
      </c>
      <c r="S841" s="40">
        <f t="shared" si="69"/>
        <v>11632572.599376788</v>
      </c>
    </row>
    <row r="842" spans="6:19" ht="20" customHeight="1" x14ac:dyDescent="0.2">
      <c r="F842" s="4">
        <v>42841</v>
      </c>
      <c r="G842" s="32" t="str">
        <f t="shared" si="65"/>
        <v>Sunday</v>
      </c>
      <c r="H842" s="32" t="str">
        <f t="shared" si="66"/>
        <v>April</v>
      </c>
      <c r="I842" s="32" t="str">
        <f t="shared" si="67"/>
        <v>2017</v>
      </c>
      <c r="J842" s="32">
        <f t="shared" si="68"/>
        <v>16</v>
      </c>
      <c r="K842" s="32" t="str">
        <f>VLOOKUP(F842,_holidays!A838:B2943, 2,)</f>
        <v>N</v>
      </c>
      <c r="L842" s="32" t="str">
        <f>VLOOKUP(F842,_holidays!A838:C2943, 3,FALSE)</f>
        <v>Y</v>
      </c>
      <c r="M842" s="32">
        <v>9.9</v>
      </c>
      <c r="N842" s="32">
        <v>22.6</v>
      </c>
      <c r="O842" s="32">
        <v>10.1</v>
      </c>
      <c r="P842" s="32">
        <v>0</v>
      </c>
      <c r="Q842" s="39">
        <v>96594.744999999995</v>
      </c>
      <c r="R842" s="40">
        <v>95.646407010000004</v>
      </c>
      <c r="S842" s="40">
        <f t="shared" si="69"/>
        <v>9238940.2952971626</v>
      </c>
    </row>
    <row r="843" spans="6:19" ht="20" customHeight="1" x14ac:dyDescent="0.2">
      <c r="F843" s="4">
        <v>42842</v>
      </c>
      <c r="G843" s="32" t="str">
        <f t="shared" si="65"/>
        <v>Monday</v>
      </c>
      <c r="H843" s="32" t="str">
        <f t="shared" si="66"/>
        <v>April</v>
      </c>
      <c r="I843" s="32" t="str">
        <f t="shared" si="67"/>
        <v>2017</v>
      </c>
      <c r="J843" s="32">
        <f t="shared" si="68"/>
        <v>16</v>
      </c>
      <c r="K843" s="32" t="str">
        <f>VLOOKUP(F843,_holidays!A839:B2944, 2,)</f>
        <v>N</v>
      </c>
      <c r="L843" s="32" t="str">
        <f>VLOOKUP(F843,_holidays!A839:C2944, 3,FALSE)</f>
        <v>Y</v>
      </c>
      <c r="M843" s="32">
        <v>11.1</v>
      </c>
      <c r="N843" s="32">
        <v>18.3</v>
      </c>
      <c r="O843" s="32">
        <v>10.9</v>
      </c>
      <c r="P843" s="32">
        <v>0</v>
      </c>
      <c r="Q843" s="39">
        <v>99945.494999999995</v>
      </c>
      <c r="R843" s="40">
        <v>104.57818949999999</v>
      </c>
      <c r="S843" s="40">
        <f t="shared" si="69"/>
        <v>10452118.915781301</v>
      </c>
    </row>
    <row r="844" spans="6:19" ht="20" customHeight="1" x14ac:dyDescent="0.2">
      <c r="F844" s="4">
        <v>42843</v>
      </c>
      <c r="G844" s="32" t="str">
        <f t="shared" si="65"/>
        <v>Tuesday</v>
      </c>
      <c r="H844" s="32" t="str">
        <f t="shared" si="66"/>
        <v>April</v>
      </c>
      <c r="I844" s="32" t="str">
        <f t="shared" si="67"/>
        <v>2017</v>
      </c>
      <c r="J844" s="32">
        <f t="shared" si="68"/>
        <v>16</v>
      </c>
      <c r="K844" s="32" t="str">
        <f>VLOOKUP(F844,_holidays!A840:B2945, 2,)</f>
        <v>N</v>
      </c>
      <c r="L844" s="32" t="str">
        <f>VLOOKUP(F844,_holidays!A840:C2945, 3,FALSE)</f>
        <v>N</v>
      </c>
      <c r="M844" s="32">
        <v>9.5</v>
      </c>
      <c r="N844" s="32">
        <v>20.399999999999999</v>
      </c>
      <c r="O844" s="32">
        <v>13.7</v>
      </c>
      <c r="P844" s="32">
        <v>0</v>
      </c>
      <c r="Q844" s="39">
        <v>111955.175</v>
      </c>
      <c r="R844" s="40">
        <v>112.8247059</v>
      </c>
      <c r="S844" s="40">
        <f t="shared" si="69"/>
        <v>12631309.693358032</v>
      </c>
    </row>
    <row r="845" spans="6:19" ht="20" customHeight="1" x14ac:dyDescent="0.2">
      <c r="F845" s="4">
        <v>42844</v>
      </c>
      <c r="G845" s="32" t="str">
        <f t="shared" si="65"/>
        <v>Wednesday</v>
      </c>
      <c r="H845" s="32" t="str">
        <f t="shared" si="66"/>
        <v>April</v>
      </c>
      <c r="I845" s="32" t="str">
        <f t="shared" si="67"/>
        <v>2017</v>
      </c>
      <c r="J845" s="32">
        <f t="shared" si="68"/>
        <v>16</v>
      </c>
      <c r="K845" s="32" t="str">
        <f>VLOOKUP(F845,_holidays!A841:B2946, 2,)</f>
        <v>Y</v>
      </c>
      <c r="L845" s="32" t="str">
        <f>VLOOKUP(F845,_holidays!A841:C2946, 3,FALSE)</f>
        <v>N</v>
      </c>
      <c r="M845" s="32">
        <v>13</v>
      </c>
      <c r="N845" s="32">
        <v>26.9</v>
      </c>
      <c r="O845" s="32">
        <v>12.7</v>
      </c>
      <c r="P845" s="32">
        <v>0</v>
      </c>
      <c r="Q845" s="39">
        <v>114436.97</v>
      </c>
      <c r="R845" s="40">
        <v>101.3145524</v>
      </c>
      <c r="S845" s="40">
        <f t="shared" si="69"/>
        <v>11594130.393562227</v>
      </c>
    </row>
    <row r="846" spans="6:19" ht="20" customHeight="1" x14ac:dyDescent="0.2">
      <c r="F846" s="4">
        <v>42845</v>
      </c>
      <c r="G846" s="32" t="str">
        <f t="shared" si="65"/>
        <v>Thursday</v>
      </c>
      <c r="H846" s="32" t="str">
        <f t="shared" si="66"/>
        <v>April</v>
      </c>
      <c r="I846" s="32" t="str">
        <f t="shared" si="67"/>
        <v>2017</v>
      </c>
      <c r="J846" s="32">
        <f t="shared" si="68"/>
        <v>16</v>
      </c>
      <c r="K846" s="32" t="str">
        <f>VLOOKUP(F846,_holidays!A842:B2947, 2,)</f>
        <v>Y</v>
      </c>
      <c r="L846" s="32" t="str">
        <f>VLOOKUP(F846,_holidays!A842:C2947, 3,FALSE)</f>
        <v>N</v>
      </c>
      <c r="M846" s="32">
        <v>14.6</v>
      </c>
      <c r="N846" s="32">
        <v>26.5</v>
      </c>
      <c r="O846" s="32">
        <v>12.4</v>
      </c>
      <c r="P846" s="32">
        <v>0</v>
      </c>
      <c r="Q846" s="39">
        <v>112816.68</v>
      </c>
      <c r="R846" s="40">
        <v>104.07810310000001</v>
      </c>
      <c r="S846" s="40">
        <f t="shared" si="69"/>
        <v>11741746.052439708</v>
      </c>
    </row>
    <row r="847" spans="6:19" ht="20" customHeight="1" x14ac:dyDescent="0.2">
      <c r="F847" s="4">
        <v>42846</v>
      </c>
      <c r="G847" s="32" t="str">
        <f t="shared" si="65"/>
        <v>Friday</v>
      </c>
      <c r="H847" s="32" t="str">
        <f t="shared" si="66"/>
        <v>April</v>
      </c>
      <c r="I847" s="32" t="str">
        <f t="shared" si="67"/>
        <v>2017</v>
      </c>
      <c r="J847" s="32">
        <f t="shared" si="68"/>
        <v>16</v>
      </c>
      <c r="K847" s="32" t="str">
        <f>VLOOKUP(F847,_holidays!A843:B2948, 2,)</f>
        <v>Y</v>
      </c>
      <c r="L847" s="32" t="str">
        <f>VLOOKUP(F847,_holidays!A843:C2948, 3,FALSE)</f>
        <v>N</v>
      </c>
      <c r="M847" s="32">
        <v>16.5</v>
      </c>
      <c r="N847" s="32">
        <v>20.9</v>
      </c>
      <c r="O847" s="32">
        <v>3.6</v>
      </c>
      <c r="P847" s="32">
        <v>9.4</v>
      </c>
      <c r="Q847" s="39">
        <v>114522.44</v>
      </c>
      <c r="R847" s="40">
        <v>133.2265993</v>
      </c>
      <c r="S847" s="40">
        <f t="shared" si="69"/>
        <v>15257435.224738292</v>
      </c>
    </row>
    <row r="848" spans="6:19" ht="20" customHeight="1" x14ac:dyDescent="0.2">
      <c r="F848" s="4">
        <v>42847</v>
      </c>
      <c r="G848" s="32" t="str">
        <f t="shared" si="65"/>
        <v>Saturday</v>
      </c>
      <c r="H848" s="32" t="str">
        <f t="shared" si="66"/>
        <v>April</v>
      </c>
      <c r="I848" s="32" t="str">
        <f t="shared" si="67"/>
        <v>2017</v>
      </c>
      <c r="J848" s="32">
        <f t="shared" si="68"/>
        <v>16</v>
      </c>
      <c r="K848" s="32" t="str">
        <f>VLOOKUP(F848,_holidays!A844:B2949, 2,)</f>
        <v>Y</v>
      </c>
      <c r="L848" s="32" t="str">
        <f>VLOOKUP(F848,_holidays!A844:C2949, 3,FALSE)</f>
        <v>N</v>
      </c>
      <c r="M848" s="32">
        <v>16.899999999999999</v>
      </c>
      <c r="N848" s="32">
        <v>22.5</v>
      </c>
      <c r="O848" s="32">
        <v>11.8</v>
      </c>
      <c r="P848" s="32">
        <v>4.5999999999999996</v>
      </c>
      <c r="Q848" s="39">
        <v>102528.4</v>
      </c>
      <c r="R848" s="40">
        <v>111.6671228</v>
      </c>
      <c r="S848" s="40">
        <f t="shared" si="69"/>
        <v>11449051.43328752</v>
      </c>
    </row>
    <row r="849" spans="6:19" ht="20" customHeight="1" x14ac:dyDescent="0.2">
      <c r="F849" s="4">
        <v>42848</v>
      </c>
      <c r="G849" s="32" t="str">
        <f t="shared" si="65"/>
        <v>Sunday</v>
      </c>
      <c r="H849" s="32" t="str">
        <f t="shared" si="66"/>
        <v>April</v>
      </c>
      <c r="I849" s="32" t="str">
        <f t="shared" si="67"/>
        <v>2017</v>
      </c>
      <c r="J849" s="32">
        <f t="shared" si="68"/>
        <v>17</v>
      </c>
      <c r="K849" s="32" t="str">
        <f>VLOOKUP(F849,_holidays!A845:B2950, 2,)</f>
        <v>Y</v>
      </c>
      <c r="L849" s="32" t="str">
        <f>VLOOKUP(F849,_holidays!A845:C2950, 3,FALSE)</f>
        <v>N</v>
      </c>
      <c r="M849" s="32">
        <v>14.4</v>
      </c>
      <c r="N849" s="32">
        <v>21.8</v>
      </c>
      <c r="O849" s="32">
        <v>11.9</v>
      </c>
      <c r="P849" s="32">
        <v>0</v>
      </c>
      <c r="Q849" s="39">
        <v>97356.565000000002</v>
      </c>
      <c r="R849" s="40">
        <v>90.726651050000001</v>
      </c>
      <c r="S849" s="40">
        <f t="shared" si="69"/>
        <v>8832835.1001816429</v>
      </c>
    </row>
    <row r="850" spans="6:19" ht="20" customHeight="1" x14ac:dyDescent="0.2">
      <c r="F850" s="4">
        <v>42849</v>
      </c>
      <c r="G850" s="32" t="str">
        <f t="shared" si="65"/>
        <v>Monday</v>
      </c>
      <c r="H850" s="32" t="str">
        <f t="shared" si="66"/>
        <v>April</v>
      </c>
      <c r="I850" s="32" t="str">
        <f t="shared" si="67"/>
        <v>2017</v>
      </c>
      <c r="J850" s="32">
        <f t="shared" si="68"/>
        <v>17</v>
      </c>
      <c r="K850" s="32" t="str">
        <f>VLOOKUP(F850,_holidays!A846:B2951, 2,)</f>
        <v>Y</v>
      </c>
      <c r="L850" s="32" t="str">
        <f>VLOOKUP(F850,_holidays!A846:C2951, 3,FALSE)</f>
        <v>N</v>
      </c>
      <c r="M850" s="32">
        <v>15.9</v>
      </c>
      <c r="N850" s="32">
        <v>24.7</v>
      </c>
      <c r="O850" s="32">
        <v>9.9</v>
      </c>
      <c r="P850" s="32">
        <v>0</v>
      </c>
      <c r="Q850" s="39">
        <v>109421.815</v>
      </c>
      <c r="R850" s="40">
        <v>113.2589368</v>
      </c>
      <c r="S850" s="40">
        <f t="shared" si="69"/>
        <v>12392998.429626292</v>
      </c>
    </row>
    <row r="851" spans="6:19" ht="20" customHeight="1" x14ac:dyDescent="0.2">
      <c r="F851" s="4">
        <v>42850</v>
      </c>
      <c r="G851" s="32" t="str">
        <f t="shared" si="65"/>
        <v>Tuesday</v>
      </c>
      <c r="H851" s="32" t="str">
        <f t="shared" si="66"/>
        <v>April</v>
      </c>
      <c r="I851" s="32" t="str">
        <f t="shared" si="67"/>
        <v>2017</v>
      </c>
      <c r="J851" s="32">
        <f t="shared" si="68"/>
        <v>17</v>
      </c>
      <c r="K851" s="32" t="str">
        <f>VLOOKUP(F851,_holidays!A847:B2952, 2,)</f>
        <v>Y</v>
      </c>
      <c r="L851" s="32" t="str">
        <f>VLOOKUP(F851,_holidays!A847:C2952, 3,FALSE)</f>
        <v>Y</v>
      </c>
      <c r="M851" s="32">
        <v>16.2</v>
      </c>
      <c r="N851" s="32">
        <v>17.7</v>
      </c>
      <c r="O851" s="32">
        <v>5.8</v>
      </c>
      <c r="P851" s="32">
        <v>21.6</v>
      </c>
      <c r="Q851" s="39">
        <v>101548.735</v>
      </c>
      <c r="R851" s="40">
        <v>86.790072550000005</v>
      </c>
      <c r="S851" s="40">
        <f t="shared" si="69"/>
        <v>8813422.0780107249</v>
      </c>
    </row>
    <row r="852" spans="6:19" ht="20" customHeight="1" x14ac:dyDescent="0.2">
      <c r="F852" s="4">
        <v>42851</v>
      </c>
      <c r="G852" s="32" t="str">
        <f t="shared" si="65"/>
        <v>Wednesday</v>
      </c>
      <c r="H852" s="32" t="str">
        <f t="shared" si="66"/>
        <v>April</v>
      </c>
      <c r="I852" s="32" t="str">
        <f t="shared" si="67"/>
        <v>2017</v>
      </c>
      <c r="J852" s="32">
        <f t="shared" si="68"/>
        <v>17</v>
      </c>
      <c r="K852" s="32" t="str">
        <f>VLOOKUP(F852,_holidays!A848:B2953, 2,)</f>
        <v>Y</v>
      </c>
      <c r="L852" s="32" t="str">
        <f>VLOOKUP(F852,_holidays!A848:C2953, 3,FALSE)</f>
        <v>N</v>
      </c>
      <c r="M852" s="32">
        <v>10.1</v>
      </c>
      <c r="N852" s="32">
        <v>14.5</v>
      </c>
      <c r="O852" s="32">
        <v>6.4</v>
      </c>
      <c r="P852" s="32">
        <v>20</v>
      </c>
      <c r="Q852" s="39">
        <v>116795.245</v>
      </c>
      <c r="R852" s="40">
        <v>100.69868460000001</v>
      </c>
      <c r="S852" s="40">
        <f t="shared" si="69"/>
        <v>11761127.539034728</v>
      </c>
    </row>
    <row r="853" spans="6:19" ht="20" customHeight="1" x14ac:dyDescent="0.2">
      <c r="F853" s="4">
        <v>42852</v>
      </c>
      <c r="G853" s="32" t="str">
        <f t="shared" si="65"/>
        <v>Thursday</v>
      </c>
      <c r="H853" s="32" t="str">
        <f t="shared" si="66"/>
        <v>April</v>
      </c>
      <c r="I853" s="32" t="str">
        <f t="shared" si="67"/>
        <v>2017</v>
      </c>
      <c r="J853" s="32">
        <f t="shared" si="68"/>
        <v>17</v>
      </c>
      <c r="K853" s="32" t="str">
        <f>VLOOKUP(F853,_holidays!A849:B2954, 2,)</f>
        <v>Y</v>
      </c>
      <c r="L853" s="32" t="str">
        <f>VLOOKUP(F853,_holidays!A849:C2954, 3,FALSE)</f>
        <v>N</v>
      </c>
      <c r="M853" s="32">
        <v>8.3000000000000007</v>
      </c>
      <c r="N853" s="32">
        <v>15.6</v>
      </c>
      <c r="O853" s="32">
        <v>7.1</v>
      </c>
      <c r="P853" s="32">
        <v>15.4</v>
      </c>
      <c r="Q853" s="39">
        <v>126329.53</v>
      </c>
      <c r="R853" s="40">
        <v>145.68273490000001</v>
      </c>
      <c r="S853" s="40">
        <f t="shared" si="69"/>
        <v>18404031.429031599</v>
      </c>
    </row>
    <row r="854" spans="6:19" ht="20" customHeight="1" x14ac:dyDescent="0.2">
      <c r="F854" s="4">
        <v>42853</v>
      </c>
      <c r="G854" s="32" t="str">
        <f t="shared" si="65"/>
        <v>Friday</v>
      </c>
      <c r="H854" s="32" t="str">
        <f t="shared" si="66"/>
        <v>April</v>
      </c>
      <c r="I854" s="32" t="str">
        <f t="shared" si="67"/>
        <v>2017</v>
      </c>
      <c r="J854" s="32">
        <f t="shared" si="68"/>
        <v>17</v>
      </c>
      <c r="K854" s="32" t="str">
        <f>VLOOKUP(F854,_holidays!A850:B2955, 2,)</f>
        <v>Y</v>
      </c>
      <c r="L854" s="32" t="str">
        <f>VLOOKUP(F854,_holidays!A850:C2955, 3,FALSE)</f>
        <v>N</v>
      </c>
      <c r="M854" s="32">
        <v>9.4</v>
      </c>
      <c r="N854" s="32">
        <v>19.8</v>
      </c>
      <c r="O854" s="32">
        <v>6</v>
      </c>
      <c r="P854" s="32">
        <v>0.4</v>
      </c>
      <c r="Q854" s="39">
        <v>120144.19</v>
      </c>
      <c r="R854" s="40">
        <v>120.8095221</v>
      </c>
      <c r="S854" s="40">
        <f t="shared" si="69"/>
        <v>14514562.176991599</v>
      </c>
    </row>
    <row r="855" spans="6:19" ht="20" customHeight="1" x14ac:dyDescent="0.2">
      <c r="F855" s="4">
        <v>42854</v>
      </c>
      <c r="G855" s="32" t="str">
        <f t="shared" si="65"/>
        <v>Saturday</v>
      </c>
      <c r="H855" s="32" t="str">
        <f t="shared" si="66"/>
        <v>April</v>
      </c>
      <c r="I855" s="32" t="str">
        <f t="shared" si="67"/>
        <v>2017</v>
      </c>
      <c r="J855" s="32">
        <f t="shared" si="68"/>
        <v>17</v>
      </c>
      <c r="K855" s="32" t="str">
        <f>VLOOKUP(F855,_holidays!A851:B2956, 2,)</f>
        <v>Y</v>
      </c>
      <c r="L855" s="32" t="str">
        <f>VLOOKUP(F855,_holidays!A851:C2956, 3,FALSE)</f>
        <v>N</v>
      </c>
      <c r="M855" s="32">
        <v>14.9</v>
      </c>
      <c r="N855" s="32">
        <v>18.100000000000001</v>
      </c>
      <c r="O855" s="32">
        <v>7.9</v>
      </c>
      <c r="P855" s="32">
        <v>0.2</v>
      </c>
      <c r="Q855" s="39">
        <v>104864.05</v>
      </c>
      <c r="R855" s="40">
        <v>100.81967</v>
      </c>
      <c r="S855" s="40">
        <f t="shared" si="69"/>
        <v>10572358.915863501</v>
      </c>
    </row>
    <row r="856" spans="6:19" ht="20" customHeight="1" x14ac:dyDescent="0.2">
      <c r="F856" s="4">
        <v>42855</v>
      </c>
      <c r="G856" s="32" t="str">
        <f t="shared" si="65"/>
        <v>Sunday</v>
      </c>
      <c r="H856" s="32" t="str">
        <f t="shared" si="66"/>
        <v>April</v>
      </c>
      <c r="I856" s="32" t="str">
        <f t="shared" si="67"/>
        <v>2017</v>
      </c>
      <c r="J856" s="32">
        <f t="shared" si="68"/>
        <v>18</v>
      </c>
      <c r="K856" s="32" t="str">
        <f>VLOOKUP(F856,_holidays!A852:B2957, 2,)</f>
        <v>Y</v>
      </c>
      <c r="L856" s="32" t="str">
        <f>VLOOKUP(F856,_holidays!A852:C2957, 3,FALSE)</f>
        <v>N</v>
      </c>
      <c r="M856" s="32">
        <v>13.6</v>
      </c>
      <c r="N856" s="32">
        <v>17.8</v>
      </c>
      <c r="O856" s="32">
        <v>7.3</v>
      </c>
      <c r="P856" s="32">
        <v>0</v>
      </c>
      <c r="Q856" s="39">
        <v>103756.535</v>
      </c>
      <c r="R856" s="40">
        <v>109.5772954</v>
      </c>
      <c r="S856" s="40">
        <f t="shared" si="69"/>
        <v>11369360.48537544</v>
      </c>
    </row>
    <row r="857" spans="6:19" ht="20" customHeight="1" x14ac:dyDescent="0.2">
      <c r="F857" s="4">
        <v>42856</v>
      </c>
      <c r="G857" s="32" t="str">
        <f t="shared" si="65"/>
        <v>Monday</v>
      </c>
      <c r="H857" s="32" t="str">
        <f t="shared" si="66"/>
        <v>May</v>
      </c>
      <c r="I857" s="32" t="str">
        <f t="shared" si="67"/>
        <v>2017</v>
      </c>
      <c r="J857" s="32">
        <f t="shared" si="68"/>
        <v>18</v>
      </c>
      <c r="K857" s="32" t="str">
        <f>VLOOKUP(F857,_holidays!A853:B2958, 2,)</f>
        <v>Y</v>
      </c>
      <c r="L857" s="32" t="str">
        <f>VLOOKUP(F857,_holidays!A853:C2958, 3,FALSE)</f>
        <v>N</v>
      </c>
      <c r="M857" s="32">
        <v>13.6</v>
      </c>
      <c r="N857" s="32">
        <v>20.399999999999999</v>
      </c>
      <c r="O857" s="32">
        <v>8.6999999999999993</v>
      </c>
      <c r="P857" s="32">
        <v>0</v>
      </c>
      <c r="Q857" s="39">
        <v>115103.77499999999</v>
      </c>
      <c r="R857" s="40">
        <v>99.159474029999998</v>
      </c>
      <c r="S857" s="40">
        <f t="shared" si="69"/>
        <v>11413629.787867462</v>
      </c>
    </row>
    <row r="858" spans="6:19" ht="20" customHeight="1" x14ac:dyDescent="0.2">
      <c r="F858" s="4">
        <v>42857</v>
      </c>
      <c r="G858" s="32" t="str">
        <f t="shared" si="65"/>
        <v>Tuesday</v>
      </c>
      <c r="H858" s="32" t="str">
        <f t="shared" si="66"/>
        <v>May</v>
      </c>
      <c r="I858" s="32" t="str">
        <f t="shared" si="67"/>
        <v>2017</v>
      </c>
      <c r="J858" s="32">
        <f t="shared" si="68"/>
        <v>18</v>
      </c>
      <c r="K858" s="32" t="str">
        <f>VLOOKUP(F858,_holidays!A854:B2959, 2,)</f>
        <v>Y</v>
      </c>
      <c r="L858" s="32" t="str">
        <f>VLOOKUP(F858,_holidays!A854:C2959, 3,FALSE)</f>
        <v>N</v>
      </c>
      <c r="M858" s="32">
        <v>10.4</v>
      </c>
      <c r="N858" s="32">
        <v>15.2</v>
      </c>
      <c r="O858" s="32">
        <v>9.4</v>
      </c>
      <c r="P858" s="32">
        <v>2.4</v>
      </c>
      <c r="Q858" s="39">
        <v>120718.64</v>
      </c>
      <c r="R858" s="40">
        <v>109.9227693</v>
      </c>
      <c r="S858" s="40">
        <f t="shared" si="69"/>
        <v>13269727.214929752</v>
      </c>
    </row>
    <row r="859" spans="6:19" ht="20" customHeight="1" x14ac:dyDescent="0.2">
      <c r="F859" s="4">
        <v>42858</v>
      </c>
      <c r="G859" s="32" t="str">
        <f t="shared" si="65"/>
        <v>Wednesday</v>
      </c>
      <c r="H859" s="32" t="str">
        <f t="shared" si="66"/>
        <v>May</v>
      </c>
      <c r="I859" s="32" t="str">
        <f t="shared" si="67"/>
        <v>2017</v>
      </c>
      <c r="J859" s="32">
        <f t="shared" si="68"/>
        <v>18</v>
      </c>
      <c r="K859" s="32" t="str">
        <f>VLOOKUP(F859,_holidays!A855:B2960, 2,)</f>
        <v>Y</v>
      </c>
      <c r="L859" s="32" t="str">
        <f>VLOOKUP(F859,_holidays!A855:C2960, 3,FALSE)</f>
        <v>N</v>
      </c>
      <c r="M859" s="32">
        <v>7.4</v>
      </c>
      <c r="N859" s="32">
        <v>15.3</v>
      </c>
      <c r="O859" s="32">
        <v>10.8</v>
      </c>
      <c r="P859" s="32">
        <v>0.8</v>
      </c>
      <c r="Q859" s="39">
        <v>129196.44500000001</v>
      </c>
      <c r="R859" s="40">
        <v>128.63995560000001</v>
      </c>
      <c r="S859" s="40">
        <f t="shared" si="69"/>
        <v>16619824.948477844</v>
      </c>
    </row>
    <row r="860" spans="6:19" ht="20" customHeight="1" x14ac:dyDescent="0.2">
      <c r="F860" s="4">
        <v>42859</v>
      </c>
      <c r="G860" s="32" t="str">
        <f t="shared" si="65"/>
        <v>Thursday</v>
      </c>
      <c r="H860" s="32" t="str">
        <f t="shared" si="66"/>
        <v>May</v>
      </c>
      <c r="I860" s="32" t="str">
        <f t="shared" si="67"/>
        <v>2017</v>
      </c>
      <c r="J860" s="32">
        <f t="shared" si="68"/>
        <v>18</v>
      </c>
      <c r="K860" s="32" t="str">
        <f>VLOOKUP(F860,_holidays!A856:B2961, 2,)</f>
        <v>Y</v>
      </c>
      <c r="L860" s="32" t="str">
        <f>VLOOKUP(F860,_holidays!A856:C2961, 3,FALSE)</f>
        <v>N</v>
      </c>
      <c r="M860" s="32">
        <v>5.8</v>
      </c>
      <c r="N860" s="32">
        <v>16.899999999999999</v>
      </c>
      <c r="O860" s="32">
        <v>12</v>
      </c>
      <c r="P860" s="32">
        <v>0</v>
      </c>
      <c r="Q860" s="39">
        <v>127260.05</v>
      </c>
      <c r="R860" s="40">
        <v>123.4720662</v>
      </c>
      <c r="S860" s="40">
        <f t="shared" si="69"/>
        <v>15713061.318215311</v>
      </c>
    </row>
    <row r="861" spans="6:19" ht="20" customHeight="1" x14ac:dyDescent="0.2">
      <c r="F861" s="4">
        <v>42860</v>
      </c>
      <c r="G861" s="32" t="str">
        <f t="shared" si="65"/>
        <v>Friday</v>
      </c>
      <c r="H861" s="32" t="str">
        <f t="shared" si="66"/>
        <v>May</v>
      </c>
      <c r="I861" s="32" t="str">
        <f t="shared" si="67"/>
        <v>2017</v>
      </c>
      <c r="J861" s="32">
        <f t="shared" si="68"/>
        <v>18</v>
      </c>
      <c r="K861" s="32" t="str">
        <f>VLOOKUP(F861,_holidays!A857:B2962, 2,)</f>
        <v>Y</v>
      </c>
      <c r="L861" s="32" t="str">
        <f>VLOOKUP(F861,_holidays!A857:C2962, 3,FALSE)</f>
        <v>N</v>
      </c>
      <c r="M861" s="32">
        <v>6.2</v>
      </c>
      <c r="N861" s="32">
        <v>20.5</v>
      </c>
      <c r="O861" s="32">
        <v>10.6</v>
      </c>
      <c r="P861" s="32">
        <v>0</v>
      </c>
      <c r="Q861" s="39">
        <v>123150.38499999999</v>
      </c>
      <c r="R861" s="40">
        <v>108.2886014</v>
      </c>
      <c r="S861" s="40">
        <f t="shared" si="69"/>
        <v>13335782.953521539</v>
      </c>
    </row>
    <row r="862" spans="6:19" ht="20" customHeight="1" x14ac:dyDescent="0.2">
      <c r="F862" s="4">
        <v>42861</v>
      </c>
      <c r="G862" s="32" t="str">
        <f t="shared" si="65"/>
        <v>Saturday</v>
      </c>
      <c r="H862" s="32" t="str">
        <f t="shared" si="66"/>
        <v>May</v>
      </c>
      <c r="I862" s="32" t="str">
        <f t="shared" si="67"/>
        <v>2017</v>
      </c>
      <c r="J862" s="32">
        <f t="shared" si="68"/>
        <v>18</v>
      </c>
      <c r="K862" s="32" t="str">
        <f>VLOOKUP(F862,_holidays!A858:B2963, 2,)</f>
        <v>Y</v>
      </c>
      <c r="L862" s="32" t="str">
        <f>VLOOKUP(F862,_holidays!A858:C2963, 3,FALSE)</f>
        <v>N</v>
      </c>
      <c r="M862" s="32">
        <v>9.6</v>
      </c>
      <c r="N862" s="32">
        <v>20</v>
      </c>
      <c r="O862" s="32">
        <v>6.1</v>
      </c>
      <c r="P862" s="32">
        <v>0.2</v>
      </c>
      <c r="Q862" s="39">
        <v>105013.07</v>
      </c>
      <c r="R862" s="40">
        <v>81.778327349999998</v>
      </c>
      <c r="S862" s="40">
        <f t="shared" si="69"/>
        <v>8587793.2144884653</v>
      </c>
    </row>
    <row r="863" spans="6:19" ht="20" customHeight="1" x14ac:dyDescent="0.2">
      <c r="F863" s="4">
        <v>42862</v>
      </c>
      <c r="G863" s="32" t="str">
        <f t="shared" si="65"/>
        <v>Sunday</v>
      </c>
      <c r="H863" s="32" t="str">
        <f t="shared" si="66"/>
        <v>May</v>
      </c>
      <c r="I863" s="32" t="str">
        <f t="shared" si="67"/>
        <v>2017</v>
      </c>
      <c r="J863" s="32">
        <f t="shared" si="68"/>
        <v>19</v>
      </c>
      <c r="K863" s="32" t="str">
        <f>VLOOKUP(F863,_holidays!A859:B2964, 2,)</f>
        <v>Y</v>
      </c>
      <c r="L863" s="32" t="str">
        <f>VLOOKUP(F863,_holidays!A859:C2964, 3,FALSE)</f>
        <v>N</v>
      </c>
      <c r="M863" s="32">
        <v>8.9</v>
      </c>
      <c r="N863" s="32">
        <v>14.8</v>
      </c>
      <c r="O863" s="32">
        <v>9.4</v>
      </c>
      <c r="P863" s="32">
        <v>1.4</v>
      </c>
      <c r="Q863" s="39">
        <v>107424.07</v>
      </c>
      <c r="R863" s="40">
        <v>104.9084029</v>
      </c>
      <c r="S863" s="40">
        <f t="shared" si="69"/>
        <v>11269687.616717804</v>
      </c>
    </row>
    <row r="864" spans="6:19" ht="20" customHeight="1" x14ac:dyDescent="0.2">
      <c r="F864" s="4">
        <v>42863</v>
      </c>
      <c r="G864" s="32" t="str">
        <f t="shared" si="65"/>
        <v>Monday</v>
      </c>
      <c r="H864" s="32" t="str">
        <f t="shared" si="66"/>
        <v>May</v>
      </c>
      <c r="I864" s="32" t="str">
        <f t="shared" si="67"/>
        <v>2017</v>
      </c>
      <c r="J864" s="32">
        <f t="shared" si="68"/>
        <v>19</v>
      </c>
      <c r="K864" s="32" t="str">
        <f>VLOOKUP(F864,_holidays!A860:B2965, 2,)</f>
        <v>Y</v>
      </c>
      <c r="L864" s="32" t="str">
        <f>VLOOKUP(F864,_holidays!A860:C2965, 3,FALSE)</f>
        <v>N</v>
      </c>
      <c r="M864" s="32">
        <v>10.1</v>
      </c>
      <c r="N864" s="32">
        <v>15.8</v>
      </c>
      <c r="O864" s="32">
        <v>7.2</v>
      </c>
      <c r="P864" s="32">
        <v>1.8</v>
      </c>
      <c r="Q864" s="39">
        <v>125858.27</v>
      </c>
      <c r="R864" s="40">
        <v>132.9735336</v>
      </c>
      <c r="S864" s="40">
        <f t="shared" si="69"/>
        <v>16735818.894682871</v>
      </c>
    </row>
    <row r="865" spans="6:19" ht="20" customHeight="1" x14ac:dyDescent="0.2">
      <c r="F865" s="4">
        <v>42864</v>
      </c>
      <c r="G865" s="32" t="str">
        <f t="shared" si="65"/>
        <v>Tuesday</v>
      </c>
      <c r="H865" s="32" t="str">
        <f t="shared" si="66"/>
        <v>May</v>
      </c>
      <c r="I865" s="32" t="str">
        <f t="shared" si="67"/>
        <v>2017</v>
      </c>
      <c r="J865" s="32">
        <f t="shared" si="68"/>
        <v>19</v>
      </c>
      <c r="K865" s="32" t="str">
        <f>VLOOKUP(F865,_holidays!A861:B2966, 2,)</f>
        <v>Y</v>
      </c>
      <c r="L865" s="32" t="str">
        <f>VLOOKUP(F865,_holidays!A861:C2966, 3,FALSE)</f>
        <v>N</v>
      </c>
      <c r="M865" s="32">
        <v>10.9</v>
      </c>
      <c r="N865" s="32">
        <v>15.9</v>
      </c>
      <c r="O865" s="32">
        <v>7.3</v>
      </c>
      <c r="P865" s="32">
        <v>1.6</v>
      </c>
      <c r="Q865" s="39">
        <v>126760.71</v>
      </c>
      <c r="R865" s="40">
        <v>138.99141549999999</v>
      </c>
      <c r="S865" s="40">
        <f t="shared" si="69"/>
        <v>17618650.512685005</v>
      </c>
    </row>
    <row r="866" spans="6:19" ht="20" customHeight="1" x14ac:dyDescent="0.2">
      <c r="F866" s="4">
        <v>42865</v>
      </c>
      <c r="G866" s="32" t="str">
        <f t="shared" si="65"/>
        <v>Wednesday</v>
      </c>
      <c r="H866" s="32" t="str">
        <f t="shared" si="66"/>
        <v>May</v>
      </c>
      <c r="I866" s="32" t="str">
        <f t="shared" si="67"/>
        <v>2017</v>
      </c>
      <c r="J866" s="32">
        <f t="shared" si="68"/>
        <v>19</v>
      </c>
      <c r="K866" s="32" t="str">
        <f>VLOOKUP(F866,_holidays!A862:B2967, 2,)</f>
        <v>Y</v>
      </c>
      <c r="L866" s="32" t="str">
        <f>VLOOKUP(F866,_holidays!A862:C2967, 3,FALSE)</f>
        <v>N</v>
      </c>
      <c r="M866" s="32">
        <v>8.1</v>
      </c>
      <c r="N866" s="32">
        <v>17.7</v>
      </c>
      <c r="O866" s="32">
        <v>11.3</v>
      </c>
      <c r="P866" s="32">
        <v>0</v>
      </c>
      <c r="Q866" s="39">
        <v>125747.735</v>
      </c>
      <c r="R866" s="40">
        <v>149.62274859999999</v>
      </c>
      <c r="S866" s="40">
        <f t="shared" si="69"/>
        <v>18814721.740924422</v>
      </c>
    </row>
    <row r="867" spans="6:19" ht="20" customHeight="1" x14ac:dyDescent="0.2">
      <c r="F867" s="4">
        <v>42866</v>
      </c>
      <c r="G867" s="32" t="str">
        <f t="shared" si="65"/>
        <v>Thursday</v>
      </c>
      <c r="H867" s="32" t="str">
        <f t="shared" si="66"/>
        <v>May</v>
      </c>
      <c r="I867" s="32" t="str">
        <f t="shared" si="67"/>
        <v>2017</v>
      </c>
      <c r="J867" s="32">
        <f t="shared" si="68"/>
        <v>19</v>
      </c>
      <c r="K867" s="32" t="str">
        <f>VLOOKUP(F867,_holidays!A863:B2968, 2,)</f>
        <v>Y</v>
      </c>
      <c r="L867" s="32" t="str">
        <f>VLOOKUP(F867,_holidays!A863:C2968, 3,FALSE)</f>
        <v>N</v>
      </c>
      <c r="M867" s="32">
        <v>6.1</v>
      </c>
      <c r="N867" s="32">
        <v>16.5</v>
      </c>
      <c r="O867" s="32">
        <v>8.6</v>
      </c>
      <c r="P867" s="32">
        <v>0</v>
      </c>
      <c r="Q867" s="39">
        <v>128753.13</v>
      </c>
      <c r="R867" s="40">
        <v>170.29264480000001</v>
      </c>
      <c r="S867" s="40">
        <f t="shared" si="69"/>
        <v>21925711.033978224</v>
      </c>
    </row>
    <row r="868" spans="6:19" ht="20" customHeight="1" x14ac:dyDescent="0.2">
      <c r="F868" s="4">
        <v>42867</v>
      </c>
      <c r="G868" s="32" t="str">
        <f t="shared" si="65"/>
        <v>Friday</v>
      </c>
      <c r="H868" s="32" t="str">
        <f t="shared" si="66"/>
        <v>May</v>
      </c>
      <c r="I868" s="32" t="str">
        <f t="shared" si="67"/>
        <v>2017</v>
      </c>
      <c r="J868" s="32">
        <f t="shared" si="68"/>
        <v>19</v>
      </c>
      <c r="K868" s="32" t="str">
        <f>VLOOKUP(F868,_holidays!A864:B2969, 2,)</f>
        <v>Y</v>
      </c>
      <c r="L868" s="32" t="str">
        <f>VLOOKUP(F868,_holidays!A864:C2969, 3,FALSE)</f>
        <v>N</v>
      </c>
      <c r="M868" s="32">
        <v>5.9</v>
      </c>
      <c r="N868" s="32">
        <v>19.5</v>
      </c>
      <c r="O868" s="32">
        <v>9.9</v>
      </c>
      <c r="P868" s="32">
        <v>0</v>
      </c>
      <c r="Q868" s="39">
        <v>123523</v>
      </c>
      <c r="R868" s="40">
        <v>129.30937700000001</v>
      </c>
      <c r="S868" s="40">
        <f t="shared" si="69"/>
        <v>15972682.175171001</v>
      </c>
    </row>
    <row r="869" spans="6:19" ht="20" customHeight="1" x14ac:dyDescent="0.2">
      <c r="F869" s="4">
        <v>42868</v>
      </c>
      <c r="G869" s="32" t="str">
        <f t="shared" si="65"/>
        <v>Saturday</v>
      </c>
      <c r="H869" s="32" t="str">
        <f t="shared" si="66"/>
        <v>May</v>
      </c>
      <c r="I869" s="32" t="str">
        <f t="shared" si="67"/>
        <v>2017</v>
      </c>
      <c r="J869" s="32">
        <f t="shared" si="68"/>
        <v>19</v>
      </c>
      <c r="K869" s="32" t="str">
        <f>VLOOKUP(F869,_holidays!A865:B2970, 2,)</f>
        <v>Y</v>
      </c>
      <c r="L869" s="32" t="str">
        <f>VLOOKUP(F869,_holidays!A865:C2970, 3,FALSE)</f>
        <v>N</v>
      </c>
      <c r="M869" s="32">
        <v>8.4</v>
      </c>
      <c r="N869" s="32">
        <v>15.6</v>
      </c>
      <c r="O869" s="32">
        <v>10.1</v>
      </c>
      <c r="P869" s="32">
        <v>0.2</v>
      </c>
      <c r="Q869" s="39">
        <v>109477.42</v>
      </c>
      <c r="R869" s="40">
        <v>130.31682979999999</v>
      </c>
      <c r="S869" s="40">
        <f t="shared" si="69"/>
        <v>14266750.309083115</v>
      </c>
    </row>
    <row r="870" spans="6:19" ht="20" customHeight="1" x14ac:dyDescent="0.2">
      <c r="F870" s="4">
        <v>42869</v>
      </c>
      <c r="G870" s="32" t="str">
        <f t="shared" si="65"/>
        <v>Sunday</v>
      </c>
      <c r="H870" s="32" t="str">
        <f t="shared" si="66"/>
        <v>May</v>
      </c>
      <c r="I870" s="32" t="str">
        <f t="shared" si="67"/>
        <v>2017</v>
      </c>
      <c r="J870" s="32">
        <f t="shared" si="68"/>
        <v>20</v>
      </c>
      <c r="K870" s="32" t="str">
        <f>VLOOKUP(F870,_holidays!A866:B2971, 2,)</f>
        <v>Y</v>
      </c>
      <c r="L870" s="32" t="str">
        <f>VLOOKUP(F870,_holidays!A866:C2971, 3,FALSE)</f>
        <v>N</v>
      </c>
      <c r="M870" s="32">
        <v>6.4</v>
      </c>
      <c r="N870" s="32">
        <v>15.1</v>
      </c>
      <c r="O870" s="32">
        <v>7.7</v>
      </c>
      <c r="P870" s="32">
        <v>0</v>
      </c>
      <c r="Q870" s="39">
        <v>107497.03</v>
      </c>
      <c r="R870" s="40">
        <v>126.9174946</v>
      </c>
      <c r="S870" s="40">
        <f t="shared" si="69"/>
        <v>13643253.724541038</v>
      </c>
    </row>
    <row r="871" spans="6:19" ht="20" customHeight="1" x14ac:dyDescent="0.2">
      <c r="F871" s="4">
        <v>42870</v>
      </c>
      <c r="G871" s="32" t="str">
        <f t="shared" si="65"/>
        <v>Monday</v>
      </c>
      <c r="H871" s="32" t="str">
        <f t="shared" si="66"/>
        <v>May</v>
      </c>
      <c r="I871" s="32" t="str">
        <f t="shared" si="67"/>
        <v>2017</v>
      </c>
      <c r="J871" s="32">
        <f t="shared" si="68"/>
        <v>20</v>
      </c>
      <c r="K871" s="32" t="str">
        <f>VLOOKUP(F871,_holidays!A867:B2972, 2,)</f>
        <v>Y</v>
      </c>
      <c r="L871" s="32" t="str">
        <f>VLOOKUP(F871,_holidays!A867:C2972, 3,FALSE)</f>
        <v>N</v>
      </c>
      <c r="M871" s="32">
        <v>6.3</v>
      </c>
      <c r="N871" s="32">
        <v>16.899999999999999</v>
      </c>
      <c r="O871" s="32">
        <v>8.1999999999999993</v>
      </c>
      <c r="P871" s="32">
        <v>0</v>
      </c>
      <c r="Q871" s="39">
        <v>125871.91499999999</v>
      </c>
      <c r="R871" s="40">
        <v>134.64203240000001</v>
      </c>
      <c r="S871" s="40">
        <f t="shared" si="69"/>
        <v>16947650.457680047</v>
      </c>
    </row>
    <row r="872" spans="6:19" ht="20" customHeight="1" x14ac:dyDescent="0.2">
      <c r="F872" s="4">
        <v>42871</v>
      </c>
      <c r="G872" s="32" t="str">
        <f t="shared" si="65"/>
        <v>Tuesday</v>
      </c>
      <c r="H872" s="32" t="str">
        <f t="shared" si="66"/>
        <v>May</v>
      </c>
      <c r="I872" s="32" t="str">
        <f t="shared" si="67"/>
        <v>2017</v>
      </c>
      <c r="J872" s="32">
        <f t="shared" si="68"/>
        <v>20</v>
      </c>
      <c r="K872" s="32" t="str">
        <f>VLOOKUP(F872,_holidays!A868:B2973, 2,)</f>
        <v>Y</v>
      </c>
      <c r="L872" s="32" t="str">
        <f>VLOOKUP(F872,_holidays!A868:C2973, 3,FALSE)</f>
        <v>N</v>
      </c>
      <c r="M872" s="32">
        <v>5.6</v>
      </c>
      <c r="N872" s="32">
        <v>18.2</v>
      </c>
      <c r="O872" s="32">
        <v>9</v>
      </c>
      <c r="P872" s="32">
        <v>0</v>
      </c>
      <c r="Q872" s="39">
        <v>127820.715</v>
      </c>
      <c r="R872" s="40">
        <v>128.3149076</v>
      </c>
      <c r="S872" s="40">
        <f t="shared" si="69"/>
        <v>16401303.234590933</v>
      </c>
    </row>
    <row r="873" spans="6:19" ht="20" customHeight="1" x14ac:dyDescent="0.2">
      <c r="F873" s="4">
        <v>42872</v>
      </c>
      <c r="G873" s="32" t="str">
        <f t="shared" si="65"/>
        <v>Wednesday</v>
      </c>
      <c r="H873" s="32" t="str">
        <f t="shared" si="66"/>
        <v>May</v>
      </c>
      <c r="I873" s="32" t="str">
        <f t="shared" si="67"/>
        <v>2017</v>
      </c>
      <c r="J873" s="32">
        <f t="shared" si="68"/>
        <v>20</v>
      </c>
      <c r="K873" s="32" t="str">
        <f>VLOOKUP(F873,_holidays!A869:B2974, 2,)</f>
        <v>Y</v>
      </c>
      <c r="L873" s="32" t="str">
        <f>VLOOKUP(F873,_holidays!A869:C2974, 3,FALSE)</f>
        <v>N</v>
      </c>
      <c r="M873" s="32">
        <v>7.6</v>
      </c>
      <c r="N873" s="32">
        <v>17</v>
      </c>
      <c r="O873" s="32">
        <v>3.8</v>
      </c>
      <c r="P873" s="32">
        <v>0</v>
      </c>
      <c r="Q873" s="39">
        <v>125072.675</v>
      </c>
      <c r="R873" s="40">
        <v>123.8345994</v>
      </c>
      <c r="S873" s="40">
        <f t="shared" si="69"/>
        <v>15488324.604511395</v>
      </c>
    </row>
    <row r="874" spans="6:19" ht="20" customHeight="1" x14ac:dyDescent="0.2">
      <c r="F874" s="4">
        <v>42873</v>
      </c>
      <c r="G874" s="32" t="str">
        <f t="shared" si="65"/>
        <v>Thursday</v>
      </c>
      <c r="H874" s="32" t="str">
        <f t="shared" si="66"/>
        <v>May</v>
      </c>
      <c r="I874" s="32" t="str">
        <f t="shared" si="67"/>
        <v>2017</v>
      </c>
      <c r="J874" s="32">
        <f t="shared" si="68"/>
        <v>20</v>
      </c>
      <c r="K874" s="32" t="str">
        <f>VLOOKUP(F874,_holidays!A870:B2975, 2,)</f>
        <v>Y</v>
      </c>
      <c r="L874" s="32" t="str">
        <f>VLOOKUP(F874,_holidays!A870:C2975, 3,FALSE)</f>
        <v>N</v>
      </c>
      <c r="M874" s="32">
        <v>10.7</v>
      </c>
      <c r="N874" s="32">
        <v>20.2</v>
      </c>
      <c r="O874" s="32">
        <v>9.8000000000000007</v>
      </c>
      <c r="P874" s="32">
        <v>0.8</v>
      </c>
      <c r="Q874" s="39">
        <v>122910.48</v>
      </c>
      <c r="R874" s="40">
        <v>107.8423351</v>
      </c>
      <c r="S874" s="40">
        <f t="shared" si="69"/>
        <v>13254953.171461847</v>
      </c>
    </row>
    <row r="875" spans="6:19" ht="20" customHeight="1" x14ac:dyDescent="0.2">
      <c r="F875" s="4">
        <v>42874</v>
      </c>
      <c r="G875" s="32" t="str">
        <f t="shared" si="65"/>
        <v>Friday</v>
      </c>
      <c r="H875" s="32" t="str">
        <f t="shared" si="66"/>
        <v>May</v>
      </c>
      <c r="I875" s="32" t="str">
        <f t="shared" si="67"/>
        <v>2017</v>
      </c>
      <c r="J875" s="32">
        <f t="shared" si="68"/>
        <v>20</v>
      </c>
      <c r="K875" s="32" t="str">
        <f>VLOOKUP(F875,_holidays!A871:B2976, 2,)</f>
        <v>Y</v>
      </c>
      <c r="L875" s="32" t="str">
        <f>VLOOKUP(F875,_holidays!A871:C2976, 3,FALSE)</f>
        <v>N</v>
      </c>
      <c r="M875" s="32">
        <v>10.199999999999999</v>
      </c>
      <c r="N875" s="32">
        <v>17.8</v>
      </c>
      <c r="O875" s="32">
        <v>2.5</v>
      </c>
      <c r="P875" s="32">
        <v>0</v>
      </c>
      <c r="Q875" s="39">
        <v>123351.45</v>
      </c>
      <c r="R875" s="40">
        <v>96.440249769999994</v>
      </c>
      <c r="S875" s="40">
        <f t="shared" si="69"/>
        <v>11896044.647491666</v>
      </c>
    </row>
    <row r="876" spans="6:19" ht="20" customHeight="1" x14ac:dyDescent="0.2">
      <c r="F876" s="4">
        <v>42875</v>
      </c>
      <c r="G876" s="32" t="str">
        <f t="shared" si="65"/>
        <v>Saturday</v>
      </c>
      <c r="H876" s="32" t="str">
        <f t="shared" si="66"/>
        <v>May</v>
      </c>
      <c r="I876" s="32" t="str">
        <f t="shared" si="67"/>
        <v>2017</v>
      </c>
      <c r="J876" s="32">
        <f t="shared" si="68"/>
        <v>20</v>
      </c>
      <c r="K876" s="32" t="str">
        <f>VLOOKUP(F876,_holidays!A872:B2977, 2,)</f>
        <v>Y</v>
      </c>
      <c r="L876" s="32" t="str">
        <f>VLOOKUP(F876,_holidays!A872:C2977, 3,FALSE)</f>
        <v>N</v>
      </c>
      <c r="M876" s="32">
        <v>10.199999999999999</v>
      </c>
      <c r="N876" s="32">
        <v>19.3</v>
      </c>
      <c r="O876" s="32">
        <v>9.8000000000000007</v>
      </c>
      <c r="P876" s="32">
        <v>0</v>
      </c>
      <c r="Q876" s="39">
        <v>109111.61500000001</v>
      </c>
      <c r="R876" s="40">
        <v>88.135879099999997</v>
      </c>
      <c r="S876" s="40">
        <f t="shared" si="69"/>
        <v>9616648.1080457475</v>
      </c>
    </row>
    <row r="877" spans="6:19" ht="20" customHeight="1" x14ac:dyDescent="0.2">
      <c r="F877" s="4">
        <v>42876</v>
      </c>
      <c r="G877" s="32" t="str">
        <f t="shared" si="65"/>
        <v>Sunday</v>
      </c>
      <c r="H877" s="32" t="str">
        <f t="shared" si="66"/>
        <v>May</v>
      </c>
      <c r="I877" s="32" t="str">
        <f t="shared" si="67"/>
        <v>2017</v>
      </c>
      <c r="J877" s="32">
        <f t="shared" si="68"/>
        <v>21</v>
      </c>
      <c r="K877" s="32" t="str">
        <f>VLOOKUP(F877,_holidays!A873:B2978, 2,)</f>
        <v>Y</v>
      </c>
      <c r="L877" s="32" t="str">
        <f>VLOOKUP(F877,_holidays!A873:C2978, 3,FALSE)</f>
        <v>N</v>
      </c>
      <c r="M877" s="32">
        <v>10.8</v>
      </c>
      <c r="N877" s="32">
        <v>18.7</v>
      </c>
      <c r="O877" s="32">
        <v>6.8</v>
      </c>
      <c r="P877" s="32">
        <v>0</v>
      </c>
      <c r="Q877" s="39">
        <v>105912.16</v>
      </c>
      <c r="R877" s="40">
        <v>76.782179819999996</v>
      </c>
      <c r="S877" s="40">
        <f t="shared" si="69"/>
        <v>8132166.5142446114</v>
      </c>
    </row>
    <row r="878" spans="6:19" ht="20" customHeight="1" x14ac:dyDescent="0.2">
      <c r="F878" s="4">
        <v>42877</v>
      </c>
      <c r="G878" s="32" t="str">
        <f t="shared" si="65"/>
        <v>Monday</v>
      </c>
      <c r="H878" s="32" t="str">
        <f t="shared" si="66"/>
        <v>May</v>
      </c>
      <c r="I878" s="32" t="str">
        <f t="shared" si="67"/>
        <v>2017</v>
      </c>
      <c r="J878" s="32">
        <f t="shared" si="68"/>
        <v>21</v>
      </c>
      <c r="K878" s="32" t="str">
        <f>VLOOKUP(F878,_holidays!A874:B2979, 2,)</f>
        <v>Y</v>
      </c>
      <c r="L878" s="32" t="str">
        <f>VLOOKUP(F878,_holidays!A874:C2979, 3,FALSE)</f>
        <v>N</v>
      </c>
      <c r="M878" s="32">
        <v>10.4</v>
      </c>
      <c r="N878" s="32">
        <v>20.3</v>
      </c>
      <c r="O878" s="32">
        <v>10.1</v>
      </c>
      <c r="P878" s="32">
        <v>0</v>
      </c>
      <c r="Q878" s="39">
        <v>113551.03999999999</v>
      </c>
      <c r="R878" s="40">
        <v>72.931488029999997</v>
      </c>
      <c r="S878" s="40">
        <f t="shared" si="69"/>
        <v>8281446.3145540506</v>
      </c>
    </row>
    <row r="879" spans="6:19" ht="20" customHeight="1" x14ac:dyDescent="0.2">
      <c r="F879" s="4">
        <v>42878</v>
      </c>
      <c r="G879" s="32" t="str">
        <f t="shared" si="65"/>
        <v>Tuesday</v>
      </c>
      <c r="H879" s="32" t="str">
        <f t="shared" si="66"/>
        <v>May</v>
      </c>
      <c r="I879" s="32" t="str">
        <f t="shared" si="67"/>
        <v>2017</v>
      </c>
      <c r="J879" s="32">
        <f t="shared" si="68"/>
        <v>21</v>
      </c>
      <c r="K879" s="32" t="str">
        <f>VLOOKUP(F879,_holidays!A875:B2980, 2,)</f>
        <v>Y</v>
      </c>
      <c r="L879" s="32" t="str">
        <f>VLOOKUP(F879,_holidays!A875:C2980, 3,FALSE)</f>
        <v>N</v>
      </c>
      <c r="M879" s="32">
        <v>12.8</v>
      </c>
      <c r="N879" s="32">
        <v>19.3</v>
      </c>
      <c r="O879" s="32">
        <v>7.4</v>
      </c>
      <c r="P879" s="32">
        <v>0</v>
      </c>
      <c r="Q879" s="39">
        <v>119127.205</v>
      </c>
      <c r="R879" s="40">
        <v>96.837634640000005</v>
      </c>
      <c r="S879" s="40">
        <f t="shared" si="69"/>
        <v>11535996.753474383</v>
      </c>
    </row>
    <row r="880" spans="6:19" ht="20" customHeight="1" x14ac:dyDescent="0.2">
      <c r="F880" s="4">
        <v>42879</v>
      </c>
      <c r="G880" s="32" t="str">
        <f t="shared" si="65"/>
        <v>Wednesday</v>
      </c>
      <c r="H880" s="32" t="str">
        <f t="shared" si="66"/>
        <v>May</v>
      </c>
      <c r="I880" s="32" t="str">
        <f t="shared" si="67"/>
        <v>2017</v>
      </c>
      <c r="J880" s="32">
        <f t="shared" si="68"/>
        <v>21</v>
      </c>
      <c r="K880" s="32" t="str">
        <f>VLOOKUP(F880,_holidays!A876:B2981, 2,)</f>
        <v>Y</v>
      </c>
      <c r="L880" s="32" t="str">
        <f>VLOOKUP(F880,_holidays!A876:C2981, 3,FALSE)</f>
        <v>N</v>
      </c>
      <c r="M880" s="32">
        <v>11.7</v>
      </c>
      <c r="N880" s="32">
        <v>17.100000000000001</v>
      </c>
      <c r="O880" s="32">
        <v>8</v>
      </c>
      <c r="P880" s="32">
        <v>0</v>
      </c>
      <c r="Q880" s="39">
        <v>121571.97</v>
      </c>
      <c r="R880" s="40">
        <v>103.2410383</v>
      </c>
      <c r="S880" s="40">
        <f t="shared" si="69"/>
        <v>12551216.410976451</v>
      </c>
    </row>
    <row r="881" spans="6:19" ht="20" customHeight="1" x14ac:dyDescent="0.2">
      <c r="F881" s="4">
        <v>42880</v>
      </c>
      <c r="G881" s="32" t="str">
        <f t="shared" si="65"/>
        <v>Thursday</v>
      </c>
      <c r="H881" s="32" t="str">
        <f t="shared" si="66"/>
        <v>May</v>
      </c>
      <c r="I881" s="32" t="str">
        <f t="shared" si="67"/>
        <v>2017</v>
      </c>
      <c r="J881" s="32">
        <f t="shared" si="68"/>
        <v>21</v>
      </c>
      <c r="K881" s="32" t="str">
        <f>VLOOKUP(F881,_holidays!A877:B2982, 2,)</f>
        <v>Y</v>
      </c>
      <c r="L881" s="32" t="str">
        <f>VLOOKUP(F881,_holidays!A877:C2982, 3,FALSE)</f>
        <v>N</v>
      </c>
      <c r="M881" s="32">
        <v>13.7</v>
      </c>
      <c r="N881" s="32">
        <v>18.5</v>
      </c>
      <c r="O881" s="32">
        <v>5.7</v>
      </c>
      <c r="P881" s="32">
        <v>0</v>
      </c>
      <c r="Q881" s="39">
        <v>124010.03</v>
      </c>
      <c r="R881" s="40">
        <v>108.51901340000001</v>
      </c>
      <c r="S881" s="40">
        <f t="shared" si="69"/>
        <v>13457446.107304402</v>
      </c>
    </row>
    <row r="882" spans="6:19" ht="20" customHeight="1" x14ac:dyDescent="0.2">
      <c r="F882" s="4">
        <v>42881</v>
      </c>
      <c r="G882" s="32" t="str">
        <f t="shared" si="65"/>
        <v>Friday</v>
      </c>
      <c r="H882" s="32" t="str">
        <f t="shared" si="66"/>
        <v>May</v>
      </c>
      <c r="I882" s="32" t="str">
        <f t="shared" si="67"/>
        <v>2017</v>
      </c>
      <c r="J882" s="32">
        <f t="shared" si="68"/>
        <v>21</v>
      </c>
      <c r="K882" s="32" t="str">
        <f>VLOOKUP(F882,_holidays!A878:B2983, 2,)</f>
        <v>Y</v>
      </c>
      <c r="L882" s="32" t="str">
        <f>VLOOKUP(F882,_holidays!A878:C2983, 3,FALSE)</f>
        <v>N</v>
      </c>
      <c r="M882" s="32">
        <v>13.1</v>
      </c>
      <c r="N882" s="32">
        <v>18</v>
      </c>
      <c r="O882" s="32">
        <v>8.1999999999999993</v>
      </c>
      <c r="P882" s="32">
        <v>0</v>
      </c>
      <c r="Q882" s="39">
        <v>123130.6</v>
      </c>
      <c r="R882" s="40">
        <v>94.696229970000005</v>
      </c>
      <c r="S882" s="40">
        <f t="shared" si="69"/>
        <v>11660003.613944083</v>
      </c>
    </row>
    <row r="883" spans="6:19" ht="20" customHeight="1" x14ac:dyDescent="0.2">
      <c r="F883" s="4">
        <v>42882</v>
      </c>
      <c r="G883" s="32" t="str">
        <f t="shared" si="65"/>
        <v>Saturday</v>
      </c>
      <c r="H883" s="32" t="str">
        <f t="shared" si="66"/>
        <v>May</v>
      </c>
      <c r="I883" s="32" t="str">
        <f t="shared" si="67"/>
        <v>2017</v>
      </c>
      <c r="J883" s="32">
        <f t="shared" si="68"/>
        <v>21</v>
      </c>
      <c r="K883" s="32" t="str">
        <f>VLOOKUP(F883,_holidays!A879:B2984, 2,)</f>
        <v>Y</v>
      </c>
      <c r="L883" s="32" t="str">
        <f>VLOOKUP(F883,_holidays!A879:C2984, 3,FALSE)</f>
        <v>N</v>
      </c>
      <c r="M883" s="32">
        <v>11.9</v>
      </c>
      <c r="N883" s="32">
        <v>17.8</v>
      </c>
      <c r="O883" s="32">
        <v>8.3000000000000007</v>
      </c>
      <c r="P883" s="32">
        <v>0</v>
      </c>
      <c r="Q883" s="39">
        <v>104643.675</v>
      </c>
      <c r="R883" s="40">
        <v>60.860101950000001</v>
      </c>
      <c r="S883" s="40">
        <f t="shared" si="69"/>
        <v>6368624.7289226661</v>
      </c>
    </row>
    <row r="884" spans="6:19" ht="20" customHeight="1" x14ac:dyDescent="0.2">
      <c r="F884" s="4">
        <v>42883</v>
      </c>
      <c r="G884" s="32" t="str">
        <f t="shared" si="65"/>
        <v>Sunday</v>
      </c>
      <c r="H884" s="32" t="str">
        <f t="shared" si="66"/>
        <v>May</v>
      </c>
      <c r="I884" s="32" t="str">
        <f t="shared" si="67"/>
        <v>2017</v>
      </c>
      <c r="J884" s="32">
        <f t="shared" si="68"/>
        <v>22</v>
      </c>
      <c r="K884" s="32" t="str">
        <f>VLOOKUP(F884,_holidays!A880:B2985, 2,)</f>
        <v>Y</v>
      </c>
      <c r="L884" s="32" t="str">
        <f>VLOOKUP(F884,_holidays!A880:C2985, 3,FALSE)</f>
        <v>N</v>
      </c>
      <c r="M884" s="32">
        <v>10.199999999999999</v>
      </c>
      <c r="N884" s="32">
        <v>15.3</v>
      </c>
      <c r="O884" s="32">
        <v>7.6</v>
      </c>
      <c r="P884" s="32">
        <v>6.8</v>
      </c>
      <c r="Q884" s="39">
        <v>110029.55</v>
      </c>
      <c r="R884" s="40">
        <v>72.341641420000002</v>
      </c>
      <c r="S884" s="40">
        <f t="shared" si="69"/>
        <v>7959718.2517039618</v>
      </c>
    </row>
    <row r="885" spans="6:19" ht="20" customHeight="1" x14ac:dyDescent="0.2">
      <c r="F885" s="4">
        <v>42884</v>
      </c>
      <c r="G885" s="32" t="str">
        <f t="shared" si="65"/>
        <v>Monday</v>
      </c>
      <c r="H885" s="32" t="str">
        <f t="shared" si="66"/>
        <v>May</v>
      </c>
      <c r="I885" s="32" t="str">
        <f t="shared" si="67"/>
        <v>2017</v>
      </c>
      <c r="J885" s="32">
        <f t="shared" si="68"/>
        <v>22</v>
      </c>
      <c r="K885" s="32" t="str">
        <f>VLOOKUP(F885,_holidays!A881:B2986, 2,)</f>
        <v>Y</v>
      </c>
      <c r="L885" s="32" t="str">
        <f>VLOOKUP(F885,_holidays!A881:C2986, 3,FALSE)</f>
        <v>N</v>
      </c>
      <c r="M885" s="32">
        <v>7.7</v>
      </c>
      <c r="N885" s="32">
        <v>14.8</v>
      </c>
      <c r="O885" s="32">
        <v>8</v>
      </c>
      <c r="P885" s="32">
        <v>1.4</v>
      </c>
      <c r="Q885" s="39">
        <v>130516.1</v>
      </c>
      <c r="R885" s="40">
        <v>96.084781000000007</v>
      </c>
      <c r="S885" s="40">
        <f t="shared" si="69"/>
        <v>12540610.885474101</v>
      </c>
    </row>
    <row r="886" spans="6:19" ht="20" customHeight="1" x14ac:dyDescent="0.2">
      <c r="F886" s="4">
        <v>42885</v>
      </c>
      <c r="G886" s="32" t="str">
        <f t="shared" si="65"/>
        <v>Tuesday</v>
      </c>
      <c r="H886" s="32" t="str">
        <f t="shared" si="66"/>
        <v>May</v>
      </c>
      <c r="I886" s="32" t="str">
        <f t="shared" si="67"/>
        <v>2017</v>
      </c>
      <c r="J886" s="32">
        <f t="shared" si="68"/>
        <v>22</v>
      </c>
      <c r="K886" s="32" t="str">
        <f>VLOOKUP(F886,_holidays!A882:B2987, 2,)</f>
        <v>Y</v>
      </c>
      <c r="L886" s="32" t="str">
        <f>VLOOKUP(F886,_holidays!A882:C2987, 3,FALSE)</f>
        <v>N</v>
      </c>
      <c r="M886" s="32">
        <v>9.3000000000000007</v>
      </c>
      <c r="N886" s="32">
        <v>13.1</v>
      </c>
      <c r="O886" s="32">
        <v>6.9</v>
      </c>
      <c r="P886" s="32">
        <v>2.2000000000000002</v>
      </c>
      <c r="Q886" s="39">
        <v>132762.38</v>
      </c>
      <c r="R886" s="40">
        <v>95.714474339999995</v>
      </c>
      <c r="S886" s="40">
        <f t="shared" si="69"/>
        <v>12707281.41382733</v>
      </c>
    </row>
    <row r="887" spans="6:19" ht="20" customHeight="1" x14ac:dyDescent="0.2">
      <c r="F887" s="4">
        <v>42886</v>
      </c>
      <c r="G887" s="32" t="str">
        <f t="shared" si="65"/>
        <v>Wednesday</v>
      </c>
      <c r="H887" s="32" t="str">
        <f t="shared" si="66"/>
        <v>May</v>
      </c>
      <c r="I887" s="32" t="str">
        <f t="shared" si="67"/>
        <v>2017</v>
      </c>
      <c r="J887" s="32">
        <f t="shared" si="68"/>
        <v>22</v>
      </c>
      <c r="K887" s="32" t="str">
        <f>VLOOKUP(F887,_holidays!A883:B2988, 2,)</f>
        <v>Y</v>
      </c>
      <c r="L887" s="32" t="str">
        <f>VLOOKUP(F887,_holidays!A883:C2988, 3,FALSE)</f>
        <v>N</v>
      </c>
      <c r="M887" s="32">
        <v>6.7</v>
      </c>
      <c r="N887" s="32">
        <v>13</v>
      </c>
      <c r="O887" s="32">
        <v>8.5</v>
      </c>
      <c r="P887" s="32">
        <v>5.4</v>
      </c>
      <c r="Q887" s="39">
        <v>139030.79500000001</v>
      </c>
      <c r="R887" s="40">
        <v>120.64923159999999</v>
      </c>
      <c r="S887" s="40">
        <f t="shared" si="69"/>
        <v>16773958.585487122</v>
      </c>
    </row>
    <row r="888" spans="6:19" ht="20" customHeight="1" x14ac:dyDescent="0.2">
      <c r="F888" s="4">
        <v>42887</v>
      </c>
      <c r="G888" s="32" t="str">
        <f t="shared" si="65"/>
        <v>Thursday</v>
      </c>
      <c r="H888" s="32" t="str">
        <f t="shared" si="66"/>
        <v>June</v>
      </c>
      <c r="I888" s="32" t="str">
        <f t="shared" si="67"/>
        <v>2017</v>
      </c>
      <c r="J888" s="32">
        <f t="shared" si="68"/>
        <v>22</v>
      </c>
      <c r="K888" s="32" t="str">
        <f>VLOOKUP(F888,_holidays!A884:B2989, 2,)</f>
        <v>Y</v>
      </c>
      <c r="L888" s="32" t="str">
        <f>VLOOKUP(F888,_holidays!A884:C2989, 3,FALSE)</f>
        <v>N</v>
      </c>
      <c r="M888" s="32">
        <v>7.9</v>
      </c>
      <c r="N888" s="32">
        <v>13.9</v>
      </c>
      <c r="O888" s="32">
        <v>4.7</v>
      </c>
      <c r="P888" s="32">
        <v>0.4</v>
      </c>
      <c r="Q888" s="39">
        <v>140202.73499999999</v>
      </c>
      <c r="R888" s="40">
        <v>113.3116143</v>
      </c>
      <c r="S888" s="40">
        <f t="shared" si="69"/>
        <v>15886598.232125109</v>
      </c>
    </row>
    <row r="889" spans="6:19" ht="20" customHeight="1" x14ac:dyDescent="0.2">
      <c r="F889" s="4">
        <v>42888</v>
      </c>
      <c r="G889" s="32" t="str">
        <f t="shared" si="65"/>
        <v>Friday</v>
      </c>
      <c r="H889" s="32" t="str">
        <f t="shared" si="66"/>
        <v>June</v>
      </c>
      <c r="I889" s="32" t="str">
        <f t="shared" si="67"/>
        <v>2017</v>
      </c>
      <c r="J889" s="32">
        <f t="shared" si="68"/>
        <v>22</v>
      </c>
      <c r="K889" s="32" t="str">
        <f>VLOOKUP(F889,_holidays!A885:B2990, 2,)</f>
        <v>Y</v>
      </c>
      <c r="L889" s="32" t="str">
        <f>VLOOKUP(F889,_holidays!A885:C2990, 3,FALSE)</f>
        <v>N</v>
      </c>
      <c r="M889" s="32">
        <v>8</v>
      </c>
      <c r="N889" s="32">
        <v>14.7</v>
      </c>
      <c r="O889" s="32">
        <v>7.3</v>
      </c>
      <c r="P889" s="32">
        <v>0</v>
      </c>
      <c r="Q889" s="39">
        <v>136856.79999999999</v>
      </c>
      <c r="R889" s="40">
        <v>96.837747410000006</v>
      </c>
      <c r="S889" s="40">
        <f t="shared" si="69"/>
        <v>13252904.229740888</v>
      </c>
    </row>
    <row r="890" spans="6:19" ht="20" customHeight="1" x14ac:dyDescent="0.2">
      <c r="F890" s="4">
        <v>42889</v>
      </c>
      <c r="G890" s="32" t="str">
        <f t="shared" si="65"/>
        <v>Saturday</v>
      </c>
      <c r="H890" s="32" t="str">
        <f t="shared" si="66"/>
        <v>June</v>
      </c>
      <c r="I890" s="32" t="str">
        <f t="shared" si="67"/>
        <v>2017</v>
      </c>
      <c r="J890" s="32">
        <f t="shared" si="68"/>
        <v>22</v>
      </c>
      <c r="K890" s="32" t="str">
        <f>VLOOKUP(F890,_holidays!A886:B2991, 2,)</f>
        <v>Y</v>
      </c>
      <c r="L890" s="32" t="str">
        <f>VLOOKUP(F890,_holidays!A886:C2991, 3,FALSE)</f>
        <v>N</v>
      </c>
      <c r="M890" s="32">
        <v>9.9</v>
      </c>
      <c r="N890" s="32">
        <v>14.3</v>
      </c>
      <c r="O890" s="32">
        <v>8.3000000000000007</v>
      </c>
      <c r="P890" s="32">
        <v>0</v>
      </c>
      <c r="Q890" s="39">
        <v>122161.405</v>
      </c>
      <c r="R890" s="40">
        <v>107.24572980000001</v>
      </c>
      <c r="S890" s="40">
        <f t="shared" si="69"/>
        <v>13101289.03261837</v>
      </c>
    </row>
    <row r="891" spans="6:19" ht="20" customHeight="1" x14ac:dyDescent="0.2">
      <c r="F891" s="4">
        <v>42890</v>
      </c>
      <c r="G891" s="32" t="str">
        <f t="shared" si="65"/>
        <v>Sunday</v>
      </c>
      <c r="H891" s="32" t="str">
        <f t="shared" si="66"/>
        <v>June</v>
      </c>
      <c r="I891" s="32" t="str">
        <f t="shared" si="67"/>
        <v>2017</v>
      </c>
      <c r="J891" s="32">
        <f t="shared" si="68"/>
        <v>23</v>
      </c>
      <c r="K891" s="32" t="str">
        <f>VLOOKUP(F891,_holidays!A887:B2992, 2,)</f>
        <v>Y</v>
      </c>
      <c r="L891" s="32" t="str">
        <f>VLOOKUP(F891,_holidays!A887:C2992, 3,FALSE)</f>
        <v>N</v>
      </c>
      <c r="M891" s="32">
        <v>4.4000000000000004</v>
      </c>
      <c r="N891" s="32">
        <v>15.8</v>
      </c>
      <c r="O891" s="32">
        <v>9.3000000000000007</v>
      </c>
      <c r="P891" s="32">
        <v>0</v>
      </c>
      <c r="Q891" s="39">
        <v>118953.95</v>
      </c>
      <c r="R891" s="40">
        <v>109.7429759</v>
      </c>
      <c r="S891" s="40">
        <f t="shared" si="69"/>
        <v>13054360.468059806</v>
      </c>
    </row>
    <row r="892" spans="6:19" ht="20" customHeight="1" x14ac:dyDescent="0.2">
      <c r="F892" s="4">
        <v>42891</v>
      </c>
      <c r="G892" s="32" t="str">
        <f t="shared" si="65"/>
        <v>Monday</v>
      </c>
      <c r="H892" s="32" t="str">
        <f t="shared" si="66"/>
        <v>June</v>
      </c>
      <c r="I892" s="32" t="str">
        <f t="shared" si="67"/>
        <v>2017</v>
      </c>
      <c r="J892" s="32">
        <f t="shared" si="68"/>
        <v>23</v>
      </c>
      <c r="K892" s="32" t="str">
        <f>VLOOKUP(F892,_holidays!A888:B2993, 2,)</f>
        <v>Y</v>
      </c>
      <c r="L892" s="32" t="str">
        <f>VLOOKUP(F892,_holidays!A888:C2993, 3,FALSE)</f>
        <v>N</v>
      </c>
      <c r="M892" s="32">
        <v>5.6</v>
      </c>
      <c r="N892" s="32">
        <v>17.5</v>
      </c>
      <c r="O892" s="32">
        <v>5</v>
      </c>
      <c r="P892" s="32">
        <v>0</v>
      </c>
      <c r="Q892" s="39">
        <v>132877.45000000001</v>
      </c>
      <c r="R892" s="40">
        <v>101.13227740000001</v>
      </c>
      <c r="S892" s="40">
        <f t="shared" si="69"/>
        <v>13438199.133604633</v>
      </c>
    </row>
    <row r="893" spans="6:19" ht="20" customHeight="1" x14ac:dyDescent="0.2">
      <c r="F893" s="4">
        <v>42892</v>
      </c>
      <c r="G893" s="32" t="str">
        <f t="shared" si="65"/>
        <v>Tuesday</v>
      </c>
      <c r="H893" s="32" t="str">
        <f t="shared" si="66"/>
        <v>June</v>
      </c>
      <c r="I893" s="32" t="str">
        <f t="shared" si="67"/>
        <v>2017</v>
      </c>
      <c r="J893" s="32">
        <f t="shared" si="68"/>
        <v>23</v>
      </c>
      <c r="K893" s="32" t="str">
        <f>VLOOKUP(F893,_holidays!A889:B2994, 2,)</f>
        <v>Y</v>
      </c>
      <c r="L893" s="32" t="str">
        <f>VLOOKUP(F893,_holidays!A889:C2994, 3,FALSE)</f>
        <v>N</v>
      </c>
      <c r="M893" s="32">
        <v>8.6999999999999993</v>
      </c>
      <c r="N893" s="32">
        <v>13.9</v>
      </c>
      <c r="O893" s="32">
        <v>6.3</v>
      </c>
      <c r="P893" s="32">
        <v>6.4</v>
      </c>
      <c r="Q893" s="39">
        <v>133274.53</v>
      </c>
      <c r="R893" s="40">
        <v>97.892460380000003</v>
      </c>
      <c r="S893" s="40">
        <f t="shared" si="69"/>
        <v>13046571.647688122</v>
      </c>
    </row>
    <row r="894" spans="6:19" ht="20" customHeight="1" x14ac:dyDescent="0.2">
      <c r="F894" s="4">
        <v>42893</v>
      </c>
      <c r="G894" s="32" t="str">
        <f t="shared" si="65"/>
        <v>Wednesday</v>
      </c>
      <c r="H894" s="32" t="str">
        <f t="shared" si="66"/>
        <v>June</v>
      </c>
      <c r="I894" s="32" t="str">
        <f t="shared" si="67"/>
        <v>2017</v>
      </c>
      <c r="J894" s="32">
        <f t="shared" si="68"/>
        <v>23</v>
      </c>
      <c r="K894" s="32" t="str">
        <f>VLOOKUP(F894,_holidays!A890:B2995, 2,)</f>
        <v>Y</v>
      </c>
      <c r="L894" s="32" t="str">
        <f>VLOOKUP(F894,_holidays!A890:C2995, 3,FALSE)</f>
        <v>N</v>
      </c>
      <c r="M894" s="32">
        <v>5.9</v>
      </c>
      <c r="N894" s="32">
        <v>14.3</v>
      </c>
      <c r="O894" s="32">
        <v>9.1999999999999993</v>
      </c>
      <c r="P894" s="32">
        <v>0</v>
      </c>
      <c r="Q894" s="39">
        <v>136116.12</v>
      </c>
      <c r="R894" s="40">
        <v>105.69616809999999</v>
      </c>
      <c r="S894" s="40">
        <f t="shared" si="69"/>
        <v>14386952.300639771</v>
      </c>
    </row>
    <row r="895" spans="6:19" ht="20" customHeight="1" x14ac:dyDescent="0.2">
      <c r="F895" s="4">
        <v>42894</v>
      </c>
      <c r="G895" s="32" t="str">
        <f t="shared" si="65"/>
        <v>Thursday</v>
      </c>
      <c r="H895" s="32" t="str">
        <f t="shared" si="66"/>
        <v>June</v>
      </c>
      <c r="I895" s="32" t="str">
        <f t="shared" si="67"/>
        <v>2017</v>
      </c>
      <c r="J895" s="32">
        <f t="shared" si="68"/>
        <v>23</v>
      </c>
      <c r="K895" s="32" t="str">
        <f>VLOOKUP(F895,_holidays!A891:B2996, 2,)</f>
        <v>Y</v>
      </c>
      <c r="L895" s="32" t="str">
        <f>VLOOKUP(F895,_holidays!A891:C2996, 3,FALSE)</f>
        <v>N</v>
      </c>
      <c r="M895" s="32">
        <v>3.6</v>
      </c>
      <c r="N895" s="32">
        <v>15</v>
      </c>
      <c r="O895" s="32">
        <v>7.2</v>
      </c>
      <c r="P895" s="32">
        <v>0</v>
      </c>
      <c r="Q895" s="39">
        <v>139511.78</v>
      </c>
      <c r="R895" s="40">
        <v>110.1268719</v>
      </c>
      <c r="S895" s="40">
        <f t="shared" si="69"/>
        <v>15363995.924600981</v>
      </c>
    </row>
    <row r="896" spans="6:19" ht="20" customHeight="1" x14ac:dyDescent="0.2">
      <c r="F896" s="4">
        <v>42895</v>
      </c>
      <c r="G896" s="32" t="str">
        <f t="shared" si="65"/>
        <v>Friday</v>
      </c>
      <c r="H896" s="32" t="str">
        <f t="shared" si="66"/>
        <v>June</v>
      </c>
      <c r="I896" s="32" t="str">
        <f t="shared" si="67"/>
        <v>2017</v>
      </c>
      <c r="J896" s="32">
        <f t="shared" si="68"/>
        <v>23</v>
      </c>
      <c r="K896" s="32" t="str">
        <f>VLOOKUP(F896,_holidays!A892:B2997, 2,)</f>
        <v>Y</v>
      </c>
      <c r="L896" s="32" t="str">
        <f>VLOOKUP(F896,_holidays!A892:C2997, 3,FALSE)</f>
        <v>N</v>
      </c>
      <c r="M896" s="32">
        <v>6.6</v>
      </c>
      <c r="N896" s="32">
        <v>15</v>
      </c>
      <c r="O896" s="32">
        <v>7.8</v>
      </c>
      <c r="P896" s="32">
        <v>1.8</v>
      </c>
      <c r="Q896" s="39">
        <v>130994.54</v>
      </c>
      <c r="R896" s="40">
        <v>99.977135680000004</v>
      </c>
      <c r="S896" s="40">
        <f t="shared" si="69"/>
        <v>13096458.898919187</v>
      </c>
    </row>
    <row r="897" spans="6:19" ht="20" customHeight="1" x14ac:dyDescent="0.2">
      <c r="F897" s="4">
        <v>42896</v>
      </c>
      <c r="G897" s="32" t="str">
        <f t="shared" si="65"/>
        <v>Saturday</v>
      </c>
      <c r="H897" s="32" t="str">
        <f t="shared" si="66"/>
        <v>June</v>
      </c>
      <c r="I897" s="32" t="str">
        <f t="shared" si="67"/>
        <v>2017</v>
      </c>
      <c r="J897" s="32">
        <f t="shared" si="68"/>
        <v>23</v>
      </c>
      <c r="K897" s="32" t="str">
        <f>VLOOKUP(F897,_holidays!A893:B2998, 2,)</f>
        <v>Y</v>
      </c>
      <c r="L897" s="32" t="str">
        <f>VLOOKUP(F897,_holidays!A893:C2998, 3,FALSE)</f>
        <v>N</v>
      </c>
      <c r="M897" s="32">
        <v>7</v>
      </c>
      <c r="N897" s="32">
        <v>15.8</v>
      </c>
      <c r="O897" s="32">
        <v>8.9</v>
      </c>
      <c r="P897" s="32">
        <v>0</v>
      </c>
      <c r="Q897" s="39">
        <v>120698.91499999999</v>
      </c>
      <c r="R897" s="40">
        <v>97.622124130000003</v>
      </c>
      <c r="S897" s="40">
        <f t="shared" si="69"/>
        <v>11782884.462486319</v>
      </c>
    </row>
    <row r="898" spans="6:19" ht="20" customHeight="1" x14ac:dyDescent="0.2">
      <c r="F898" s="4">
        <v>42897</v>
      </c>
      <c r="G898" s="32" t="str">
        <f t="shared" si="65"/>
        <v>Sunday</v>
      </c>
      <c r="H898" s="32" t="str">
        <f t="shared" si="66"/>
        <v>June</v>
      </c>
      <c r="I898" s="32" t="str">
        <f t="shared" si="67"/>
        <v>2017</v>
      </c>
      <c r="J898" s="32">
        <f t="shared" si="68"/>
        <v>24</v>
      </c>
      <c r="K898" s="32" t="str">
        <f>VLOOKUP(F898,_holidays!A894:B2999, 2,)</f>
        <v>Y</v>
      </c>
      <c r="L898" s="32" t="str">
        <f>VLOOKUP(F898,_holidays!A894:C2999, 3,FALSE)</f>
        <v>N</v>
      </c>
      <c r="M898" s="32">
        <v>3.4</v>
      </c>
      <c r="N898" s="32">
        <v>15.5</v>
      </c>
      <c r="O898" s="32">
        <v>8.6</v>
      </c>
      <c r="P898" s="32">
        <v>0.2</v>
      </c>
      <c r="Q898" s="39">
        <v>113374.465</v>
      </c>
      <c r="R898" s="40">
        <v>87.883388569999994</v>
      </c>
      <c r="S898" s="40">
        <f t="shared" si="69"/>
        <v>9963732.1615108643</v>
      </c>
    </row>
    <row r="899" spans="6:19" ht="20" customHeight="1" x14ac:dyDescent="0.2">
      <c r="F899" s="4">
        <v>42898</v>
      </c>
      <c r="G899" s="32" t="str">
        <f t="shared" si="65"/>
        <v>Monday</v>
      </c>
      <c r="H899" s="32" t="str">
        <f t="shared" si="66"/>
        <v>June</v>
      </c>
      <c r="I899" s="32" t="str">
        <f t="shared" si="67"/>
        <v>2017</v>
      </c>
      <c r="J899" s="32">
        <f t="shared" si="68"/>
        <v>24</v>
      </c>
      <c r="K899" s="32" t="str">
        <f>VLOOKUP(F899,_holidays!A895:B3000, 2,)</f>
        <v>Y</v>
      </c>
      <c r="L899" s="32" t="str">
        <f>VLOOKUP(F899,_holidays!A895:C3000, 3,FALSE)</f>
        <v>Y</v>
      </c>
      <c r="M899" s="32">
        <v>6</v>
      </c>
      <c r="N899" s="32">
        <v>15.9</v>
      </c>
      <c r="O899" s="32">
        <v>5.0999999999999996</v>
      </c>
      <c r="P899" s="32">
        <v>0</v>
      </c>
      <c r="Q899" s="39">
        <v>117691.685</v>
      </c>
      <c r="R899" s="40">
        <v>101.70609880000001</v>
      </c>
      <c r="S899" s="40">
        <f t="shared" si="69"/>
        <v>11969962.142548479</v>
      </c>
    </row>
    <row r="900" spans="6:19" ht="20" customHeight="1" x14ac:dyDescent="0.2">
      <c r="F900" s="4">
        <v>42899</v>
      </c>
      <c r="G900" s="32" t="str">
        <f t="shared" si="65"/>
        <v>Tuesday</v>
      </c>
      <c r="H900" s="32" t="str">
        <f t="shared" si="66"/>
        <v>June</v>
      </c>
      <c r="I900" s="32" t="str">
        <f t="shared" si="67"/>
        <v>2017</v>
      </c>
      <c r="J900" s="32">
        <f t="shared" si="68"/>
        <v>24</v>
      </c>
      <c r="K900" s="32" t="str">
        <f>VLOOKUP(F900,_holidays!A896:B3001, 2,)</f>
        <v>Y</v>
      </c>
      <c r="L900" s="32" t="str">
        <f>VLOOKUP(F900,_holidays!A896:C3001, 3,FALSE)</f>
        <v>N</v>
      </c>
      <c r="M900" s="32">
        <v>8.8000000000000007</v>
      </c>
      <c r="N900" s="32">
        <v>15.1</v>
      </c>
      <c r="O900" s="32">
        <v>6.6</v>
      </c>
      <c r="P900" s="32">
        <v>0</v>
      </c>
      <c r="Q900" s="39">
        <v>135184.95000000001</v>
      </c>
      <c r="R900" s="40">
        <v>109.9512443</v>
      </c>
      <c r="S900" s="40">
        <f t="shared" si="69"/>
        <v>14863753.463133287</v>
      </c>
    </row>
    <row r="901" spans="6:19" ht="20" customHeight="1" x14ac:dyDescent="0.2">
      <c r="F901" s="4">
        <v>42900</v>
      </c>
      <c r="G901" s="32" t="str">
        <f t="shared" si="65"/>
        <v>Wednesday</v>
      </c>
      <c r="H901" s="32" t="str">
        <f t="shared" si="66"/>
        <v>June</v>
      </c>
      <c r="I901" s="32" t="str">
        <f t="shared" si="67"/>
        <v>2017</v>
      </c>
      <c r="J901" s="32">
        <f t="shared" si="68"/>
        <v>24</v>
      </c>
      <c r="K901" s="32" t="str">
        <f>VLOOKUP(F901,_holidays!A897:B3002, 2,)</f>
        <v>Y</v>
      </c>
      <c r="L901" s="32" t="str">
        <f>VLOOKUP(F901,_holidays!A897:C3002, 3,FALSE)</f>
        <v>N</v>
      </c>
      <c r="M901" s="32">
        <v>4</v>
      </c>
      <c r="N901" s="32">
        <v>17.399999999999999</v>
      </c>
      <c r="O901" s="32">
        <v>8.9</v>
      </c>
      <c r="P901" s="32">
        <v>0</v>
      </c>
      <c r="Q901" s="39">
        <v>136253.42000000001</v>
      </c>
      <c r="R901" s="40">
        <v>93.589782150000005</v>
      </c>
      <c r="S901" s="40">
        <f t="shared" si="69"/>
        <v>12751927.894992454</v>
      </c>
    </row>
    <row r="902" spans="6:19" ht="20" customHeight="1" x14ac:dyDescent="0.2">
      <c r="F902" s="4">
        <v>42901</v>
      </c>
      <c r="G902" s="32" t="str">
        <f t="shared" ref="G902:G965" si="70">TEXT(F902,"DDDD")</f>
        <v>Thursday</v>
      </c>
      <c r="H902" s="32" t="str">
        <f t="shared" ref="H902:H965" si="71">TEXT(F902,"MMMM")</f>
        <v>June</v>
      </c>
      <c r="I902" s="32" t="str">
        <f t="shared" ref="I902:I965" si="72">TEXT(F902,"YYYY")</f>
        <v>2017</v>
      </c>
      <c r="J902" s="32">
        <f t="shared" ref="J902:J965" si="73">WEEKNUM(F902)</f>
        <v>24</v>
      </c>
      <c r="K902" s="32" t="str">
        <f>VLOOKUP(F902,_holidays!A898:B3003, 2,)</f>
        <v>Y</v>
      </c>
      <c r="L902" s="32" t="str">
        <f>VLOOKUP(F902,_holidays!A898:C3003, 3,FALSE)</f>
        <v>N</v>
      </c>
      <c r="M902" s="32">
        <v>7.7</v>
      </c>
      <c r="N902" s="32">
        <v>19</v>
      </c>
      <c r="O902" s="32">
        <v>7.4</v>
      </c>
      <c r="P902" s="32">
        <v>0</v>
      </c>
      <c r="Q902" s="39">
        <v>135303.255</v>
      </c>
      <c r="R902" s="40">
        <v>102.837272</v>
      </c>
      <c r="S902" s="40">
        <f t="shared" ref="S902:S965" si="74">Q902*R902</f>
        <v>13914217.636920361</v>
      </c>
    </row>
    <row r="903" spans="6:19" ht="20" customHeight="1" x14ac:dyDescent="0.2">
      <c r="F903" s="4">
        <v>42902</v>
      </c>
      <c r="G903" s="32" t="str">
        <f t="shared" si="70"/>
        <v>Friday</v>
      </c>
      <c r="H903" s="32" t="str">
        <f t="shared" si="71"/>
        <v>June</v>
      </c>
      <c r="I903" s="32" t="str">
        <f t="shared" si="72"/>
        <v>2017</v>
      </c>
      <c r="J903" s="32">
        <f t="shared" si="73"/>
        <v>24</v>
      </c>
      <c r="K903" s="32" t="str">
        <f>VLOOKUP(F903,_holidays!A899:B3004, 2,)</f>
        <v>Y</v>
      </c>
      <c r="L903" s="32" t="str">
        <f>VLOOKUP(F903,_holidays!A899:C3004, 3,FALSE)</f>
        <v>N</v>
      </c>
      <c r="M903" s="32">
        <v>6.6</v>
      </c>
      <c r="N903" s="32">
        <v>17.100000000000001</v>
      </c>
      <c r="O903" s="32">
        <v>8.9</v>
      </c>
      <c r="P903" s="32">
        <v>0</v>
      </c>
      <c r="Q903" s="39">
        <v>135269.63500000001</v>
      </c>
      <c r="R903" s="40">
        <v>107.362224</v>
      </c>
      <c r="S903" s="40">
        <f t="shared" si="74"/>
        <v>14522848.853268242</v>
      </c>
    </row>
    <row r="904" spans="6:19" ht="20" customHeight="1" x14ac:dyDescent="0.2">
      <c r="F904" s="4">
        <v>42903</v>
      </c>
      <c r="G904" s="32" t="str">
        <f t="shared" si="70"/>
        <v>Saturday</v>
      </c>
      <c r="H904" s="32" t="str">
        <f t="shared" si="71"/>
        <v>June</v>
      </c>
      <c r="I904" s="32" t="str">
        <f t="shared" si="72"/>
        <v>2017</v>
      </c>
      <c r="J904" s="32">
        <f t="shared" si="73"/>
        <v>24</v>
      </c>
      <c r="K904" s="32" t="str">
        <f>VLOOKUP(F904,_holidays!A900:B3005, 2,)</f>
        <v>Y</v>
      </c>
      <c r="L904" s="32" t="str">
        <f>VLOOKUP(F904,_holidays!A900:C3005, 3,FALSE)</f>
        <v>N</v>
      </c>
      <c r="M904" s="32">
        <v>4.2</v>
      </c>
      <c r="N904" s="32">
        <v>15.5</v>
      </c>
      <c r="O904" s="32">
        <v>9.1999999999999993</v>
      </c>
      <c r="P904" s="32">
        <v>0</v>
      </c>
      <c r="Q904" s="39">
        <v>121178.68</v>
      </c>
      <c r="R904" s="40">
        <v>104.2875868</v>
      </c>
      <c r="S904" s="40">
        <f t="shared" si="74"/>
        <v>12637432.108809423</v>
      </c>
    </row>
    <row r="905" spans="6:19" ht="20" customHeight="1" x14ac:dyDescent="0.2">
      <c r="F905" s="4">
        <v>42904</v>
      </c>
      <c r="G905" s="32" t="str">
        <f t="shared" si="70"/>
        <v>Sunday</v>
      </c>
      <c r="H905" s="32" t="str">
        <f t="shared" si="71"/>
        <v>June</v>
      </c>
      <c r="I905" s="32" t="str">
        <f t="shared" si="72"/>
        <v>2017</v>
      </c>
      <c r="J905" s="32">
        <f t="shared" si="73"/>
        <v>25</v>
      </c>
      <c r="K905" s="32" t="str">
        <f>VLOOKUP(F905,_holidays!A901:B3006, 2,)</f>
        <v>Y</v>
      </c>
      <c r="L905" s="32" t="str">
        <f>VLOOKUP(F905,_holidays!A901:C3006, 3,FALSE)</f>
        <v>N</v>
      </c>
      <c r="M905" s="32">
        <v>5.4</v>
      </c>
      <c r="N905" s="32">
        <v>16.3</v>
      </c>
      <c r="O905" s="32">
        <v>7.9</v>
      </c>
      <c r="P905" s="32">
        <v>0</v>
      </c>
      <c r="Q905" s="39">
        <v>116112.74</v>
      </c>
      <c r="R905" s="40">
        <v>93.616927630000006</v>
      </c>
      <c r="S905" s="40">
        <f t="shared" si="74"/>
        <v>10870117.977501007</v>
      </c>
    </row>
    <row r="906" spans="6:19" ht="20" customHeight="1" x14ac:dyDescent="0.2">
      <c r="F906" s="4">
        <v>42905</v>
      </c>
      <c r="G906" s="32" t="str">
        <f t="shared" si="70"/>
        <v>Monday</v>
      </c>
      <c r="H906" s="32" t="str">
        <f t="shared" si="71"/>
        <v>June</v>
      </c>
      <c r="I906" s="32" t="str">
        <f t="shared" si="72"/>
        <v>2017</v>
      </c>
      <c r="J906" s="32">
        <f t="shared" si="73"/>
        <v>25</v>
      </c>
      <c r="K906" s="32" t="str">
        <f>VLOOKUP(F906,_holidays!A902:B3007, 2,)</f>
        <v>Y</v>
      </c>
      <c r="L906" s="32" t="str">
        <f>VLOOKUP(F906,_holidays!A902:C3007, 3,FALSE)</f>
        <v>N</v>
      </c>
      <c r="M906" s="32">
        <v>7.1</v>
      </c>
      <c r="N906" s="32">
        <v>16.100000000000001</v>
      </c>
      <c r="O906" s="32">
        <v>6</v>
      </c>
      <c r="P906" s="32">
        <v>0</v>
      </c>
      <c r="Q906" s="39">
        <v>134925.74</v>
      </c>
      <c r="R906" s="40">
        <v>95.96949334</v>
      </c>
      <c r="S906" s="40">
        <f t="shared" si="74"/>
        <v>12948754.906324571</v>
      </c>
    </row>
    <row r="907" spans="6:19" ht="20" customHeight="1" x14ac:dyDescent="0.2">
      <c r="F907" s="4">
        <v>42906</v>
      </c>
      <c r="G907" s="32" t="str">
        <f t="shared" si="70"/>
        <v>Tuesday</v>
      </c>
      <c r="H907" s="32" t="str">
        <f t="shared" si="71"/>
        <v>June</v>
      </c>
      <c r="I907" s="32" t="str">
        <f t="shared" si="72"/>
        <v>2017</v>
      </c>
      <c r="J907" s="32">
        <f t="shared" si="73"/>
        <v>25</v>
      </c>
      <c r="K907" s="32" t="str">
        <f>VLOOKUP(F907,_holidays!A903:B3008, 2,)</f>
        <v>Y</v>
      </c>
      <c r="L907" s="32" t="str">
        <f>VLOOKUP(F907,_holidays!A903:C3008, 3,FALSE)</f>
        <v>N</v>
      </c>
      <c r="M907" s="32">
        <v>6.4</v>
      </c>
      <c r="N907" s="32">
        <v>15.8</v>
      </c>
      <c r="O907" s="32">
        <v>9.1999999999999993</v>
      </c>
      <c r="P907" s="32">
        <v>0</v>
      </c>
      <c r="Q907" s="39">
        <v>131996.97</v>
      </c>
      <c r="R907" s="40">
        <v>85.797832029999995</v>
      </c>
      <c r="S907" s="40">
        <f t="shared" si="74"/>
        <v>11325053.860528948</v>
      </c>
    </row>
    <row r="908" spans="6:19" ht="20" customHeight="1" x14ac:dyDescent="0.2">
      <c r="F908" s="4">
        <v>42907</v>
      </c>
      <c r="G908" s="32" t="str">
        <f t="shared" si="70"/>
        <v>Wednesday</v>
      </c>
      <c r="H908" s="32" t="str">
        <f t="shared" si="71"/>
        <v>June</v>
      </c>
      <c r="I908" s="32" t="str">
        <f t="shared" si="72"/>
        <v>2017</v>
      </c>
      <c r="J908" s="32">
        <f t="shared" si="73"/>
        <v>25</v>
      </c>
      <c r="K908" s="32" t="str">
        <f>VLOOKUP(F908,_holidays!A904:B3009, 2,)</f>
        <v>Y</v>
      </c>
      <c r="L908" s="32" t="str">
        <f>VLOOKUP(F908,_holidays!A904:C3009, 3,FALSE)</f>
        <v>N</v>
      </c>
      <c r="M908" s="32">
        <v>7.8</v>
      </c>
      <c r="N908" s="32">
        <v>13.5</v>
      </c>
      <c r="O908" s="32">
        <v>5</v>
      </c>
      <c r="P908" s="32">
        <v>0.6</v>
      </c>
      <c r="Q908" s="39">
        <v>139814.29999999999</v>
      </c>
      <c r="R908" s="40">
        <v>106.9667247</v>
      </c>
      <c r="S908" s="40">
        <f t="shared" si="74"/>
        <v>14955477.737223208</v>
      </c>
    </row>
    <row r="909" spans="6:19" ht="20" customHeight="1" x14ac:dyDescent="0.2">
      <c r="F909" s="4">
        <v>42908</v>
      </c>
      <c r="G909" s="32" t="str">
        <f t="shared" si="70"/>
        <v>Thursday</v>
      </c>
      <c r="H909" s="32" t="str">
        <f t="shared" si="71"/>
        <v>June</v>
      </c>
      <c r="I909" s="32" t="str">
        <f t="shared" si="72"/>
        <v>2017</v>
      </c>
      <c r="J909" s="32">
        <f t="shared" si="73"/>
        <v>25</v>
      </c>
      <c r="K909" s="32" t="str">
        <f>VLOOKUP(F909,_holidays!A905:B3010, 2,)</f>
        <v>Y</v>
      </c>
      <c r="L909" s="32" t="str">
        <f>VLOOKUP(F909,_holidays!A905:C3010, 3,FALSE)</f>
        <v>N</v>
      </c>
      <c r="M909" s="32">
        <v>6.7</v>
      </c>
      <c r="N909" s="32">
        <v>14.1</v>
      </c>
      <c r="O909" s="32">
        <v>6.7</v>
      </c>
      <c r="P909" s="32">
        <v>0.2</v>
      </c>
      <c r="Q909" s="39">
        <v>140348.57</v>
      </c>
      <c r="R909" s="40">
        <v>94.858967509999999</v>
      </c>
      <c r="S909" s="40">
        <f t="shared" si="74"/>
        <v>13313320.441704961</v>
      </c>
    </row>
    <row r="910" spans="6:19" ht="20" customHeight="1" x14ac:dyDescent="0.2">
      <c r="F910" s="4">
        <v>42909</v>
      </c>
      <c r="G910" s="32" t="str">
        <f t="shared" si="70"/>
        <v>Friday</v>
      </c>
      <c r="H910" s="32" t="str">
        <f t="shared" si="71"/>
        <v>June</v>
      </c>
      <c r="I910" s="32" t="str">
        <f t="shared" si="72"/>
        <v>2017</v>
      </c>
      <c r="J910" s="32">
        <f t="shared" si="73"/>
        <v>25</v>
      </c>
      <c r="K910" s="32" t="str">
        <f>VLOOKUP(F910,_holidays!A906:B3011, 2,)</f>
        <v>Y</v>
      </c>
      <c r="L910" s="32" t="str">
        <f>VLOOKUP(F910,_holidays!A906:C3011, 3,FALSE)</f>
        <v>N</v>
      </c>
      <c r="M910" s="32">
        <v>7.4</v>
      </c>
      <c r="N910" s="32">
        <v>14.9</v>
      </c>
      <c r="O910" s="32">
        <v>8.1999999999999993</v>
      </c>
      <c r="P910" s="32">
        <v>0</v>
      </c>
      <c r="Q910" s="39">
        <v>132029.57500000001</v>
      </c>
      <c r="R910" s="40">
        <v>80.269938710000005</v>
      </c>
      <c r="S910" s="40">
        <f t="shared" si="74"/>
        <v>10598005.89315735</v>
      </c>
    </row>
    <row r="911" spans="6:19" ht="20" customHeight="1" x14ac:dyDescent="0.2">
      <c r="F911" s="4">
        <v>42910</v>
      </c>
      <c r="G911" s="32" t="str">
        <f t="shared" si="70"/>
        <v>Saturday</v>
      </c>
      <c r="H911" s="32" t="str">
        <f t="shared" si="71"/>
        <v>June</v>
      </c>
      <c r="I911" s="32" t="str">
        <f t="shared" si="72"/>
        <v>2017</v>
      </c>
      <c r="J911" s="32">
        <f t="shared" si="73"/>
        <v>25</v>
      </c>
      <c r="K911" s="32" t="str">
        <f>VLOOKUP(F911,_holidays!A907:B3012, 2,)</f>
        <v>Y</v>
      </c>
      <c r="L911" s="32" t="str">
        <f>VLOOKUP(F911,_holidays!A907:C3012, 3,FALSE)</f>
        <v>N</v>
      </c>
      <c r="M911" s="32">
        <v>8.3000000000000007</v>
      </c>
      <c r="N911" s="32">
        <v>12.3</v>
      </c>
      <c r="O911" s="32">
        <v>7.3</v>
      </c>
      <c r="P911" s="32">
        <v>1.4</v>
      </c>
      <c r="Q911" s="39">
        <v>122393.325</v>
      </c>
      <c r="R911" s="40">
        <v>84.970944450000005</v>
      </c>
      <c r="S911" s="40">
        <f t="shared" si="74"/>
        <v>10399876.419625796</v>
      </c>
    </row>
    <row r="912" spans="6:19" ht="20" customHeight="1" x14ac:dyDescent="0.2">
      <c r="F912" s="4">
        <v>42911</v>
      </c>
      <c r="G912" s="32" t="str">
        <f t="shared" si="70"/>
        <v>Sunday</v>
      </c>
      <c r="H912" s="32" t="str">
        <f t="shared" si="71"/>
        <v>June</v>
      </c>
      <c r="I912" s="32" t="str">
        <f t="shared" si="72"/>
        <v>2017</v>
      </c>
      <c r="J912" s="32">
        <f t="shared" si="73"/>
        <v>26</v>
      </c>
      <c r="K912" s="32" t="str">
        <f>VLOOKUP(F912,_holidays!A908:B3013, 2,)</f>
        <v>Y</v>
      </c>
      <c r="L912" s="32" t="str">
        <f>VLOOKUP(F912,_holidays!A908:C3013, 3,FALSE)</f>
        <v>N</v>
      </c>
      <c r="M912" s="32">
        <v>8.6</v>
      </c>
      <c r="N912" s="32">
        <v>14.3</v>
      </c>
      <c r="O912" s="32">
        <v>5.3</v>
      </c>
      <c r="P912" s="32">
        <v>0</v>
      </c>
      <c r="Q912" s="39">
        <v>118103.86500000001</v>
      </c>
      <c r="R912" s="40">
        <v>72.870515380000001</v>
      </c>
      <c r="S912" s="40">
        <f t="shared" si="74"/>
        <v>8606289.5109199435</v>
      </c>
    </row>
    <row r="913" spans="6:19" ht="20" customHeight="1" x14ac:dyDescent="0.2">
      <c r="F913" s="4">
        <v>42912</v>
      </c>
      <c r="G913" s="32" t="str">
        <f t="shared" si="70"/>
        <v>Monday</v>
      </c>
      <c r="H913" s="32" t="str">
        <f t="shared" si="71"/>
        <v>June</v>
      </c>
      <c r="I913" s="32" t="str">
        <f t="shared" si="72"/>
        <v>2017</v>
      </c>
      <c r="J913" s="32">
        <f t="shared" si="73"/>
        <v>26</v>
      </c>
      <c r="K913" s="32" t="str">
        <f>VLOOKUP(F913,_holidays!A909:B3014, 2,)</f>
        <v>Y</v>
      </c>
      <c r="L913" s="32" t="str">
        <f>VLOOKUP(F913,_holidays!A909:C3014, 3,FALSE)</f>
        <v>N</v>
      </c>
      <c r="M913" s="32">
        <v>8.8000000000000007</v>
      </c>
      <c r="N913" s="32">
        <v>12.6</v>
      </c>
      <c r="O913" s="32">
        <v>7.8</v>
      </c>
      <c r="P913" s="32">
        <v>1.4</v>
      </c>
      <c r="Q913" s="39">
        <v>138040.38</v>
      </c>
      <c r="R913" s="40">
        <v>104.3154945</v>
      </c>
      <c r="S913" s="40">
        <f t="shared" si="74"/>
        <v>14399750.500667911</v>
      </c>
    </row>
    <row r="914" spans="6:19" ht="20" customHeight="1" x14ac:dyDescent="0.2">
      <c r="F914" s="4">
        <v>42913</v>
      </c>
      <c r="G914" s="32" t="str">
        <f t="shared" si="70"/>
        <v>Tuesday</v>
      </c>
      <c r="H914" s="32" t="str">
        <f t="shared" si="71"/>
        <v>June</v>
      </c>
      <c r="I914" s="32" t="str">
        <f t="shared" si="72"/>
        <v>2017</v>
      </c>
      <c r="J914" s="32">
        <f t="shared" si="73"/>
        <v>26</v>
      </c>
      <c r="K914" s="32" t="str">
        <f>VLOOKUP(F914,_holidays!A910:B3015, 2,)</f>
        <v>Y</v>
      </c>
      <c r="L914" s="32" t="str">
        <f>VLOOKUP(F914,_holidays!A910:C3015, 3,FALSE)</f>
        <v>N</v>
      </c>
      <c r="M914" s="32">
        <v>6</v>
      </c>
      <c r="N914" s="32">
        <v>12.1</v>
      </c>
      <c r="O914" s="32">
        <v>4.4000000000000004</v>
      </c>
      <c r="P914" s="32">
        <v>0</v>
      </c>
      <c r="Q914" s="39">
        <v>144526.63</v>
      </c>
      <c r="R914" s="40">
        <v>100.1993406</v>
      </c>
      <c r="S914" s="40">
        <f t="shared" si="74"/>
        <v>14481473.025140177</v>
      </c>
    </row>
    <row r="915" spans="6:19" ht="20" customHeight="1" x14ac:dyDescent="0.2">
      <c r="F915" s="4">
        <v>42914</v>
      </c>
      <c r="G915" s="32" t="str">
        <f t="shared" si="70"/>
        <v>Wednesday</v>
      </c>
      <c r="H915" s="32" t="str">
        <f t="shared" si="71"/>
        <v>June</v>
      </c>
      <c r="I915" s="32" t="str">
        <f t="shared" si="72"/>
        <v>2017</v>
      </c>
      <c r="J915" s="32">
        <f t="shared" si="73"/>
        <v>26</v>
      </c>
      <c r="K915" s="32" t="str">
        <f>VLOOKUP(F915,_holidays!A911:B3016, 2,)</f>
        <v>Y</v>
      </c>
      <c r="L915" s="32" t="str">
        <f>VLOOKUP(F915,_holidays!A911:C3016, 3,FALSE)</f>
        <v>N</v>
      </c>
      <c r="M915" s="32">
        <v>6.8</v>
      </c>
      <c r="N915" s="32">
        <v>14.1</v>
      </c>
      <c r="O915" s="32">
        <v>5.4</v>
      </c>
      <c r="P915" s="32">
        <v>0</v>
      </c>
      <c r="Q915" s="39">
        <v>141351.89499999999</v>
      </c>
      <c r="R915" s="40">
        <v>98.538103219999996</v>
      </c>
      <c r="S915" s="40">
        <f t="shared" si="74"/>
        <v>13928547.619852601</v>
      </c>
    </row>
    <row r="916" spans="6:19" ht="20" customHeight="1" x14ac:dyDescent="0.2">
      <c r="F916" s="4">
        <v>42915</v>
      </c>
      <c r="G916" s="32" t="str">
        <f t="shared" si="70"/>
        <v>Thursday</v>
      </c>
      <c r="H916" s="32" t="str">
        <f t="shared" si="71"/>
        <v>June</v>
      </c>
      <c r="I916" s="32" t="str">
        <f t="shared" si="72"/>
        <v>2017</v>
      </c>
      <c r="J916" s="32">
        <f t="shared" si="73"/>
        <v>26</v>
      </c>
      <c r="K916" s="32" t="str">
        <f>VLOOKUP(F916,_holidays!A912:B3017, 2,)</f>
        <v>Y</v>
      </c>
      <c r="L916" s="32" t="str">
        <f>VLOOKUP(F916,_holidays!A912:C3017, 3,FALSE)</f>
        <v>N</v>
      </c>
      <c r="M916" s="32">
        <v>9.1999999999999993</v>
      </c>
      <c r="N916" s="32">
        <v>13.7</v>
      </c>
      <c r="O916" s="32">
        <v>5</v>
      </c>
      <c r="P916" s="32">
        <v>0</v>
      </c>
      <c r="Q916" s="39">
        <v>138124.06</v>
      </c>
      <c r="R916" s="40">
        <v>102.52503950000001</v>
      </c>
      <c r="S916" s="40">
        <f t="shared" si="74"/>
        <v>14161174.70740037</v>
      </c>
    </row>
    <row r="917" spans="6:19" ht="20" customHeight="1" x14ac:dyDescent="0.2">
      <c r="F917" s="4">
        <v>42916</v>
      </c>
      <c r="G917" s="32" t="str">
        <f t="shared" si="70"/>
        <v>Friday</v>
      </c>
      <c r="H917" s="32" t="str">
        <f t="shared" si="71"/>
        <v>June</v>
      </c>
      <c r="I917" s="32" t="str">
        <f t="shared" si="72"/>
        <v>2017</v>
      </c>
      <c r="J917" s="32">
        <f t="shared" si="73"/>
        <v>26</v>
      </c>
      <c r="K917" s="32" t="str">
        <f>VLOOKUP(F917,_holidays!A913:B3018, 2,)</f>
        <v>N</v>
      </c>
      <c r="L917" s="32" t="str">
        <f>VLOOKUP(F917,_holidays!A913:C3018, 3,FALSE)</f>
        <v>N</v>
      </c>
      <c r="M917" s="32">
        <v>7.1</v>
      </c>
      <c r="N917" s="32">
        <v>12.3</v>
      </c>
      <c r="O917" s="32">
        <v>8.4</v>
      </c>
      <c r="P917" s="32">
        <v>4.4000000000000004</v>
      </c>
      <c r="Q917" s="39">
        <v>139275.77499999999</v>
      </c>
      <c r="R917" s="40">
        <v>124.6840444</v>
      </c>
      <c r="S917" s="40">
        <f t="shared" si="74"/>
        <v>17365466.913944408</v>
      </c>
    </row>
    <row r="918" spans="6:19" ht="20" customHeight="1" x14ac:dyDescent="0.2">
      <c r="F918" s="4">
        <v>42917</v>
      </c>
      <c r="G918" s="32" t="str">
        <f t="shared" si="70"/>
        <v>Saturday</v>
      </c>
      <c r="H918" s="32" t="str">
        <f t="shared" si="71"/>
        <v>July</v>
      </c>
      <c r="I918" s="32" t="str">
        <f t="shared" si="72"/>
        <v>2017</v>
      </c>
      <c r="J918" s="32">
        <f t="shared" si="73"/>
        <v>26</v>
      </c>
      <c r="K918" s="32" t="str">
        <f>VLOOKUP(F918,_holidays!A914:B3019, 2,)</f>
        <v>N</v>
      </c>
      <c r="L918" s="32" t="str">
        <f>VLOOKUP(F918,_holidays!A914:C3019, 3,FALSE)</f>
        <v>N</v>
      </c>
      <c r="M918" s="32">
        <v>1.1000000000000001</v>
      </c>
      <c r="N918" s="32">
        <v>12.7</v>
      </c>
      <c r="O918" s="32">
        <v>9.3000000000000007</v>
      </c>
      <c r="P918" s="32">
        <v>0</v>
      </c>
      <c r="Q918" s="39">
        <v>125949.5</v>
      </c>
      <c r="R918" s="40">
        <v>114.7570772</v>
      </c>
      <c r="S918" s="40">
        <f t="shared" si="74"/>
        <v>14453596.4948014</v>
      </c>
    </row>
    <row r="919" spans="6:19" ht="20" customHeight="1" x14ac:dyDescent="0.2">
      <c r="F919" s="4">
        <v>42918</v>
      </c>
      <c r="G919" s="32" t="str">
        <f t="shared" si="70"/>
        <v>Sunday</v>
      </c>
      <c r="H919" s="32" t="str">
        <f t="shared" si="71"/>
        <v>July</v>
      </c>
      <c r="I919" s="32" t="str">
        <f t="shared" si="72"/>
        <v>2017</v>
      </c>
      <c r="J919" s="32">
        <f t="shared" si="73"/>
        <v>27</v>
      </c>
      <c r="K919" s="32" t="str">
        <f>VLOOKUP(F919,_holidays!A915:B3020, 2,)</f>
        <v>N</v>
      </c>
      <c r="L919" s="32" t="str">
        <f>VLOOKUP(F919,_holidays!A915:C3020, 3,FALSE)</f>
        <v>N</v>
      </c>
      <c r="M919" s="32">
        <v>0.8</v>
      </c>
      <c r="N919" s="32">
        <v>14.3</v>
      </c>
      <c r="O919" s="32">
        <v>9.1999999999999993</v>
      </c>
      <c r="P919" s="32">
        <v>0</v>
      </c>
      <c r="Q919" s="39">
        <v>120137.45</v>
      </c>
      <c r="R919" s="40">
        <v>110.1092823</v>
      </c>
      <c r="S919" s="40">
        <f t="shared" si="74"/>
        <v>13228248.396852136</v>
      </c>
    </row>
    <row r="920" spans="6:19" ht="20" customHeight="1" x14ac:dyDescent="0.2">
      <c r="F920" s="4">
        <v>42919</v>
      </c>
      <c r="G920" s="32" t="str">
        <f t="shared" si="70"/>
        <v>Monday</v>
      </c>
      <c r="H920" s="32" t="str">
        <f t="shared" si="71"/>
        <v>July</v>
      </c>
      <c r="I920" s="32" t="str">
        <f t="shared" si="72"/>
        <v>2017</v>
      </c>
      <c r="J920" s="32">
        <f t="shared" si="73"/>
        <v>27</v>
      </c>
      <c r="K920" s="32" t="str">
        <f>VLOOKUP(F920,_holidays!A916:B3021, 2,)</f>
        <v>N</v>
      </c>
      <c r="L920" s="32" t="str">
        <f>VLOOKUP(F920,_holidays!A916:C3021, 3,FALSE)</f>
        <v>N</v>
      </c>
      <c r="M920" s="32">
        <v>3.8</v>
      </c>
      <c r="N920" s="32">
        <v>13.9</v>
      </c>
      <c r="O920" s="32">
        <v>3.9</v>
      </c>
      <c r="P920" s="32">
        <v>0</v>
      </c>
      <c r="Q920" s="39">
        <v>139765.32</v>
      </c>
      <c r="R920" s="40">
        <v>150.61276599999999</v>
      </c>
      <c r="S920" s="40">
        <f t="shared" si="74"/>
        <v>21050441.436075121</v>
      </c>
    </row>
    <row r="921" spans="6:19" ht="20" customHeight="1" x14ac:dyDescent="0.2">
      <c r="F921" s="4">
        <v>42920</v>
      </c>
      <c r="G921" s="32" t="str">
        <f t="shared" si="70"/>
        <v>Tuesday</v>
      </c>
      <c r="H921" s="32" t="str">
        <f t="shared" si="71"/>
        <v>July</v>
      </c>
      <c r="I921" s="32" t="str">
        <f t="shared" si="72"/>
        <v>2017</v>
      </c>
      <c r="J921" s="32">
        <f t="shared" si="73"/>
        <v>27</v>
      </c>
      <c r="K921" s="32" t="str">
        <f>VLOOKUP(F921,_holidays!A917:B3022, 2,)</f>
        <v>N</v>
      </c>
      <c r="L921" s="32" t="str">
        <f>VLOOKUP(F921,_holidays!A917:C3022, 3,FALSE)</f>
        <v>N</v>
      </c>
      <c r="M921" s="32">
        <v>9</v>
      </c>
      <c r="N921" s="32">
        <v>16.2</v>
      </c>
      <c r="O921" s="32">
        <v>6.4</v>
      </c>
      <c r="P921" s="32">
        <v>3</v>
      </c>
      <c r="Q921" s="39">
        <v>134029.80499999999</v>
      </c>
      <c r="R921" s="40">
        <v>132.54551810000001</v>
      </c>
      <c r="S921" s="40">
        <f t="shared" si="74"/>
        <v>17765049.944566973</v>
      </c>
    </row>
    <row r="922" spans="6:19" ht="20" customHeight="1" x14ac:dyDescent="0.2">
      <c r="F922" s="4">
        <v>42921</v>
      </c>
      <c r="G922" s="32" t="str">
        <f t="shared" si="70"/>
        <v>Wednesday</v>
      </c>
      <c r="H922" s="32" t="str">
        <f t="shared" si="71"/>
        <v>July</v>
      </c>
      <c r="I922" s="32" t="str">
        <f t="shared" si="72"/>
        <v>2017</v>
      </c>
      <c r="J922" s="32">
        <f t="shared" si="73"/>
        <v>27</v>
      </c>
      <c r="K922" s="32" t="str">
        <f>VLOOKUP(F922,_holidays!A918:B3023, 2,)</f>
        <v>N</v>
      </c>
      <c r="L922" s="32" t="str">
        <f>VLOOKUP(F922,_holidays!A918:C3023, 3,FALSE)</f>
        <v>N</v>
      </c>
      <c r="M922" s="32">
        <v>10.1</v>
      </c>
      <c r="N922" s="32">
        <v>15.8</v>
      </c>
      <c r="O922" s="32">
        <v>6.5</v>
      </c>
      <c r="P922" s="32">
        <v>0</v>
      </c>
      <c r="Q922" s="39">
        <v>134084.66500000001</v>
      </c>
      <c r="R922" s="40">
        <v>146.17612560000001</v>
      </c>
      <c r="S922" s="40">
        <f t="shared" si="74"/>
        <v>19599976.832073927</v>
      </c>
    </row>
    <row r="923" spans="6:19" ht="20" customHeight="1" x14ac:dyDescent="0.2">
      <c r="F923" s="4">
        <v>42922</v>
      </c>
      <c r="G923" s="32" t="str">
        <f t="shared" si="70"/>
        <v>Thursday</v>
      </c>
      <c r="H923" s="32" t="str">
        <f t="shared" si="71"/>
        <v>July</v>
      </c>
      <c r="I923" s="32" t="str">
        <f t="shared" si="72"/>
        <v>2017</v>
      </c>
      <c r="J923" s="32">
        <f t="shared" si="73"/>
        <v>27</v>
      </c>
      <c r="K923" s="32" t="str">
        <f>VLOOKUP(F923,_holidays!A919:B3024, 2,)</f>
        <v>N</v>
      </c>
      <c r="L923" s="32" t="str">
        <f>VLOOKUP(F923,_holidays!A919:C3024, 3,FALSE)</f>
        <v>N</v>
      </c>
      <c r="M923" s="32">
        <v>4.8</v>
      </c>
      <c r="N923" s="32">
        <v>15</v>
      </c>
      <c r="O923" s="32">
        <v>8.6999999999999993</v>
      </c>
      <c r="P923" s="32">
        <v>0</v>
      </c>
      <c r="Q923" s="39">
        <v>137899.715</v>
      </c>
      <c r="R923" s="40">
        <v>141.67937280000001</v>
      </c>
      <c r="S923" s="40">
        <f t="shared" si="74"/>
        <v>19537545.130498752</v>
      </c>
    </row>
    <row r="924" spans="6:19" ht="20" customHeight="1" x14ac:dyDescent="0.2">
      <c r="F924" s="4">
        <v>42923</v>
      </c>
      <c r="G924" s="32" t="str">
        <f t="shared" si="70"/>
        <v>Friday</v>
      </c>
      <c r="H924" s="32" t="str">
        <f t="shared" si="71"/>
        <v>July</v>
      </c>
      <c r="I924" s="32" t="str">
        <f t="shared" si="72"/>
        <v>2017</v>
      </c>
      <c r="J924" s="32">
        <f t="shared" si="73"/>
        <v>27</v>
      </c>
      <c r="K924" s="32" t="str">
        <f>VLOOKUP(F924,_holidays!A920:B3025, 2,)</f>
        <v>N</v>
      </c>
      <c r="L924" s="32" t="str">
        <f>VLOOKUP(F924,_holidays!A920:C3025, 3,FALSE)</f>
        <v>N</v>
      </c>
      <c r="M924" s="32">
        <v>8</v>
      </c>
      <c r="N924" s="32">
        <v>14.2</v>
      </c>
      <c r="O924" s="32">
        <v>9.4</v>
      </c>
      <c r="P924" s="32">
        <v>0</v>
      </c>
      <c r="Q924" s="39">
        <v>134078.07</v>
      </c>
      <c r="R924" s="40">
        <v>131.26538149999999</v>
      </c>
      <c r="S924" s="40">
        <f t="shared" si="74"/>
        <v>17599809.009333704</v>
      </c>
    </row>
    <row r="925" spans="6:19" ht="20" customHeight="1" x14ac:dyDescent="0.2">
      <c r="F925" s="4">
        <v>42924</v>
      </c>
      <c r="G925" s="32" t="str">
        <f t="shared" si="70"/>
        <v>Saturday</v>
      </c>
      <c r="H925" s="32" t="str">
        <f t="shared" si="71"/>
        <v>July</v>
      </c>
      <c r="I925" s="32" t="str">
        <f t="shared" si="72"/>
        <v>2017</v>
      </c>
      <c r="J925" s="32">
        <f t="shared" si="73"/>
        <v>27</v>
      </c>
      <c r="K925" s="32" t="str">
        <f>VLOOKUP(F925,_holidays!A921:B3026, 2,)</f>
        <v>N</v>
      </c>
      <c r="L925" s="32" t="str">
        <f>VLOOKUP(F925,_holidays!A921:C3026, 3,FALSE)</f>
        <v>N</v>
      </c>
      <c r="M925" s="32">
        <v>5.3</v>
      </c>
      <c r="N925" s="32">
        <v>13.5</v>
      </c>
      <c r="O925" s="32">
        <v>5.0999999999999996</v>
      </c>
      <c r="P925" s="32">
        <v>0</v>
      </c>
      <c r="Q925" s="39">
        <v>123687.97</v>
      </c>
      <c r="R925" s="40">
        <v>129.135411</v>
      </c>
      <c r="S925" s="40">
        <f t="shared" si="74"/>
        <v>15972496.841705671</v>
      </c>
    </row>
    <row r="926" spans="6:19" ht="20" customHeight="1" x14ac:dyDescent="0.2">
      <c r="F926" s="4">
        <v>42925</v>
      </c>
      <c r="G926" s="32" t="str">
        <f t="shared" si="70"/>
        <v>Sunday</v>
      </c>
      <c r="H926" s="32" t="str">
        <f t="shared" si="71"/>
        <v>July</v>
      </c>
      <c r="I926" s="32" t="str">
        <f t="shared" si="72"/>
        <v>2017</v>
      </c>
      <c r="J926" s="32">
        <f t="shared" si="73"/>
        <v>28</v>
      </c>
      <c r="K926" s="32" t="str">
        <f>VLOOKUP(F926,_holidays!A922:B3027, 2,)</f>
        <v>N</v>
      </c>
      <c r="L926" s="32" t="str">
        <f>VLOOKUP(F926,_holidays!A922:C3027, 3,FALSE)</f>
        <v>N</v>
      </c>
      <c r="M926" s="32">
        <v>7.3</v>
      </c>
      <c r="N926" s="32">
        <v>14.6</v>
      </c>
      <c r="O926" s="32">
        <v>7.3</v>
      </c>
      <c r="P926" s="32">
        <v>0.8</v>
      </c>
      <c r="Q926" s="39">
        <v>116064.03</v>
      </c>
      <c r="R926" s="40">
        <v>115.1296024</v>
      </c>
      <c r="S926" s="40">
        <f t="shared" si="74"/>
        <v>13362405.626841672</v>
      </c>
    </row>
    <row r="927" spans="6:19" ht="20" customHeight="1" x14ac:dyDescent="0.2">
      <c r="F927" s="4">
        <v>42926</v>
      </c>
      <c r="G927" s="32" t="str">
        <f t="shared" si="70"/>
        <v>Monday</v>
      </c>
      <c r="H927" s="32" t="str">
        <f t="shared" si="71"/>
        <v>July</v>
      </c>
      <c r="I927" s="32" t="str">
        <f t="shared" si="72"/>
        <v>2017</v>
      </c>
      <c r="J927" s="32">
        <f t="shared" si="73"/>
        <v>28</v>
      </c>
      <c r="K927" s="32" t="str">
        <f>VLOOKUP(F927,_holidays!A923:B3028, 2,)</f>
        <v>N</v>
      </c>
      <c r="L927" s="32" t="str">
        <f>VLOOKUP(F927,_holidays!A923:C3028, 3,FALSE)</f>
        <v>N</v>
      </c>
      <c r="M927" s="32">
        <v>7</v>
      </c>
      <c r="N927" s="32">
        <v>16</v>
      </c>
      <c r="O927" s="32">
        <v>5.7</v>
      </c>
      <c r="P927" s="32">
        <v>0</v>
      </c>
      <c r="Q927" s="39">
        <v>133132.32500000001</v>
      </c>
      <c r="R927" s="40">
        <v>123.9739271</v>
      </c>
      <c r="S927" s="40">
        <f t="shared" si="74"/>
        <v>16504937.154203508</v>
      </c>
    </row>
    <row r="928" spans="6:19" ht="20" customHeight="1" x14ac:dyDescent="0.2">
      <c r="F928" s="4">
        <v>42927</v>
      </c>
      <c r="G928" s="32" t="str">
        <f t="shared" si="70"/>
        <v>Tuesday</v>
      </c>
      <c r="H928" s="32" t="str">
        <f t="shared" si="71"/>
        <v>July</v>
      </c>
      <c r="I928" s="32" t="str">
        <f t="shared" si="72"/>
        <v>2017</v>
      </c>
      <c r="J928" s="32">
        <f t="shared" si="73"/>
        <v>28</v>
      </c>
      <c r="K928" s="32" t="str">
        <f>VLOOKUP(F928,_holidays!A924:B3029, 2,)</f>
        <v>N</v>
      </c>
      <c r="L928" s="32" t="str">
        <f>VLOOKUP(F928,_holidays!A924:C3029, 3,FALSE)</f>
        <v>N</v>
      </c>
      <c r="M928" s="32">
        <v>6.9</v>
      </c>
      <c r="N928" s="32">
        <v>14.3</v>
      </c>
      <c r="O928" s="32">
        <v>9.6999999999999993</v>
      </c>
      <c r="P928" s="32">
        <v>0.4</v>
      </c>
      <c r="Q928" s="39">
        <v>137352.78</v>
      </c>
      <c r="R928" s="40">
        <v>148.67949519999999</v>
      </c>
      <c r="S928" s="40">
        <f t="shared" si="74"/>
        <v>20421541.994716655</v>
      </c>
    </row>
    <row r="929" spans="6:19" ht="20" customHeight="1" x14ac:dyDescent="0.2">
      <c r="F929" s="4">
        <v>42928</v>
      </c>
      <c r="G929" s="32" t="str">
        <f t="shared" si="70"/>
        <v>Wednesday</v>
      </c>
      <c r="H929" s="32" t="str">
        <f t="shared" si="71"/>
        <v>July</v>
      </c>
      <c r="I929" s="32" t="str">
        <f t="shared" si="72"/>
        <v>2017</v>
      </c>
      <c r="J929" s="32">
        <f t="shared" si="73"/>
        <v>28</v>
      </c>
      <c r="K929" s="32" t="str">
        <f>VLOOKUP(F929,_holidays!A925:B3030, 2,)</f>
        <v>N</v>
      </c>
      <c r="L929" s="32" t="str">
        <f>VLOOKUP(F929,_holidays!A925:C3030, 3,FALSE)</f>
        <v>N</v>
      </c>
      <c r="M929" s="32">
        <v>3.2</v>
      </c>
      <c r="N929" s="32">
        <v>15.1</v>
      </c>
      <c r="O929" s="32">
        <v>9.8000000000000007</v>
      </c>
      <c r="P929" s="32">
        <v>0</v>
      </c>
      <c r="Q929" s="39">
        <v>138152.10500000001</v>
      </c>
      <c r="R929" s="40">
        <v>117.9532423</v>
      </c>
      <c r="S929" s="40">
        <f t="shared" si="74"/>
        <v>16295488.715320043</v>
      </c>
    </row>
    <row r="930" spans="6:19" ht="20" customHeight="1" x14ac:dyDescent="0.2">
      <c r="F930" s="4">
        <v>42929</v>
      </c>
      <c r="G930" s="32" t="str">
        <f t="shared" si="70"/>
        <v>Thursday</v>
      </c>
      <c r="H930" s="32" t="str">
        <f t="shared" si="71"/>
        <v>July</v>
      </c>
      <c r="I930" s="32" t="str">
        <f t="shared" si="72"/>
        <v>2017</v>
      </c>
      <c r="J930" s="32">
        <f t="shared" si="73"/>
        <v>28</v>
      </c>
      <c r="K930" s="32" t="str">
        <f>VLOOKUP(F930,_holidays!A926:B3031, 2,)</f>
        <v>N</v>
      </c>
      <c r="L930" s="32" t="str">
        <f>VLOOKUP(F930,_holidays!A926:C3031, 3,FALSE)</f>
        <v>N</v>
      </c>
      <c r="M930" s="32">
        <v>4.8</v>
      </c>
      <c r="N930" s="32">
        <v>13.3</v>
      </c>
      <c r="O930" s="32">
        <v>5.5</v>
      </c>
      <c r="P930" s="32">
        <v>0</v>
      </c>
      <c r="Q930" s="39">
        <v>134622.39000000001</v>
      </c>
      <c r="R930" s="40">
        <v>106.14876340000001</v>
      </c>
      <c r="S930" s="40">
        <f t="shared" si="74"/>
        <v>14290000.224452529</v>
      </c>
    </row>
    <row r="931" spans="6:19" ht="20" customHeight="1" x14ac:dyDescent="0.2">
      <c r="F931" s="4">
        <v>42930</v>
      </c>
      <c r="G931" s="32" t="str">
        <f t="shared" si="70"/>
        <v>Friday</v>
      </c>
      <c r="H931" s="32" t="str">
        <f t="shared" si="71"/>
        <v>July</v>
      </c>
      <c r="I931" s="32" t="str">
        <f t="shared" si="72"/>
        <v>2017</v>
      </c>
      <c r="J931" s="32">
        <f t="shared" si="73"/>
        <v>28</v>
      </c>
      <c r="K931" s="32" t="str">
        <f>VLOOKUP(F931,_holidays!A927:B3032, 2,)</f>
        <v>N</v>
      </c>
      <c r="L931" s="32" t="str">
        <f>VLOOKUP(F931,_holidays!A927:C3032, 3,FALSE)</f>
        <v>N</v>
      </c>
      <c r="M931" s="32">
        <v>9.9</v>
      </c>
      <c r="N931" s="32">
        <v>15.9</v>
      </c>
      <c r="O931" s="32">
        <v>8.6</v>
      </c>
      <c r="P931" s="32">
        <v>2</v>
      </c>
      <c r="Q931" s="39">
        <v>131387.745</v>
      </c>
      <c r="R931" s="40">
        <v>111.39498260000001</v>
      </c>
      <c r="S931" s="40">
        <f t="shared" si="74"/>
        <v>14635935.568128238</v>
      </c>
    </row>
    <row r="932" spans="6:19" ht="20" customHeight="1" x14ac:dyDescent="0.2">
      <c r="F932" s="4">
        <v>42931</v>
      </c>
      <c r="G932" s="32" t="str">
        <f t="shared" si="70"/>
        <v>Saturday</v>
      </c>
      <c r="H932" s="32" t="str">
        <f t="shared" si="71"/>
        <v>July</v>
      </c>
      <c r="I932" s="32" t="str">
        <f t="shared" si="72"/>
        <v>2017</v>
      </c>
      <c r="J932" s="32">
        <f t="shared" si="73"/>
        <v>28</v>
      </c>
      <c r="K932" s="32" t="str">
        <f>VLOOKUP(F932,_holidays!A928:B3033, 2,)</f>
        <v>N</v>
      </c>
      <c r="L932" s="32" t="str">
        <f>VLOOKUP(F932,_holidays!A928:C3033, 3,FALSE)</f>
        <v>N</v>
      </c>
      <c r="M932" s="32">
        <v>4.5</v>
      </c>
      <c r="N932" s="32">
        <v>12</v>
      </c>
      <c r="O932" s="32">
        <v>9.4</v>
      </c>
      <c r="P932" s="32">
        <v>0</v>
      </c>
      <c r="Q932" s="39">
        <v>124486.69500000001</v>
      </c>
      <c r="R932" s="40">
        <v>136.10655170000001</v>
      </c>
      <c r="S932" s="40">
        <f t="shared" si="74"/>
        <v>16943454.788979635</v>
      </c>
    </row>
    <row r="933" spans="6:19" ht="20" customHeight="1" x14ac:dyDescent="0.2">
      <c r="F933" s="4">
        <v>42932</v>
      </c>
      <c r="G933" s="32" t="str">
        <f t="shared" si="70"/>
        <v>Sunday</v>
      </c>
      <c r="H933" s="32" t="str">
        <f t="shared" si="71"/>
        <v>July</v>
      </c>
      <c r="I933" s="32" t="str">
        <f t="shared" si="72"/>
        <v>2017</v>
      </c>
      <c r="J933" s="32">
        <f t="shared" si="73"/>
        <v>29</v>
      </c>
      <c r="K933" s="32" t="str">
        <f>VLOOKUP(F933,_holidays!A929:B3034, 2,)</f>
        <v>N</v>
      </c>
      <c r="L933" s="32" t="str">
        <f>VLOOKUP(F933,_holidays!A929:C3034, 3,FALSE)</f>
        <v>N</v>
      </c>
      <c r="M933" s="32">
        <v>3</v>
      </c>
      <c r="N933" s="32">
        <v>12.5</v>
      </c>
      <c r="O933" s="32">
        <v>7.8</v>
      </c>
      <c r="P933" s="32">
        <v>0</v>
      </c>
      <c r="Q933" s="39">
        <v>119927.64</v>
      </c>
      <c r="R933" s="40">
        <v>102.14913730000001</v>
      </c>
      <c r="S933" s="40">
        <f t="shared" si="74"/>
        <v>12250504.964424973</v>
      </c>
    </row>
    <row r="934" spans="6:19" ht="20" customHeight="1" x14ac:dyDescent="0.2">
      <c r="F934" s="4">
        <v>42933</v>
      </c>
      <c r="G934" s="32" t="str">
        <f t="shared" si="70"/>
        <v>Monday</v>
      </c>
      <c r="H934" s="32" t="str">
        <f t="shared" si="71"/>
        <v>July</v>
      </c>
      <c r="I934" s="32" t="str">
        <f t="shared" si="72"/>
        <v>2017</v>
      </c>
      <c r="J934" s="32">
        <f t="shared" si="73"/>
        <v>29</v>
      </c>
      <c r="K934" s="32" t="str">
        <f>VLOOKUP(F934,_holidays!A930:B3035, 2,)</f>
        <v>N</v>
      </c>
      <c r="L934" s="32" t="str">
        <f>VLOOKUP(F934,_holidays!A930:C3035, 3,FALSE)</f>
        <v>N</v>
      </c>
      <c r="M934" s="32">
        <v>5.7</v>
      </c>
      <c r="N934" s="32">
        <v>15.3</v>
      </c>
      <c r="O934" s="32">
        <v>6.3</v>
      </c>
      <c r="P934" s="32">
        <v>0</v>
      </c>
      <c r="Q934" s="39">
        <v>131868.24</v>
      </c>
      <c r="R934" s="40">
        <v>99.851637530000005</v>
      </c>
      <c r="S934" s="40">
        <f t="shared" si="74"/>
        <v>13167259.702199047</v>
      </c>
    </row>
    <row r="935" spans="6:19" ht="20" customHeight="1" x14ac:dyDescent="0.2">
      <c r="F935" s="4">
        <v>42934</v>
      </c>
      <c r="G935" s="32" t="str">
        <f t="shared" si="70"/>
        <v>Tuesday</v>
      </c>
      <c r="H935" s="32" t="str">
        <f t="shared" si="71"/>
        <v>July</v>
      </c>
      <c r="I935" s="32" t="str">
        <f t="shared" si="72"/>
        <v>2017</v>
      </c>
      <c r="J935" s="32">
        <f t="shared" si="73"/>
        <v>29</v>
      </c>
      <c r="K935" s="32" t="str">
        <f>VLOOKUP(F935,_holidays!A931:B3036, 2,)</f>
        <v>Y</v>
      </c>
      <c r="L935" s="32" t="str">
        <f>VLOOKUP(F935,_holidays!A931:C3036, 3,FALSE)</f>
        <v>N</v>
      </c>
      <c r="M935" s="32">
        <v>9.6999999999999993</v>
      </c>
      <c r="N935" s="32">
        <v>14.5</v>
      </c>
      <c r="O935" s="32">
        <v>5.8</v>
      </c>
      <c r="P935" s="32">
        <v>0.2</v>
      </c>
      <c r="Q935" s="39">
        <v>136121.83499999999</v>
      </c>
      <c r="R935" s="40">
        <v>109.9969729</v>
      </c>
      <c r="S935" s="40">
        <f t="shared" si="74"/>
        <v>14972989.795593271</v>
      </c>
    </row>
    <row r="936" spans="6:19" ht="20" customHeight="1" x14ac:dyDescent="0.2">
      <c r="F936" s="4">
        <v>42935</v>
      </c>
      <c r="G936" s="32" t="str">
        <f t="shared" si="70"/>
        <v>Wednesday</v>
      </c>
      <c r="H936" s="32" t="str">
        <f t="shared" si="71"/>
        <v>July</v>
      </c>
      <c r="I936" s="32" t="str">
        <f t="shared" si="72"/>
        <v>2017</v>
      </c>
      <c r="J936" s="32">
        <f t="shared" si="73"/>
        <v>29</v>
      </c>
      <c r="K936" s="32" t="str">
        <f>VLOOKUP(F936,_holidays!A932:B3037, 2,)</f>
        <v>Y</v>
      </c>
      <c r="L936" s="32" t="str">
        <f>VLOOKUP(F936,_holidays!A932:C3037, 3,FALSE)</f>
        <v>N</v>
      </c>
      <c r="M936" s="32">
        <v>8.9</v>
      </c>
      <c r="N936" s="32">
        <v>13.2</v>
      </c>
      <c r="O936" s="32">
        <v>7.7</v>
      </c>
      <c r="P936" s="32">
        <v>5</v>
      </c>
      <c r="Q936" s="39">
        <v>133906.26</v>
      </c>
      <c r="R936" s="40">
        <v>109.5605504</v>
      </c>
      <c r="S936" s="40">
        <f t="shared" si="74"/>
        <v>14670843.547605505</v>
      </c>
    </row>
    <row r="937" spans="6:19" ht="20" customHeight="1" x14ac:dyDescent="0.2">
      <c r="F937" s="4">
        <v>42936</v>
      </c>
      <c r="G937" s="32" t="str">
        <f t="shared" si="70"/>
        <v>Thursday</v>
      </c>
      <c r="H937" s="32" t="str">
        <f t="shared" si="71"/>
        <v>July</v>
      </c>
      <c r="I937" s="32" t="str">
        <f t="shared" si="72"/>
        <v>2017</v>
      </c>
      <c r="J937" s="32">
        <f t="shared" si="73"/>
        <v>29</v>
      </c>
      <c r="K937" s="32" t="str">
        <f>VLOOKUP(F937,_holidays!A933:B3038, 2,)</f>
        <v>Y</v>
      </c>
      <c r="L937" s="32" t="str">
        <f>VLOOKUP(F937,_holidays!A933:C3038, 3,FALSE)</f>
        <v>N</v>
      </c>
      <c r="M937" s="32">
        <v>7.9</v>
      </c>
      <c r="N937" s="32">
        <v>10.7</v>
      </c>
      <c r="O937" s="32">
        <v>5.9</v>
      </c>
      <c r="P937" s="32">
        <v>0.6</v>
      </c>
      <c r="Q937" s="39">
        <v>139316.29</v>
      </c>
      <c r="R937" s="40">
        <v>133.736501</v>
      </c>
      <c r="S937" s="40">
        <f t="shared" si="74"/>
        <v>18631673.156901293</v>
      </c>
    </row>
    <row r="938" spans="6:19" ht="20" customHeight="1" x14ac:dyDescent="0.2">
      <c r="F938" s="4">
        <v>42937</v>
      </c>
      <c r="G938" s="32" t="str">
        <f t="shared" si="70"/>
        <v>Friday</v>
      </c>
      <c r="H938" s="32" t="str">
        <f t="shared" si="71"/>
        <v>July</v>
      </c>
      <c r="I938" s="32" t="str">
        <f t="shared" si="72"/>
        <v>2017</v>
      </c>
      <c r="J938" s="32">
        <f t="shared" si="73"/>
        <v>29</v>
      </c>
      <c r="K938" s="32" t="str">
        <f>VLOOKUP(F938,_holidays!A934:B3039, 2,)</f>
        <v>Y</v>
      </c>
      <c r="L938" s="32" t="str">
        <f>VLOOKUP(F938,_holidays!A934:C3039, 3,FALSE)</f>
        <v>N</v>
      </c>
      <c r="M938" s="32">
        <v>3.3</v>
      </c>
      <c r="N938" s="32">
        <v>13.8</v>
      </c>
      <c r="O938" s="32">
        <v>10.3</v>
      </c>
      <c r="P938" s="32">
        <v>4.2</v>
      </c>
      <c r="Q938" s="39">
        <v>140073.89499999999</v>
      </c>
      <c r="R938" s="40">
        <v>130.19271090000001</v>
      </c>
      <c r="S938" s="40">
        <f t="shared" si="74"/>
        <v>18236600.116371956</v>
      </c>
    </row>
    <row r="939" spans="6:19" ht="20" customHeight="1" x14ac:dyDescent="0.2">
      <c r="F939" s="4">
        <v>42938</v>
      </c>
      <c r="G939" s="32" t="str">
        <f t="shared" si="70"/>
        <v>Saturday</v>
      </c>
      <c r="H939" s="32" t="str">
        <f t="shared" si="71"/>
        <v>July</v>
      </c>
      <c r="I939" s="32" t="str">
        <f t="shared" si="72"/>
        <v>2017</v>
      </c>
      <c r="J939" s="32">
        <f t="shared" si="73"/>
        <v>29</v>
      </c>
      <c r="K939" s="32" t="str">
        <f>VLOOKUP(F939,_holidays!A935:B3040, 2,)</f>
        <v>Y</v>
      </c>
      <c r="L939" s="32" t="str">
        <f>VLOOKUP(F939,_holidays!A935:C3040, 3,FALSE)</f>
        <v>N</v>
      </c>
      <c r="M939" s="32">
        <v>5.4</v>
      </c>
      <c r="N939" s="32">
        <v>12.4</v>
      </c>
      <c r="O939" s="32">
        <v>7</v>
      </c>
      <c r="P939" s="32">
        <v>0</v>
      </c>
      <c r="Q939" s="39">
        <v>122397.13</v>
      </c>
      <c r="R939" s="40">
        <v>91.656080619999997</v>
      </c>
      <c r="S939" s="40">
        <f t="shared" si="74"/>
        <v>11218441.214936621</v>
      </c>
    </row>
    <row r="940" spans="6:19" ht="20" customHeight="1" x14ac:dyDescent="0.2">
      <c r="F940" s="4">
        <v>42939</v>
      </c>
      <c r="G940" s="32" t="str">
        <f t="shared" si="70"/>
        <v>Sunday</v>
      </c>
      <c r="H940" s="32" t="str">
        <f t="shared" si="71"/>
        <v>July</v>
      </c>
      <c r="I940" s="32" t="str">
        <f t="shared" si="72"/>
        <v>2017</v>
      </c>
      <c r="J940" s="32">
        <f t="shared" si="73"/>
        <v>30</v>
      </c>
      <c r="K940" s="32" t="str">
        <f>VLOOKUP(F940,_holidays!A936:B3041, 2,)</f>
        <v>Y</v>
      </c>
      <c r="L940" s="32" t="str">
        <f>VLOOKUP(F940,_holidays!A936:C3041, 3,FALSE)</f>
        <v>N</v>
      </c>
      <c r="M940" s="32">
        <v>8.4</v>
      </c>
      <c r="N940" s="32">
        <v>14.1</v>
      </c>
      <c r="O940" s="32">
        <v>5.4</v>
      </c>
      <c r="P940" s="32">
        <v>0</v>
      </c>
      <c r="Q940" s="39">
        <v>118007.66499999999</v>
      </c>
      <c r="R940" s="40">
        <v>107.89233230000001</v>
      </c>
      <c r="S940" s="40">
        <f t="shared" si="74"/>
        <v>12732122.206127079</v>
      </c>
    </row>
    <row r="941" spans="6:19" ht="20" customHeight="1" x14ac:dyDescent="0.2">
      <c r="F941" s="4">
        <v>42940</v>
      </c>
      <c r="G941" s="32" t="str">
        <f t="shared" si="70"/>
        <v>Monday</v>
      </c>
      <c r="H941" s="32" t="str">
        <f t="shared" si="71"/>
        <v>July</v>
      </c>
      <c r="I941" s="32" t="str">
        <f t="shared" si="72"/>
        <v>2017</v>
      </c>
      <c r="J941" s="32">
        <f t="shared" si="73"/>
        <v>30</v>
      </c>
      <c r="K941" s="32" t="str">
        <f>VLOOKUP(F941,_holidays!A937:B3042, 2,)</f>
        <v>Y</v>
      </c>
      <c r="L941" s="32" t="str">
        <f>VLOOKUP(F941,_holidays!A937:C3042, 3,FALSE)</f>
        <v>N</v>
      </c>
      <c r="M941" s="32">
        <v>8.1</v>
      </c>
      <c r="N941" s="32">
        <v>16.100000000000001</v>
      </c>
      <c r="O941" s="32">
        <v>8.3000000000000007</v>
      </c>
      <c r="P941" s="32">
        <v>7</v>
      </c>
      <c r="Q941" s="39">
        <v>136330.59</v>
      </c>
      <c r="R941" s="40">
        <v>122.6544774</v>
      </c>
      <c r="S941" s="40">
        <f t="shared" si="74"/>
        <v>16721557.270083666</v>
      </c>
    </row>
    <row r="942" spans="6:19" ht="20" customHeight="1" x14ac:dyDescent="0.2">
      <c r="F942" s="4">
        <v>42941</v>
      </c>
      <c r="G942" s="32" t="str">
        <f t="shared" si="70"/>
        <v>Tuesday</v>
      </c>
      <c r="H942" s="32" t="str">
        <f t="shared" si="71"/>
        <v>July</v>
      </c>
      <c r="I942" s="32" t="str">
        <f t="shared" si="72"/>
        <v>2017</v>
      </c>
      <c r="J942" s="32">
        <f t="shared" si="73"/>
        <v>30</v>
      </c>
      <c r="K942" s="32" t="str">
        <f>VLOOKUP(F942,_holidays!A938:B3043, 2,)</f>
        <v>Y</v>
      </c>
      <c r="L942" s="32" t="str">
        <f>VLOOKUP(F942,_holidays!A938:C3043, 3,FALSE)</f>
        <v>N</v>
      </c>
      <c r="M942" s="32">
        <v>9.8000000000000007</v>
      </c>
      <c r="N942" s="32">
        <v>17.2</v>
      </c>
      <c r="O942" s="32">
        <v>9</v>
      </c>
      <c r="P942" s="32">
        <v>0</v>
      </c>
      <c r="Q942" s="39">
        <v>129699.265</v>
      </c>
      <c r="R942" s="40">
        <v>113.0336114</v>
      </c>
      <c r="S942" s="40">
        <f t="shared" si="74"/>
        <v>14660376.31887562</v>
      </c>
    </row>
    <row r="943" spans="6:19" ht="20" customHeight="1" x14ac:dyDescent="0.2">
      <c r="F943" s="4">
        <v>42942</v>
      </c>
      <c r="G943" s="32" t="str">
        <f t="shared" si="70"/>
        <v>Wednesday</v>
      </c>
      <c r="H943" s="32" t="str">
        <f t="shared" si="71"/>
        <v>July</v>
      </c>
      <c r="I943" s="32" t="str">
        <f t="shared" si="72"/>
        <v>2017</v>
      </c>
      <c r="J943" s="32">
        <f t="shared" si="73"/>
        <v>30</v>
      </c>
      <c r="K943" s="32" t="str">
        <f>VLOOKUP(F943,_holidays!A939:B3044, 2,)</f>
        <v>Y</v>
      </c>
      <c r="L943" s="32" t="str">
        <f>VLOOKUP(F943,_holidays!A939:C3044, 3,FALSE)</f>
        <v>N</v>
      </c>
      <c r="M943" s="32">
        <v>10.9</v>
      </c>
      <c r="N943" s="32">
        <v>15</v>
      </c>
      <c r="O943" s="32">
        <v>8.6999999999999993</v>
      </c>
      <c r="P943" s="32">
        <v>2.4</v>
      </c>
      <c r="Q943" s="39">
        <v>133198.34</v>
      </c>
      <c r="R943" s="40">
        <v>117.2808433</v>
      </c>
      <c r="S943" s="40">
        <f t="shared" si="74"/>
        <v>15621613.641360121</v>
      </c>
    </row>
    <row r="944" spans="6:19" ht="20" customHeight="1" x14ac:dyDescent="0.2">
      <c r="F944" s="4">
        <v>42943</v>
      </c>
      <c r="G944" s="32" t="str">
        <f t="shared" si="70"/>
        <v>Thursday</v>
      </c>
      <c r="H944" s="32" t="str">
        <f t="shared" si="71"/>
        <v>July</v>
      </c>
      <c r="I944" s="32" t="str">
        <f t="shared" si="72"/>
        <v>2017</v>
      </c>
      <c r="J944" s="32">
        <f t="shared" si="73"/>
        <v>30</v>
      </c>
      <c r="K944" s="32" t="str">
        <f>VLOOKUP(F944,_holidays!A940:B3045, 2,)</f>
        <v>Y</v>
      </c>
      <c r="L944" s="32" t="str">
        <f>VLOOKUP(F944,_holidays!A940:C3045, 3,FALSE)</f>
        <v>N</v>
      </c>
      <c r="M944" s="32">
        <v>4.4000000000000004</v>
      </c>
      <c r="N944" s="32">
        <v>14.2</v>
      </c>
      <c r="O944" s="32">
        <v>8.6999999999999993</v>
      </c>
      <c r="P944" s="32">
        <v>2</v>
      </c>
      <c r="Q944" s="39">
        <v>136003.91500000001</v>
      </c>
      <c r="R944" s="40">
        <v>117.31547380000001</v>
      </c>
      <c r="S944" s="40">
        <f t="shared" si="74"/>
        <v>15955363.726879928</v>
      </c>
    </row>
    <row r="945" spans="6:19" ht="20" customHeight="1" x14ac:dyDescent="0.2">
      <c r="F945" s="4">
        <v>42944</v>
      </c>
      <c r="G945" s="32" t="str">
        <f t="shared" si="70"/>
        <v>Friday</v>
      </c>
      <c r="H945" s="32" t="str">
        <f t="shared" si="71"/>
        <v>July</v>
      </c>
      <c r="I945" s="32" t="str">
        <f t="shared" si="72"/>
        <v>2017</v>
      </c>
      <c r="J945" s="32">
        <f t="shared" si="73"/>
        <v>30</v>
      </c>
      <c r="K945" s="32" t="str">
        <f>VLOOKUP(F945,_holidays!A941:B3046, 2,)</f>
        <v>Y</v>
      </c>
      <c r="L945" s="32" t="str">
        <f>VLOOKUP(F945,_holidays!A941:C3046, 3,FALSE)</f>
        <v>N</v>
      </c>
      <c r="M945" s="32">
        <v>6.2</v>
      </c>
      <c r="N945" s="32">
        <v>14.3</v>
      </c>
      <c r="O945" s="32">
        <v>9.8000000000000007</v>
      </c>
      <c r="P945" s="32">
        <v>2.8</v>
      </c>
      <c r="Q945" s="39">
        <v>130432.05</v>
      </c>
      <c r="R945" s="40">
        <v>111.3069682</v>
      </c>
      <c r="S945" s="40">
        <f t="shared" si="74"/>
        <v>14517996.041610811</v>
      </c>
    </row>
    <row r="946" spans="6:19" ht="20" customHeight="1" x14ac:dyDescent="0.2">
      <c r="F946" s="4">
        <v>42945</v>
      </c>
      <c r="G946" s="32" t="str">
        <f t="shared" si="70"/>
        <v>Saturday</v>
      </c>
      <c r="H946" s="32" t="str">
        <f t="shared" si="71"/>
        <v>July</v>
      </c>
      <c r="I946" s="32" t="str">
        <f t="shared" si="72"/>
        <v>2017</v>
      </c>
      <c r="J946" s="32">
        <f t="shared" si="73"/>
        <v>30</v>
      </c>
      <c r="K946" s="32" t="str">
        <f>VLOOKUP(F946,_holidays!A942:B3047, 2,)</f>
        <v>Y</v>
      </c>
      <c r="L946" s="32" t="str">
        <f>VLOOKUP(F946,_holidays!A942:C3047, 3,FALSE)</f>
        <v>N</v>
      </c>
      <c r="M946" s="32">
        <v>9.6999999999999993</v>
      </c>
      <c r="N946" s="32">
        <v>17.899999999999999</v>
      </c>
      <c r="O946" s="32">
        <v>10.1</v>
      </c>
      <c r="P946" s="32">
        <v>0</v>
      </c>
      <c r="Q946" s="39">
        <v>111331.235</v>
      </c>
      <c r="R946" s="40">
        <v>93.453100860000006</v>
      </c>
      <c r="S946" s="40">
        <f t="shared" si="74"/>
        <v>10404249.133323362</v>
      </c>
    </row>
    <row r="947" spans="6:19" ht="20" customHeight="1" x14ac:dyDescent="0.2">
      <c r="F947" s="4">
        <v>42946</v>
      </c>
      <c r="G947" s="32" t="str">
        <f t="shared" si="70"/>
        <v>Sunday</v>
      </c>
      <c r="H947" s="32" t="str">
        <f t="shared" si="71"/>
        <v>July</v>
      </c>
      <c r="I947" s="32" t="str">
        <f t="shared" si="72"/>
        <v>2017</v>
      </c>
      <c r="J947" s="32">
        <f t="shared" si="73"/>
        <v>31</v>
      </c>
      <c r="K947" s="32" t="str">
        <f>VLOOKUP(F947,_holidays!A943:B3048, 2,)</f>
        <v>Y</v>
      </c>
      <c r="L947" s="32" t="str">
        <f>VLOOKUP(F947,_holidays!A943:C3048, 3,FALSE)</f>
        <v>N</v>
      </c>
      <c r="M947" s="32">
        <v>11.3</v>
      </c>
      <c r="N947" s="32">
        <v>18.100000000000001</v>
      </c>
      <c r="O947" s="32">
        <v>8.3000000000000007</v>
      </c>
      <c r="P947" s="32">
        <v>0</v>
      </c>
      <c r="Q947" s="39">
        <v>107580.495</v>
      </c>
      <c r="R947" s="40">
        <v>91.416166270000005</v>
      </c>
      <c r="S947" s="40">
        <f t="shared" si="74"/>
        <v>9834596.4183289036</v>
      </c>
    </row>
    <row r="948" spans="6:19" ht="20" customHeight="1" x14ac:dyDescent="0.2">
      <c r="F948" s="4">
        <v>42947</v>
      </c>
      <c r="G948" s="32" t="str">
        <f t="shared" si="70"/>
        <v>Monday</v>
      </c>
      <c r="H948" s="32" t="str">
        <f t="shared" si="71"/>
        <v>July</v>
      </c>
      <c r="I948" s="32" t="str">
        <f t="shared" si="72"/>
        <v>2017</v>
      </c>
      <c r="J948" s="32">
        <f t="shared" si="73"/>
        <v>31</v>
      </c>
      <c r="K948" s="32" t="str">
        <f>VLOOKUP(F948,_holidays!A944:B3049, 2,)</f>
        <v>Y</v>
      </c>
      <c r="L948" s="32" t="str">
        <f>VLOOKUP(F948,_holidays!A944:C3049, 3,FALSE)</f>
        <v>N</v>
      </c>
      <c r="M948" s="32">
        <v>6.7</v>
      </c>
      <c r="N948" s="32">
        <v>14.8</v>
      </c>
      <c r="O948" s="32">
        <v>11.5</v>
      </c>
      <c r="P948" s="32">
        <v>0</v>
      </c>
      <c r="Q948" s="39">
        <v>132276.88</v>
      </c>
      <c r="R948" s="40">
        <v>137.47669010000001</v>
      </c>
      <c r="S948" s="40">
        <f t="shared" si="74"/>
        <v>18184987.639154889</v>
      </c>
    </row>
    <row r="949" spans="6:19" ht="20" customHeight="1" x14ac:dyDescent="0.2">
      <c r="F949" s="4">
        <v>42948</v>
      </c>
      <c r="G949" s="32" t="str">
        <f t="shared" si="70"/>
        <v>Tuesday</v>
      </c>
      <c r="H949" s="32" t="str">
        <f t="shared" si="71"/>
        <v>August</v>
      </c>
      <c r="I949" s="32" t="str">
        <f t="shared" si="72"/>
        <v>2017</v>
      </c>
      <c r="J949" s="32">
        <f t="shared" si="73"/>
        <v>31</v>
      </c>
      <c r="K949" s="32" t="str">
        <f>VLOOKUP(F949,_holidays!A945:B3050, 2,)</f>
        <v>Y</v>
      </c>
      <c r="L949" s="32" t="str">
        <f>VLOOKUP(F949,_holidays!A945:C3050, 3,FALSE)</f>
        <v>N</v>
      </c>
      <c r="M949" s="32">
        <v>3.5</v>
      </c>
      <c r="N949" s="32">
        <v>15.5</v>
      </c>
      <c r="O949" s="32">
        <v>11.5</v>
      </c>
      <c r="P949" s="32">
        <v>0</v>
      </c>
      <c r="Q949" s="39">
        <v>137617.88</v>
      </c>
      <c r="R949" s="40">
        <v>137.9754246</v>
      </c>
      <c r="S949" s="40">
        <f t="shared" si="74"/>
        <v>18987885.425551847</v>
      </c>
    </row>
    <row r="950" spans="6:19" ht="20" customHeight="1" x14ac:dyDescent="0.2">
      <c r="F950" s="4">
        <v>42949</v>
      </c>
      <c r="G950" s="32" t="str">
        <f t="shared" si="70"/>
        <v>Wednesday</v>
      </c>
      <c r="H950" s="32" t="str">
        <f t="shared" si="71"/>
        <v>August</v>
      </c>
      <c r="I950" s="32" t="str">
        <f t="shared" si="72"/>
        <v>2017</v>
      </c>
      <c r="J950" s="32">
        <f t="shared" si="73"/>
        <v>31</v>
      </c>
      <c r="K950" s="32" t="str">
        <f>VLOOKUP(F950,_holidays!A946:B3051, 2,)</f>
        <v>Y</v>
      </c>
      <c r="L950" s="32" t="str">
        <f>VLOOKUP(F950,_holidays!A946:C3051, 3,FALSE)</f>
        <v>N</v>
      </c>
      <c r="M950" s="32">
        <v>3.4</v>
      </c>
      <c r="N950" s="32">
        <v>12.9</v>
      </c>
      <c r="O950" s="32">
        <v>7.5</v>
      </c>
      <c r="P950" s="32">
        <v>0</v>
      </c>
      <c r="Q950" s="39">
        <v>140729.185</v>
      </c>
      <c r="R950" s="40">
        <v>113.4923335</v>
      </c>
      <c r="S950" s="40">
        <f t="shared" si="74"/>
        <v>15971683.597203197</v>
      </c>
    </row>
    <row r="951" spans="6:19" ht="20" customHeight="1" x14ac:dyDescent="0.2">
      <c r="F951" s="4">
        <v>42950</v>
      </c>
      <c r="G951" s="32" t="str">
        <f t="shared" si="70"/>
        <v>Thursday</v>
      </c>
      <c r="H951" s="32" t="str">
        <f t="shared" si="71"/>
        <v>August</v>
      </c>
      <c r="I951" s="32" t="str">
        <f t="shared" si="72"/>
        <v>2017</v>
      </c>
      <c r="J951" s="32">
        <f t="shared" si="73"/>
        <v>31</v>
      </c>
      <c r="K951" s="32" t="str">
        <f>VLOOKUP(F951,_holidays!A947:B3052, 2,)</f>
        <v>Y</v>
      </c>
      <c r="L951" s="32" t="str">
        <f>VLOOKUP(F951,_holidays!A947:C3052, 3,FALSE)</f>
        <v>N</v>
      </c>
      <c r="M951" s="32">
        <v>3.1</v>
      </c>
      <c r="N951" s="32">
        <v>9</v>
      </c>
      <c r="O951" s="32">
        <v>4.4000000000000004</v>
      </c>
      <c r="P951" s="32">
        <v>0</v>
      </c>
      <c r="Q951" s="39">
        <v>151355.43</v>
      </c>
      <c r="R951" s="40">
        <v>169.23382710000001</v>
      </c>
      <c r="S951" s="40">
        <f t="shared" si="74"/>
        <v>25614458.671266153</v>
      </c>
    </row>
    <row r="952" spans="6:19" ht="20" customHeight="1" x14ac:dyDescent="0.2">
      <c r="F952" s="4">
        <v>42951</v>
      </c>
      <c r="G952" s="32" t="str">
        <f t="shared" si="70"/>
        <v>Friday</v>
      </c>
      <c r="H952" s="32" t="str">
        <f t="shared" si="71"/>
        <v>August</v>
      </c>
      <c r="I952" s="32" t="str">
        <f t="shared" si="72"/>
        <v>2017</v>
      </c>
      <c r="J952" s="32">
        <f t="shared" si="73"/>
        <v>31</v>
      </c>
      <c r="K952" s="32" t="str">
        <f>VLOOKUP(F952,_holidays!A948:B3053, 2,)</f>
        <v>Y</v>
      </c>
      <c r="L952" s="32" t="str">
        <f>VLOOKUP(F952,_holidays!A948:C3053, 3,FALSE)</f>
        <v>N</v>
      </c>
      <c r="M952" s="32">
        <v>4.3</v>
      </c>
      <c r="N952" s="32">
        <v>12.1</v>
      </c>
      <c r="O952" s="32">
        <v>7.2</v>
      </c>
      <c r="P952" s="32">
        <v>6.6</v>
      </c>
      <c r="Q952" s="39">
        <v>141647.89499999999</v>
      </c>
      <c r="R952" s="40">
        <v>110.3517269</v>
      </c>
      <c r="S952" s="40">
        <f t="shared" si="74"/>
        <v>15631089.824999874</v>
      </c>
    </row>
    <row r="953" spans="6:19" ht="20" customHeight="1" x14ac:dyDescent="0.2">
      <c r="F953" s="4">
        <v>42952</v>
      </c>
      <c r="G953" s="32" t="str">
        <f t="shared" si="70"/>
        <v>Saturday</v>
      </c>
      <c r="H953" s="32" t="str">
        <f t="shared" si="71"/>
        <v>August</v>
      </c>
      <c r="I953" s="32" t="str">
        <f t="shared" si="72"/>
        <v>2017</v>
      </c>
      <c r="J953" s="32">
        <f t="shared" si="73"/>
        <v>31</v>
      </c>
      <c r="K953" s="32" t="str">
        <f>VLOOKUP(F953,_holidays!A949:B3054, 2,)</f>
        <v>Y</v>
      </c>
      <c r="L953" s="32" t="str">
        <f>VLOOKUP(F953,_holidays!A949:C3054, 3,FALSE)</f>
        <v>N</v>
      </c>
      <c r="M953" s="32">
        <v>8.8000000000000007</v>
      </c>
      <c r="N953" s="32">
        <v>14.2</v>
      </c>
      <c r="O953" s="32">
        <v>11.7</v>
      </c>
      <c r="P953" s="32">
        <v>0</v>
      </c>
      <c r="Q953" s="39">
        <v>116696.455</v>
      </c>
      <c r="R953" s="40">
        <v>82.766673249999997</v>
      </c>
      <c r="S953" s="40">
        <f t="shared" si="74"/>
        <v>9658577.360418329</v>
      </c>
    </row>
    <row r="954" spans="6:19" ht="20" customHeight="1" x14ac:dyDescent="0.2">
      <c r="F954" s="4">
        <v>42953</v>
      </c>
      <c r="G954" s="32" t="str">
        <f t="shared" si="70"/>
        <v>Sunday</v>
      </c>
      <c r="H954" s="32" t="str">
        <f t="shared" si="71"/>
        <v>August</v>
      </c>
      <c r="I954" s="32" t="str">
        <f t="shared" si="72"/>
        <v>2017</v>
      </c>
      <c r="J954" s="32">
        <f t="shared" si="73"/>
        <v>32</v>
      </c>
      <c r="K954" s="32" t="str">
        <f>VLOOKUP(F954,_holidays!A950:B3055, 2,)</f>
        <v>Y</v>
      </c>
      <c r="L954" s="32" t="str">
        <f>VLOOKUP(F954,_holidays!A950:C3055, 3,FALSE)</f>
        <v>N</v>
      </c>
      <c r="M954" s="32">
        <v>9</v>
      </c>
      <c r="N954" s="32">
        <v>13</v>
      </c>
      <c r="O954" s="32">
        <v>8.1999999999999993</v>
      </c>
      <c r="P954" s="32">
        <v>0</v>
      </c>
      <c r="Q954" s="39">
        <v>117351.14</v>
      </c>
      <c r="R954" s="40">
        <v>86.202202409999998</v>
      </c>
      <c r="S954" s="40">
        <f t="shared" si="74"/>
        <v>10115926.723324247</v>
      </c>
    </row>
    <row r="955" spans="6:19" ht="20" customHeight="1" x14ac:dyDescent="0.2">
      <c r="F955" s="4">
        <v>42954</v>
      </c>
      <c r="G955" s="32" t="str">
        <f t="shared" si="70"/>
        <v>Monday</v>
      </c>
      <c r="H955" s="32" t="str">
        <f t="shared" si="71"/>
        <v>August</v>
      </c>
      <c r="I955" s="32" t="str">
        <f t="shared" si="72"/>
        <v>2017</v>
      </c>
      <c r="J955" s="32">
        <f t="shared" si="73"/>
        <v>32</v>
      </c>
      <c r="K955" s="32" t="str">
        <f>VLOOKUP(F955,_holidays!A951:B3056, 2,)</f>
        <v>Y</v>
      </c>
      <c r="L955" s="32" t="str">
        <f>VLOOKUP(F955,_holidays!A951:C3056, 3,FALSE)</f>
        <v>N</v>
      </c>
      <c r="M955" s="32">
        <v>7.7</v>
      </c>
      <c r="N955" s="32">
        <v>12.3</v>
      </c>
      <c r="O955" s="32">
        <v>7.3</v>
      </c>
      <c r="P955" s="32">
        <v>4.2</v>
      </c>
      <c r="Q955" s="39">
        <v>138963.17499999999</v>
      </c>
      <c r="R955" s="40">
        <v>111.4890145</v>
      </c>
      <c r="S955" s="40">
        <f t="shared" si="74"/>
        <v>15492867.432541035</v>
      </c>
    </row>
    <row r="956" spans="6:19" ht="20" customHeight="1" x14ac:dyDescent="0.2">
      <c r="F956" s="4">
        <v>42955</v>
      </c>
      <c r="G956" s="32" t="str">
        <f t="shared" si="70"/>
        <v>Tuesday</v>
      </c>
      <c r="H956" s="32" t="str">
        <f t="shared" si="71"/>
        <v>August</v>
      </c>
      <c r="I956" s="32" t="str">
        <f t="shared" si="72"/>
        <v>2017</v>
      </c>
      <c r="J956" s="32">
        <f t="shared" si="73"/>
        <v>32</v>
      </c>
      <c r="K956" s="32" t="str">
        <f>VLOOKUP(F956,_holidays!A952:B3057, 2,)</f>
        <v>Y</v>
      </c>
      <c r="L956" s="32" t="str">
        <f>VLOOKUP(F956,_holidays!A952:C3057, 3,FALSE)</f>
        <v>N</v>
      </c>
      <c r="M956" s="32">
        <v>7.9</v>
      </c>
      <c r="N956" s="32">
        <v>15</v>
      </c>
      <c r="O956" s="32">
        <v>7.5</v>
      </c>
      <c r="P956" s="32">
        <v>2.2000000000000002</v>
      </c>
      <c r="Q956" s="39">
        <v>139108.435</v>
      </c>
      <c r="R956" s="40">
        <v>111.5513751</v>
      </c>
      <c r="S956" s="40">
        <f t="shared" si="74"/>
        <v>15517737.212258969</v>
      </c>
    </row>
    <row r="957" spans="6:19" ht="20" customHeight="1" x14ac:dyDescent="0.2">
      <c r="F957" s="4">
        <v>42956</v>
      </c>
      <c r="G957" s="32" t="str">
        <f t="shared" si="70"/>
        <v>Wednesday</v>
      </c>
      <c r="H957" s="32" t="str">
        <f t="shared" si="71"/>
        <v>August</v>
      </c>
      <c r="I957" s="32" t="str">
        <f t="shared" si="72"/>
        <v>2017</v>
      </c>
      <c r="J957" s="32">
        <f t="shared" si="73"/>
        <v>32</v>
      </c>
      <c r="K957" s="32" t="str">
        <f>VLOOKUP(F957,_holidays!A953:B3058, 2,)</f>
        <v>Y</v>
      </c>
      <c r="L957" s="32" t="str">
        <f>VLOOKUP(F957,_holidays!A953:C3058, 3,FALSE)</f>
        <v>N</v>
      </c>
      <c r="M957" s="32">
        <v>8.9</v>
      </c>
      <c r="N957" s="32">
        <v>16.8</v>
      </c>
      <c r="O957" s="32">
        <v>11.5</v>
      </c>
      <c r="P957" s="32">
        <v>0</v>
      </c>
      <c r="Q957" s="39">
        <v>130044.375</v>
      </c>
      <c r="R957" s="40">
        <v>105.283102</v>
      </c>
      <c r="S957" s="40">
        <f t="shared" si="74"/>
        <v>13691475.19765125</v>
      </c>
    </row>
    <row r="958" spans="6:19" ht="20" customHeight="1" x14ac:dyDescent="0.2">
      <c r="F958" s="4">
        <v>42957</v>
      </c>
      <c r="G958" s="32" t="str">
        <f t="shared" si="70"/>
        <v>Thursday</v>
      </c>
      <c r="H958" s="32" t="str">
        <f t="shared" si="71"/>
        <v>August</v>
      </c>
      <c r="I958" s="32" t="str">
        <f t="shared" si="72"/>
        <v>2017</v>
      </c>
      <c r="J958" s="32">
        <f t="shared" si="73"/>
        <v>32</v>
      </c>
      <c r="K958" s="32" t="str">
        <f>VLOOKUP(F958,_holidays!A954:B3059, 2,)</f>
        <v>Y</v>
      </c>
      <c r="L958" s="32" t="str">
        <f>VLOOKUP(F958,_holidays!A954:C3059, 3,FALSE)</f>
        <v>N</v>
      </c>
      <c r="M958" s="32">
        <v>11.4</v>
      </c>
      <c r="N958" s="32">
        <v>18.8</v>
      </c>
      <c r="O958" s="32">
        <v>8.4</v>
      </c>
      <c r="P958" s="32">
        <v>0</v>
      </c>
      <c r="Q958" s="39">
        <v>122361.925</v>
      </c>
      <c r="R958" s="40">
        <v>86.916548329999998</v>
      </c>
      <c r="S958" s="40">
        <f t="shared" si="74"/>
        <v>10635276.168014335</v>
      </c>
    </row>
    <row r="959" spans="6:19" ht="20" customHeight="1" x14ac:dyDescent="0.2">
      <c r="F959" s="4">
        <v>42958</v>
      </c>
      <c r="G959" s="32" t="str">
        <f t="shared" si="70"/>
        <v>Friday</v>
      </c>
      <c r="H959" s="32" t="str">
        <f t="shared" si="71"/>
        <v>August</v>
      </c>
      <c r="I959" s="32" t="str">
        <f t="shared" si="72"/>
        <v>2017</v>
      </c>
      <c r="J959" s="32">
        <f t="shared" si="73"/>
        <v>32</v>
      </c>
      <c r="K959" s="32" t="str">
        <f>VLOOKUP(F959,_holidays!A955:B3060, 2,)</f>
        <v>Y</v>
      </c>
      <c r="L959" s="32" t="str">
        <f>VLOOKUP(F959,_holidays!A955:C3060, 3,FALSE)</f>
        <v>N</v>
      </c>
      <c r="M959" s="32">
        <v>10.3</v>
      </c>
      <c r="N959" s="32">
        <v>16.399999999999999</v>
      </c>
      <c r="O959" s="32">
        <v>9.3000000000000007</v>
      </c>
      <c r="P959" s="32">
        <v>0</v>
      </c>
      <c r="Q959" s="39">
        <v>122862.345</v>
      </c>
      <c r="R959" s="40">
        <v>78.92563543</v>
      </c>
      <c r="S959" s="40">
        <f t="shared" si="74"/>
        <v>9696988.6495448835</v>
      </c>
    </row>
    <row r="960" spans="6:19" ht="20" customHeight="1" x14ac:dyDescent="0.2">
      <c r="F960" s="4">
        <v>42959</v>
      </c>
      <c r="G960" s="32" t="str">
        <f t="shared" si="70"/>
        <v>Saturday</v>
      </c>
      <c r="H960" s="32" t="str">
        <f t="shared" si="71"/>
        <v>August</v>
      </c>
      <c r="I960" s="32" t="str">
        <f t="shared" si="72"/>
        <v>2017</v>
      </c>
      <c r="J960" s="32">
        <f t="shared" si="73"/>
        <v>32</v>
      </c>
      <c r="K960" s="32" t="str">
        <f>VLOOKUP(F960,_holidays!A956:B3061, 2,)</f>
        <v>Y</v>
      </c>
      <c r="L960" s="32" t="str">
        <f>VLOOKUP(F960,_holidays!A956:C3061, 3,FALSE)</f>
        <v>N</v>
      </c>
      <c r="M960" s="32">
        <v>10.3</v>
      </c>
      <c r="N960" s="32">
        <v>17.899999999999999</v>
      </c>
      <c r="O960" s="32">
        <v>9.9</v>
      </c>
      <c r="P960" s="32">
        <v>2.8</v>
      </c>
      <c r="Q960" s="39">
        <v>113669.45</v>
      </c>
      <c r="R960" s="40">
        <v>77.123590930000006</v>
      </c>
      <c r="S960" s="40">
        <f t="shared" si="74"/>
        <v>8766596.1630380899</v>
      </c>
    </row>
    <row r="961" spans="6:19" ht="20" customHeight="1" x14ac:dyDescent="0.2">
      <c r="F961" s="4">
        <v>42960</v>
      </c>
      <c r="G961" s="32" t="str">
        <f t="shared" si="70"/>
        <v>Sunday</v>
      </c>
      <c r="H961" s="32" t="str">
        <f t="shared" si="71"/>
        <v>August</v>
      </c>
      <c r="I961" s="32" t="str">
        <f t="shared" si="72"/>
        <v>2017</v>
      </c>
      <c r="J961" s="32">
        <f t="shared" si="73"/>
        <v>33</v>
      </c>
      <c r="K961" s="32" t="str">
        <f>VLOOKUP(F961,_holidays!A957:B3062, 2,)</f>
        <v>Y</v>
      </c>
      <c r="L961" s="32" t="str">
        <f>VLOOKUP(F961,_holidays!A957:C3062, 3,FALSE)</f>
        <v>N</v>
      </c>
      <c r="M961" s="32">
        <v>9.4</v>
      </c>
      <c r="N961" s="32">
        <v>18.7</v>
      </c>
      <c r="O961" s="32">
        <v>11.1</v>
      </c>
      <c r="P961" s="32">
        <v>2</v>
      </c>
      <c r="Q961" s="39">
        <v>106274.56</v>
      </c>
      <c r="R961" s="40">
        <v>68.294171739999996</v>
      </c>
      <c r="S961" s="40">
        <f t="shared" si="74"/>
        <v>7257933.0522329342</v>
      </c>
    </row>
    <row r="962" spans="6:19" ht="20" customHeight="1" x14ac:dyDescent="0.2">
      <c r="F962" s="4">
        <v>42961</v>
      </c>
      <c r="G962" s="32" t="str">
        <f t="shared" si="70"/>
        <v>Monday</v>
      </c>
      <c r="H962" s="32" t="str">
        <f t="shared" si="71"/>
        <v>August</v>
      </c>
      <c r="I962" s="32" t="str">
        <f t="shared" si="72"/>
        <v>2017</v>
      </c>
      <c r="J962" s="32">
        <f t="shared" si="73"/>
        <v>33</v>
      </c>
      <c r="K962" s="32" t="str">
        <f>VLOOKUP(F962,_holidays!A958:B3063, 2,)</f>
        <v>Y</v>
      </c>
      <c r="L962" s="32" t="str">
        <f>VLOOKUP(F962,_holidays!A958:C3063, 3,FALSE)</f>
        <v>N</v>
      </c>
      <c r="M962" s="32">
        <v>12.3</v>
      </c>
      <c r="N962" s="32">
        <v>20.100000000000001</v>
      </c>
      <c r="O962" s="32">
        <v>12.6</v>
      </c>
      <c r="P962" s="32">
        <v>0</v>
      </c>
      <c r="Q962" s="39">
        <v>121533.955</v>
      </c>
      <c r="R962" s="40">
        <v>101.399598</v>
      </c>
      <c r="S962" s="40">
        <f t="shared" si="74"/>
        <v>12323494.180350089</v>
      </c>
    </row>
    <row r="963" spans="6:19" ht="20" customHeight="1" x14ac:dyDescent="0.2">
      <c r="F963" s="4">
        <v>42962</v>
      </c>
      <c r="G963" s="32" t="str">
        <f t="shared" si="70"/>
        <v>Tuesday</v>
      </c>
      <c r="H963" s="32" t="str">
        <f t="shared" si="71"/>
        <v>August</v>
      </c>
      <c r="I963" s="32" t="str">
        <f t="shared" si="72"/>
        <v>2017</v>
      </c>
      <c r="J963" s="32">
        <f t="shared" si="73"/>
        <v>33</v>
      </c>
      <c r="K963" s="32" t="str">
        <f>VLOOKUP(F963,_holidays!A959:B3064, 2,)</f>
        <v>Y</v>
      </c>
      <c r="L963" s="32" t="str">
        <f>VLOOKUP(F963,_holidays!A959:C3064, 3,FALSE)</f>
        <v>N</v>
      </c>
      <c r="M963" s="32">
        <v>10.4</v>
      </c>
      <c r="N963" s="32">
        <v>17.5</v>
      </c>
      <c r="O963" s="32">
        <v>3.2</v>
      </c>
      <c r="P963" s="32">
        <v>0.2</v>
      </c>
      <c r="Q963" s="39">
        <v>127193.3</v>
      </c>
      <c r="R963" s="40">
        <v>99.086174200000002</v>
      </c>
      <c r="S963" s="40">
        <f t="shared" si="74"/>
        <v>12603097.48087286</v>
      </c>
    </row>
    <row r="964" spans="6:19" ht="20" customHeight="1" x14ac:dyDescent="0.2">
      <c r="F964" s="4">
        <v>42963</v>
      </c>
      <c r="G964" s="32" t="str">
        <f t="shared" si="70"/>
        <v>Wednesday</v>
      </c>
      <c r="H964" s="32" t="str">
        <f t="shared" si="71"/>
        <v>August</v>
      </c>
      <c r="I964" s="32" t="str">
        <f t="shared" si="72"/>
        <v>2017</v>
      </c>
      <c r="J964" s="32">
        <f t="shared" si="73"/>
        <v>33</v>
      </c>
      <c r="K964" s="32" t="str">
        <f>VLOOKUP(F964,_holidays!A960:B3065, 2,)</f>
        <v>Y</v>
      </c>
      <c r="L964" s="32" t="str">
        <f>VLOOKUP(F964,_holidays!A960:C3065, 3,FALSE)</f>
        <v>N</v>
      </c>
      <c r="M964" s="32">
        <v>12.1</v>
      </c>
      <c r="N964" s="32">
        <v>18.100000000000001</v>
      </c>
      <c r="O964" s="32">
        <v>10.9</v>
      </c>
      <c r="P964" s="32">
        <v>0.8</v>
      </c>
      <c r="Q964" s="39">
        <v>121445.38</v>
      </c>
      <c r="R964" s="40">
        <v>72.164817319999997</v>
      </c>
      <c r="S964" s="40">
        <f t="shared" si="74"/>
        <v>8764083.6620579809</v>
      </c>
    </row>
    <row r="965" spans="6:19" ht="20" customHeight="1" x14ac:dyDescent="0.2">
      <c r="F965" s="4">
        <v>42964</v>
      </c>
      <c r="G965" s="32" t="str">
        <f t="shared" si="70"/>
        <v>Thursday</v>
      </c>
      <c r="H965" s="32" t="str">
        <f t="shared" si="71"/>
        <v>August</v>
      </c>
      <c r="I965" s="32" t="str">
        <f t="shared" si="72"/>
        <v>2017</v>
      </c>
      <c r="J965" s="32">
        <f t="shared" si="73"/>
        <v>33</v>
      </c>
      <c r="K965" s="32" t="str">
        <f>VLOOKUP(F965,_holidays!A961:B3066, 2,)</f>
        <v>Y</v>
      </c>
      <c r="L965" s="32" t="str">
        <f>VLOOKUP(F965,_holidays!A961:C3066, 3,FALSE)</f>
        <v>N</v>
      </c>
      <c r="M965" s="32">
        <v>9.3000000000000007</v>
      </c>
      <c r="N965" s="32">
        <v>15.6</v>
      </c>
      <c r="O965" s="32">
        <v>9.1</v>
      </c>
      <c r="P965" s="32">
        <v>1.8</v>
      </c>
      <c r="Q965" s="39">
        <v>129223.80499999999</v>
      </c>
      <c r="R965" s="40">
        <v>73.714560050000003</v>
      </c>
      <c r="S965" s="40">
        <f t="shared" si="74"/>
        <v>9525675.93356199</v>
      </c>
    </row>
    <row r="966" spans="6:19" ht="20" customHeight="1" x14ac:dyDescent="0.2">
      <c r="F966" s="4">
        <v>42965</v>
      </c>
      <c r="G966" s="32" t="str">
        <f t="shared" ref="G966:G1029" si="75">TEXT(F966,"DDDD")</f>
        <v>Friday</v>
      </c>
      <c r="H966" s="32" t="str">
        <f t="shared" ref="H966:H1029" si="76">TEXT(F966,"MMMM")</f>
        <v>August</v>
      </c>
      <c r="I966" s="32" t="str">
        <f t="shared" ref="I966:I1029" si="77">TEXT(F966,"YYYY")</f>
        <v>2017</v>
      </c>
      <c r="J966" s="32">
        <f t="shared" ref="J966:J1029" si="78">WEEKNUM(F966)</f>
        <v>33</v>
      </c>
      <c r="K966" s="32" t="str">
        <f>VLOOKUP(F966,_holidays!A962:B3067, 2,)</f>
        <v>Y</v>
      </c>
      <c r="L966" s="32" t="str">
        <f>VLOOKUP(F966,_holidays!A962:C3067, 3,FALSE)</f>
        <v>N</v>
      </c>
      <c r="M966" s="32">
        <v>8</v>
      </c>
      <c r="N966" s="32">
        <v>12.2</v>
      </c>
      <c r="O966" s="32">
        <v>9.4</v>
      </c>
      <c r="P966" s="32">
        <v>2.8</v>
      </c>
      <c r="Q966" s="39">
        <v>133562.98499999999</v>
      </c>
      <c r="R966" s="40">
        <v>92.107544930000003</v>
      </c>
      <c r="S966" s="40">
        <f t="shared" ref="S966:S1029" si="79">Q966*R966</f>
        <v>12302158.641872415</v>
      </c>
    </row>
    <row r="967" spans="6:19" ht="20" customHeight="1" x14ac:dyDescent="0.2">
      <c r="F967" s="4">
        <v>42966</v>
      </c>
      <c r="G967" s="32" t="str">
        <f t="shared" si="75"/>
        <v>Saturday</v>
      </c>
      <c r="H967" s="32" t="str">
        <f t="shared" si="76"/>
        <v>August</v>
      </c>
      <c r="I967" s="32" t="str">
        <f t="shared" si="77"/>
        <v>2017</v>
      </c>
      <c r="J967" s="32">
        <f t="shared" si="78"/>
        <v>33</v>
      </c>
      <c r="K967" s="32" t="str">
        <f>VLOOKUP(F967,_holidays!A963:B3068, 2,)</f>
        <v>Y</v>
      </c>
      <c r="L967" s="32" t="str">
        <f>VLOOKUP(F967,_holidays!A963:C3068, 3,FALSE)</f>
        <v>N</v>
      </c>
      <c r="M967" s="32">
        <v>5.9</v>
      </c>
      <c r="N967" s="32">
        <v>11.8</v>
      </c>
      <c r="O967" s="32">
        <v>11.6</v>
      </c>
      <c r="P967" s="32">
        <v>7.2</v>
      </c>
      <c r="Q967" s="39">
        <v>124852.67</v>
      </c>
      <c r="R967" s="40">
        <v>97.968935160000001</v>
      </c>
      <c r="S967" s="40">
        <f t="shared" si="79"/>
        <v>12231683.131782876</v>
      </c>
    </row>
    <row r="968" spans="6:19" ht="20" customHeight="1" x14ac:dyDescent="0.2">
      <c r="F968" s="4">
        <v>42967</v>
      </c>
      <c r="G968" s="32" t="str">
        <f t="shared" si="75"/>
        <v>Sunday</v>
      </c>
      <c r="H968" s="32" t="str">
        <f t="shared" si="76"/>
        <v>August</v>
      </c>
      <c r="I968" s="32" t="str">
        <f t="shared" si="77"/>
        <v>2017</v>
      </c>
      <c r="J968" s="32">
        <f t="shared" si="78"/>
        <v>34</v>
      </c>
      <c r="K968" s="32" t="str">
        <f>VLOOKUP(F968,_holidays!A964:B3069, 2,)</f>
        <v>Y</v>
      </c>
      <c r="L968" s="32" t="str">
        <f>VLOOKUP(F968,_holidays!A964:C3069, 3,FALSE)</f>
        <v>N</v>
      </c>
      <c r="M968" s="32">
        <v>5.0999999999999996</v>
      </c>
      <c r="N968" s="32">
        <v>13.3</v>
      </c>
      <c r="O968" s="32">
        <v>13.9</v>
      </c>
      <c r="P968" s="32">
        <v>2</v>
      </c>
      <c r="Q968" s="39">
        <v>119798.995</v>
      </c>
      <c r="R968" s="40">
        <v>92.815878290000001</v>
      </c>
      <c r="S968" s="40">
        <f t="shared" si="79"/>
        <v>11119248.939184317</v>
      </c>
    </row>
    <row r="969" spans="6:19" ht="20" customHeight="1" x14ac:dyDescent="0.2">
      <c r="F969" s="4">
        <v>42968</v>
      </c>
      <c r="G969" s="32" t="str">
        <f t="shared" si="75"/>
        <v>Monday</v>
      </c>
      <c r="H969" s="32" t="str">
        <f t="shared" si="76"/>
        <v>August</v>
      </c>
      <c r="I969" s="32" t="str">
        <f t="shared" si="77"/>
        <v>2017</v>
      </c>
      <c r="J969" s="32">
        <f t="shared" si="78"/>
        <v>34</v>
      </c>
      <c r="K969" s="32" t="str">
        <f>VLOOKUP(F969,_holidays!A965:B3070, 2,)</f>
        <v>Y</v>
      </c>
      <c r="L969" s="32" t="str">
        <f>VLOOKUP(F969,_holidays!A965:C3070, 3,FALSE)</f>
        <v>N</v>
      </c>
      <c r="M969" s="32">
        <v>6.8</v>
      </c>
      <c r="N969" s="32">
        <v>12.7</v>
      </c>
      <c r="O969" s="32">
        <v>7.9</v>
      </c>
      <c r="P969" s="32">
        <v>0.6</v>
      </c>
      <c r="Q969" s="39">
        <v>140410.29500000001</v>
      </c>
      <c r="R969" s="40">
        <v>108.906684</v>
      </c>
      <c r="S969" s="40">
        <f t="shared" si="79"/>
        <v>15291619.627911782</v>
      </c>
    </row>
    <row r="970" spans="6:19" ht="20" customHeight="1" x14ac:dyDescent="0.2">
      <c r="F970" s="4">
        <v>42969</v>
      </c>
      <c r="G970" s="32" t="str">
        <f t="shared" si="75"/>
        <v>Tuesday</v>
      </c>
      <c r="H970" s="32" t="str">
        <f t="shared" si="76"/>
        <v>August</v>
      </c>
      <c r="I970" s="32" t="str">
        <f t="shared" si="77"/>
        <v>2017</v>
      </c>
      <c r="J970" s="32">
        <f t="shared" si="78"/>
        <v>34</v>
      </c>
      <c r="K970" s="32" t="str">
        <f>VLOOKUP(F970,_holidays!A966:B3071, 2,)</f>
        <v>Y</v>
      </c>
      <c r="L970" s="32" t="str">
        <f>VLOOKUP(F970,_holidays!A966:C3071, 3,FALSE)</f>
        <v>N</v>
      </c>
      <c r="M970" s="32">
        <v>5.7</v>
      </c>
      <c r="N970" s="32">
        <v>16.8</v>
      </c>
      <c r="O970" s="32">
        <v>11.1</v>
      </c>
      <c r="P970" s="32">
        <v>1.6</v>
      </c>
      <c r="Q970" s="39">
        <v>133809.45499999999</v>
      </c>
      <c r="R970" s="40">
        <v>107.9380963</v>
      </c>
      <c r="S970" s="40">
        <f t="shared" si="79"/>
        <v>14443137.839640515</v>
      </c>
    </row>
    <row r="971" spans="6:19" ht="20" customHeight="1" x14ac:dyDescent="0.2">
      <c r="F971" s="4">
        <v>42970</v>
      </c>
      <c r="G971" s="32" t="str">
        <f t="shared" si="75"/>
        <v>Wednesday</v>
      </c>
      <c r="H971" s="32" t="str">
        <f t="shared" si="76"/>
        <v>August</v>
      </c>
      <c r="I971" s="32" t="str">
        <f t="shared" si="77"/>
        <v>2017</v>
      </c>
      <c r="J971" s="32">
        <f t="shared" si="78"/>
        <v>34</v>
      </c>
      <c r="K971" s="32" t="str">
        <f>VLOOKUP(F971,_holidays!A967:B3072, 2,)</f>
        <v>Y</v>
      </c>
      <c r="L971" s="32" t="str">
        <f>VLOOKUP(F971,_holidays!A967:C3072, 3,FALSE)</f>
        <v>N</v>
      </c>
      <c r="M971" s="32">
        <v>8.3000000000000007</v>
      </c>
      <c r="N971" s="32">
        <v>18.100000000000001</v>
      </c>
      <c r="O971" s="32">
        <v>9.6999999999999993</v>
      </c>
      <c r="P971" s="32">
        <v>0</v>
      </c>
      <c r="Q971" s="39">
        <v>133056.82</v>
      </c>
      <c r="R971" s="40">
        <v>106.6475104</v>
      </c>
      <c r="S971" s="40">
        <f t="shared" si="79"/>
        <v>14190178.594740929</v>
      </c>
    </row>
    <row r="972" spans="6:19" ht="20" customHeight="1" x14ac:dyDescent="0.2">
      <c r="F972" s="4">
        <v>42971</v>
      </c>
      <c r="G972" s="32" t="str">
        <f t="shared" si="75"/>
        <v>Thursday</v>
      </c>
      <c r="H972" s="32" t="str">
        <f t="shared" si="76"/>
        <v>August</v>
      </c>
      <c r="I972" s="32" t="str">
        <f t="shared" si="77"/>
        <v>2017</v>
      </c>
      <c r="J972" s="32">
        <f t="shared" si="78"/>
        <v>34</v>
      </c>
      <c r="K972" s="32" t="str">
        <f>VLOOKUP(F972,_holidays!A968:B3073, 2,)</f>
        <v>Y</v>
      </c>
      <c r="L972" s="32" t="str">
        <f>VLOOKUP(F972,_holidays!A968:C3073, 3,FALSE)</f>
        <v>N</v>
      </c>
      <c r="M972" s="32">
        <v>5.2</v>
      </c>
      <c r="N972" s="32">
        <v>13.3</v>
      </c>
      <c r="O972" s="32">
        <v>13</v>
      </c>
      <c r="P972" s="32">
        <v>9.1999999999999993</v>
      </c>
      <c r="Q972" s="39">
        <v>135619.94</v>
      </c>
      <c r="R972" s="40">
        <v>118.9186938</v>
      </c>
      <c r="S972" s="40">
        <f t="shared" si="79"/>
        <v>16127746.118034372</v>
      </c>
    </row>
    <row r="973" spans="6:19" ht="20" customHeight="1" x14ac:dyDescent="0.2">
      <c r="F973" s="4">
        <v>42972</v>
      </c>
      <c r="G973" s="32" t="str">
        <f t="shared" si="75"/>
        <v>Friday</v>
      </c>
      <c r="H973" s="32" t="str">
        <f t="shared" si="76"/>
        <v>August</v>
      </c>
      <c r="I973" s="32" t="str">
        <f t="shared" si="77"/>
        <v>2017</v>
      </c>
      <c r="J973" s="32">
        <f t="shared" si="78"/>
        <v>34</v>
      </c>
      <c r="K973" s="32" t="str">
        <f>VLOOKUP(F973,_holidays!A969:B3074, 2,)</f>
        <v>Y</v>
      </c>
      <c r="L973" s="32" t="str">
        <f>VLOOKUP(F973,_holidays!A969:C3074, 3,FALSE)</f>
        <v>N</v>
      </c>
      <c r="M973" s="32">
        <v>4.9000000000000004</v>
      </c>
      <c r="N973" s="32">
        <v>15</v>
      </c>
      <c r="O973" s="32">
        <v>13.3</v>
      </c>
      <c r="P973" s="32">
        <v>0.6</v>
      </c>
      <c r="Q973" s="39">
        <v>133666.57500000001</v>
      </c>
      <c r="R973" s="40">
        <v>120.1723289</v>
      </c>
      <c r="S973" s="40">
        <f t="shared" si="79"/>
        <v>16063023.613836518</v>
      </c>
    </row>
    <row r="974" spans="6:19" ht="20" customHeight="1" x14ac:dyDescent="0.2">
      <c r="F974" s="4">
        <v>42973</v>
      </c>
      <c r="G974" s="32" t="str">
        <f t="shared" si="75"/>
        <v>Saturday</v>
      </c>
      <c r="H974" s="32" t="str">
        <f t="shared" si="76"/>
        <v>August</v>
      </c>
      <c r="I974" s="32" t="str">
        <f t="shared" si="77"/>
        <v>2017</v>
      </c>
      <c r="J974" s="32">
        <f t="shared" si="78"/>
        <v>34</v>
      </c>
      <c r="K974" s="32" t="str">
        <f>VLOOKUP(F974,_holidays!A970:B3075, 2,)</f>
        <v>Y</v>
      </c>
      <c r="L974" s="32" t="str">
        <f>VLOOKUP(F974,_holidays!A970:C3075, 3,FALSE)</f>
        <v>N</v>
      </c>
      <c r="M974" s="32">
        <v>9.9</v>
      </c>
      <c r="N974" s="32">
        <v>15.3</v>
      </c>
      <c r="O974" s="32">
        <v>8.5</v>
      </c>
      <c r="P974" s="32">
        <v>0</v>
      </c>
      <c r="Q974" s="39">
        <v>117444.1</v>
      </c>
      <c r="R974" s="40">
        <v>93.657541890000005</v>
      </c>
      <c r="S974" s="40">
        <f t="shared" si="79"/>
        <v>10999525.715483351</v>
      </c>
    </row>
    <row r="975" spans="6:19" ht="20" customHeight="1" x14ac:dyDescent="0.2">
      <c r="F975" s="4">
        <v>42974</v>
      </c>
      <c r="G975" s="32" t="str">
        <f t="shared" si="75"/>
        <v>Sunday</v>
      </c>
      <c r="H975" s="32" t="str">
        <f t="shared" si="76"/>
        <v>August</v>
      </c>
      <c r="I975" s="32" t="str">
        <f t="shared" si="77"/>
        <v>2017</v>
      </c>
      <c r="J975" s="32">
        <f t="shared" si="78"/>
        <v>35</v>
      </c>
      <c r="K975" s="32" t="str">
        <f>VLOOKUP(F975,_holidays!A971:B3076, 2,)</f>
        <v>Y</v>
      </c>
      <c r="L975" s="32" t="str">
        <f>VLOOKUP(F975,_holidays!A971:C3076, 3,FALSE)</f>
        <v>N</v>
      </c>
      <c r="M975" s="32">
        <v>5.8</v>
      </c>
      <c r="N975" s="32">
        <v>10.7</v>
      </c>
      <c r="O975" s="32">
        <v>11.8</v>
      </c>
      <c r="P975" s="32">
        <v>7.8</v>
      </c>
      <c r="Q975" s="39">
        <v>115177.935</v>
      </c>
      <c r="R975" s="40">
        <v>93.117477789999995</v>
      </c>
      <c r="S975" s="40">
        <f t="shared" si="79"/>
        <v>10725078.804260563</v>
      </c>
    </row>
    <row r="976" spans="6:19" ht="20" customHeight="1" x14ac:dyDescent="0.2">
      <c r="F976" s="4">
        <v>42975</v>
      </c>
      <c r="G976" s="32" t="str">
        <f t="shared" si="75"/>
        <v>Monday</v>
      </c>
      <c r="H976" s="32" t="str">
        <f t="shared" si="76"/>
        <v>August</v>
      </c>
      <c r="I976" s="32" t="str">
        <f t="shared" si="77"/>
        <v>2017</v>
      </c>
      <c r="J976" s="32">
        <f t="shared" si="78"/>
        <v>35</v>
      </c>
      <c r="K976" s="32" t="str">
        <f>VLOOKUP(F976,_holidays!A972:B3077, 2,)</f>
        <v>Y</v>
      </c>
      <c r="L976" s="32" t="str">
        <f>VLOOKUP(F976,_holidays!A972:C3077, 3,FALSE)</f>
        <v>N</v>
      </c>
      <c r="M976" s="32">
        <v>5.8</v>
      </c>
      <c r="N976" s="32">
        <v>11.8</v>
      </c>
      <c r="O976" s="32">
        <v>14.6</v>
      </c>
      <c r="P976" s="32">
        <v>0.6</v>
      </c>
      <c r="Q976" s="39">
        <v>139414.495</v>
      </c>
      <c r="R976" s="40">
        <v>163.40926049999999</v>
      </c>
      <c r="S976" s="40">
        <f t="shared" si="79"/>
        <v>22781619.530930944</v>
      </c>
    </row>
    <row r="977" spans="6:19" ht="20" customHeight="1" x14ac:dyDescent="0.2">
      <c r="F977" s="4">
        <v>42976</v>
      </c>
      <c r="G977" s="32" t="str">
        <f t="shared" si="75"/>
        <v>Tuesday</v>
      </c>
      <c r="H977" s="32" t="str">
        <f t="shared" si="76"/>
        <v>August</v>
      </c>
      <c r="I977" s="32" t="str">
        <f t="shared" si="77"/>
        <v>2017</v>
      </c>
      <c r="J977" s="32">
        <f t="shared" si="78"/>
        <v>35</v>
      </c>
      <c r="K977" s="32" t="str">
        <f>VLOOKUP(F977,_holidays!A973:B3078, 2,)</f>
        <v>Y</v>
      </c>
      <c r="L977" s="32" t="str">
        <f>VLOOKUP(F977,_holidays!A973:C3078, 3,FALSE)</f>
        <v>N</v>
      </c>
      <c r="M977" s="32">
        <v>5.4</v>
      </c>
      <c r="N977" s="32">
        <v>12.9</v>
      </c>
      <c r="O977" s="32">
        <v>9.1</v>
      </c>
      <c r="P977" s="32">
        <v>0</v>
      </c>
      <c r="Q977" s="39">
        <v>139814.04</v>
      </c>
      <c r="R977" s="40">
        <v>143.84804</v>
      </c>
      <c r="S977" s="40">
        <f t="shared" si="79"/>
        <v>20111975.618481603</v>
      </c>
    </row>
    <row r="978" spans="6:19" ht="20" customHeight="1" x14ac:dyDescent="0.2">
      <c r="F978" s="4">
        <v>42977</v>
      </c>
      <c r="G978" s="32" t="str">
        <f t="shared" si="75"/>
        <v>Wednesday</v>
      </c>
      <c r="H978" s="32" t="str">
        <f t="shared" si="76"/>
        <v>August</v>
      </c>
      <c r="I978" s="32" t="str">
        <f t="shared" si="77"/>
        <v>2017</v>
      </c>
      <c r="J978" s="32">
        <f t="shared" si="78"/>
        <v>35</v>
      </c>
      <c r="K978" s="32" t="str">
        <f>VLOOKUP(F978,_holidays!A974:B3079, 2,)</f>
        <v>Y</v>
      </c>
      <c r="L978" s="32" t="str">
        <f>VLOOKUP(F978,_holidays!A974:C3079, 3,FALSE)</f>
        <v>N</v>
      </c>
      <c r="M978" s="32">
        <v>7.7</v>
      </c>
      <c r="N978" s="32">
        <v>13.8</v>
      </c>
      <c r="O978" s="32">
        <v>12.3</v>
      </c>
      <c r="P978" s="32">
        <v>0.6</v>
      </c>
      <c r="Q978" s="39">
        <v>137513.465</v>
      </c>
      <c r="R978" s="40">
        <v>118.29507649999999</v>
      </c>
      <c r="S978" s="40">
        <f t="shared" si="79"/>
        <v>16267165.861955071</v>
      </c>
    </row>
    <row r="979" spans="6:19" ht="20" customHeight="1" x14ac:dyDescent="0.2">
      <c r="F979" s="4">
        <v>42978</v>
      </c>
      <c r="G979" s="32" t="str">
        <f t="shared" si="75"/>
        <v>Thursday</v>
      </c>
      <c r="H979" s="32" t="str">
        <f t="shared" si="76"/>
        <v>August</v>
      </c>
      <c r="I979" s="32" t="str">
        <f t="shared" si="77"/>
        <v>2017</v>
      </c>
      <c r="J979" s="32">
        <f t="shared" si="78"/>
        <v>35</v>
      </c>
      <c r="K979" s="32" t="str">
        <f>VLOOKUP(F979,_holidays!A975:B3080, 2,)</f>
        <v>Y</v>
      </c>
      <c r="L979" s="32" t="str">
        <f>VLOOKUP(F979,_holidays!A975:C3080, 3,FALSE)</f>
        <v>N</v>
      </c>
      <c r="M979" s="32">
        <v>4</v>
      </c>
      <c r="N979" s="32">
        <v>16.7</v>
      </c>
      <c r="O979" s="32">
        <v>15.9</v>
      </c>
      <c r="P979" s="32">
        <v>0.2</v>
      </c>
      <c r="Q979" s="39">
        <v>133982.255</v>
      </c>
      <c r="R979" s="40">
        <v>115.4257008</v>
      </c>
      <c r="S979" s="40">
        <f t="shared" si="79"/>
        <v>15464995.678139305</v>
      </c>
    </row>
    <row r="980" spans="6:19" ht="20" customHeight="1" x14ac:dyDescent="0.2">
      <c r="F980" s="4">
        <v>42979</v>
      </c>
      <c r="G980" s="32" t="str">
        <f t="shared" si="75"/>
        <v>Friday</v>
      </c>
      <c r="H980" s="32" t="str">
        <f t="shared" si="76"/>
        <v>September</v>
      </c>
      <c r="I980" s="32" t="str">
        <f t="shared" si="77"/>
        <v>2017</v>
      </c>
      <c r="J980" s="32">
        <f t="shared" si="78"/>
        <v>35</v>
      </c>
      <c r="K980" s="32" t="str">
        <f>VLOOKUP(F980,_holidays!A976:B3081, 2,)</f>
        <v>Y</v>
      </c>
      <c r="L980" s="32" t="str">
        <f>VLOOKUP(F980,_holidays!A976:C3081, 3,FALSE)</f>
        <v>N</v>
      </c>
      <c r="M980" s="32">
        <v>3.7</v>
      </c>
      <c r="N980" s="32">
        <v>17</v>
      </c>
      <c r="O980" s="32">
        <v>14.4</v>
      </c>
      <c r="P980" s="32">
        <v>0</v>
      </c>
      <c r="Q980" s="39">
        <v>128707.425</v>
      </c>
      <c r="R980" s="40">
        <v>102.27816319999999</v>
      </c>
      <c r="S980" s="40">
        <f t="shared" si="79"/>
        <v>13163959.019201759</v>
      </c>
    </row>
    <row r="981" spans="6:19" ht="20" customHeight="1" x14ac:dyDescent="0.2">
      <c r="F981" s="4">
        <v>42980</v>
      </c>
      <c r="G981" s="32" t="str">
        <f t="shared" si="75"/>
        <v>Saturday</v>
      </c>
      <c r="H981" s="32" t="str">
        <f t="shared" si="76"/>
        <v>September</v>
      </c>
      <c r="I981" s="32" t="str">
        <f t="shared" si="77"/>
        <v>2017</v>
      </c>
      <c r="J981" s="32">
        <f t="shared" si="78"/>
        <v>35</v>
      </c>
      <c r="K981" s="32" t="str">
        <f>VLOOKUP(F981,_holidays!A977:B3082, 2,)</f>
        <v>Y</v>
      </c>
      <c r="L981" s="32" t="str">
        <f>VLOOKUP(F981,_holidays!A977:C3082, 3,FALSE)</f>
        <v>N</v>
      </c>
      <c r="M981" s="32">
        <v>7.3</v>
      </c>
      <c r="N981" s="32">
        <v>18.399999999999999</v>
      </c>
      <c r="O981" s="32">
        <v>6.3</v>
      </c>
      <c r="P981" s="32">
        <v>0</v>
      </c>
      <c r="Q981" s="39">
        <v>114098.11500000001</v>
      </c>
      <c r="R981" s="40">
        <v>89.329916780000005</v>
      </c>
      <c r="S981" s="40">
        <f t="shared" si="79"/>
        <v>10192375.11770487</v>
      </c>
    </row>
    <row r="982" spans="6:19" ht="20" customHeight="1" x14ac:dyDescent="0.2">
      <c r="F982" s="4">
        <v>42981</v>
      </c>
      <c r="G982" s="32" t="str">
        <f t="shared" si="75"/>
        <v>Sunday</v>
      </c>
      <c r="H982" s="32" t="str">
        <f t="shared" si="76"/>
        <v>September</v>
      </c>
      <c r="I982" s="32" t="str">
        <f t="shared" si="77"/>
        <v>2017</v>
      </c>
      <c r="J982" s="32">
        <f t="shared" si="78"/>
        <v>36</v>
      </c>
      <c r="K982" s="32" t="str">
        <f>VLOOKUP(F982,_holidays!A978:B3083, 2,)</f>
        <v>Y</v>
      </c>
      <c r="L982" s="32" t="str">
        <f>VLOOKUP(F982,_holidays!A978:C3083, 3,FALSE)</f>
        <v>N</v>
      </c>
      <c r="M982" s="32">
        <v>13.4</v>
      </c>
      <c r="N982" s="32">
        <v>17.2</v>
      </c>
      <c r="O982" s="32">
        <v>6.3</v>
      </c>
      <c r="P982" s="32">
        <v>0</v>
      </c>
      <c r="Q982" s="39">
        <v>103964.33</v>
      </c>
      <c r="R982" s="40">
        <v>67.073127529999994</v>
      </c>
      <c r="S982" s="40">
        <f t="shared" si="79"/>
        <v>6973212.7646610048</v>
      </c>
    </row>
    <row r="983" spans="6:19" ht="20" customHeight="1" x14ac:dyDescent="0.2">
      <c r="F983" s="4">
        <v>42982</v>
      </c>
      <c r="G983" s="32" t="str">
        <f t="shared" si="75"/>
        <v>Monday</v>
      </c>
      <c r="H983" s="32" t="str">
        <f t="shared" si="76"/>
        <v>September</v>
      </c>
      <c r="I983" s="32" t="str">
        <f t="shared" si="77"/>
        <v>2017</v>
      </c>
      <c r="J983" s="32">
        <f t="shared" si="78"/>
        <v>36</v>
      </c>
      <c r="K983" s="32" t="str">
        <f>VLOOKUP(F983,_holidays!A979:B3084, 2,)</f>
        <v>Y</v>
      </c>
      <c r="L983" s="32" t="str">
        <f>VLOOKUP(F983,_holidays!A979:C3084, 3,FALSE)</f>
        <v>N</v>
      </c>
      <c r="M983" s="32">
        <v>8.8000000000000007</v>
      </c>
      <c r="N983" s="32">
        <v>13.7</v>
      </c>
      <c r="O983" s="32">
        <v>13.4</v>
      </c>
      <c r="P983" s="32">
        <v>0.4</v>
      </c>
      <c r="Q983" s="39">
        <v>128001.05499999999</v>
      </c>
      <c r="R983" s="40">
        <v>93.826620980000001</v>
      </c>
      <c r="S983" s="40">
        <f t="shared" si="79"/>
        <v>12009906.472525133</v>
      </c>
    </row>
    <row r="984" spans="6:19" ht="20" customHeight="1" x14ac:dyDescent="0.2">
      <c r="F984" s="4">
        <v>42983</v>
      </c>
      <c r="G984" s="32" t="str">
        <f t="shared" si="75"/>
        <v>Tuesday</v>
      </c>
      <c r="H984" s="32" t="str">
        <f t="shared" si="76"/>
        <v>September</v>
      </c>
      <c r="I984" s="32" t="str">
        <f t="shared" si="77"/>
        <v>2017</v>
      </c>
      <c r="J984" s="32">
        <f t="shared" si="78"/>
        <v>36</v>
      </c>
      <c r="K984" s="32" t="str">
        <f>VLOOKUP(F984,_holidays!A980:B3085, 2,)</f>
        <v>Y</v>
      </c>
      <c r="L984" s="32" t="str">
        <f>VLOOKUP(F984,_holidays!A980:C3085, 3,FALSE)</f>
        <v>N</v>
      </c>
      <c r="M984" s="32">
        <v>6.5</v>
      </c>
      <c r="N984" s="32">
        <v>13.3</v>
      </c>
      <c r="O984" s="32">
        <v>11</v>
      </c>
      <c r="P984" s="32">
        <v>0.2</v>
      </c>
      <c r="Q984" s="39">
        <v>137696.67000000001</v>
      </c>
      <c r="R984" s="40">
        <v>95.602018139999998</v>
      </c>
      <c r="S984" s="40">
        <f t="shared" si="79"/>
        <v>13164079.543157594</v>
      </c>
    </row>
    <row r="985" spans="6:19" ht="20" customHeight="1" x14ac:dyDescent="0.2">
      <c r="F985" s="4">
        <v>42984</v>
      </c>
      <c r="G985" s="32" t="str">
        <f t="shared" si="75"/>
        <v>Wednesday</v>
      </c>
      <c r="H985" s="32" t="str">
        <f t="shared" si="76"/>
        <v>September</v>
      </c>
      <c r="I985" s="32" t="str">
        <f t="shared" si="77"/>
        <v>2017</v>
      </c>
      <c r="J985" s="32">
        <f t="shared" si="78"/>
        <v>36</v>
      </c>
      <c r="K985" s="32" t="str">
        <f>VLOOKUP(F985,_holidays!A981:B3086, 2,)</f>
        <v>Y</v>
      </c>
      <c r="L985" s="32" t="str">
        <f>VLOOKUP(F985,_holidays!A981:C3086, 3,FALSE)</f>
        <v>N</v>
      </c>
      <c r="M985" s="32">
        <v>6.7</v>
      </c>
      <c r="N985" s="32">
        <v>15.1</v>
      </c>
      <c r="O985" s="32">
        <v>11</v>
      </c>
      <c r="P985" s="32">
        <v>4.8</v>
      </c>
      <c r="Q985" s="39">
        <v>134819.94500000001</v>
      </c>
      <c r="R985" s="40">
        <v>101.0173763</v>
      </c>
      <c r="S985" s="40">
        <f t="shared" si="79"/>
        <v>13619157.116810303</v>
      </c>
    </row>
    <row r="986" spans="6:19" ht="20" customHeight="1" x14ac:dyDescent="0.2">
      <c r="F986" s="4">
        <v>42985</v>
      </c>
      <c r="G986" s="32" t="str">
        <f t="shared" si="75"/>
        <v>Thursday</v>
      </c>
      <c r="H986" s="32" t="str">
        <f t="shared" si="76"/>
        <v>September</v>
      </c>
      <c r="I986" s="32" t="str">
        <f t="shared" si="77"/>
        <v>2017</v>
      </c>
      <c r="J986" s="32">
        <f t="shared" si="78"/>
        <v>36</v>
      </c>
      <c r="K986" s="32" t="str">
        <f>VLOOKUP(F986,_holidays!A982:B3087, 2,)</f>
        <v>Y</v>
      </c>
      <c r="L986" s="32" t="str">
        <f>VLOOKUP(F986,_holidays!A982:C3087, 3,FALSE)</f>
        <v>N</v>
      </c>
      <c r="M986" s="32">
        <v>7.9</v>
      </c>
      <c r="N986" s="32">
        <v>15.2</v>
      </c>
      <c r="O986" s="32">
        <v>9.5</v>
      </c>
      <c r="P986" s="32">
        <v>0.8</v>
      </c>
      <c r="Q986" s="39">
        <v>133405.72</v>
      </c>
      <c r="R986" s="40">
        <v>93.025254910000001</v>
      </c>
      <c r="S986" s="40">
        <f t="shared" si="79"/>
        <v>12410101.109452086</v>
      </c>
    </row>
    <row r="987" spans="6:19" ht="20" customHeight="1" x14ac:dyDescent="0.2">
      <c r="F987" s="4">
        <v>42986</v>
      </c>
      <c r="G987" s="32" t="str">
        <f t="shared" si="75"/>
        <v>Friday</v>
      </c>
      <c r="H987" s="32" t="str">
        <f t="shared" si="76"/>
        <v>September</v>
      </c>
      <c r="I987" s="32" t="str">
        <f t="shared" si="77"/>
        <v>2017</v>
      </c>
      <c r="J987" s="32">
        <f t="shared" si="78"/>
        <v>36</v>
      </c>
      <c r="K987" s="32" t="str">
        <f>VLOOKUP(F987,_holidays!A983:B3088, 2,)</f>
        <v>Y</v>
      </c>
      <c r="L987" s="32" t="str">
        <f>VLOOKUP(F987,_holidays!A983:C3088, 3,FALSE)</f>
        <v>N</v>
      </c>
      <c r="M987" s="32">
        <v>8</v>
      </c>
      <c r="N987" s="32">
        <v>13.5</v>
      </c>
      <c r="O987" s="32">
        <v>13.1</v>
      </c>
      <c r="P987" s="32">
        <v>3.2</v>
      </c>
      <c r="Q987" s="39">
        <v>132543.1</v>
      </c>
      <c r="R987" s="40">
        <v>102.4160808</v>
      </c>
      <c r="S987" s="40">
        <f t="shared" si="79"/>
        <v>13574544.839082481</v>
      </c>
    </row>
    <row r="988" spans="6:19" ht="20" customHeight="1" x14ac:dyDescent="0.2">
      <c r="F988" s="4">
        <v>42987</v>
      </c>
      <c r="G988" s="32" t="str">
        <f t="shared" si="75"/>
        <v>Saturday</v>
      </c>
      <c r="H988" s="32" t="str">
        <f t="shared" si="76"/>
        <v>September</v>
      </c>
      <c r="I988" s="32" t="str">
        <f t="shared" si="77"/>
        <v>2017</v>
      </c>
      <c r="J988" s="32">
        <f t="shared" si="78"/>
        <v>36</v>
      </c>
      <c r="K988" s="32" t="str">
        <f>VLOOKUP(F988,_holidays!A984:B3089, 2,)</f>
        <v>Y</v>
      </c>
      <c r="L988" s="32" t="str">
        <f>VLOOKUP(F988,_holidays!A984:C3089, 3,FALSE)</f>
        <v>N</v>
      </c>
      <c r="M988" s="32">
        <v>7.1</v>
      </c>
      <c r="N988" s="32">
        <v>14.9</v>
      </c>
      <c r="O988" s="32">
        <v>15.9</v>
      </c>
      <c r="P988" s="32">
        <v>1.2</v>
      </c>
      <c r="Q988" s="39">
        <v>120454.01</v>
      </c>
      <c r="R988" s="40">
        <v>96.910244129999995</v>
      </c>
      <c r="S988" s="40">
        <f t="shared" si="79"/>
        <v>11673227.515537459</v>
      </c>
    </row>
    <row r="989" spans="6:19" ht="20" customHeight="1" x14ac:dyDescent="0.2">
      <c r="F989" s="4">
        <v>42988</v>
      </c>
      <c r="G989" s="32" t="str">
        <f t="shared" si="75"/>
        <v>Sunday</v>
      </c>
      <c r="H989" s="32" t="str">
        <f t="shared" si="76"/>
        <v>September</v>
      </c>
      <c r="I989" s="32" t="str">
        <f t="shared" si="77"/>
        <v>2017</v>
      </c>
      <c r="J989" s="32">
        <f t="shared" si="78"/>
        <v>37</v>
      </c>
      <c r="K989" s="32" t="str">
        <f>VLOOKUP(F989,_holidays!A985:B3090, 2,)</f>
        <v>Y</v>
      </c>
      <c r="L989" s="32" t="str">
        <f>VLOOKUP(F989,_holidays!A985:C3090, 3,FALSE)</f>
        <v>N</v>
      </c>
      <c r="M989" s="32">
        <v>5.3</v>
      </c>
      <c r="N989" s="32">
        <v>16.100000000000001</v>
      </c>
      <c r="O989" s="32">
        <v>12.3</v>
      </c>
      <c r="P989" s="32">
        <v>0.2</v>
      </c>
      <c r="Q989" s="39">
        <v>114584.065</v>
      </c>
      <c r="R989" s="40">
        <v>91.883909369999998</v>
      </c>
      <c r="S989" s="40">
        <f t="shared" si="79"/>
        <v>10528431.843706189</v>
      </c>
    </row>
    <row r="990" spans="6:19" ht="20" customHeight="1" x14ac:dyDescent="0.2">
      <c r="F990" s="4">
        <v>42989</v>
      </c>
      <c r="G990" s="32" t="str">
        <f t="shared" si="75"/>
        <v>Monday</v>
      </c>
      <c r="H990" s="32" t="str">
        <f t="shared" si="76"/>
        <v>September</v>
      </c>
      <c r="I990" s="32" t="str">
        <f t="shared" si="77"/>
        <v>2017</v>
      </c>
      <c r="J990" s="32">
        <f t="shared" si="78"/>
        <v>37</v>
      </c>
      <c r="K990" s="32" t="str">
        <f>VLOOKUP(F990,_holidays!A986:B3091, 2,)</f>
        <v>Y</v>
      </c>
      <c r="L990" s="32" t="str">
        <f>VLOOKUP(F990,_holidays!A986:C3091, 3,FALSE)</f>
        <v>N</v>
      </c>
      <c r="M990" s="32">
        <v>8.1</v>
      </c>
      <c r="N990" s="32">
        <v>18.100000000000001</v>
      </c>
      <c r="O990" s="32">
        <v>7</v>
      </c>
      <c r="P990" s="32">
        <v>0</v>
      </c>
      <c r="Q990" s="39">
        <v>127169.03</v>
      </c>
      <c r="R990" s="40">
        <v>86.68557783</v>
      </c>
      <c r="S990" s="40">
        <f t="shared" si="79"/>
        <v>11023720.847630605</v>
      </c>
    </row>
    <row r="991" spans="6:19" ht="20" customHeight="1" x14ac:dyDescent="0.2">
      <c r="F991" s="4">
        <v>42990</v>
      </c>
      <c r="G991" s="32" t="str">
        <f t="shared" si="75"/>
        <v>Tuesday</v>
      </c>
      <c r="H991" s="32" t="str">
        <f t="shared" si="76"/>
        <v>September</v>
      </c>
      <c r="I991" s="32" t="str">
        <f t="shared" si="77"/>
        <v>2017</v>
      </c>
      <c r="J991" s="32">
        <f t="shared" si="78"/>
        <v>37</v>
      </c>
      <c r="K991" s="32" t="str">
        <f>VLOOKUP(F991,_holidays!A987:B3092, 2,)</f>
        <v>Y</v>
      </c>
      <c r="L991" s="32" t="str">
        <f>VLOOKUP(F991,_holidays!A987:C3092, 3,FALSE)</f>
        <v>N</v>
      </c>
      <c r="M991" s="32">
        <v>12.2</v>
      </c>
      <c r="N991" s="32">
        <v>19.899999999999999</v>
      </c>
      <c r="O991" s="32">
        <v>3.5</v>
      </c>
      <c r="P991" s="32">
        <v>0.2</v>
      </c>
      <c r="Q991" s="39">
        <v>130906.89</v>
      </c>
      <c r="R991" s="40">
        <v>94.772968660000004</v>
      </c>
      <c r="S991" s="40">
        <f t="shared" si="79"/>
        <v>12406434.583348067</v>
      </c>
    </row>
    <row r="992" spans="6:19" ht="20" customHeight="1" x14ac:dyDescent="0.2">
      <c r="F992" s="4">
        <v>42991</v>
      </c>
      <c r="G992" s="32" t="str">
        <f t="shared" si="75"/>
        <v>Wednesday</v>
      </c>
      <c r="H992" s="32" t="str">
        <f t="shared" si="76"/>
        <v>September</v>
      </c>
      <c r="I992" s="32" t="str">
        <f t="shared" si="77"/>
        <v>2017</v>
      </c>
      <c r="J992" s="32">
        <f t="shared" si="78"/>
        <v>37</v>
      </c>
      <c r="K992" s="32" t="str">
        <f>VLOOKUP(F992,_holidays!A988:B3093, 2,)</f>
        <v>Y</v>
      </c>
      <c r="L992" s="32" t="str">
        <f>VLOOKUP(F992,_holidays!A988:C3093, 3,FALSE)</f>
        <v>N</v>
      </c>
      <c r="M992" s="32">
        <v>13.3</v>
      </c>
      <c r="N992" s="32">
        <v>16.399999999999999</v>
      </c>
      <c r="O992" s="32">
        <v>8.1999999999999993</v>
      </c>
      <c r="P992" s="32">
        <v>2</v>
      </c>
      <c r="Q992" s="39">
        <v>127192.315</v>
      </c>
      <c r="R992" s="40">
        <v>88.361935939999995</v>
      </c>
      <c r="S992" s="40">
        <f t="shared" si="79"/>
        <v>11238959.190090301</v>
      </c>
    </row>
    <row r="993" spans="6:19" ht="20" customHeight="1" x14ac:dyDescent="0.2">
      <c r="F993" s="4">
        <v>42992</v>
      </c>
      <c r="G993" s="32" t="str">
        <f t="shared" si="75"/>
        <v>Thursday</v>
      </c>
      <c r="H993" s="32" t="str">
        <f t="shared" si="76"/>
        <v>September</v>
      </c>
      <c r="I993" s="32" t="str">
        <f t="shared" si="77"/>
        <v>2017</v>
      </c>
      <c r="J993" s="32">
        <f t="shared" si="78"/>
        <v>37</v>
      </c>
      <c r="K993" s="32" t="str">
        <f>VLOOKUP(F993,_holidays!A989:B3094, 2,)</f>
        <v>Y</v>
      </c>
      <c r="L993" s="32" t="str">
        <f>VLOOKUP(F993,_holidays!A989:C3094, 3,FALSE)</f>
        <v>N</v>
      </c>
      <c r="M993" s="32">
        <v>5.8</v>
      </c>
      <c r="N993" s="32">
        <v>15.3</v>
      </c>
      <c r="O993" s="32">
        <v>10.8</v>
      </c>
      <c r="P993" s="32">
        <v>1.4</v>
      </c>
      <c r="Q993" s="39">
        <v>131986.80499999999</v>
      </c>
      <c r="R993" s="40">
        <v>89.57361118</v>
      </c>
      <c r="S993" s="40">
        <f t="shared" si="79"/>
        <v>11822534.751960479</v>
      </c>
    </row>
    <row r="994" spans="6:19" ht="20" customHeight="1" x14ac:dyDescent="0.2">
      <c r="F994" s="4">
        <v>42993</v>
      </c>
      <c r="G994" s="32" t="str">
        <f t="shared" si="75"/>
        <v>Friday</v>
      </c>
      <c r="H994" s="32" t="str">
        <f t="shared" si="76"/>
        <v>September</v>
      </c>
      <c r="I994" s="32" t="str">
        <f t="shared" si="77"/>
        <v>2017</v>
      </c>
      <c r="J994" s="32">
        <f t="shared" si="78"/>
        <v>37</v>
      </c>
      <c r="K994" s="32" t="str">
        <f>VLOOKUP(F994,_holidays!A990:B3095, 2,)</f>
        <v>Y</v>
      </c>
      <c r="L994" s="32" t="str">
        <f>VLOOKUP(F994,_holidays!A990:C3095, 3,FALSE)</f>
        <v>N</v>
      </c>
      <c r="M994" s="32">
        <v>9.6</v>
      </c>
      <c r="N994" s="32">
        <v>16.7</v>
      </c>
      <c r="O994" s="32">
        <v>7</v>
      </c>
      <c r="P994" s="32">
        <v>0</v>
      </c>
      <c r="Q994" s="39">
        <v>128761.605</v>
      </c>
      <c r="R994" s="40">
        <v>89.236201120000004</v>
      </c>
      <c r="S994" s="40">
        <f t="shared" si="79"/>
        <v>11490196.480313998</v>
      </c>
    </row>
    <row r="995" spans="6:19" ht="20" customHeight="1" x14ac:dyDescent="0.2">
      <c r="F995" s="4">
        <v>42994</v>
      </c>
      <c r="G995" s="32" t="str">
        <f t="shared" si="75"/>
        <v>Saturday</v>
      </c>
      <c r="H995" s="32" t="str">
        <f t="shared" si="76"/>
        <v>September</v>
      </c>
      <c r="I995" s="32" t="str">
        <f t="shared" si="77"/>
        <v>2017</v>
      </c>
      <c r="J995" s="32">
        <f t="shared" si="78"/>
        <v>37</v>
      </c>
      <c r="K995" s="32" t="str">
        <f>VLOOKUP(F995,_holidays!A991:B3096, 2,)</f>
        <v>Y</v>
      </c>
      <c r="L995" s="32" t="str">
        <f>VLOOKUP(F995,_holidays!A991:C3096, 3,FALSE)</f>
        <v>N</v>
      </c>
      <c r="M995" s="32">
        <v>7.4</v>
      </c>
      <c r="N995" s="32">
        <v>13.3</v>
      </c>
      <c r="O995" s="32">
        <v>16.7</v>
      </c>
      <c r="P995" s="32">
        <v>21.4</v>
      </c>
      <c r="Q995" s="39">
        <v>111301.56</v>
      </c>
      <c r="R995" s="40">
        <v>89.607587129999999</v>
      </c>
      <c r="S995" s="40">
        <f t="shared" si="79"/>
        <v>9973464.2354049217</v>
      </c>
    </row>
    <row r="996" spans="6:19" ht="20" customHeight="1" x14ac:dyDescent="0.2">
      <c r="F996" s="4">
        <v>42995</v>
      </c>
      <c r="G996" s="32" t="str">
        <f t="shared" si="75"/>
        <v>Sunday</v>
      </c>
      <c r="H996" s="32" t="str">
        <f t="shared" si="76"/>
        <v>September</v>
      </c>
      <c r="I996" s="32" t="str">
        <f t="shared" si="77"/>
        <v>2017</v>
      </c>
      <c r="J996" s="32">
        <f t="shared" si="78"/>
        <v>38</v>
      </c>
      <c r="K996" s="32" t="str">
        <f>VLOOKUP(F996,_holidays!A992:B3097, 2,)</f>
        <v>Y</v>
      </c>
      <c r="L996" s="32" t="str">
        <f>VLOOKUP(F996,_holidays!A992:C3097, 3,FALSE)</f>
        <v>N</v>
      </c>
      <c r="M996" s="32">
        <v>4</v>
      </c>
      <c r="N996" s="32">
        <v>18.100000000000001</v>
      </c>
      <c r="O996" s="32">
        <v>19</v>
      </c>
      <c r="P996" s="32">
        <v>0.2</v>
      </c>
      <c r="Q996" s="39">
        <v>104766</v>
      </c>
      <c r="R996" s="40">
        <v>75.509598890000007</v>
      </c>
      <c r="S996" s="40">
        <f t="shared" si="79"/>
        <v>7910838.6373097403</v>
      </c>
    </row>
    <row r="997" spans="6:19" ht="20" customHeight="1" x14ac:dyDescent="0.2">
      <c r="F997" s="4">
        <v>42996</v>
      </c>
      <c r="G997" s="32" t="str">
        <f t="shared" si="75"/>
        <v>Monday</v>
      </c>
      <c r="H997" s="32" t="str">
        <f t="shared" si="76"/>
        <v>September</v>
      </c>
      <c r="I997" s="32" t="str">
        <f t="shared" si="77"/>
        <v>2017</v>
      </c>
      <c r="J997" s="32">
        <f t="shared" si="78"/>
        <v>38</v>
      </c>
      <c r="K997" s="32" t="str">
        <f>VLOOKUP(F997,_holidays!A993:B3098, 2,)</f>
        <v>Y</v>
      </c>
      <c r="L997" s="32" t="str">
        <f>VLOOKUP(F997,_holidays!A993:C3098, 3,FALSE)</f>
        <v>N</v>
      </c>
      <c r="M997" s="32">
        <v>10.5</v>
      </c>
      <c r="N997" s="32">
        <v>22</v>
      </c>
      <c r="O997" s="32">
        <v>15.7</v>
      </c>
      <c r="P997" s="32">
        <v>0</v>
      </c>
      <c r="Q997" s="39">
        <v>115123.54</v>
      </c>
      <c r="R997" s="40">
        <v>79.783447899999999</v>
      </c>
      <c r="S997" s="40">
        <f t="shared" si="79"/>
        <v>9184952.955653565</v>
      </c>
    </row>
    <row r="998" spans="6:19" ht="20" customHeight="1" x14ac:dyDescent="0.2">
      <c r="F998" s="4">
        <v>42997</v>
      </c>
      <c r="G998" s="32" t="str">
        <f t="shared" si="75"/>
        <v>Tuesday</v>
      </c>
      <c r="H998" s="32" t="str">
        <f t="shared" si="76"/>
        <v>September</v>
      </c>
      <c r="I998" s="32" t="str">
        <f t="shared" si="77"/>
        <v>2017</v>
      </c>
      <c r="J998" s="32">
        <f t="shared" si="78"/>
        <v>38</v>
      </c>
      <c r="K998" s="32" t="str">
        <f>VLOOKUP(F998,_holidays!A994:B3099, 2,)</f>
        <v>Y</v>
      </c>
      <c r="L998" s="32" t="str">
        <f>VLOOKUP(F998,_holidays!A994:C3099, 3,FALSE)</f>
        <v>N</v>
      </c>
      <c r="M998" s="32">
        <v>9</v>
      </c>
      <c r="N998" s="32">
        <v>13.9</v>
      </c>
      <c r="O998" s="32">
        <v>16.600000000000001</v>
      </c>
      <c r="P998" s="32">
        <v>0.2</v>
      </c>
      <c r="Q998" s="39">
        <v>124033.955</v>
      </c>
      <c r="R998" s="40">
        <v>92.372768620000002</v>
      </c>
      <c r="S998" s="40">
        <f t="shared" si="79"/>
        <v>11457359.826238493</v>
      </c>
    </row>
    <row r="999" spans="6:19" ht="20" customHeight="1" x14ac:dyDescent="0.2">
      <c r="F999" s="4">
        <v>42998</v>
      </c>
      <c r="G999" s="32" t="str">
        <f t="shared" si="75"/>
        <v>Wednesday</v>
      </c>
      <c r="H999" s="32" t="str">
        <f t="shared" si="76"/>
        <v>September</v>
      </c>
      <c r="I999" s="32" t="str">
        <f t="shared" si="77"/>
        <v>2017</v>
      </c>
      <c r="J999" s="32">
        <f t="shared" si="78"/>
        <v>38</v>
      </c>
      <c r="K999" s="32" t="str">
        <f>VLOOKUP(F999,_holidays!A995:B3100, 2,)</f>
        <v>Y</v>
      </c>
      <c r="L999" s="32" t="str">
        <f>VLOOKUP(F999,_holidays!A995:C3100, 3,FALSE)</f>
        <v>N</v>
      </c>
      <c r="M999" s="32">
        <v>6</v>
      </c>
      <c r="N999" s="32">
        <v>19.2</v>
      </c>
      <c r="O999" s="32">
        <v>17.3</v>
      </c>
      <c r="P999" s="32">
        <v>0</v>
      </c>
      <c r="Q999" s="39">
        <v>123461.38</v>
      </c>
      <c r="R999" s="40">
        <v>82.595610879999995</v>
      </c>
      <c r="S999" s="40">
        <f t="shared" si="79"/>
        <v>10197368.101187814</v>
      </c>
    </row>
    <row r="1000" spans="6:19" ht="20" customHeight="1" x14ac:dyDescent="0.2">
      <c r="F1000" s="4">
        <v>42999</v>
      </c>
      <c r="G1000" s="32" t="str">
        <f t="shared" si="75"/>
        <v>Thursday</v>
      </c>
      <c r="H1000" s="32" t="str">
        <f t="shared" si="76"/>
        <v>September</v>
      </c>
      <c r="I1000" s="32" t="str">
        <f t="shared" si="77"/>
        <v>2017</v>
      </c>
      <c r="J1000" s="32">
        <f t="shared" si="78"/>
        <v>38</v>
      </c>
      <c r="K1000" s="32" t="str">
        <f>VLOOKUP(F1000,_holidays!A996:B3101, 2,)</f>
        <v>Y</v>
      </c>
      <c r="L1000" s="32" t="str">
        <f>VLOOKUP(F1000,_holidays!A996:C3101, 3,FALSE)</f>
        <v>N</v>
      </c>
      <c r="M1000" s="32">
        <v>11.6</v>
      </c>
      <c r="N1000" s="32">
        <v>23.6</v>
      </c>
      <c r="O1000" s="32">
        <v>13</v>
      </c>
      <c r="P1000" s="32">
        <v>0</v>
      </c>
      <c r="Q1000" s="39">
        <v>119309.93</v>
      </c>
      <c r="R1000" s="40">
        <v>74.957769020000001</v>
      </c>
      <c r="S1000" s="40">
        <f t="shared" si="79"/>
        <v>8943206.1747323684</v>
      </c>
    </row>
    <row r="1001" spans="6:19" ht="20" customHeight="1" x14ac:dyDescent="0.2">
      <c r="F1001" s="4">
        <v>43000</v>
      </c>
      <c r="G1001" s="32" t="str">
        <f t="shared" si="75"/>
        <v>Friday</v>
      </c>
      <c r="H1001" s="32" t="str">
        <f t="shared" si="76"/>
        <v>September</v>
      </c>
      <c r="I1001" s="32" t="str">
        <f t="shared" si="77"/>
        <v>2017</v>
      </c>
      <c r="J1001" s="32">
        <f t="shared" si="78"/>
        <v>38</v>
      </c>
      <c r="K1001" s="32" t="str">
        <f>VLOOKUP(F1001,_holidays!A997:B3102, 2,)</f>
        <v>N</v>
      </c>
      <c r="L1001" s="32" t="str">
        <f>VLOOKUP(F1001,_holidays!A997:C3102, 3,FALSE)</f>
        <v>N</v>
      </c>
      <c r="M1001" s="32">
        <v>12.8</v>
      </c>
      <c r="N1001" s="32">
        <v>25.6</v>
      </c>
      <c r="O1001" s="32">
        <v>15.6</v>
      </c>
      <c r="P1001" s="32">
        <v>0</v>
      </c>
      <c r="Q1001" s="39">
        <v>116611.25</v>
      </c>
      <c r="R1001" s="40">
        <v>75.289119159999998</v>
      </c>
      <c r="S1001" s="40">
        <f t="shared" si="79"/>
        <v>8779558.2966465503</v>
      </c>
    </row>
    <row r="1002" spans="6:19" ht="20" customHeight="1" x14ac:dyDescent="0.2">
      <c r="F1002" s="4">
        <v>43001</v>
      </c>
      <c r="G1002" s="32" t="str">
        <f t="shared" si="75"/>
        <v>Saturday</v>
      </c>
      <c r="H1002" s="32" t="str">
        <f t="shared" si="76"/>
        <v>September</v>
      </c>
      <c r="I1002" s="32" t="str">
        <f t="shared" si="77"/>
        <v>2017</v>
      </c>
      <c r="J1002" s="32">
        <f t="shared" si="78"/>
        <v>38</v>
      </c>
      <c r="K1002" s="32" t="str">
        <f>VLOOKUP(F1002,_holidays!A998:B3103, 2,)</f>
        <v>N</v>
      </c>
      <c r="L1002" s="32" t="str">
        <f>VLOOKUP(F1002,_holidays!A998:C3103, 3,FALSE)</f>
        <v>N</v>
      </c>
      <c r="M1002" s="32">
        <v>14.8</v>
      </c>
      <c r="N1002" s="32">
        <v>30.6</v>
      </c>
      <c r="O1002" s="32">
        <v>17.3</v>
      </c>
      <c r="P1002" s="32">
        <v>0</v>
      </c>
      <c r="Q1002" s="39">
        <v>101012.29</v>
      </c>
      <c r="R1002" s="40">
        <v>63.0173962</v>
      </c>
      <c r="S1002" s="40">
        <f t="shared" si="79"/>
        <v>6365531.4999992978</v>
      </c>
    </row>
    <row r="1003" spans="6:19" ht="20" customHeight="1" x14ac:dyDescent="0.2">
      <c r="F1003" s="4">
        <v>43002</v>
      </c>
      <c r="G1003" s="32" t="str">
        <f t="shared" si="75"/>
        <v>Sunday</v>
      </c>
      <c r="H1003" s="32" t="str">
        <f t="shared" si="76"/>
        <v>September</v>
      </c>
      <c r="I1003" s="32" t="str">
        <f t="shared" si="77"/>
        <v>2017</v>
      </c>
      <c r="J1003" s="32">
        <f t="shared" si="78"/>
        <v>39</v>
      </c>
      <c r="K1003" s="32" t="str">
        <f>VLOOKUP(F1003,_holidays!A999:B3104, 2,)</f>
        <v>N</v>
      </c>
      <c r="L1003" s="32" t="str">
        <f>VLOOKUP(F1003,_holidays!A999:C3104, 3,FALSE)</f>
        <v>N</v>
      </c>
      <c r="M1003" s="32">
        <v>12.9</v>
      </c>
      <c r="N1003" s="32">
        <v>19.899999999999999</v>
      </c>
      <c r="O1003" s="32">
        <v>12</v>
      </c>
      <c r="P1003" s="32">
        <v>0.4</v>
      </c>
      <c r="Q1003" s="39">
        <v>92608.24</v>
      </c>
      <c r="R1003" s="40">
        <v>43.197347600000001</v>
      </c>
      <c r="S1003" s="40">
        <f t="shared" si="79"/>
        <v>4000430.3339042244</v>
      </c>
    </row>
    <row r="1004" spans="6:19" ht="20" customHeight="1" x14ac:dyDescent="0.2">
      <c r="F1004" s="4">
        <v>43003</v>
      </c>
      <c r="G1004" s="32" t="str">
        <f t="shared" si="75"/>
        <v>Monday</v>
      </c>
      <c r="H1004" s="32" t="str">
        <f t="shared" si="76"/>
        <v>September</v>
      </c>
      <c r="I1004" s="32" t="str">
        <f t="shared" si="77"/>
        <v>2017</v>
      </c>
      <c r="J1004" s="32">
        <f t="shared" si="78"/>
        <v>39</v>
      </c>
      <c r="K1004" s="32" t="str">
        <f>VLOOKUP(F1004,_holidays!A1000:B3105, 2,)</f>
        <v>N</v>
      </c>
      <c r="L1004" s="32" t="str">
        <f>VLOOKUP(F1004,_holidays!A1000:C3105, 3,FALSE)</f>
        <v>N</v>
      </c>
      <c r="M1004" s="32">
        <v>10.3</v>
      </c>
      <c r="N1004" s="32">
        <v>14.2</v>
      </c>
      <c r="O1004" s="32">
        <v>10.9</v>
      </c>
      <c r="P1004" s="32">
        <v>1.6</v>
      </c>
      <c r="Q1004" s="39">
        <v>119126.485</v>
      </c>
      <c r="R1004" s="40">
        <v>71.241065710000001</v>
      </c>
      <c r="S1004" s="40">
        <f t="shared" si="79"/>
        <v>8486697.7456863299</v>
      </c>
    </row>
    <row r="1005" spans="6:19" ht="20" customHeight="1" x14ac:dyDescent="0.2">
      <c r="F1005" s="4">
        <v>43004</v>
      </c>
      <c r="G1005" s="32" t="str">
        <f t="shared" si="75"/>
        <v>Tuesday</v>
      </c>
      <c r="H1005" s="32" t="str">
        <f t="shared" si="76"/>
        <v>September</v>
      </c>
      <c r="I1005" s="32" t="str">
        <f t="shared" si="77"/>
        <v>2017</v>
      </c>
      <c r="J1005" s="32">
        <f t="shared" si="78"/>
        <v>39</v>
      </c>
      <c r="K1005" s="32" t="str">
        <f>VLOOKUP(F1005,_holidays!A1001:B3106, 2,)</f>
        <v>N</v>
      </c>
      <c r="L1005" s="32" t="str">
        <f>VLOOKUP(F1005,_holidays!A1001:C3106, 3,FALSE)</f>
        <v>N</v>
      </c>
      <c r="M1005" s="32">
        <v>5</v>
      </c>
      <c r="N1005" s="32">
        <v>15.1</v>
      </c>
      <c r="O1005" s="32">
        <v>20.399999999999999</v>
      </c>
      <c r="P1005" s="32">
        <v>0.4</v>
      </c>
      <c r="Q1005" s="39">
        <v>124452.94</v>
      </c>
      <c r="R1005" s="40">
        <v>79.800225260000005</v>
      </c>
      <c r="S1005" s="40">
        <f t="shared" si="79"/>
        <v>9931372.6462692656</v>
      </c>
    </row>
    <row r="1006" spans="6:19" ht="20" customHeight="1" x14ac:dyDescent="0.2">
      <c r="F1006" s="4">
        <v>43005</v>
      </c>
      <c r="G1006" s="32" t="str">
        <f t="shared" si="75"/>
        <v>Wednesday</v>
      </c>
      <c r="H1006" s="32" t="str">
        <f t="shared" si="76"/>
        <v>September</v>
      </c>
      <c r="I1006" s="32" t="str">
        <f t="shared" si="77"/>
        <v>2017</v>
      </c>
      <c r="J1006" s="32">
        <f t="shared" si="78"/>
        <v>39</v>
      </c>
      <c r="K1006" s="32" t="str">
        <f>VLOOKUP(F1006,_holidays!A1002:B3107, 2,)</f>
        <v>N</v>
      </c>
      <c r="L1006" s="32" t="str">
        <f>VLOOKUP(F1006,_holidays!A1002:C3107, 3,FALSE)</f>
        <v>N</v>
      </c>
      <c r="M1006" s="32">
        <v>9.6</v>
      </c>
      <c r="N1006" s="32">
        <v>24.6</v>
      </c>
      <c r="O1006" s="32">
        <v>11.7</v>
      </c>
      <c r="P1006" s="32">
        <v>0</v>
      </c>
      <c r="Q1006" s="39">
        <v>119028.07</v>
      </c>
      <c r="R1006" s="40">
        <v>72.545509100000004</v>
      </c>
      <c r="S1006" s="40">
        <f t="shared" si="79"/>
        <v>8634951.935340438</v>
      </c>
    </row>
    <row r="1007" spans="6:19" ht="20" customHeight="1" x14ac:dyDescent="0.2">
      <c r="F1007" s="4">
        <v>43006</v>
      </c>
      <c r="G1007" s="32" t="str">
        <f t="shared" si="75"/>
        <v>Thursday</v>
      </c>
      <c r="H1007" s="32" t="str">
        <f t="shared" si="76"/>
        <v>September</v>
      </c>
      <c r="I1007" s="32" t="str">
        <f t="shared" si="77"/>
        <v>2017</v>
      </c>
      <c r="J1007" s="32">
        <f t="shared" si="78"/>
        <v>39</v>
      </c>
      <c r="K1007" s="32" t="str">
        <f>VLOOKUP(F1007,_holidays!A1003:B3108, 2,)</f>
        <v>N</v>
      </c>
      <c r="L1007" s="32" t="str">
        <f>VLOOKUP(F1007,_holidays!A1003:C3108, 3,FALSE)</f>
        <v>N</v>
      </c>
      <c r="M1007" s="32">
        <v>10.4</v>
      </c>
      <c r="N1007" s="32">
        <v>18.5</v>
      </c>
      <c r="O1007" s="32">
        <v>12.8</v>
      </c>
      <c r="P1007" s="32">
        <v>0</v>
      </c>
      <c r="Q1007" s="39">
        <v>116655.855</v>
      </c>
      <c r="R1007" s="40">
        <v>61.649556580000002</v>
      </c>
      <c r="S1007" s="40">
        <f t="shared" si="79"/>
        <v>7191781.733210776</v>
      </c>
    </row>
    <row r="1008" spans="6:19" ht="20" customHeight="1" x14ac:dyDescent="0.2">
      <c r="F1008" s="4">
        <v>43007</v>
      </c>
      <c r="G1008" s="32" t="str">
        <f t="shared" si="75"/>
        <v>Friday</v>
      </c>
      <c r="H1008" s="32" t="str">
        <f t="shared" si="76"/>
        <v>September</v>
      </c>
      <c r="I1008" s="32" t="str">
        <f t="shared" si="77"/>
        <v>2017</v>
      </c>
      <c r="J1008" s="32">
        <f t="shared" si="78"/>
        <v>39</v>
      </c>
      <c r="K1008" s="32" t="str">
        <f>VLOOKUP(F1008,_holidays!A1004:B3109, 2,)</f>
        <v>N</v>
      </c>
      <c r="L1008" s="32" t="str">
        <f>VLOOKUP(F1008,_holidays!A1004:C3109, 3,FALSE)</f>
        <v>Y</v>
      </c>
      <c r="M1008" s="32">
        <v>10.6</v>
      </c>
      <c r="N1008" s="32">
        <v>18.399999999999999</v>
      </c>
      <c r="O1008" s="32">
        <v>14.5</v>
      </c>
      <c r="P1008" s="32">
        <v>0</v>
      </c>
      <c r="Q1008" s="39">
        <v>102847.255</v>
      </c>
      <c r="R1008" s="40">
        <v>42.634675649999998</v>
      </c>
      <c r="S1008" s="40">
        <f t="shared" si="79"/>
        <v>4384859.3584178407</v>
      </c>
    </row>
    <row r="1009" spans="6:19" ht="20" customHeight="1" x14ac:dyDescent="0.2">
      <c r="F1009" s="4">
        <v>43008</v>
      </c>
      <c r="G1009" s="32" t="str">
        <f t="shared" si="75"/>
        <v>Saturday</v>
      </c>
      <c r="H1009" s="32" t="str">
        <f t="shared" si="76"/>
        <v>September</v>
      </c>
      <c r="I1009" s="32" t="str">
        <f t="shared" si="77"/>
        <v>2017</v>
      </c>
      <c r="J1009" s="32">
        <f t="shared" si="78"/>
        <v>39</v>
      </c>
      <c r="K1009" s="32" t="str">
        <f>VLOOKUP(F1009,_holidays!A1005:B3110, 2,)</f>
        <v>N</v>
      </c>
      <c r="L1009" s="32" t="str">
        <f>VLOOKUP(F1009,_holidays!A1005:C3110, 3,FALSE)</f>
        <v>N</v>
      </c>
      <c r="M1009" s="32">
        <v>11</v>
      </c>
      <c r="N1009" s="32">
        <v>15.4</v>
      </c>
      <c r="O1009" s="32">
        <v>16.100000000000001</v>
      </c>
      <c r="P1009" s="32">
        <v>1</v>
      </c>
      <c r="Q1009" s="39">
        <v>100701.82</v>
      </c>
      <c r="R1009" s="40">
        <v>47.309943529999998</v>
      </c>
      <c r="S1009" s="40">
        <f t="shared" si="79"/>
        <v>4764197.4175682245</v>
      </c>
    </row>
    <row r="1010" spans="6:19" ht="20" customHeight="1" x14ac:dyDescent="0.2">
      <c r="F1010" s="4">
        <v>43009</v>
      </c>
      <c r="G1010" s="32" t="str">
        <f t="shared" si="75"/>
        <v>Sunday</v>
      </c>
      <c r="H1010" s="32" t="str">
        <f t="shared" si="76"/>
        <v>October</v>
      </c>
      <c r="I1010" s="32" t="str">
        <f t="shared" si="77"/>
        <v>2017</v>
      </c>
      <c r="J1010" s="32">
        <f t="shared" si="78"/>
        <v>40</v>
      </c>
      <c r="K1010" s="32" t="str">
        <f>VLOOKUP(F1010,_holidays!A1006:B3111, 2,)</f>
        <v>N</v>
      </c>
      <c r="L1010" s="32" t="str">
        <f>VLOOKUP(F1010,_holidays!A1006:C3111, 3,FALSE)</f>
        <v>N</v>
      </c>
      <c r="M1010" s="32">
        <v>9.6999999999999993</v>
      </c>
      <c r="N1010" s="32">
        <v>17.2</v>
      </c>
      <c r="O1010" s="32">
        <v>9.1999999999999993</v>
      </c>
      <c r="P1010" s="32">
        <v>0</v>
      </c>
      <c r="Q1010" s="39">
        <v>103556.74</v>
      </c>
      <c r="R1010" s="40">
        <v>58.989627579999997</v>
      </c>
      <c r="S1010" s="40">
        <f t="shared" si="79"/>
        <v>6108773.5259988895</v>
      </c>
    </row>
    <row r="1011" spans="6:19" ht="20" customHeight="1" x14ac:dyDescent="0.2">
      <c r="F1011" s="4">
        <v>43010</v>
      </c>
      <c r="G1011" s="32" t="str">
        <f t="shared" si="75"/>
        <v>Monday</v>
      </c>
      <c r="H1011" s="32" t="str">
        <f t="shared" si="76"/>
        <v>October</v>
      </c>
      <c r="I1011" s="32" t="str">
        <f t="shared" si="77"/>
        <v>2017</v>
      </c>
      <c r="J1011" s="32">
        <f t="shared" si="78"/>
        <v>40</v>
      </c>
      <c r="K1011" s="32" t="str">
        <f>VLOOKUP(F1011,_holidays!A1007:B3112, 2,)</f>
        <v>N</v>
      </c>
      <c r="L1011" s="32" t="str">
        <f>VLOOKUP(F1011,_holidays!A1007:C3112, 3,FALSE)</f>
        <v>N</v>
      </c>
      <c r="M1011" s="32">
        <v>9.5</v>
      </c>
      <c r="N1011" s="32">
        <v>16.399999999999999</v>
      </c>
      <c r="O1011" s="32">
        <v>16.399999999999999</v>
      </c>
      <c r="P1011" s="32">
        <v>0</v>
      </c>
      <c r="Q1011" s="39">
        <v>119226.42</v>
      </c>
      <c r="R1011" s="40">
        <v>74.497158290000002</v>
      </c>
      <c r="S1011" s="40">
        <f t="shared" si="79"/>
        <v>8882029.4830900226</v>
      </c>
    </row>
    <row r="1012" spans="6:19" ht="20" customHeight="1" x14ac:dyDescent="0.2">
      <c r="F1012" s="4">
        <v>43011</v>
      </c>
      <c r="G1012" s="32" t="str">
        <f t="shared" si="75"/>
        <v>Tuesday</v>
      </c>
      <c r="H1012" s="32" t="str">
        <f t="shared" si="76"/>
        <v>October</v>
      </c>
      <c r="I1012" s="32" t="str">
        <f t="shared" si="77"/>
        <v>2017</v>
      </c>
      <c r="J1012" s="32">
        <f t="shared" si="78"/>
        <v>40</v>
      </c>
      <c r="K1012" s="32" t="str">
        <f>VLOOKUP(F1012,_holidays!A1008:B3113, 2,)</f>
        <v>N</v>
      </c>
      <c r="L1012" s="32" t="str">
        <f>VLOOKUP(F1012,_holidays!A1008:C3113, 3,FALSE)</f>
        <v>N</v>
      </c>
      <c r="M1012" s="32">
        <v>6.8</v>
      </c>
      <c r="N1012" s="32">
        <v>22.3</v>
      </c>
      <c r="O1012" s="32">
        <v>21.8</v>
      </c>
      <c r="P1012" s="32">
        <v>0</v>
      </c>
      <c r="Q1012" s="39">
        <v>118856.41499999999</v>
      </c>
      <c r="R1012" s="40">
        <v>79.059146049999995</v>
      </c>
      <c r="S1012" s="40">
        <f t="shared" si="79"/>
        <v>9396686.6724644098</v>
      </c>
    </row>
    <row r="1013" spans="6:19" ht="20" customHeight="1" x14ac:dyDescent="0.2">
      <c r="F1013" s="4">
        <v>43012</v>
      </c>
      <c r="G1013" s="32" t="str">
        <f t="shared" si="75"/>
        <v>Wednesday</v>
      </c>
      <c r="H1013" s="32" t="str">
        <f t="shared" si="76"/>
        <v>October</v>
      </c>
      <c r="I1013" s="32" t="str">
        <f t="shared" si="77"/>
        <v>2017</v>
      </c>
      <c r="J1013" s="32">
        <f t="shared" si="78"/>
        <v>40</v>
      </c>
      <c r="K1013" s="32" t="str">
        <f>VLOOKUP(F1013,_holidays!A1009:B3114, 2,)</f>
        <v>N</v>
      </c>
      <c r="L1013" s="32" t="str">
        <f>VLOOKUP(F1013,_holidays!A1009:C3114, 3,FALSE)</f>
        <v>N</v>
      </c>
      <c r="M1013" s="32">
        <v>8.5</v>
      </c>
      <c r="N1013" s="32">
        <v>20.8</v>
      </c>
      <c r="O1013" s="32">
        <v>21.6</v>
      </c>
      <c r="P1013" s="32">
        <v>0</v>
      </c>
      <c r="Q1013" s="39">
        <v>114604.62</v>
      </c>
      <c r="R1013" s="40">
        <v>71.108733229999999</v>
      </c>
      <c r="S1013" s="40">
        <f t="shared" si="79"/>
        <v>8149389.3505055225</v>
      </c>
    </row>
    <row r="1014" spans="6:19" ht="20" customHeight="1" x14ac:dyDescent="0.2">
      <c r="F1014" s="4">
        <v>43013</v>
      </c>
      <c r="G1014" s="32" t="str">
        <f t="shared" si="75"/>
        <v>Thursday</v>
      </c>
      <c r="H1014" s="32" t="str">
        <f t="shared" si="76"/>
        <v>October</v>
      </c>
      <c r="I1014" s="32" t="str">
        <f t="shared" si="77"/>
        <v>2017</v>
      </c>
      <c r="J1014" s="32">
        <f t="shared" si="78"/>
        <v>40</v>
      </c>
      <c r="K1014" s="32" t="str">
        <f>VLOOKUP(F1014,_holidays!A1010:B3115, 2,)</f>
        <v>N</v>
      </c>
      <c r="L1014" s="32" t="str">
        <f>VLOOKUP(F1014,_holidays!A1010:C3115, 3,FALSE)</f>
        <v>N</v>
      </c>
      <c r="M1014" s="32">
        <v>11.7</v>
      </c>
      <c r="N1014" s="32">
        <v>19.399999999999999</v>
      </c>
      <c r="O1014" s="32">
        <v>10.4</v>
      </c>
      <c r="P1014" s="32">
        <v>0</v>
      </c>
      <c r="Q1014" s="39">
        <v>113134.58</v>
      </c>
      <c r="R1014" s="40">
        <v>65.315736259999994</v>
      </c>
      <c r="S1014" s="40">
        <f t="shared" si="79"/>
        <v>7389468.3891658699</v>
      </c>
    </row>
    <row r="1015" spans="6:19" ht="20" customHeight="1" x14ac:dyDescent="0.2">
      <c r="F1015" s="4">
        <v>43014</v>
      </c>
      <c r="G1015" s="32" t="str">
        <f t="shared" si="75"/>
        <v>Friday</v>
      </c>
      <c r="H1015" s="32" t="str">
        <f t="shared" si="76"/>
        <v>October</v>
      </c>
      <c r="I1015" s="32" t="str">
        <f t="shared" si="77"/>
        <v>2017</v>
      </c>
      <c r="J1015" s="32">
        <f t="shared" si="78"/>
        <v>40</v>
      </c>
      <c r="K1015" s="32" t="str">
        <f>VLOOKUP(F1015,_holidays!A1011:B3116, 2,)</f>
        <v>N</v>
      </c>
      <c r="L1015" s="32" t="str">
        <f>VLOOKUP(F1015,_holidays!A1011:C3116, 3,FALSE)</f>
        <v>N</v>
      </c>
      <c r="M1015" s="32">
        <v>10.1</v>
      </c>
      <c r="N1015" s="32">
        <v>15</v>
      </c>
      <c r="O1015" s="32">
        <v>16.8</v>
      </c>
      <c r="P1015" s="32">
        <v>2.4</v>
      </c>
      <c r="Q1015" s="39">
        <v>118359.28</v>
      </c>
      <c r="R1015" s="40">
        <v>53.429039449999998</v>
      </c>
      <c r="S1015" s="40">
        <f t="shared" si="79"/>
        <v>6323822.6403935952</v>
      </c>
    </row>
    <row r="1016" spans="6:19" ht="20" customHeight="1" x14ac:dyDescent="0.2">
      <c r="F1016" s="4">
        <v>43015</v>
      </c>
      <c r="G1016" s="32" t="str">
        <f t="shared" si="75"/>
        <v>Saturday</v>
      </c>
      <c r="H1016" s="32" t="str">
        <f t="shared" si="76"/>
        <v>October</v>
      </c>
      <c r="I1016" s="32" t="str">
        <f t="shared" si="77"/>
        <v>2017</v>
      </c>
      <c r="J1016" s="32">
        <f t="shared" si="78"/>
        <v>40</v>
      </c>
      <c r="K1016" s="32" t="str">
        <f>VLOOKUP(F1016,_holidays!A1012:B3117, 2,)</f>
        <v>N</v>
      </c>
      <c r="L1016" s="32" t="str">
        <f>VLOOKUP(F1016,_holidays!A1012:C3117, 3,FALSE)</f>
        <v>N</v>
      </c>
      <c r="M1016" s="32">
        <v>7.2</v>
      </c>
      <c r="N1016" s="32">
        <v>23.7</v>
      </c>
      <c r="O1016" s="32">
        <v>17.3</v>
      </c>
      <c r="P1016" s="32">
        <v>0.2</v>
      </c>
      <c r="Q1016" s="39">
        <v>101974.595</v>
      </c>
      <c r="R1016" s="40">
        <v>38.89411226</v>
      </c>
      <c r="S1016" s="40">
        <f t="shared" si="79"/>
        <v>3966211.3455980346</v>
      </c>
    </row>
    <row r="1017" spans="6:19" ht="20" customHeight="1" x14ac:dyDescent="0.2">
      <c r="F1017" s="4">
        <v>43016</v>
      </c>
      <c r="G1017" s="32" t="str">
        <f t="shared" si="75"/>
        <v>Sunday</v>
      </c>
      <c r="H1017" s="32" t="str">
        <f t="shared" si="76"/>
        <v>October</v>
      </c>
      <c r="I1017" s="32" t="str">
        <f t="shared" si="77"/>
        <v>2017</v>
      </c>
      <c r="J1017" s="32">
        <f t="shared" si="78"/>
        <v>41</v>
      </c>
      <c r="K1017" s="32" t="str">
        <f>VLOOKUP(F1017,_holidays!A1013:B3118, 2,)</f>
        <v>N</v>
      </c>
      <c r="L1017" s="32" t="str">
        <f>VLOOKUP(F1017,_holidays!A1013:C3118, 3,FALSE)</f>
        <v>N</v>
      </c>
      <c r="M1017" s="32">
        <v>11.1</v>
      </c>
      <c r="N1017" s="32">
        <v>25.3</v>
      </c>
      <c r="O1017" s="32">
        <v>19.5</v>
      </c>
      <c r="P1017" s="32">
        <v>0</v>
      </c>
      <c r="Q1017" s="39">
        <v>97053.544999999998</v>
      </c>
      <c r="R1017" s="40">
        <v>56.16035213</v>
      </c>
      <c r="S1017" s="40">
        <f t="shared" si="79"/>
        <v>5450561.2626648005</v>
      </c>
    </row>
    <row r="1018" spans="6:19" ht="20" customHeight="1" x14ac:dyDescent="0.2">
      <c r="F1018" s="4">
        <v>43017</v>
      </c>
      <c r="G1018" s="32" t="str">
        <f t="shared" si="75"/>
        <v>Monday</v>
      </c>
      <c r="H1018" s="32" t="str">
        <f t="shared" si="76"/>
        <v>October</v>
      </c>
      <c r="I1018" s="32" t="str">
        <f t="shared" si="77"/>
        <v>2017</v>
      </c>
      <c r="J1018" s="32">
        <f t="shared" si="78"/>
        <v>41</v>
      </c>
      <c r="K1018" s="32" t="str">
        <f>VLOOKUP(F1018,_holidays!A1014:B3119, 2,)</f>
        <v>N</v>
      </c>
      <c r="L1018" s="32" t="str">
        <f>VLOOKUP(F1018,_holidays!A1014:C3119, 3,FALSE)</f>
        <v>N</v>
      </c>
      <c r="M1018" s="32">
        <v>14</v>
      </c>
      <c r="N1018" s="32">
        <v>18.7</v>
      </c>
      <c r="O1018" s="32">
        <v>16.7</v>
      </c>
      <c r="P1018" s="32">
        <v>2.4</v>
      </c>
      <c r="Q1018" s="39">
        <v>111432.36500000001</v>
      </c>
      <c r="R1018" s="40">
        <v>68.87949682</v>
      </c>
      <c r="S1018" s="40">
        <f t="shared" si="79"/>
        <v>7675405.2306625796</v>
      </c>
    </row>
    <row r="1019" spans="6:19" ht="20" customHeight="1" x14ac:dyDescent="0.2">
      <c r="F1019" s="4">
        <v>43018</v>
      </c>
      <c r="G1019" s="32" t="str">
        <f t="shared" si="75"/>
        <v>Tuesday</v>
      </c>
      <c r="H1019" s="32" t="str">
        <f t="shared" si="76"/>
        <v>October</v>
      </c>
      <c r="I1019" s="32" t="str">
        <f t="shared" si="77"/>
        <v>2017</v>
      </c>
      <c r="J1019" s="32">
        <f t="shared" si="78"/>
        <v>41</v>
      </c>
      <c r="K1019" s="32" t="str">
        <f>VLOOKUP(F1019,_holidays!A1015:B3120, 2,)</f>
        <v>Y</v>
      </c>
      <c r="L1019" s="32" t="str">
        <f>VLOOKUP(F1019,_holidays!A1015:C3120, 3,FALSE)</f>
        <v>N</v>
      </c>
      <c r="M1019" s="32">
        <v>8</v>
      </c>
      <c r="N1019" s="32">
        <v>18.8</v>
      </c>
      <c r="O1019" s="32">
        <v>23.6</v>
      </c>
      <c r="P1019" s="32">
        <v>0.2</v>
      </c>
      <c r="Q1019" s="39">
        <v>116556.425</v>
      </c>
      <c r="R1019" s="40">
        <v>77.452308540000004</v>
      </c>
      <c r="S1019" s="40">
        <f t="shared" si="79"/>
        <v>9027564.1914193705</v>
      </c>
    </row>
    <row r="1020" spans="6:19" ht="20" customHeight="1" x14ac:dyDescent="0.2">
      <c r="F1020" s="4">
        <v>43019</v>
      </c>
      <c r="G1020" s="32" t="str">
        <f t="shared" si="75"/>
        <v>Wednesday</v>
      </c>
      <c r="H1020" s="32" t="str">
        <f t="shared" si="76"/>
        <v>October</v>
      </c>
      <c r="I1020" s="32" t="str">
        <f t="shared" si="77"/>
        <v>2017</v>
      </c>
      <c r="J1020" s="32">
        <f t="shared" si="78"/>
        <v>41</v>
      </c>
      <c r="K1020" s="32" t="str">
        <f>VLOOKUP(F1020,_holidays!A1016:B3121, 2,)</f>
        <v>Y</v>
      </c>
      <c r="L1020" s="32" t="str">
        <f>VLOOKUP(F1020,_holidays!A1016:C3121, 3,FALSE)</f>
        <v>N</v>
      </c>
      <c r="M1020" s="32">
        <v>9.8000000000000007</v>
      </c>
      <c r="N1020" s="32">
        <v>25.6</v>
      </c>
      <c r="O1020" s="32">
        <v>7.5</v>
      </c>
      <c r="P1020" s="32">
        <v>0</v>
      </c>
      <c r="Q1020" s="39">
        <v>114133.54</v>
      </c>
      <c r="R1020" s="40">
        <v>55.553221790000002</v>
      </c>
      <c r="S1020" s="40">
        <f t="shared" si="79"/>
        <v>6340485.8612978365</v>
      </c>
    </row>
    <row r="1021" spans="6:19" ht="20" customHeight="1" x14ac:dyDescent="0.2">
      <c r="F1021" s="4">
        <v>43020</v>
      </c>
      <c r="G1021" s="32" t="str">
        <f t="shared" si="75"/>
        <v>Thursday</v>
      </c>
      <c r="H1021" s="32" t="str">
        <f t="shared" si="76"/>
        <v>October</v>
      </c>
      <c r="I1021" s="32" t="str">
        <f t="shared" si="77"/>
        <v>2017</v>
      </c>
      <c r="J1021" s="32">
        <f t="shared" si="78"/>
        <v>41</v>
      </c>
      <c r="K1021" s="32" t="str">
        <f>VLOOKUP(F1021,_holidays!A1017:B3122, 2,)</f>
        <v>Y</v>
      </c>
      <c r="L1021" s="32" t="str">
        <f>VLOOKUP(F1021,_holidays!A1017:C3122, 3,FALSE)</f>
        <v>N</v>
      </c>
      <c r="M1021" s="32">
        <v>10.5</v>
      </c>
      <c r="N1021" s="32">
        <v>19.2</v>
      </c>
      <c r="O1021" s="32">
        <v>15.6</v>
      </c>
      <c r="P1021" s="32">
        <v>10</v>
      </c>
      <c r="Q1021" s="39">
        <v>113957.735</v>
      </c>
      <c r="R1021" s="40">
        <v>56.959277329999999</v>
      </c>
      <c r="S1021" s="40">
        <f t="shared" si="79"/>
        <v>6490950.2317636479</v>
      </c>
    </row>
    <row r="1022" spans="6:19" ht="20" customHeight="1" x14ac:dyDescent="0.2">
      <c r="F1022" s="4">
        <v>43021</v>
      </c>
      <c r="G1022" s="32" t="str">
        <f t="shared" si="75"/>
        <v>Friday</v>
      </c>
      <c r="H1022" s="32" t="str">
        <f t="shared" si="76"/>
        <v>October</v>
      </c>
      <c r="I1022" s="32" t="str">
        <f t="shared" si="77"/>
        <v>2017</v>
      </c>
      <c r="J1022" s="32">
        <f t="shared" si="78"/>
        <v>41</v>
      </c>
      <c r="K1022" s="32" t="str">
        <f>VLOOKUP(F1022,_holidays!A1018:B3123, 2,)</f>
        <v>Y</v>
      </c>
      <c r="L1022" s="32" t="str">
        <f>VLOOKUP(F1022,_holidays!A1018:C3123, 3,FALSE)</f>
        <v>N</v>
      </c>
      <c r="M1022" s="32">
        <v>13.1</v>
      </c>
      <c r="N1022" s="32">
        <v>16.7</v>
      </c>
      <c r="O1022" s="32">
        <v>12.5</v>
      </c>
      <c r="P1022" s="32">
        <v>0</v>
      </c>
      <c r="Q1022" s="39">
        <v>117048.72500000001</v>
      </c>
      <c r="R1022" s="40">
        <v>83.756746089999993</v>
      </c>
      <c r="S1022" s="40">
        <f t="shared" si="79"/>
        <v>9803620.3399832342</v>
      </c>
    </row>
    <row r="1023" spans="6:19" ht="20" customHeight="1" x14ac:dyDescent="0.2">
      <c r="F1023" s="4">
        <v>43022</v>
      </c>
      <c r="G1023" s="32" t="str">
        <f t="shared" si="75"/>
        <v>Saturday</v>
      </c>
      <c r="H1023" s="32" t="str">
        <f t="shared" si="76"/>
        <v>October</v>
      </c>
      <c r="I1023" s="32" t="str">
        <f t="shared" si="77"/>
        <v>2017</v>
      </c>
      <c r="J1023" s="32">
        <f t="shared" si="78"/>
        <v>41</v>
      </c>
      <c r="K1023" s="32" t="str">
        <f>VLOOKUP(F1023,_holidays!A1019:B3124, 2,)</f>
        <v>Y</v>
      </c>
      <c r="L1023" s="32" t="str">
        <f>VLOOKUP(F1023,_holidays!A1019:C3124, 3,FALSE)</f>
        <v>N</v>
      </c>
      <c r="M1023" s="32">
        <v>8.1999999999999993</v>
      </c>
      <c r="N1023" s="32">
        <v>16.100000000000001</v>
      </c>
      <c r="O1023" s="32">
        <v>23.6</v>
      </c>
      <c r="P1023" s="32">
        <v>0</v>
      </c>
      <c r="Q1023" s="39">
        <v>102037.16499999999</v>
      </c>
      <c r="R1023" s="40">
        <v>85.403883269999994</v>
      </c>
      <c r="S1023" s="40">
        <f t="shared" si="79"/>
        <v>8714370.1288617291</v>
      </c>
    </row>
    <row r="1024" spans="6:19" ht="20" customHeight="1" x14ac:dyDescent="0.2">
      <c r="F1024" s="4">
        <v>43023</v>
      </c>
      <c r="G1024" s="32" t="str">
        <f t="shared" si="75"/>
        <v>Sunday</v>
      </c>
      <c r="H1024" s="32" t="str">
        <f t="shared" si="76"/>
        <v>October</v>
      </c>
      <c r="I1024" s="32" t="str">
        <f t="shared" si="77"/>
        <v>2017</v>
      </c>
      <c r="J1024" s="32">
        <f t="shared" si="78"/>
        <v>42</v>
      </c>
      <c r="K1024" s="32" t="str">
        <f>VLOOKUP(F1024,_holidays!A1020:B3125, 2,)</f>
        <v>Y</v>
      </c>
      <c r="L1024" s="32" t="str">
        <f>VLOOKUP(F1024,_holidays!A1020:C3125, 3,FALSE)</f>
        <v>N</v>
      </c>
      <c r="M1024" s="32">
        <v>6.8</v>
      </c>
      <c r="N1024" s="32">
        <v>17.600000000000001</v>
      </c>
      <c r="O1024" s="32">
        <v>24.5</v>
      </c>
      <c r="P1024" s="32">
        <v>0</v>
      </c>
      <c r="Q1024" s="39">
        <v>98108.815000000002</v>
      </c>
      <c r="R1024" s="40">
        <v>71.602890579999993</v>
      </c>
      <c r="S1024" s="40">
        <f t="shared" si="79"/>
        <v>7024874.7453784626</v>
      </c>
    </row>
    <row r="1025" spans="6:19" ht="20" customHeight="1" x14ac:dyDescent="0.2">
      <c r="F1025" s="4">
        <v>43024</v>
      </c>
      <c r="G1025" s="32" t="str">
        <f t="shared" si="75"/>
        <v>Monday</v>
      </c>
      <c r="H1025" s="32" t="str">
        <f t="shared" si="76"/>
        <v>October</v>
      </c>
      <c r="I1025" s="32" t="str">
        <f t="shared" si="77"/>
        <v>2017</v>
      </c>
      <c r="J1025" s="32">
        <f t="shared" si="78"/>
        <v>42</v>
      </c>
      <c r="K1025" s="32" t="str">
        <f>VLOOKUP(F1025,_holidays!A1021:B3126, 2,)</f>
        <v>Y</v>
      </c>
      <c r="L1025" s="32" t="str">
        <f>VLOOKUP(F1025,_holidays!A1021:C3126, 3,FALSE)</f>
        <v>N</v>
      </c>
      <c r="M1025" s="32">
        <v>11.3</v>
      </c>
      <c r="N1025" s="32">
        <v>28.6</v>
      </c>
      <c r="O1025" s="32">
        <v>23.8</v>
      </c>
      <c r="P1025" s="32">
        <v>0</v>
      </c>
      <c r="Q1025" s="39">
        <v>115907.395</v>
      </c>
      <c r="R1025" s="40">
        <v>84.013226709999998</v>
      </c>
      <c r="S1025" s="40">
        <f t="shared" si="79"/>
        <v>9737754.2535005212</v>
      </c>
    </row>
    <row r="1026" spans="6:19" ht="20" customHeight="1" x14ac:dyDescent="0.2">
      <c r="F1026" s="4">
        <v>43025</v>
      </c>
      <c r="G1026" s="32" t="str">
        <f t="shared" si="75"/>
        <v>Tuesday</v>
      </c>
      <c r="H1026" s="32" t="str">
        <f t="shared" si="76"/>
        <v>October</v>
      </c>
      <c r="I1026" s="32" t="str">
        <f t="shared" si="77"/>
        <v>2017</v>
      </c>
      <c r="J1026" s="32">
        <f t="shared" si="78"/>
        <v>42</v>
      </c>
      <c r="K1026" s="32" t="str">
        <f>VLOOKUP(F1026,_holidays!A1022:B3127, 2,)</f>
        <v>Y</v>
      </c>
      <c r="L1026" s="32" t="str">
        <f>VLOOKUP(F1026,_holidays!A1022:C3127, 3,FALSE)</f>
        <v>N</v>
      </c>
      <c r="M1026" s="32">
        <v>12.8</v>
      </c>
      <c r="N1026" s="32">
        <v>30.2</v>
      </c>
      <c r="O1026" s="32">
        <v>24.9</v>
      </c>
      <c r="P1026" s="32">
        <v>0</v>
      </c>
      <c r="Q1026" s="39">
        <v>117470.22</v>
      </c>
      <c r="R1026" s="40">
        <v>76.51584579</v>
      </c>
      <c r="S1026" s="40">
        <f t="shared" si="79"/>
        <v>8988333.2384373732</v>
      </c>
    </row>
    <row r="1027" spans="6:19" ht="20" customHeight="1" x14ac:dyDescent="0.2">
      <c r="F1027" s="4">
        <v>43026</v>
      </c>
      <c r="G1027" s="32" t="str">
        <f t="shared" si="75"/>
        <v>Wednesday</v>
      </c>
      <c r="H1027" s="32" t="str">
        <f t="shared" si="76"/>
        <v>October</v>
      </c>
      <c r="I1027" s="32" t="str">
        <f t="shared" si="77"/>
        <v>2017</v>
      </c>
      <c r="J1027" s="32">
        <f t="shared" si="78"/>
        <v>42</v>
      </c>
      <c r="K1027" s="32" t="str">
        <f>VLOOKUP(F1027,_holidays!A1023:B3128, 2,)</f>
        <v>Y</v>
      </c>
      <c r="L1027" s="32" t="str">
        <f>VLOOKUP(F1027,_holidays!A1023:C3128, 3,FALSE)</f>
        <v>N</v>
      </c>
      <c r="M1027" s="32">
        <v>14.5</v>
      </c>
      <c r="N1027" s="32">
        <v>30.9</v>
      </c>
      <c r="O1027" s="32">
        <v>25.1</v>
      </c>
      <c r="P1027" s="32">
        <v>0</v>
      </c>
      <c r="Q1027" s="39">
        <v>121087.1</v>
      </c>
      <c r="R1027" s="40">
        <v>92.334121359999997</v>
      </c>
      <c r="S1027" s="40">
        <f t="shared" si="79"/>
        <v>11180470.986530457</v>
      </c>
    </row>
    <row r="1028" spans="6:19" ht="20" customHeight="1" x14ac:dyDescent="0.2">
      <c r="F1028" s="4">
        <v>43027</v>
      </c>
      <c r="G1028" s="32" t="str">
        <f t="shared" si="75"/>
        <v>Thursday</v>
      </c>
      <c r="H1028" s="32" t="str">
        <f t="shared" si="76"/>
        <v>October</v>
      </c>
      <c r="I1028" s="32" t="str">
        <f t="shared" si="77"/>
        <v>2017</v>
      </c>
      <c r="J1028" s="32">
        <f t="shared" si="78"/>
        <v>42</v>
      </c>
      <c r="K1028" s="32" t="str">
        <f>VLOOKUP(F1028,_holidays!A1024:B3129, 2,)</f>
        <v>Y</v>
      </c>
      <c r="L1028" s="32" t="str">
        <f>VLOOKUP(F1028,_holidays!A1024:C3129, 3,FALSE)</f>
        <v>N</v>
      </c>
      <c r="M1028" s="32">
        <v>21.7</v>
      </c>
      <c r="N1028" s="32">
        <v>25.6</v>
      </c>
      <c r="O1028" s="32">
        <v>9.8000000000000007</v>
      </c>
      <c r="P1028" s="32">
        <v>0</v>
      </c>
      <c r="Q1028" s="39">
        <v>118201.175</v>
      </c>
      <c r="R1028" s="40">
        <v>80.376717099999993</v>
      </c>
      <c r="S1028" s="40">
        <f t="shared" si="79"/>
        <v>9500622.4038625918</v>
      </c>
    </row>
    <row r="1029" spans="6:19" ht="20" customHeight="1" x14ac:dyDescent="0.2">
      <c r="F1029" s="4">
        <v>43028</v>
      </c>
      <c r="G1029" s="32" t="str">
        <f t="shared" si="75"/>
        <v>Friday</v>
      </c>
      <c r="H1029" s="32" t="str">
        <f t="shared" si="76"/>
        <v>October</v>
      </c>
      <c r="I1029" s="32" t="str">
        <f t="shared" si="77"/>
        <v>2017</v>
      </c>
      <c r="J1029" s="32">
        <f t="shared" si="78"/>
        <v>42</v>
      </c>
      <c r="K1029" s="32" t="str">
        <f>VLOOKUP(F1029,_holidays!A1025:B3130, 2,)</f>
        <v>Y</v>
      </c>
      <c r="L1029" s="32" t="str">
        <f>VLOOKUP(F1029,_holidays!A1025:C3130, 3,FALSE)</f>
        <v>N</v>
      </c>
      <c r="M1029" s="32">
        <v>11.3</v>
      </c>
      <c r="N1029" s="32">
        <v>16.2</v>
      </c>
      <c r="O1029" s="32">
        <v>24</v>
      </c>
      <c r="P1029" s="32">
        <v>2.6</v>
      </c>
      <c r="Q1029" s="39">
        <v>108412.66499999999</v>
      </c>
      <c r="R1029" s="40">
        <v>72.715846839999998</v>
      </c>
      <c r="S1029" s="40">
        <f t="shared" si="79"/>
        <v>7883318.7436562283</v>
      </c>
    </row>
    <row r="1030" spans="6:19" ht="20" customHeight="1" x14ac:dyDescent="0.2">
      <c r="F1030" s="4">
        <v>43029</v>
      </c>
      <c r="G1030" s="32" t="str">
        <f t="shared" ref="G1030:G1093" si="80">TEXT(F1030,"DDDD")</f>
        <v>Saturday</v>
      </c>
      <c r="H1030" s="32" t="str">
        <f t="shared" ref="H1030:H1093" si="81">TEXT(F1030,"MMMM")</f>
        <v>October</v>
      </c>
      <c r="I1030" s="32" t="str">
        <f t="shared" ref="I1030:I1093" si="82">TEXT(F1030,"YYYY")</f>
        <v>2017</v>
      </c>
      <c r="J1030" s="32">
        <f t="shared" ref="J1030:J1093" si="83">WEEKNUM(F1030)</f>
        <v>42</v>
      </c>
      <c r="K1030" s="32" t="str">
        <f>VLOOKUP(F1030,_holidays!A1026:B3131, 2,)</f>
        <v>Y</v>
      </c>
      <c r="L1030" s="32" t="str">
        <f>VLOOKUP(F1030,_holidays!A1026:C3131, 3,FALSE)</f>
        <v>N</v>
      </c>
      <c r="M1030" s="32">
        <v>11</v>
      </c>
      <c r="N1030" s="32">
        <v>15.4</v>
      </c>
      <c r="O1030" s="32">
        <v>12.8</v>
      </c>
      <c r="P1030" s="32">
        <v>0</v>
      </c>
      <c r="Q1030" s="39">
        <v>102195.97500000001</v>
      </c>
      <c r="R1030" s="40">
        <v>73.108339409999999</v>
      </c>
      <c r="S1030" s="40">
        <f t="shared" ref="S1030:S1093" si="84">Q1030*R1030</f>
        <v>7471378.026635875</v>
      </c>
    </row>
    <row r="1031" spans="6:19" ht="20" customHeight="1" x14ac:dyDescent="0.2">
      <c r="F1031" s="4">
        <v>43030</v>
      </c>
      <c r="G1031" s="32" t="str">
        <f t="shared" si="80"/>
        <v>Sunday</v>
      </c>
      <c r="H1031" s="32" t="str">
        <f t="shared" si="81"/>
        <v>October</v>
      </c>
      <c r="I1031" s="32" t="str">
        <f t="shared" si="82"/>
        <v>2017</v>
      </c>
      <c r="J1031" s="32">
        <f t="shared" si="83"/>
        <v>43</v>
      </c>
      <c r="K1031" s="32" t="str">
        <f>VLOOKUP(F1031,_holidays!A1027:B3132, 2,)</f>
        <v>Y</v>
      </c>
      <c r="L1031" s="32" t="str">
        <f>VLOOKUP(F1031,_holidays!A1027:C3132, 3,FALSE)</f>
        <v>N</v>
      </c>
      <c r="M1031" s="32">
        <v>11.1</v>
      </c>
      <c r="N1031" s="32">
        <v>16</v>
      </c>
      <c r="O1031" s="32">
        <v>13</v>
      </c>
      <c r="P1031" s="32">
        <v>0</v>
      </c>
      <c r="Q1031" s="39">
        <v>100571.04</v>
      </c>
      <c r="R1031" s="40">
        <v>76.328222569999994</v>
      </c>
      <c r="S1031" s="40">
        <f t="shared" si="84"/>
        <v>7676408.7252163719</v>
      </c>
    </row>
    <row r="1032" spans="6:19" ht="20" customHeight="1" x14ac:dyDescent="0.2">
      <c r="F1032" s="4">
        <v>43031</v>
      </c>
      <c r="G1032" s="32" t="str">
        <f t="shared" si="80"/>
        <v>Monday</v>
      </c>
      <c r="H1032" s="32" t="str">
        <f t="shared" si="81"/>
        <v>October</v>
      </c>
      <c r="I1032" s="32" t="str">
        <f t="shared" si="82"/>
        <v>2017</v>
      </c>
      <c r="J1032" s="32">
        <f t="shared" si="83"/>
        <v>43</v>
      </c>
      <c r="K1032" s="32" t="str">
        <f>VLOOKUP(F1032,_holidays!A1028:B3133, 2,)</f>
        <v>Y</v>
      </c>
      <c r="L1032" s="32" t="str">
        <f>VLOOKUP(F1032,_holidays!A1028:C3133, 3,FALSE)</f>
        <v>N</v>
      </c>
      <c r="M1032" s="32">
        <v>11.9</v>
      </c>
      <c r="N1032" s="32">
        <v>19</v>
      </c>
      <c r="O1032" s="32">
        <v>21.8</v>
      </c>
      <c r="P1032" s="32">
        <v>0</v>
      </c>
      <c r="Q1032" s="39">
        <v>115549.435</v>
      </c>
      <c r="R1032" s="40">
        <v>90.675665039999998</v>
      </c>
      <c r="S1032" s="40">
        <f t="shared" si="84"/>
        <v>10477521.863621252</v>
      </c>
    </row>
    <row r="1033" spans="6:19" ht="20" customHeight="1" x14ac:dyDescent="0.2">
      <c r="F1033" s="4">
        <v>43032</v>
      </c>
      <c r="G1033" s="32" t="str">
        <f t="shared" si="80"/>
        <v>Tuesday</v>
      </c>
      <c r="H1033" s="32" t="str">
        <f t="shared" si="81"/>
        <v>October</v>
      </c>
      <c r="I1033" s="32" t="str">
        <f t="shared" si="82"/>
        <v>2017</v>
      </c>
      <c r="J1033" s="32">
        <f t="shared" si="83"/>
        <v>43</v>
      </c>
      <c r="K1033" s="32" t="str">
        <f>VLOOKUP(F1033,_holidays!A1029:B3134, 2,)</f>
        <v>Y</v>
      </c>
      <c r="L1033" s="32" t="str">
        <f>VLOOKUP(F1033,_holidays!A1029:C3134, 3,FALSE)</f>
        <v>N</v>
      </c>
      <c r="M1033" s="32">
        <v>12.1</v>
      </c>
      <c r="N1033" s="32">
        <v>20.5</v>
      </c>
      <c r="O1033" s="32">
        <v>18.7</v>
      </c>
      <c r="P1033" s="32">
        <v>0.2</v>
      </c>
      <c r="Q1033" s="39">
        <v>118010.31</v>
      </c>
      <c r="R1033" s="40">
        <v>91.93047541</v>
      </c>
      <c r="S1033" s="40">
        <f t="shared" si="84"/>
        <v>10848743.901581477</v>
      </c>
    </row>
    <row r="1034" spans="6:19" ht="20" customHeight="1" x14ac:dyDescent="0.2">
      <c r="F1034" s="4">
        <v>43033</v>
      </c>
      <c r="G1034" s="32" t="str">
        <f t="shared" si="80"/>
        <v>Wednesday</v>
      </c>
      <c r="H1034" s="32" t="str">
        <f t="shared" si="81"/>
        <v>October</v>
      </c>
      <c r="I1034" s="32" t="str">
        <f t="shared" si="82"/>
        <v>2017</v>
      </c>
      <c r="J1034" s="32">
        <f t="shared" si="83"/>
        <v>43</v>
      </c>
      <c r="K1034" s="32" t="str">
        <f>VLOOKUP(F1034,_holidays!A1030:B3135, 2,)</f>
        <v>Y</v>
      </c>
      <c r="L1034" s="32" t="str">
        <f>VLOOKUP(F1034,_holidays!A1030:C3135, 3,FALSE)</f>
        <v>N</v>
      </c>
      <c r="M1034" s="32">
        <v>13.3</v>
      </c>
      <c r="N1034" s="32">
        <v>18.5</v>
      </c>
      <c r="O1034" s="32">
        <v>12.5</v>
      </c>
      <c r="P1034" s="32">
        <v>11.4</v>
      </c>
      <c r="Q1034" s="39">
        <v>115813.03</v>
      </c>
      <c r="R1034" s="40">
        <v>98.042415309999996</v>
      </c>
      <c r="S1034" s="40">
        <f t="shared" si="84"/>
        <v>11354589.185569489</v>
      </c>
    </row>
    <row r="1035" spans="6:19" ht="20" customHeight="1" x14ac:dyDescent="0.2">
      <c r="F1035" s="4">
        <v>43034</v>
      </c>
      <c r="G1035" s="32" t="str">
        <f t="shared" si="80"/>
        <v>Thursday</v>
      </c>
      <c r="H1035" s="32" t="str">
        <f t="shared" si="81"/>
        <v>October</v>
      </c>
      <c r="I1035" s="32" t="str">
        <f t="shared" si="82"/>
        <v>2017</v>
      </c>
      <c r="J1035" s="32">
        <f t="shared" si="83"/>
        <v>43</v>
      </c>
      <c r="K1035" s="32" t="str">
        <f>VLOOKUP(F1035,_holidays!A1031:B3136, 2,)</f>
        <v>Y</v>
      </c>
      <c r="L1035" s="32" t="str">
        <f>VLOOKUP(F1035,_holidays!A1031:C3136, 3,FALSE)</f>
        <v>N</v>
      </c>
      <c r="M1035" s="32">
        <v>12.9</v>
      </c>
      <c r="N1035" s="32">
        <v>16.8</v>
      </c>
      <c r="O1035" s="32">
        <v>12.2</v>
      </c>
      <c r="P1035" s="32">
        <v>0.2</v>
      </c>
      <c r="Q1035" s="39">
        <v>117333.44500000001</v>
      </c>
      <c r="R1035" s="40">
        <v>89.911230680000003</v>
      </c>
      <c r="S1035" s="40">
        <f t="shared" si="84"/>
        <v>10549594.439874094</v>
      </c>
    </row>
    <row r="1036" spans="6:19" ht="20" customHeight="1" x14ac:dyDescent="0.2">
      <c r="F1036" s="4">
        <v>43035</v>
      </c>
      <c r="G1036" s="32" t="str">
        <f t="shared" si="80"/>
        <v>Friday</v>
      </c>
      <c r="H1036" s="32" t="str">
        <f t="shared" si="81"/>
        <v>October</v>
      </c>
      <c r="I1036" s="32" t="str">
        <f t="shared" si="82"/>
        <v>2017</v>
      </c>
      <c r="J1036" s="32">
        <f t="shared" si="83"/>
        <v>43</v>
      </c>
      <c r="K1036" s="32" t="str">
        <f>VLOOKUP(F1036,_holidays!A1032:B3137, 2,)</f>
        <v>Y</v>
      </c>
      <c r="L1036" s="32" t="str">
        <f>VLOOKUP(F1036,_holidays!A1032:C3137, 3,FALSE)</f>
        <v>N</v>
      </c>
      <c r="M1036" s="32">
        <v>10.3</v>
      </c>
      <c r="N1036" s="32">
        <v>27.4</v>
      </c>
      <c r="O1036" s="32">
        <v>26.1</v>
      </c>
      <c r="P1036" s="32">
        <v>0</v>
      </c>
      <c r="Q1036" s="39">
        <v>112633.265</v>
      </c>
      <c r="R1036" s="40">
        <v>78.660882360000002</v>
      </c>
      <c r="S1036" s="40">
        <f t="shared" si="84"/>
        <v>8859832.007987706</v>
      </c>
    </row>
    <row r="1037" spans="6:19" ht="20" customHeight="1" x14ac:dyDescent="0.2">
      <c r="F1037" s="4">
        <v>43036</v>
      </c>
      <c r="G1037" s="32" t="str">
        <f t="shared" si="80"/>
        <v>Saturday</v>
      </c>
      <c r="H1037" s="32" t="str">
        <f t="shared" si="81"/>
        <v>October</v>
      </c>
      <c r="I1037" s="32" t="str">
        <f t="shared" si="82"/>
        <v>2017</v>
      </c>
      <c r="J1037" s="32">
        <f t="shared" si="83"/>
        <v>43</v>
      </c>
      <c r="K1037" s="32" t="str">
        <f>VLOOKUP(F1037,_holidays!A1033:B3138, 2,)</f>
        <v>Y</v>
      </c>
      <c r="L1037" s="32" t="str">
        <f>VLOOKUP(F1037,_holidays!A1033:C3138, 3,FALSE)</f>
        <v>N</v>
      </c>
      <c r="M1037" s="32">
        <v>15</v>
      </c>
      <c r="N1037" s="32">
        <v>21.4</v>
      </c>
      <c r="O1037" s="32">
        <v>16.8</v>
      </c>
      <c r="P1037" s="32">
        <v>0.4</v>
      </c>
      <c r="Q1037" s="39">
        <v>100746.42</v>
      </c>
      <c r="R1037" s="40">
        <v>81.094467010000002</v>
      </c>
      <c r="S1037" s="40">
        <f t="shared" si="84"/>
        <v>8169977.2330656042</v>
      </c>
    </row>
    <row r="1038" spans="6:19" ht="20" customHeight="1" x14ac:dyDescent="0.2">
      <c r="F1038" s="4">
        <v>43037</v>
      </c>
      <c r="G1038" s="32" t="str">
        <f t="shared" si="80"/>
        <v>Sunday</v>
      </c>
      <c r="H1038" s="32" t="str">
        <f t="shared" si="81"/>
        <v>October</v>
      </c>
      <c r="I1038" s="32" t="str">
        <f t="shared" si="82"/>
        <v>2017</v>
      </c>
      <c r="J1038" s="32">
        <f t="shared" si="83"/>
        <v>44</v>
      </c>
      <c r="K1038" s="32" t="str">
        <f>VLOOKUP(F1038,_holidays!A1034:B3139, 2,)</f>
        <v>Y</v>
      </c>
      <c r="L1038" s="32" t="str">
        <f>VLOOKUP(F1038,_holidays!A1034:C3139, 3,FALSE)</f>
        <v>N</v>
      </c>
      <c r="M1038" s="32">
        <v>11.5</v>
      </c>
      <c r="N1038" s="32">
        <v>28.6</v>
      </c>
      <c r="O1038" s="32">
        <v>27.1</v>
      </c>
      <c r="P1038" s="32">
        <v>0</v>
      </c>
      <c r="Q1038" s="39">
        <v>92182.955000000002</v>
      </c>
      <c r="R1038" s="40">
        <v>61.462527489999999</v>
      </c>
      <c r="S1038" s="40">
        <f t="shared" si="84"/>
        <v>5665797.405796933</v>
      </c>
    </row>
    <row r="1039" spans="6:19" ht="20" customHeight="1" x14ac:dyDescent="0.2">
      <c r="F1039" s="4">
        <v>43038</v>
      </c>
      <c r="G1039" s="32" t="str">
        <f t="shared" si="80"/>
        <v>Monday</v>
      </c>
      <c r="H1039" s="32" t="str">
        <f t="shared" si="81"/>
        <v>October</v>
      </c>
      <c r="I1039" s="32" t="str">
        <f t="shared" si="82"/>
        <v>2017</v>
      </c>
      <c r="J1039" s="32">
        <f t="shared" si="83"/>
        <v>44</v>
      </c>
      <c r="K1039" s="32" t="str">
        <f>VLOOKUP(F1039,_holidays!A1035:B3140, 2,)</f>
        <v>Y</v>
      </c>
      <c r="L1039" s="32" t="str">
        <f>VLOOKUP(F1039,_holidays!A1035:C3140, 3,FALSE)</f>
        <v>N</v>
      </c>
      <c r="M1039" s="32">
        <v>8.8000000000000007</v>
      </c>
      <c r="N1039" s="32">
        <v>17</v>
      </c>
      <c r="O1039" s="32">
        <v>17</v>
      </c>
      <c r="P1039" s="32">
        <v>4.4000000000000004</v>
      </c>
      <c r="Q1039" s="39">
        <v>112227.65</v>
      </c>
      <c r="R1039" s="40">
        <v>77.42179007</v>
      </c>
      <c r="S1039" s="40">
        <f t="shared" si="84"/>
        <v>8688865.5583494343</v>
      </c>
    </row>
    <row r="1040" spans="6:19" ht="20" customHeight="1" x14ac:dyDescent="0.2">
      <c r="F1040" s="4">
        <v>43039</v>
      </c>
      <c r="G1040" s="32" t="str">
        <f t="shared" si="80"/>
        <v>Tuesday</v>
      </c>
      <c r="H1040" s="32" t="str">
        <f t="shared" si="81"/>
        <v>October</v>
      </c>
      <c r="I1040" s="32" t="str">
        <f t="shared" si="82"/>
        <v>2017</v>
      </c>
      <c r="J1040" s="32">
        <f t="shared" si="83"/>
        <v>44</v>
      </c>
      <c r="K1040" s="32" t="str">
        <f>VLOOKUP(F1040,_holidays!A1036:B3141, 2,)</f>
        <v>Y</v>
      </c>
      <c r="L1040" s="32" t="str">
        <f>VLOOKUP(F1040,_holidays!A1036:C3141, 3,FALSE)</f>
        <v>N</v>
      </c>
      <c r="M1040" s="32">
        <v>8.1</v>
      </c>
      <c r="N1040" s="32">
        <v>16.399999999999999</v>
      </c>
      <c r="O1040" s="32">
        <v>24.8</v>
      </c>
      <c r="P1040" s="32">
        <v>6</v>
      </c>
      <c r="Q1040" s="39">
        <v>116179.47</v>
      </c>
      <c r="R1040" s="40">
        <v>86.957257670000004</v>
      </c>
      <c r="S1040" s="40">
        <f t="shared" si="84"/>
        <v>10102648.108754035</v>
      </c>
    </row>
    <row r="1041" spans="6:19" ht="20" customHeight="1" x14ac:dyDescent="0.2">
      <c r="F1041" s="4">
        <v>43040</v>
      </c>
      <c r="G1041" s="32" t="str">
        <f t="shared" si="80"/>
        <v>Wednesday</v>
      </c>
      <c r="H1041" s="32" t="str">
        <f t="shared" si="81"/>
        <v>November</v>
      </c>
      <c r="I1041" s="32" t="str">
        <f t="shared" si="82"/>
        <v>2017</v>
      </c>
      <c r="J1041" s="32">
        <f t="shared" si="83"/>
        <v>44</v>
      </c>
      <c r="K1041" s="32" t="str">
        <f>VLOOKUP(F1041,_holidays!A1037:B3142, 2,)</f>
        <v>Y</v>
      </c>
      <c r="L1041" s="32" t="str">
        <f>VLOOKUP(F1041,_holidays!A1037:C3142, 3,FALSE)</f>
        <v>N</v>
      </c>
      <c r="M1041" s="32">
        <v>11.9</v>
      </c>
      <c r="N1041" s="32">
        <v>18</v>
      </c>
      <c r="O1041" s="32">
        <v>14.2</v>
      </c>
      <c r="P1041" s="32">
        <v>0.4</v>
      </c>
      <c r="Q1041" s="39">
        <v>116632.09</v>
      </c>
      <c r="R1041" s="40">
        <v>87.027542560000001</v>
      </c>
      <c r="S1041" s="40">
        <f t="shared" si="84"/>
        <v>10150204.17633675</v>
      </c>
    </row>
    <row r="1042" spans="6:19" ht="20" customHeight="1" x14ac:dyDescent="0.2">
      <c r="F1042" s="4">
        <v>43041</v>
      </c>
      <c r="G1042" s="32" t="str">
        <f t="shared" si="80"/>
        <v>Thursday</v>
      </c>
      <c r="H1042" s="32" t="str">
        <f t="shared" si="81"/>
        <v>November</v>
      </c>
      <c r="I1042" s="32" t="str">
        <f t="shared" si="82"/>
        <v>2017</v>
      </c>
      <c r="J1042" s="32">
        <f t="shared" si="83"/>
        <v>44</v>
      </c>
      <c r="K1042" s="32" t="str">
        <f>VLOOKUP(F1042,_holidays!A1038:B3143, 2,)</f>
        <v>Y</v>
      </c>
      <c r="L1042" s="32" t="str">
        <f>VLOOKUP(F1042,_holidays!A1038:C3143, 3,FALSE)</f>
        <v>N</v>
      </c>
      <c r="M1042" s="32">
        <v>11.3</v>
      </c>
      <c r="N1042" s="32">
        <v>17.399999999999999</v>
      </c>
      <c r="O1042" s="32">
        <v>17</v>
      </c>
      <c r="P1042" s="32">
        <v>1.4</v>
      </c>
      <c r="Q1042" s="39">
        <v>120470.785</v>
      </c>
      <c r="R1042" s="40">
        <v>87.510162679999993</v>
      </c>
      <c r="S1042" s="40">
        <f t="shared" si="84"/>
        <v>10542417.993537303</v>
      </c>
    </row>
    <row r="1043" spans="6:19" ht="20" customHeight="1" x14ac:dyDescent="0.2">
      <c r="F1043" s="4">
        <v>43042</v>
      </c>
      <c r="G1043" s="32" t="str">
        <f t="shared" si="80"/>
        <v>Friday</v>
      </c>
      <c r="H1043" s="32" t="str">
        <f t="shared" si="81"/>
        <v>November</v>
      </c>
      <c r="I1043" s="32" t="str">
        <f t="shared" si="82"/>
        <v>2017</v>
      </c>
      <c r="J1043" s="32">
        <f t="shared" si="83"/>
        <v>44</v>
      </c>
      <c r="K1043" s="32" t="str">
        <f>VLOOKUP(F1043,_holidays!A1039:B3144, 2,)</f>
        <v>Y</v>
      </c>
      <c r="L1043" s="32" t="str">
        <f>VLOOKUP(F1043,_holidays!A1039:C3144, 3,FALSE)</f>
        <v>N</v>
      </c>
      <c r="M1043" s="32">
        <v>9.4</v>
      </c>
      <c r="N1043" s="32">
        <v>16.600000000000001</v>
      </c>
      <c r="O1043" s="32">
        <v>20.5</v>
      </c>
      <c r="P1043" s="32">
        <v>1.4</v>
      </c>
      <c r="Q1043" s="39">
        <v>113451.995</v>
      </c>
      <c r="R1043" s="40">
        <v>76.925848950000002</v>
      </c>
      <c r="S1043" s="40">
        <f t="shared" si="84"/>
        <v>8727391.030446155</v>
      </c>
    </row>
    <row r="1044" spans="6:19" ht="20" customHeight="1" x14ac:dyDescent="0.2">
      <c r="F1044" s="4">
        <v>43043</v>
      </c>
      <c r="G1044" s="32" t="str">
        <f t="shared" si="80"/>
        <v>Saturday</v>
      </c>
      <c r="H1044" s="32" t="str">
        <f t="shared" si="81"/>
        <v>November</v>
      </c>
      <c r="I1044" s="32" t="str">
        <f t="shared" si="82"/>
        <v>2017</v>
      </c>
      <c r="J1044" s="32">
        <f t="shared" si="83"/>
        <v>44</v>
      </c>
      <c r="K1044" s="32" t="str">
        <f>VLOOKUP(F1044,_holidays!A1040:B3145, 2,)</f>
        <v>Y</v>
      </c>
      <c r="L1044" s="32" t="str">
        <f>VLOOKUP(F1044,_holidays!A1040:C3145, 3,FALSE)</f>
        <v>N</v>
      </c>
      <c r="M1044" s="32">
        <v>8.3000000000000007</v>
      </c>
      <c r="N1044" s="32">
        <v>15.8</v>
      </c>
      <c r="O1044" s="32">
        <v>24.6</v>
      </c>
      <c r="P1044" s="32">
        <v>0.4</v>
      </c>
      <c r="Q1044" s="39">
        <v>101610.815</v>
      </c>
      <c r="R1044" s="40">
        <v>78.734581890000001</v>
      </c>
      <c r="S1044" s="40">
        <f t="shared" si="84"/>
        <v>8000285.0345271407</v>
      </c>
    </row>
    <row r="1045" spans="6:19" ht="20" customHeight="1" x14ac:dyDescent="0.2">
      <c r="F1045" s="4">
        <v>43044</v>
      </c>
      <c r="G1045" s="32" t="str">
        <f t="shared" si="80"/>
        <v>Sunday</v>
      </c>
      <c r="H1045" s="32" t="str">
        <f t="shared" si="81"/>
        <v>November</v>
      </c>
      <c r="I1045" s="32" t="str">
        <f t="shared" si="82"/>
        <v>2017</v>
      </c>
      <c r="J1045" s="32">
        <f t="shared" si="83"/>
        <v>45</v>
      </c>
      <c r="K1045" s="32" t="str">
        <f>VLOOKUP(F1045,_holidays!A1041:B3146, 2,)</f>
        <v>Y</v>
      </c>
      <c r="L1045" s="32" t="str">
        <f>VLOOKUP(F1045,_holidays!A1041:C3146, 3,FALSE)</f>
        <v>N</v>
      </c>
      <c r="M1045" s="32">
        <v>6.4</v>
      </c>
      <c r="N1045" s="32">
        <v>17.600000000000001</v>
      </c>
      <c r="O1045" s="32">
        <v>24.1</v>
      </c>
      <c r="P1045" s="32">
        <v>0</v>
      </c>
      <c r="Q1045" s="39">
        <v>95368.164999999994</v>
      </c>
      <c r="R1045" s="40">
        <v>77.636602679999996</v>
      </c>
      <c r="S1045" s="40">
        <f t="shared" si="84"/>
        <v>7404060.3344256813</v>
      </c>
    </row>
    <row r="1046" spans="6:19" ht="20" customHeight="1" x14ac:dyDescent="0.2">
      <c r="F1046" s="4">
        <v>43045</v>
      </c>
      <c r="G1046" s="32" t="str">
        <f t="shared" si="80"/>
        <v>Monday</v>
      </c>
      <c r="H1046" s="32" t="str">
        <f t="shared" si="81"/>
        <v>November</v>
      </c>
      <c r="I1046" s="32" t="str">
        <f t="shared" si="82"/>
        <v>2017</v>
      </c>
      <c r="J1046" s="32">
        <f t="shared" si="83"/>
        <v>45</v>
      </c>
      <c r="K1046" s="32" t="str">
        <f>VLOOKUP(F1046,_holidays!A1042:B3147, 2,)</f>
        <v>Y</v>
      </c>
      <c r="L1046" s="32" t="str">
        <f>VLOOKUP(F1046,_holidays!A1042:C3147, 3,FALSE)</f>
        <v>N</v>
      </c>
      <c r="M1046" s="32">
        <v>10.9</v>
      </c>
      <c r="N1046" s="32">
        <v>16.100000000000001</v>
      </c>
      <c r="O1046" s="32">
        <v>18.899999999999999</v>
      </c>
      <c r="P1046" s="32">
        <v>0</v>
      </c>
      <c r="Q1046" s="39">
        <v>104632.79</v>
      </c>
      <c r="R1046" s="40">
        <v>80.934221030000003</v>
      </c>
      <c r="S1046" s="40">
        <f t="shared" si="84"/>
        <v>8468373.3528455738</v>
      </c>
    </row>
    <row r="1047" spans="6:19" ht="20" customHeight="1" x14ac:dyDescent="0.2">
      <c r="F1047" s="4">
        <v>43046</v>
      </c>
      <c r="G1047" s="32" t="str">
        <f t="shared" si="80"/>
        <v>Tuesday</v>
      </c>
      <c r="H1047" s="32" t="str">
        <f t="shared" si="81"/>
        <v>November</v>
      </c>
      <c r="I1047" s="32" t="str">
        <f t="shared" si="82"/>
        <v>2017</v>
      </c>
      <c r="J1047" s="32">
        <f t="shared" si="83"/>
        <v>45</v>
      </c>
      <c r="K1047" s="32" t="str">
        <f>VLOOKUP(F1047,_holidays!A1043:B3148, 2,)</f>
        <v>Y</v>
      </c>
      <c r="L1047" s="32" t="str">
        <f>VLOOKUP(F1047,_holidays!A1043:C3148, 3,FALSE)</f>
        <v>Y</v>
      </c>
      <c r="M1047" s="32">
        <v>10</v>
      </c>
      <c r="N1047" s="32">
        <v>15.8</v>
      </c>
      <c r="O1047" s="32">
        <v>18.8</v>
      </c>
      <c r="P1047" s="32">
        <v>3.4</v>
      </c>
      <c r="Q1047" s="39">
        <v>100592.295</v>
      </c>
      <c r="R1047" s="40">
        <v>78.317766300000002</v>
      </c>
      <c r="S1047" s="40">
        <f t="shared" si="84"/>
        <v>7878163.8513906589</v>
      </c>
    </row>
    <row r="1048" spans="6:19" ht="20" customHeight="1" x14ac:dyDescent="0.2">
      <c r="F1048" s="4">
        <v>43047</v>
      </c>
      <c r="G1048" s="32" t="str">
        <f t="shared" si="80"/>
        <v>Wednesday</v>
      </c>
      <c r="H1048" s="32" t="str">
        <f t="shared" si="81"/>
        <v>November</v>
      </c>
      <c r="I1048" s="32" t="str">
        <f t="shared" si="82"/>
        <v>2017</v>
      </c>
      <c r="J1048" s="32">
        <f t="shared" si="83"/>
        <v>45</v>
      </c>
      <c r="K1048" s="32" t="str">
        <f>VLOOKUP(F1048,_holidays!A1044:B3149, 2,)</f>
        <v>Y</v>
      </c>
      <c r="L1048" s="32" t="str">
        <f>VLOOKUP(F1048,_holidays!A1044:C3149, 3,FALSE)</f>
        <v>N</v>
      </c>
      <c r="M1048" s="32">
        <v>12.1</v>
      </c>
      <c r="N1048" s="32">
        <v>16.899999999999999</v>
      </c>
      <c r="O1048" s="32">
        <v>25.4</v>
      </c>
      <c r="P1048" s="32">
        <v>0</v>
      </c>
      <c r="Q1048" s="39">
        <v>111738.485</v>
      </c>
      <c r="R1048" s="40">
        <v>90.995755090000003</v>
      </c>
      <c r="S1048" s="40">
        <f t="shared" si="84"/>
        <v>10167727.815187639</v>
      </c>
    </row>
    <row r="1049" spans="6:19" ht="20" customHeight="1" x14ac:dyDescent="0.2">
      <c r="F1049" s="4">
        <v>43048</v>
      </c>
      <c r="G1049" s="32" t="str">
        <f t="shared" si="80"/>
        <v>Thursday</v>
      </c>
      <c r="H1049" s="32" t="str">
        <f t="shared" si="81"/>
        <v>November</v>
      </c>
      <c r="I1049" s="32" t="str">
        <f t="shared" si="82"/>
        <v>2017</v>
      </c>
      <c r="J1049" s="32">
        <f t="shared" si="83"/>
        <v>45</v>
      </c>
      <c r="K1049" s="32" t="str">
        <f>VLOOKUP(F1049,_holidays!A1045:B3150, 2,)</f>
        <v>Y</v>
      </c>
      <c r="L1049" s="32" t="str">
        <f>VLOOKUP(F1049,_holidays!A1045:C3150, 3,FALSE)</f>
        <v>N</v>
      </c>
      <c r="M1049" s="32">
        <v>8.6999999999999993</v>
      </c>
      <c r="N1049" s="32">
        <v>21.8</v>
      </c>
      <c r="O1049" s="32">
        <v>28.8</v>
      </c>
      <c r="P1049" s="32">
        <v>0</v>
      </c>
      <c r="Q1049" s="39">
        <v>113539.935</v>
      </c>
      <c r="R1049" s="40">
        <v>85.582594670000006</v>
      </c>
      <c r="S1049" s="40">
        <f t="shared" si="84"/>
        <v>9717042.2359631471</v>
      </c>
    </row>
    <row r="1050" spans="6:19" ht="20" customHeight="1" x14ac:dyDescent="0.2">
      <c r="F1050" s="4">
        <v>43049</v>
      </c>
      <c r="G1050" s="32" t="str">
        <f t="shared" si="80"/>
        <v>Friday</v>
      </c>
      <c r="H1050" s="32" t="str">
        <f t="shared" si="81"/>
        <v>November</v>
      </c>
      <c r="I1050" s="32" t="str">
        <f t="shared" si="82"/>
        <v>2017</v>
      </c>
      <c r="J1050" s="32">
        <f t="shared" si="83"/>
        <v>45</v>
      </c>
      <c r="K1050" s="32" t="str">
        <f>VLOOKUP(F1050,_holidays!A1046:B3151, 2,)</f>
        <v>Y</v>
      </c>
      <c r="L1050" s="32" t="str">
        <f>VLOOKUP(F1050,_holidays!A1046:C3151, 3,FALSE)</f>
        <v>N</v>
      </c>
      <c r="M1050" s="32">
        <v>12.1</v>
      </c>
      <c r="N1050" s="32">
        <v>27.2</v>
      </c>
      <c r="O1050" s="32">
        <v>23.7</v>
      </c>
      <c r="P1050" s="32">
        <v>0</v>
      </c>
      <c r="Q1050" s="39">
        <v>115156.44500000001</v>
      </c>
      <c r="R1050" s="40">
        <v>92.615536950000006</v>
      </c>
      <c r="S1050" s="40">
        <f t="shared" si="84"/>
        <v>10665275.986928144</v>
      </c>
    </row>
    <row r="1051" spans="6:19" ht="20" customHeight="1" x14ac:dyDescent="0.2">
      <c r="F1051" s="4">
        <v>43050</v>
      </c>
      <c r="G1051" s="32" t="str">
        <f t="shared" si="80"/>
        <v>Saturday</v>
      </c>
      <c r="H1051" s="32" t="str">
        <f t="shared" si="81"/>
        <v>November</v>
      </c>
      <c r="I1051" s="32" t="str">
        <f t="shared" si="82"/>
        <v>2017</v>
      </c>
      <c r="J1051" s="32">
        <f t="shared" si="83"/>
        <v>45</v>
      </c>
      <c r="K1051" s="32" t="str">
        <f>VLOOKUP(F1051,_holidays!A1047:B3152, 2,)</f>
        <v>Y</v>
      </c>
      <c r="L1051" s="32" t="str">
        <f>VLOOKUP(F1051,_holidays!A1047:C3152, 3,FALSE)</f>
        <v>N</v>
      </c>
      <c r="M1051" s="32">
        <v>14.8</v>
      </c>
      <c r="N1051" s="32">
        <v>24.7</v>
      </c>
      <c r="O1051" s="32">
        <v>28.8</v>
      </c>
      <c r="P1051" s="32">
        <v>0</v>
      </c>
      <c r="Q1051" s="39">
        <v>104194.345</v>
      </c>
      <c r="R1051" s="40">
        <v>83.494939239999994</v>
      </c>
      <c r="S1051" s="40">
        <f t="shared" si="84"/>
        <v>8699700.5049265977</v>
      </c>
    </row>
    <row r="1052" spans="6:19" ht="20" customHeight="1" x14ac:dyDescent="0.2">
      <c r="F1052" s="4">
        <v>43051</v>
      </c>
      <c r="G1052" s="32" t="str">
        <f t="shared" si="80"/>
        <v>Sunday</v>
      </c>
      <c r="H1052" s="32" t="str">
        <f t="shared" si="81"/>
        <v>November</v>
      </c>
      <c r="I1052" s="32" t="str">
        <f t="shared" si="82"/>
        <v>2017</v>
      </c>
      <c r="J1052" s="32">
        <f t="shared" si="83"/>
        <v>46</v>
      </c>
      <c r="K1052" s="32" t="str">
        <f>VLOOKUP(F1052,_holidays!A1048:B3153, 2,)</f>
        <v>Y</v>
      </c>
      <c r="L1052" s="32" t="str">
        <f>VLOOKUP(F1052,_holidays!A1048:C3153, 3,FALSE)</f>
        <v>N</v>
      </c>
      <c r="M1052" s="32">
        <v>13.2</v>
      </c>
      <c r="N1052" s="32">
        <v>23.3</v>
      </c>
      <c r="O1052" s="32">
        <v>25</v>
      </c>
      <c r="P1052" s="32">
        <v>0</v>
      </c>
      <c r="Q1052" s="39">
        <v>98774.235000000001</v>
      </c>
      <c r="R1052" s="40">
        <v>73.950064819999994</v>
      </c>
      <c r="S1052" s="40">
        <f t="shared" si="84"/>
        <v>7304361.0807959121</v>
      </c>
    </row>
    <row r="1053" spans="6:19" ht="20" customHeight="1" x14ac:dyDescent="0.2">
      <c r="F1053" s="4">
        <v>43052</v>
      </c>
      <c r="G1053" s="32" t="str">
        <f t="shared" si="80"/>
        <v>Monday</v>
      </c>
      <c r="H1053" s="32" t="str">
        <f t="shared" si="81"/>
        <v>November</v>
      </c>
      <c r="I1053" s="32" t="str">
        <f t="shared" si="82"/>
        <v>2017</v>
      </c>
      <c r="J1053" s="32">
        <f t="shared" si="83"/>
        <v>46</v>
      </c>
      <c r="K1053" s="32" t="str">
        <f>VLOOKUP(F1053,_holidays!A1049:B3154, 2,)</f>
        <v>Y</v>
      </c>
      <c r="L1053" s="32" t="str">
        <f>VLOOKUP(F1053,_holidays!A1049:C3154, 3,FALSE)</f>
        <v>N</v>
      </c>
      <c r="M1053" s="32">
        <v>13.7</v>
      </c>
      <c r="N1053" s="32">
        <v>33</v>
      </c>
      <c r="O1053" s="32">
        <v>29.5</v>
      </c>
      <c r="P1053" s="32">
        <v>0</v>
      </c>
      <c r="Q1053" s="39">
        <v>125795.84</v>
      </c>
      <c r="R1053" s="40">
        <v>102.5536814</v>
      </c>
      <c r="S1053" s="40">
        <f t="shared" si="84"/>
        <v>12900826.496805375</v>
      </c>
    </row>
    <row r="1054" spans="6:19" ht="20" customHeight="1" x14ac:dyDescent="0.2">
      <c r="F1054" s="4">
        <v>43053</v>
      </c>
      <c r="G1054" s="32" t="str">
        <f t="shared" si="80"/>
        <v>Tuesday</v>
      </c>
      <c r="H1054" s="32" t="str">
        <f t="shared" si="81"/>
        <v>November</v>
      </c>
      <c r="I1054" s="32" t="str">
        <f t="shared" si="82"/>
        <v>2017</v>
      </c>
      <c r="J1054" s="32">
        <f t="shared" si="83"/>
        <v>46</v>
      </c>
      <c r="K1054" s="32" t="str">
        <f>VLOOKUP(F1054,_holidays!A1050:B3155, 2,)</f>
        <v>Y</v>
      </c>
      <c r="L1054" s="32" t="str">
        <f>VLOOKUP(F1054,_holidays!A1050:C3155, 3,FALSE)</f>
        <v>N</v>
      </c>
      <c r="M1054" s="32">
        <v>18.2</v>
      </c>
      <c r="N1054" s="32">
        <v>33.9</v>
      </c>
      <c r="O1054" s="32">
        <v>29.5</v>
      </c>
      <c r="P1054" s="32">
        <v>0</v>
      </c>
      <c r="Q1054" s="39">
        <v>135420.82</v>
      </c>
      <c r="R1054" s="40">
        <v>94.731684869999995</v>
      </c>
      <c r="S1054" s="40">
        <f t="shared" si="84"/>
        <v>12828642.445076993</v>
      </c>
    </row>
    <row r="1055" spans="6:19" ht="20" customHeight="1" x14ac:dyDescent="0.2">
      <c r="F1055" s="4">
        <v>43054</v>
      </c>
      <c r="G1055" s="32" t="str">
        <f t="shared" si="80"/>
        <v>Wednesday</v>
      </c>
      <c r="H1055" s="32" t="str">
        <f t="shared" si="81"/>
        <v>November</v>
      </c>
      <c r="I1055" s="32" t="str">
        <f t="shared" si="82"/>
        <v>2017</v>
      </c>
      <c r="J1055" s="32">
        <f t="shared" si="83"/>
        <v>46</v>
      </c>
      <c r="K1055" s="32" t="str">
        <f>VLOOKUP(F1055,_holidays!A1051:B3156, 2,)</f>
        <v>Y</v>
      </c>
      <c r="L1055" s="32" t="str">
        <f>VLOOKUP(F1055,_holidays!A1051:C3156, 3,FALSE)</f>
        <v>N</v>
      </c>
      <c r="M1055" s="32">
        <v>21.5</v>
      </c>
      <c r="N1055" s="32">
        <v>31.4</v>
      </c>
      <c r="O1055" s="32">
        <v>16.899999999999999</v>
      </c>
      <c r="P1055" s="32">
        <v>0</v>
      </c>
      <c r="Q1055" s="39">
        <v>130385.05</v>
      </c>
      <c r="R1055" s="40">
        <v>90.97415977</v>
      </c>
      <c r="S1055" s="40">
        <f t="shared" si="84"/>
        <v>11861670.370319439</v>
      </c>
    </row>
    <row r="1056" spans="6:19" ht="20" customHeight="1" x14ac:dyDescent="0.2">
      <c r="F1056" s="4">
        <v>43055</v>
      </c>
      <c r="G1056" s="32" t="str">
        <f t="shared" si="80"/>
        <v>Thursday</v>
      </c>
      <c r="H1056" s="32" t="str">
        <f t="shared" si="81"/>
        <v>November</v>
      </c>
      <c r="I1056" s="32" t="str">
        <f t="shared" si="82"/>
        <v>2017</v>
      </c>
      <c r="J1056" s="32">
        <f t="shared" si="83"/>
        <v>46</v>
      </c>
      <c r="K1056" s="32" t="str">
        <f>VLOOKUP(F1056,_holidays!A1052:B3157, 2,)</f>
        <v>Y</v>
      </c>
      <c r="L1056" s="32" t="str">
        <f>VLOOKUP(F1056,_holidays!A1052:C3157, 3,FALSE)</f>
        <v>N</v>
      </c>
      <c r="M1056" s="32">
        <v>18.100000000000001</v>
      </c>
      <c r="N1056" s="32">
        <v>21.3</v>
      </c>
      <c r="O1056" s="32">
        <v>4.8</v>
      </c>
      <c r="P1056" s="32">
        <v>3.6</v>
      </c>
      <c r="Q1056" s="39">
        <v>116715.965</v>
      </c>
      <c r="R1056" s="40">
        <v>88.816107369999997</v>
      </c>
      <c r="S1056" s="40">
        <f t="shared" si="84"/>
        <v>10366257.679233162</v>
      </c>
    </row>
    <row r="1057" spans="6:19" ht="20" customHeight="1" x14ac:dyDescent="0.2">
      <c r="F1057" s="4">
        <v>43056</v>
      </c>
      <c r="G1057" s="32" t="str">
        <f t="shared" si="80"/>
        <v>Friday</v>
      </c>
      <c r="H1057" s="32" t="str">
        <f t="shared" si="81"/>
        <v>November</v>
      </c>
      <c r="I1057" s="32" t="str">
        <f t="shared" si="82"/>
        <v>2017</v>
      </c>
      <c r="J1057" s="32">
        <f t="shared" si="83"/>
        <v>46</v>
      </c>
      <c r="K1057" s="32" t="str">
        <f>VLOOKUP(F1057,_holidays!A1053:B3158, 2,)</f>
        <v>Y</v>
      </c>
      <c r="L1057" s="32" t="str">
        <f>VLOOKUP(F1057,_holidays!A1053:C3158, 3,FALSE)</f>
        <v>N</v>
      </c>
      <c r="M1057" s="32">
        <v>16.399999999999999</v>
      </c>
      <c r="N1057" s="32">
        <v>26.8</v>
      </c>
      <c r="O1057" s="32">
        <v>22.9</v>
      </c>
      <c r="P1057" s="32">
        <v>4.2</v>
      </c>
      <c r="Q1057" s="39">
        <v>117797.62</v>
      </c>
      <c r="R1057" s="40">
        <v>99.446276760000003</v>
      </c>
      <c r="S1057" s="40">
        <f t="shared" si="84"/>
        <v>11714534.720189311</v>
      </c>
    </row>
    <row r="1058" spans="6:19" ht="20" customHeight="1" x14ac:dyDescent="0.2">
      <c r="F1058" s="4">
        <v>43057</v>
      </c>
      <c r="G1058" s="32" t="str">
        <f t="shared" si="80"/>
        <v>Saturday</v>
      </c>
      <c r="H1058" s="32" t="str">
        <f t="shared" si="81"/>
        <v>November</v>
      </c>
      <c r="I1058" s="32" t="str">
        <f t="shared" si="82"/>
        <v>2017</v>
      </c>
      <c r="J1058" s="32">
        <f t="shared" si="83"/>
        <v>46</v>
      </c>
      <c r="K1058" s="32" t="str">
        <f>VLOOKUP(F1058,_holidays!A1054:B3159, 2,)</f>
        <v>Y</v>
      </c>
      <c r="L1058" s="32" t="str">
        <f>VLOOKUP(F1058,_holidays!A1054:C3159, 3,FALSE)</f>
        <v>N</v>
      </c>
      <c r="M1058" s="32">
        <v>16.100000000000001</v>
      </c>
      <c r="N1058" s="32">
        <v>28.1</v>
      </c>
      <c r="O1058" s="32">
        <v>20.100000000000001</v>
      </c>
      <c r="P1058" s="32">
        <v>0</v>
      </c>
      <c r="Q1058" s="39">
        <v>106730.21</v>
      </c>
      <c r="R1058" s="40">
        <v>89.770277660000005</v>
      </c>
      <c r="S1058" s="40">
        <f t="shared" si="84"/>
        <v>9581200.586410109</v>
      </c>
    </row>
    <row r="1059" spans="6:19" ht="20" customHeight="1" x14ac:dyDescent="0.2">
      <c r="F1059" s="4">
        <v>43058</v>
      </c>
      <c r="G1059" s="32" t="str">
        <f t="shared" si="80"/>
        <v>Sunday</v>
      </c>
      <c r="H1059" s="32" t="str">
        <f t="shared" si="81"/>
        <v>November</v>
      </c>
      <c r="I1059" s="32" t="str">
        <f t="shared" si="82"/>
        <v>2017</v>
      </c>
      <c r="J1059" s="32">
        <f t="shared" si="83"/>
        <v>47</v>
      </c>
      <c r="K1059" s="32" t="str">
        <f>VLOOKUP(F1059,_holidays!A1055:B3160, 2,)</f>
        <v>Y</v>
      </c>
      <c r="L1059" s="32" t="str">
        <f>VLOOKUP(F1059,_holidays!A1055:C3160, 3,FALSE)</f>
        <v>N</v>
      </c>
      <c r="M1059" s="32">
        <v>15.1</v>
      </c>
      <c r="N1059" s="32">
        <v>29.3</v>
      </c>
      <c r="O1059" s="32">
        <v>27.5</v>
      </c>
      <c r="P1059" s="32">
        <v>24.8</v>
      </c>
      <c r="Q1059" s="39">
        <v>101256.78</v>
      </c>
      <c r="R1059" s="40">
        <v>81.881314270000004</v>
      </c>
      <c r="S1059" s="40">
        <f t="shared" si="84"/>
        <v>8291038.2251482513</v>
      </c>
    </row>
    <row r="1060" spans="6:19" ht="20" customHeight="1" x14ac:dyDescent="0.2">
      <c r="F1060" s="4">
        <v>43059</v>
      </c>
      <c r="G1060" s="32" t="str">
        <f t="shared" si="80"/>
        <v>Monday</v>
      </c>
      <c r="H1060" s="32" t="str">
        <f t="shared" si="81"/>
        <v>November</v>
      </c>
      <c r="I1060" s="32" t="str">
        <f t="shared" si="82"/>
        <v>2017</v>
      </c>
      <c r="J1060" s="32">
        <f t="shared" si="83"/>
        <v>47</v>
      </c>
      <c r="K1060" s="32" t="str">
        <f>VLOOKUP(F1060,_holidays!A1056:B3161, 2,)</f>
        <v>Y</v>
      </c>
      <c r="L1060" s="32" t="str">
        <f>VLOOKUP(F1060,_holidays!A1056:C3161, 3,FALSE)</f>
        <v>N</v>
      </c>
      <c r="M1060" s="32">
        <v>16.600000000000001</v>
      </c>
      <c r="N1060" s="32">
        <v>30.8</v>
      </c>
      <c r="O1060" s="32">
        <v>28.6</v>
      </c>
      <c r="P1060" s="32">
        <v>0</v>
      </c>
      <c r="Q1060" s="39">
        <v>128658.27</v>
      </c>
      <c r="R1060" s="40">
        <v>131.30094130000001</v>
      </c>
      <c r="S1060" s="40">
        <f t="shared" si="84"/>
        <v>16892951.957029551</v>
      </c>
    </row>
    <row r="1061" spans="6:19" ht="20" customHeight="1" x14ac:dyDescent="0.2">
      <c r="F1061" s="4">
        <v>43060</v>
      </c>
      <c r="G1061" s="32" t="str">
        <f t="shared" si="80"/>
        <v>Tuesday</v>
      </c>
      <c r="H1061" s="32" t="str">
        <f t="shared" si="81"/>
        <v>November</v>
      </c>
      <c r="I1061" s="32" t="str">
        <f t="shared" si="82"/>
        <v>2017</v>
      </c>
      <c r="J1061" s="32">
        <f t="shared" si="83"/>
        <v>47</v>
      </c>
      <c r="K1061" s="32" t="str">
        <f>VLOOKUP(F1061,_holidays!A1057:B3162, 2,)</f>
        <v>Y</v>
      </c>
      <c r="L1061" s="32" t="str">
        <f>VLOOKUP(F1061,_holidays!A1057:C3162, 3,FALSE)</f>
        <v>N</v>
      </c>
      <c r="M1061" s="32">
        <v>17.8</v>
      </c>
      <c r="N1061" s="32">
        <v>32.9</v>
      </c>
      <c r="O1061" s="32">
        <v>29.5</v>
      </c>
      <c r="P1061" s="32">
        <v>0</v>
      </c>
      <c r="Q1061" s="39">
        <v>137151.495</v>
      </c>
      <c r="R1061" s="40">
        <v>152.7547663</v>
      </c>
      <c r="S1061" s="40">
        <f t="shared" si="84"/>
        <v>20950544.566420618</v>
      </c>
    </row>
    <row r="1062" spans="6:19" ht="20" customHeight="1" x14ac:dyDescent="0.2">
      <c r="F1062" s="4">
        <v>43061</v>
      </c>
      <c r="G1062" s="32" t="str">
        <f t="shared" si="80"/>
        <v>Wednesday</v>
      </c>
      <c r="H1062" s="32" t="str">
        <f t="shared" si="81"/>
        <v>November</v>
      </c>
      <c r="I1062" s="32" t="str">
        <f t="shared" si="82"/>
        <v>2017</v>
      </c>
      <c r="J1062" s="32">
        <f t="shared" si="83"/>
        <v>47</v>
      </c>
      <c r="K1062" s="32" t="str">
        <f>VLOOKUP(F1062,_holidays!A1058:B3163, 2,)</f>
        <v>Y</v>
      </c>
      <c r="L1062" s="32" t="str">
        <f>VLOOKUP(F1062,_holidays!A1058:C3163, 3,FALSE)</f>
        <v>N</v>
      </c>
      <c r="M1062" s="32">
        <v>18.7</v>
      </c>
      <c r="N1062" s="32">
        <v>32.6</v>
      </c>
      <c r="O1062" s="32">
        <v>30.6</v>
      </c>
      <c r="P1062" s="32">
        <v>0</v>
      </c>
      <c r="Q1062" s="39">
        <v>138882.25</v>
      </c>
      <c r="R1062" s="40">
        <v>116.8798367</v>
      </c>
      <c r="S1062" s="40">
        <f t="shared" si="84"/>
        <v>16232534.700528575</v>
      </c>
    </row>
    <row r="1063" spans="6:19" ht="20" customHeight="1" x14ac:dyDescent="0.2">
      <c r="F1063" s="4">
        <v>43062</v>
      </c>
      <c r="G1063" s="32" t="str">
        <f t="shared" si="80"/>
        <v>Thursday</v>
      </c>
      <c r="H1063" s="32" t="str">
        <f t="shared" si="81"/>
        <v>November</v>
      </c>
      <c r="I1063" s="32" t="str">
        <f t="shared" si="82"/>
        <v>2017</v>
      </c>
      <c r="J1063" s="32">
        <f t="shared" si="83"/>
        <v>47</v>
      </c>
      <c r="K1063" s="32" t="str">
        <f>VLOOKUP(F1063,_holidays!A1059:B3164, 2,)</f>
        <v>Y</v>
      </c>
      <c r="L1063" s="32" t="str">
        <f>VLOOKUP(F1063,_holidays!A1059:C3164, 3,FALSE)</f>
        <v>N</v>
      </c>
      <c r="M1063" s="32">
        <v>16.2</v>
      </c>
      <c r="N1063" s="32">
        <v>31.9</v>
      </c>
      <c r="O1063" s="32">
        <v>18.899999999999999</v>
      </c>
      <c r="P1063" s="32">
        <v>0</v>
      </c>
      <c r="Q1063" s="39">
        <v>135162.11499999999</v>
      </c>
      <c r="R1063" s="40">
        <v>105.2716657</v>
      </c>
      <c r="S1063" s="40">
        <f t="shared" si="84"/>
        <v>14228740.985584954</v>
      </c>
    </row>
    <row r="1064" spans="6:19" ht="20" customHeight="1" x14ac:dyDescent="0.2">
      <c r="F1064" s="4">
        <v>43063</v>
      </c>
      <c r="G1064" s="32" t="str">
        <f t="shared" si="80"/>
        <v>Friday</v>
      </c>
      <c r="H1064" s="32" t="str">
        <f t="shared" si="81"/>
        <v>November</v>
      </c>
      <c r="I1064" s="32" t="str">
        <f t="shared" si="82"/>
        <v>2017</v>
      </c>
      <c r="J1064" s="32">
        <f t="shared" si="83"/>
        <v>47</v>
      </c>
      <c r="K1064" s="32" t="str">
        <f>VLOOKUP(F1064,_holidays!A1060:B3165, 2,)</f>
        <v>Y</v>
      </c>
      <c r="L1064" s="32" t="str">
        <f>VLOOKUP(F1064,_holidays!A1060:C3165, 3,FALSE)</f>
        <v>N</v>
      </c>
      <c r="M1064" s="32">
        <v>18.600000000000001</v>
      </c>
      <c r="N1064" s="32">
        <v>30.7</v>
      </c>
      <c r="O1064" s="32">
        <v>13.8</v>
      </c>
      <c r="P1064" s="32">
        <v>1</v>
      </c>
      <c r="Q1064" s="39">
        <v>133951.29</v>
      </c>
      <c r="R1064" s="40">
        <v>116.56179090000001</v>
      </c>
      <c r="S1064" s="40">
        <f t="shared" si="84"/>
        <v>15613602.255765263</v>
      </c>
    </row>
    <row r="1065" spans="6:19" ht="20" customHeight="1" x14ac:dyDescent="0.2">
      <c r="F1065" s="4">
        <v>43064</v>
      </c>
      <c r="G1065" s="32" t="str">
        <f t="shared" si="80"/>
        <v>Saturday</v>
      </c>
      <c r="H1065" s="32" t="str">
        <f t="shared" si="81"/>
        <v>November</v>
      </c>
      <c r="I1065" s="32" t="str">
        <f t="shared" si="82"/>
        <v>2017</v>
      </c>
      <c r="J1065" s="32">
        <f t="shared" si="83"/>
        <v>47</v>
      </c>
      <c r="K1065" s="32" t="str">
        <f>VLOOKUP(F1065,_holidays!A1061:B3166, 2,)</f>
        <v>Y</v>
      </c>
      <c r="L1065" s="32" t="str">
        <f>VLOOKUP(F1065,_holidays!A1061:C3166, 3,FALSE)</f>
        <v>N</v>
      </c>
      <c r="M1065" s="32">
        <v>19.3</v>
      </c>
      <c r="N1065" s="32">
        <v>32.5</v>
      </c>
      <c r="O1065" s="32">
        <v>17</v>
      </c>
      <c r="P1065" s="32">
        <v>0.4</v>
      </c>
      <c r="Q1065" s="39">
        <v>121219.595</v>
      </c>
      <c r="R1065" s="40">
        <v>99.010420740000001</v>
      </c>
      <c r="S1065" s="40">
        <f t="shared" si="84"/>
        <v>12002003.1028824</v>
      </c>
    </row>
    <row r="1066" spans="6:19" ht="20" customHeight="1" x14ac:dyDescent="0.2">
      <c r="F1066" s="4">
        <v>43065</v>
      </c>
      <c r="G1066" s="32" t="str">
        <f t="shared" si="80"/>
        <v>Sunday</v>
      </c>
      <c r="H1066" s="32" t="str">
        <f t="shared" si="81"/>
        <v>November</v>
      </c>
      <c r="I1066" s="32" t="str">
        <f t="shared" si="82"/>
        <v>2017</v>
      </c>
      <c r="J1066" s="32">
        <f t="shared" si="83"/>
        <v>48</v>
      </c>
      <c r="K1066" s="32" t="str">
        <f>VLOOKUP(F1066,_holidays!A1062:B3167, 2,)</f>
        <v>Y</v>
      </c>
      <c r="L1066" s="32" t="str">
        <f>VLOOKUP(F1066,_holidays!A1062:C3167, 3,FALSE)</f>
        <v>N</v>
      </c>
      <c r="M1066" s="32">
        <v>19.399999999999999</v>
      </c>
      <c r="N1066" s="32">
        <v>28.3</v>
      </c>
      <c r="P1066" s="32">
        <v>3.4</v>
      </c>
      <c r="Q1066" s="39">
        <v>108717.875</v>
      </c>
      <c r="R1066" s="40">
        <v>83.114514119999996</v>
      </c>
      <c r="S1066" s="40">
        <f t="shared" si="84"/>
        <v>9036033.3567838948</v>
      </c>
    </row>
    <row r="1067" spans="6:19" ht="20" customHeight="1" x14ac:dyDescent="0.2">
      <c r="F1067" s="4">
        <v>43066</v>
      </c>
      <c r="G1067" s="32" t="str">
        <f t="shared" si="80"/>
        <v>Monday</v>
      </c>
      <c r="H1067" s="32" t="str">
        <f t="shared" si="81"/>
        <v>November</v>
      </c>
      <c r="I1067" s="32" t="str">
        <f t="shared" si="82"/>
        <v>2017</v>
      </c>
      <c r="J1067" s="32">
        <f t="shared" si="83"/>
        <v>48</v>
      </c>
      <c r="K1067" s="32" t="str">
        <f>VLOOKUP(F1067,_holidays!A1063:B3168, 2,)</f>
        <v>Y</v>
      </c>
      <c r="L1067" s="32" t="str">
        <f>VLOOKUP(F1067,_holidays!A1063:C3168, 3,FALSE)</f>
        <v>N</v>
      </c>
      <c r="M1067" s="32">
        <v>16.5</v>
      </c>
      <c r="N1067" s="32">
        <v>21.2</v>
      </c>
      <c r="O1067" s="32">
        <v>20.5</v>
      </c>
      <c r="P1067" s="32">
        <v>1.4</v>
      </c>
      <c r="Q1067" s="39">
        <v>115429.005</v>
      </c>
      <c r="R1067" s="40">
        <v>84.608923149999995</v>
      </c>
      <c r="S1067" s="40">
        <f t="shared" si="84"/>
        <v>9766323.8133259658</v>
      </c>
    </row>
    <row r="1068" spans="6:19" ht="20" customHeight="1" x14ac:dyDescent="0.2">
      <c r="F1068" s="4">
        <v>43067</v>
      </c>
      <c r="G1068" s="32" t="str">
        <f t="shared" si="80"/>
        <v>Tuesday</v>
      </c>
      <c r="H1068" s="32" t="str">
        <f t="shared" si="81"/>
        <v>November</v>
      </c>
      <c r="I1068" s="32" t="str">
        <f t="shared" si="82"/>
        <v>2017</v>
      </c>
      <c r="J1068" s="32">
        <f t="shared" si="83"/>
        <v>48</v>
      </c>
      <c r="K1068" s="32" t="str">
        <f>VLOOKUP(F1068,_holidays!A1064:B3169, 2,)</f>
        <v>Y</v>
      </c>
      <c r="L1068" s="32" t="str">
        <f>VLOOKUP(F1068,_holidays!A1064:C3169, 3,FALSE)</f>
        <v>N</v>
      </c>
      <c r="M1068" s="32">
        <v>13.7</v>
      </c>
      <c r="N1068" s="32">
        <v>31</v>
      </c>
      <c r="O1068" s="32">
        <v>31.1</v>
      </c>
      <c r="P1068" s="32">
        <v>0.2</v>
      </c>
      <c r="Q1068" s="39">
        <v>129798.47</v>
      </c>
      <c r="R1068" s="40">
        <v>130.50196869999999</v>
      </c>
      <c r="S1068" s="40">
        <f t="shared" si="84"/>
        <v>16938955.869247887</v>
      </c>
    </row>
    <row r="1069" spans="6:19" ht="20" customHeight="1" x14ac:dyDescent="0.2">
      <c r="F1069" s="4">
        <v>43068</v>
      </c>
      <c r="G1069" s="32" t="str">
        <f t="shared" si="80"/>
        <v>Wednesday</v>
      </c>
      <c r="H1069" s="32" t="str">
        <f t="shared" si="81"/>
        <v>November</v>
      </c>
      <c r="I1069" s="32" t="str">
        <f t="shared" si="82"/>
        <v>2017</v>
      </c>
      <c r="J1069" s="32">
        <f t="shared" si="83"/>
        <v>48</v>
      </c>
      <c r="K1069" s="32" t="str">
        <f>VLOOKUP(F1069,_holidays!A1065:B3170, 2,)</f>
        <v>Y</v>
      </c>
      <c r="L1069" s="32" t="str">
        <f>VLOOKUP(F1069,_holidays!A1065:C3170, 3,FALSE)</f>
        <v>N</v>
      </c>
      <c r="M1069" s="32">
        <v>18.5</v>
      </c>
      <c r="N1069" s="32">
        <v>35.799999999999997</v>
      </c>
      <c r="O1069" s="32">
        <v>28.3</v>
      </c>
      <c r="P1069" s="32">
        <v>0</v>
      </c>
      <c r="Q1069" s="39">
        <v>151730.95000000001</v>
      </c>
      <c r="R1069" s="40">
        <v>166.55264679999999</v>
      </c>
      <c r="S1069" s="40">
        <f t="shared" si="84"/>
        <v>25271191.323978461</v>
      </c>
    </row>
    <row r="1070" spans="6:19" ht="20" customHeight="1" x14ac:dyDescent="0.2">
      <c r="F1070" s="4">
        <v>43069</v>
      </c>
      <c r="G1070" s="32" t="str">
        <f t="shared" si="80"/>
        <v>Thursday</v>
      </c>
      <c r="H1070" s="32" t="str">
        <f t="shared" si="81"/>
        <v>November</v>
      </c>
      <c r="I1070" s="32" t="str">
        <f t="shared" si="82"/>
        <v>2017</v>
      </c>
      <c r="J1070" s="32">
        <f t="shared" si="83"/>
        <v>48</v>
      </c>
      <c r="K1070" s="32" t="str">
        <f>VLOOKUP(F1070,_holidays!A1066:B3171, 2,)</f>
        <v>Y</v>
      </c>
      <c r="L1070" s="32" t="str">
        <f>VLOOKUP(F1070,_holidays!A1066:C3171, 3,FALSE)</f>
        <v>N</v>
      </c>
      <c r="M1070" s="32">
        <v>22.5</v>
      </c>
      <c r="N1070" s="32">
        <v>34.9</v>
      </c>
      <c r="O1070" s="32">
        <v>23.1</v>
      </c>
      <c r="P1070" s="32">
        <v>0</v>
      </c>
      <c r="Q1070" s="39">
        <v>154632.33499999999</v>
      </c>
      <c r="R1070" s="40">
        <v>131.4914339</v>
      </c>
      <c r="S1070" s="40">
        <f t="shared" si="84"/>
        <v>20332827.456455156</v>
      </c>
    </row>
    <row r="1071" spans="6:19" ht="20" customHeight="1" x14ac:dyDescent="0.2">
      <c r="F1071" s="4">
        <v>43070</v>
      </c>
      <c r="G1071" s="32" t="str">
        <f t="shared" si="80"/>
        <v>Friday</v>
      </c>
      <c r="H1071" s="32" t="str">
        <f t="shared" si="81"/>
        <v>December</v>
      </c>
      <c r="I1071" s="32" t="str">
        <f t="shared" si="82"/>
        <v>2017</v>
      </c>
      <c r="J1071" s="32">
        <f t="shared" si="83"/>
        <v>48</v>
      </c>
      <c r="K1071" s="32" t="str">
        <f>VLOOKUP(F1071,_holidays!A1067:B3172, 2,)</f>
        <v>Y</v>
      </c>
      <c r="L1071" s="32" t="str">
        <f>VLOOKUP(F1071,_holidays!A1067:C3172, 3,FALSE)</f>
        <v>N</v>
      </c>
      <c r="M1071" s="32">
        <v>21.5</v>
      </c>
      <c r="N1071" s="32">
        <v>23.5</v>
      </c>
      <c r="O1071" s="32">
        <v>1.6</v>
      </c>
      <c r="P1071" s="32">
        <v>1.8</v>
      </c>
      <c r="Q1071" s="39">
        <v>125141.9</v>
      </c>
      <c r="R1071" s="40">
        <v>87.152295949999996</v>
      </c>
      <c r="S1071" s="40">
        <f t="shared" si="84"/>
        <v>10906403.904545303</v>
      </c>
    </row>
    <row r="1072" spans="6:19" ht="20" customHeight="1" x14ac:dyDescent="0.2">
      <c r="F1072" s="4">
        <v>43071</v>
      </c>
      <c r="G1072" s="32" t="str">
        <f t="shared" si="80"/>
        <v>Saturday</v>
      </c>
      <c r="H1072" s="32" t="str">
        <f t="shared" si="81"/>
        <v>December</v>
      </c>
      <c r="I1072" s="32" t="str">
        <f t="shared" si="82"/>
        <v>2017</v>
      </c>
      <c r="J1072" s="32">
        <f t="shared" si="83"/>
        <v>48</v>
      </c>
      <c r="K1072" s="32" t="str">
        <f>VLOOKUP(F1072,_holidays!A1068:B3173, 2,)</f>
        <v>Y</v>
      </c>
      <c r="L1072" s="32" t="str">
        <f>VLOOKUP(F1072,_holidays!A1068:C3173, 3,FALSE)</f>
        <v>N</v>
      </c>
      <c r="M1072" s="32">
        <v>14.7</v>
      </c>
      <c r="N1072" s="32">
        <v>16.399999999999999</v>
      </c>
      <c r="O1072" s="32">
        <v>0.7</v>
      </c>
      <c r="P1072" s="32">
        <v>20.6</v>
      </c>
      <c r="Q1072" s="39">
        <v>99234.22</v>
      </c>
      <c r="R1072" s="40">
        <v>66.255858649999993</v>
      </c>
      <c r="S1072" s="40">
        <f t="shared" si="84"/>
        <v>6574848.4535630029</v>
      </c>
    </row>
    <row r="1073" spans="6:19" ht="20" customHeight="1" x14ac:dyDescent="0.2">
      <c r="F1073" s="4">
        <v>43072</v>
      </c>
      <c r="G1073" s="32" t="str">
        <f t="shared" si="80"/>
        <v>Sunday</v>
      </c>
      <c r="H1073" s="32" t="str">
        <f t="shared" si="81"/>
        <v>December</v>
      </c>
      <c r="I1073" s="32" t="str">
        <f t="shared" si="82"/>
        <v>2017</v>
      </c>
      <c r="J1073" s="32">
        <f t="shared" si="83"/>
        <v>49</v>
      </c>
      <c r="K1073" s="32" t="str">
        <f>VLOOKUP(F1073,_holidays!A1069:B3174, 2,)</f>
        <v>Y</v>
      </c>
      <c r="L1073" s="32" t="str">
        <f>VLOOKUP(F1073,_holidays!A1069:C3174, 3,FALSE)</f>
        <v>N</v>
      </c>
      <c r="M1073" s="32">
        <v>11.5</v>
      </c>
      <c r="N1073" s="32">
        <v>17.100000000000001</v>
      </c>
      <c r="O1073" s="32">
        <v>14.4</v>
      </c>
      <c r="P1073" s="32">
        <v>43.8</v>
      </c>
      <c r="Q1073" s="39">
        <v>92487.705000000002</v>
      </c>
      <c r="R1073" s="40">
        <v>67.758066369999995</v>
      </c>
      <c r="S1073" s="40">
        <f t="shared" si="84"/>
        <v>6266788.0537989801</v>
      </c>
    </row>
    <row r="1074" spans="6:19" ht="20" customHeight="1" x14ac:dyDescent="0.2">
      <c r="F1074" s="4">
        <v>43073</v>
      </c>
      <c r="G1074" s="32" t="str">
        <f t="shared" si="80"/>
        <v>Monday</v>
      </c>
      <c r="H1074" s="32" t="str">
        <f t="shared" si="81"/>
        <v>December</v>
      </c>
      <c r="I1074" s="32" t="str">
        <f t="shared" si="82"/>
        <v>2017</v>
      </c>
      <c r="J1074" s="32">
        <f t="shared" si="83"/>
        <v>49</v>
      </c>
      <c r="K1074" s="32" t="str">
        <f>VLOOKUP(F1074,_holidays!A1070:B3175, 2,)</f>
        <v>Y</v>
      </c>
      <c r="L1074" s="32" t="str">
        <f>VLOOKUP(F1074,_holidays!A1070:C3175, 3,FALSE)</f>
        <v>N</v>
      </c>
      <c r="M1074" s="32">
        <v>12.4</v>
      </c>
      <c r="N1074" s="32">
        <v>17.5</v>
      </c>
      <c r="O1074" s="32">
        <v>7.9</v>
      </c>
      <c r="P1074" s="32">
        <v>5.4</v>
      </c>
      <c r="Q1074" s="39">
        <v>111625.98</v>
      </c>
      <c r="R1074" s="40">
        <v>84.041757820000001</v>
      </c>
      <c r="S1074" s="40">
        <f t="shared" si="84"/>
        <v>9381243.5775801633</v>
      </c>
    </row>
    <row r="1075" spans="6:19" ht="20" customHeight="1" x14ac:dyDescent="0.2">
      <c r="F1075" s="4">
        <v>43074</v>
      </c>
      <c r="G1075" s="32" t="str">
        <f t="shared" si="80"/>
        <v>Tuesday</v>
      </c>
      <c r="H1075" s="32" t="str">
        <f t="shared" si="81"/>
        <v>December</v>
      </c>
      <c r="I1075" s="32" t="str">
        <f t="shared" si="82"/>
        <v>2017</v>
      </c>
      <c r="J1075" s="32">
        <f t="shared" si="83"/>
        <v>49</v>
      </c>
      <c r="K1075" s="32" t="str">
        <f>VLOOKUP(F1075,_holidays!A1071:B3176, 2,)</f>
        <v>Y</v>
      </c>
      <c r="L1075" s="32" t="str">
        <f>VLOOKUP(F1075,_holidays!A1071:C3176, 3,FALSE)</f>
        <v>N</v>
      </c>
      <c r="M1075" s="32">
        <v>10.8</v>
      </c>
      <c r="N1075" s="32">
        <v>22.8</v>
      </c>
      <c r="O1075" s="32">
        <v>22.9</v>
      </c>
      <c r="P1075" s="32">
        <v>1.8</v>
      </c>
      <c r="Q1075" s="39">
        <v>113063.675</v>
      </c>
      <c r="R1075" s="40">
        <v>82.842057909999994</v>
      </c>
      <c r="S1075" s="40">
        <f t="shared" si="84"/>
        <v>9366427.5118674189</v>
      </c>
    </row>
    <row r="1076" spans="6:19" ht="20" customHeight="1" x14ac:dyDescent="0.2">
      <c r="F1076" s="4">
        <v>43075</v>
      </c>
      <c r="G1076" s="32" t="str">
        <f t="shared" si="80"/>
        <v>Wednesday</v>
      </c>
      <c r="H1076" s="32" t="str">
        <f t="shared" si="81"/>
        <v>December</v>
      </c>
      <c r="I1076" s="32" t="str">
        <f t="shared" si="82"/>
        <v>2017</v>
      </c>
      <c r="J1076" s="32">
        <f t="shared" si="83"/>
        <v>49</v>
      </c>
      <c r="K1076" s="32" t="str">
        <f>VLOOKUP(F1076,_holidays!A1072:B3177, 2,)</f>
        <v>Y</v>
      </c>
      <c r="L1076" s="32" t="str">
        <f>VLOOKUP(F1076,_holidays!A1072:C3177, 3,FALSE)</f>
        <v>N</v>
      </c>
      <c r="M1076" s="32">
        <v>13.6</v>
      </c>
      <c r="N1076" s="32">
        <v>21.3</v>
      </c>
      <c r="O1076" s="32">
        <v>23.6</v>
      </c>
      <c r="P1076" s="32">
        <v>0</v>
      </c>
      <c r="Q1076" s="39">
        <v>115383.13</v>
      </c>
      <c r="R1076" s="40">
        <v>89.564050550000005</v>
      </c>
      <c r="S1076" s="40">
        <f t="shared" si="84"/>
        <v>10334180.487937223</v>
      </c>
    </row>
    <row r="1077" spans="6:19" ht="20" customHeight="1" x14ac:dyDescent="0.2">
      <c r="F1077" s="4">
        <v>43076</v>
      </c>
      <c r="G1077" s="32" t="str">
        <f t="shared" si="80"/>
        <v>Thursday</v>
      </c>
      <c r="H1077" s="32" t="str">
        <f t="shared" si="81"/>
        <v>December</v>
      </c>
      <c r="I1077" s="32" t="str">
        <f t="shared" si="82"/>
        <v>2017</v>
      </c>
      <c r="J1077" s="32">
        <f t="shared" si="83"/>
        <v>49</v>
      </c>
      <c r="K1077" s="32" t="str">
        <f>VLOOKUP(F1077,_holidays!A1073:B3178, 2,)</f>
        <v>Y</v>
      </c>
      <c r="L1077" s="32" t="str">
        <f>VLOOKUP(F1077,_holidays!A1073:C3178, 3,FALSE)</f>
        <v>N</v>
      </c>
      <c r="M1077" s="32">
        <v>11.6</v>
      </c>
      <c r="N1077" s="32">
        <v>21.9</v>
      </c>
      <c r="O1077" s="32">
        <v>19.8</v>
      </c>
      <c r="P1077" s="32">
        <v>0</v>
      </c>
      <c r="Q1077" s="39">
        <v>115736.97</v>
      </c>
      <c r="R1077" s="40">
        <v>102.5919318</v>
      </c>
      <c r="S1077" s="40">
        <f t="shared" si="84"/>
        <v>11873679.332978645</v>
      </c>
    </row>
    <row r="1078" spans="6:19" ht="20" customHeight="1" x14ac:dyDescent="0.2">
      <c r="F1078" s="4">
        <v>43077</v>
      </c>
      <c r="G1078" s="32" t="str">
        <f t="shared" si="80"/>
        <v>Friday</v>
      </c>
      <c r="H1078" s="32" t="str">
        <f t="shared" si="81"/>
        <v>December</v>
      </c>
      <c r="I1078" s="32" t="str">
        <f t="shared" si="82"/>
        <v>2017</v>
      </c>
      <c r="J1078" s="32">
        <f t="shared" si="83"/>
        <v>49</v>
      </c>
      <c r="K1078" s="32" t="str">
        <f>VLOOKUP(F1078,_holidays!A1074:B3179, 2,)</f>
        <v>Y</v>
      </c>
      <c r="L1078" s="32" t="str">
        <f>VLOOKUP(F1078,_holidays!A1074:C3179, 3,FALSE)</f>
        <v>N</v>
      </c>
      <c r="M1078" s="32">
        <v>11.4</v>
      </c>
      <c r="N1078" s="32">
        <v>18.7</v>
      </c>
      <c r="O1078" s="32">
        <v>28.5</v>
      </c>
      <c r="P1078" s="32">
        <v>25.2</v>
      </c>
      <c r="Q1078" s="39">
        <v>109568.47</v>
      </c>
      <c r="R1078" s="40">
        <v>87.467721979999993</v>
      </c>
      <c r="S1078" s="40">
        <f t="shared" si="84"/>
        <v>9583704.4717339706</v>
      </c>
    </row>
    <row r="1079" spans="6:19" ht="20" customHeight="1" x14ac:dyDescent="0.2">
      <c r="F1079" s="4">
        <v>43078</v>
      </c>
      <c r="G1079" s="32" t="str">
        <f t="shared" si="80"/>
        <v>Saturday</v>
      </c>
      <c r="H1079" s="32" t="str">
        <f t="shared" si="81"/>
        <v>December</v>
      </c>
      <c r="I1079" s="32" t="str">
        <f t="shared" si="82"/>
        <v>2017</v>
      </c>
      <c r="J1079" s="32">
        <f t="shared" si="83"/>
        <v>49</v>
      </c>
      <c r="K1079" s="32" t="str">
        <f>VLOOKUP(F1079,_holidays!A1075:B3180, 2,)</f>
        <v>Y</v>
      </c>
      <c r="L1079" s="32" t="str">
        <f>VLOOKUP(F1079,_holidays!A1075:C3180, 3,FALSE)</f>
        <v>N</v>
      </c>
      <c r="M1079" s="32">
        <v>12.7</v>
      </c>
      <c r="N1079" s="32">
        <v>23</v>
      </c>
      <c r="O1079" s="32">
        <v>19.2</v>
      </c>
      <c r="P1079" s="32">
        <v>0</v>
      </c>
      <c r="Q1079" s="39">
        <v>99334.8</v>
      </c>
      <c r="R1079" s="40">
        <v>82.980837530000002</v>
      </c>
      <c r="S1079" s="40">
        <f t="shared" si="84"/>
        <v>8242884.8998750448</v>
      </c>
    </row>
    <row r="1080" spans="6:19" ht="20" customHeight="1" x14ac:dyDescent="0.2">
      <c r="F1080" s="4">
        <v>43079</v>
      </c>
      <c r="G1080" s="32" t="str">
        <f t="shared" si="80"/>
        <v>Sunday</v>
      </c>
      <c r="H1080" s="32" t="str">
        <f t="shared" si="81"/>
        <v>December</v>
      </c>
      <c r="I1080" s="32" t="str">
        <f t="shared" si="82"/>
        <v>2017</v>
      </c>
      <c r="J1080" s="32">
        <f t="shared" si="83"/>
        <v>50</v>
      </c>
      <c r="K1080" s="32" t="str">
        <f>VLOOKUP(F1080,_holidays!A1076:B3181, 2,)</f>
        <v>Y</v>
      </c>
      <c r="L1080" s="32" t="str">
        <f>VLOOKUP(F1080,_holidays!A1076:C3181, 3,FALSE)</f>
        <v>N</v>
      </c>
      <c r="M1080" s="32">
        <v>14.5</v>
      </c>
      <c r="N1080" s="32">
        <v>22.2</v>
      </c>
      <c r="O1080" s="32">
        <v>31.4</v>
      </c>
      <c r="P1080" s="32">
        <v>0</v>
      </c>
      <c r="Q1080" s="39">
        <v>97715.01</v>
      </c>
      <c r="R1080" s="40">
        <v>81.089163600000006</v>
      </c>
      <c r="S1080" s="40">
        <f t="shared" si="84"/>
        <v>7923628.4320656359</v>
      </c>
    </row>
    <row r="1081" spans="6:19" ht="20" customHeight="1" x14ac:dyDescent="0.2">
      <c r="F1081" s="4">
        <v>43080</v>
      </c>
      <c r="G1081" s="32" t="str">
        <f t="shared" si="80"/>
        <v>Monday</v>
      </c>
      <c r="H1081" s="32" t="str">
        <f t="shared" si="81"/>
        <v>December</v>
      </c>
      <c r="I1081" s="32" t="str">
        <f t="shared" si="82"/>
        <v>2017</v>
      </c>
      <c r="J1081" s="32">
        <f t="shared" si="83"/>
        <v>50</v>
      </c>
      <c r="K1081" s="32" t="str">
        <f>VLOOKUP(F1081,_holidays!A1077:B3182, 2,)</f>
        <v>Y</v>
      </c>
      <c r="L1081" s="32" t="str">
        <f>VLOOKUP(F1081,_holidays!A1077:C3182, 3,FALSE)</f>
        <v>N</v>
      </c>
      <c r="M1081" s="32">
        <v>16.399999999999999</v>
      </c>
      <c r="N1081" s="32">
        <v>20.7</v>
      </c>
      <c r="O1081" s="32">
        <v>26.3</v>
      </c>
      <c r="P1081" s="32">
        <v>0</v>
      </c>
      <c r="Q1081" s="39">
        <v>114680.185</v>
      </c>
      <c r="R1081" s="40">
        <v>97.605395759999993</v>
      </c>
      <c r="S1081" s="40">
        <f t="shared" si="84"/>
        <v>11193404.842755014</v>
      </c>
    </row>
    <row r="1082" spans="6:19" ht="20" customHeight="1" x14ac:dyDescent="0.2">
      <c r="F1082" s="4">
        <v>43081</v>
      </c>
      <c r="G1082" s="32" t="str">
        <f t="shared" si="80"/>
        <v>Tuesday</v>
      </c>
      <c r="H1082" s="32" t="str">
        <f t="shared" si="81"/>
        <v>December</v>
      </c>
      <c r="I1082" s="32" t="str">
        <f t="shared" si="82"/>
        <v>2017</v>
      </c>
      <c r="J1082" s="32">
        <f t="shared" si="83"/>
        <v>50</v>
      </c>
      <c r="K1082" s="32" t="str">
        <f>VLOOKUP(F1082,_holidays!A1078:B3183, 2,)</f>
        <v>Y</v>
      </c>
      <c r="L1082" s="32" t="str">
        <f>VLOOKUP(F1082,_holidays!A1078:C3183, 3,FALSE)</f>
        <v>N</v>
      </c>
      <c r="M1082" s="32">
        <v>15.8</v>
      </c>
      <c r="N1082" s="32">
        <v>26.4</v>
      </c>
      <c r="O1082" s="32">
        <v>31.3</v>
      </c>
      <c r="P1082" s="32">
        <v>0</v>
      </c>
      <c r="Q1082" s="39">
        <v>121945.175</v>
      </c>
      <c r="R1082" s="40">
        <v>104.9958379</v>
      </c>
      <c r="S1082" s="40">
        <f t="shared" si="84"/>
        <v>12803735.826987132</v>
      </c>
    </row>
    <row r="1083" spans="6:19" ht="20" customHeight="1" x14ac:dyDescent="0.2">
      <c r="F1083" s="4">
        <v>43082</v>
      </c>
      <c r="G1083" s="32" t="str">
        <f t="shared" si="80"/>
        <v>Wednesday</v>
      </c>
      <c r="H1083" s="32" t="str">
        <f t="shared" si="81"/>
        <v>December</v>
      </c>
      <c r="I1083" s="32" t="str">
        <f t="shared" si="82"/>
        <v>2017</v>
      </c>
      <c r="J1083" s="32">
        <f t="shared" si="83"/>
        <v>50</v>
      </c>
      <c r="K1083" s="32" t="str">
        <f>VLOOKUP(F1083,_holidays!A1079:B3184, 2,)</f>
        <v>Y</v>
      </c>
      <c r="L1083" s="32" t="str">
        <f>VLOOKUP(F1083,_holidays!A1079:C3184, 3,FALSE)</f>
        <v>N</v>
      </c>
      <c r="M1083" s="32">
        <v>15.8</v>
      </c>
      <c r="N1083" s="32">
        <v>37.6</v>
      </c>
      <c r="O1083" s="32">
        <v>32</v>
      </c>
      <c r="P1083" s="32">
        <v>0</v>
      </c>
      <c r="Q1083" s="39">
        <v>146933.095</v>
      </c>
      <c r="R1083" s="40">
        <v>94.498151980000003</v>
      </c>
      <c r="S1083" s="40">
        <f t="shared" si="84"/>
        <v>13884905.942201778</v>
      </c>
    </row>
    <row r="1084" spans="6:19" ht="20" customHeight="1" x14ac:dyDescent="0.2">
      <c r="F1084" s="4">
        <v>43083</v>
      </c>
      <c r="G1084" s="32" t="str">
        <f t="shared" si="80"/>
        <v>Thursday</v>
      </c>
      <c r="H1084" s="32" t="str">
        <f t="shared" si="81"/>
        <v>December</v>
      </c>
      <c r="I1084" s="32" t="str">
        <f t="shared" si="82"/>
        <v>2017</v>
      </c>
      <c r="J1084" s="32">
        <f t="shared" si="83"/>
        <v>50</v>
      </c>
      <c r="K1084" s="32" t="str">
        <f>VLOOKUP(F1084,_holidays!A1080:B3185, 2,)</f>
        <v>Y</v>
      </c>
      <c r="L1084" s="32" t="str">
        <f>VLOOKUP(F1084,_holidays!A1080:C3185, 3,FALSE)</f>
        <v>N</v>
      </c>
      <c r="M1084" s="32">
        <v>20.5</v>
      </c>
      <c r="N1084" s="32">
        <v>23.1</v>
      </c>
      <c r="O1084" s="32">
        <v>21.7</v>
      </c>
      <c r="P1084" s="32">
        <v>0</v>
      </c>
      <c r="Q1084" s="39">
        <v>129280.81</v>
      </c>
      <c r="R1084" s="40">
        <v>101.8652498</v>
      </c>
      <c r="S1084" s="40">
        <f t="shared" si="84"/>
        <v>13169222.004996337</v>
      </c>
    </row>
    <row r="1085" spans="6:19" ht="20" customHeight="1" x14ac:dyDescent="0.2">
      <c r="F1085" s="4">
        <v>43084</v>
      </c>
      <c r="G1085" s="32" t="str">
        <f t="shared" si="80"/>
        <v>Friday</v>
      </c>
      <c r="H1085" s="32" t="str">
        <f t="shared" si="81"/>
        <v>December</v>
      </c>
      <c r="I1085" s="32" t="str">
        <f t="shared" si="82"/>
        <v>2017</v>
      </c>
      <c r="J1085" s="32">
        <f t="shared" si="83"/>
        <v>50</v>
      </c>
      <c r="K1085" s="32" t="str">
        <f>VLOOKUP(F1085,_holidays!A1081:B3186, 2,)</f>
        <v>Y</v>
      </c>
      <c r="L1085" s="32" t="str">
        <f>VLOOKUP(F1085,_holidays!A1081:C3186, 3,FALSE)</f>
        <v>N</v>
      </c>
      <c r="M1085" s="32">
        <v>14.1</v>
      </c>
      <c r="N1085" s="32">
        <v>26.4</v>
      </c>
      <c r="O1085" s="32">
        <v>32.1</v>
      </c>
      <c r="P1085" s="32">
        <v>0</v>
      </c>
      <c r="Q1085" s="39">
        <v>120821.05499999999</v>
      </c>
      <c r="R1085" s="40">
        <v>105.4358596</v>
      </c>
      <c r="S1085" s="40">
        <f t="shared" si="84"/>
        <v>12738871.791703878</v>
      </c>
    </row>
    <row r="1086" spans="6:19" ht="20" customHeight="1" x14ac:dyDescent="0.2">
      <c r="F1086" s="4">
        <v>43085</v>
      </c>
      <c r="G1086" s="32" t="str">
        <f t="shared" si="80"/>
        <v>Saturday</v>
      </c>
      <c r="H1086" s="32" t="str">
        <f t="shared" si="81"/>
        <v>December</v>
      </c>
      <c r="I1086" s="32" t="str">
        <f t="shared" si="82"/>
        <v>2017</v>
      </c>
      <c r="J1086" s="32">
        <f t="shared" si="83"/>
        <v>50</v>
      </c>
      <c r="K1086" s="32" t="str">
        <f>VLOOKUP(F1086,_holidays!A1082:B3187, 2,)</f>
        <v>Y</v>
      </c>
      <c r="L1086" s="32" t="str">
        <f>VLOOKUP(F1086,_holidays!A1082:C3187, 3,FALSE)</f>
        <v>N</v>
      </c>
      <c r="M1086" s="32">
        <v>13.8</v>
      </c>
      <c r="N1086" s="32">
        <v>24.6</v>
      </c>
      <c r="O1086" s="32">
        <v>31</v>
      </c>
      <c r="P1086" s="32">
        <v>0</v>
      </c>
      <c r="Q1086" s="39">
        <v>110154.36</v>
      </c>
      <c r="R1086" s="40">
        <v>99.475416330000002</v>
      </c>
      <c r="S1086" s="40">
        <f t="shared" si="84"/>
        <v>10957650.821564699</v>
      </c>
    </row>
    <row r="1087" spans="6:19" ht="20" customHeight="1" x14ac:dyDescent="0.2">
      <c r="F1087" s="4">
        <v>43086</v>
      </c>
      <c r="G1087" s="32" t="str">
        <f t="shared" si="80"/>
        <v>Sunday</v>
      </c>
      <c r="H1087" s="32" t="str">
        <f t="shared" si="81"/>
        <v>December</v>
      </c>
      <c r="I1087" s="32" t="str">
        <f t="shared" si="82"/>
        <v>2017</v>
      </c>
      <c r="J1087" s="32">
        <f t="shared" si="83"/>
        <v>51</v>
      </c>
      <c r="K1087" s="32" t="str">
        <f>VLOOKUP(F1087,_holidays!A1083:B3188, 2,)</f>
        <v>Y</v>
      </c>
      <c r="L1087" s="32" t="str">
        <f>VLOOKUP(F1087,_holidays!A1083:C3188, 3,FALSE)</f>
        <v>N</v>
      </c>
      <c r="M1087" s="32">
        <v>15.7</v>
      </c>
      <c r="N1087" s="32">
        <v>24.5</v>
      </c>
      <c r="O1087" s="32">
        <v>30.5</v>
      </c>
      <c r="P1087" s="32">
        <v>0</v>
      </c>
      <c r="Q1087" s="39">
        <v>107212.84</v>
      </c>
      <c r="R1087" s="40">
        <v>82.049323279999996</v>
      </c>
      <c r="S1087" s="40">
        <f t="shared" si="84"/>
        <v>8796740.968926914</v>
      </c>
    </row>
    <row r="1088" spans="6:19" ht="20" customHeight="1" x14ac:dyDescent="0.2">
      <c r="F1088" s="4">
        <v>43087</v>
      </c>
      <c r="G1088" s="32" t="str">
        <f t="shared" si="80"/>
        <v>Monday</v>
      </c>
      <c r="H1088" s="32" t="str">
        <f t="shared" si="81"/>
        <v>December</v>
      </c>
      <c r="I1088" s="32" t="str">
        <f t="shared" si="82"/>
        <v>2017</v>
      </c>
      <c r="J1088" s="32">
        <f t="shared" si="83"/>
        <v>51</v>
      </c>
      <c r="K1088" s="32" t="str">
        <f>VLOOKUP(F1088,_holidays!A1084:B3189, 2,)</f>
        <v>Y</v>
      </c>
      <c r="L1088" s="32" t="str">
        <f>VLOOKUP(F1088,_holidays!A1084:C3189, 3,FALSE)</f>
        <v>N</v>
      </c>
      <c r="M1088" s="32">
        <v>17.100000000000001</v>
      </c>
      <c r="N1088" s="32">
        <v>33</v>
      </c>
      <c r="O1088" s="32">
        <v>22.1</v>
      </c>
      <c r="P1088" s="32">
        <v>0</v>
      </c>
      <c r="Q1088" s="39">
        <v>138949.67499999999</v>
      </c>
      <c r="R1088" s="40">
        <v>117.26538429999999</v>
      </c>
      <c r="S1088" s="40">
        <f t="shared" si="84"/>
        <v>16293987.0372351</v>
      </c>
    </row>
    <row r="1089" spans="6:19" ht="20" customHeight="1" x14ac:dyDescent="0.2">
      <c r="F1089" s="4">
        <v>43088</v>
      </c>
      <c r="G1089" s="32" t="str">
        <f t="shared" si="80"/>
        <v>Tuesday</v>
      </c>
      <c r="H1089" s="32" t="str">
        <f t="shared" si="81"/>
        <v>December</v>
      </c>
      <c r="I1089" s="32" t="str">
        <f t="shared" si="82"/>
        <v>2017</v>
      </c>
      <c r="J1089" s="32">
        <f t="shared" si="83"/>
        <v>51</v>
      </c>
      <c r="K1089" s="32" t="str">
        <f>VLOOKUP(F1089,_holidays!A1085:B3190, 2,)</f>
        <v>Y</v>
      </c>
      <c r="L1089" s="32" t="str">
        <f>VLOOKUP(F1089,_holidays!A1085:C3190, 3,FALSE)</f>
        <v>N</v>
      </c>
      <c r="M1089" s="32">
        <v>19.7</v>
      </c>
      <c r="N1089" s="32">
        <v>37.4</v>
      </c>
      <c r="O1089" s="32">
        <v>12.1</v>
      </c>
      <c r="P1089" s="32">
        <v>0</v>
      </c>
      <c r="Q1089" s="39">
        <v>142870.39499999999</v>
      </c>
      <c r="R1089" s="40">
        <v>106.4977263</v>
      </c>
      <c r="S1089" s="40">
        <f t="shared" si="84"/>
        <v>15215372.223082887</v>
      </c>
    </row>
    <row r="1090" spans="6:19" ht="20" customHeight="1" x14ac:dyDescent="0.2">
      <c r="F1090" s="4">
        <v>43089</v>
      </c>
      <c r="G1090" s="32" t="str">
        <f t="shared" si="80"/>
        <v>Wednesday</v>
      </c>
      <c r="H1090" s="32" t="str">
        <f t="shared" si="81"/>
        <v>December</v>
      </c>
      <c r="I1090" s="32" t="str">
        <f t="shared" si="82"/>
        <v>2017</v>
      </c>
      <c r="J1090" s="32">
        <f t="shared" si="83"/>
        <v>51</v>
      </c>
      <c r="K1090" s="32" t="str">
        <f>VLOOKUP(F1090,_holidays!A1086:B3191, 2,)</f>
        <v>Y</v>
      </c>
      <c r="L1090" s="32" t="str">
        <f>VLOOKUP(F1090,_holidays!A1086:C3191, 3,FALSE)</f>
        <v>N</v>
      </c>
      <c r="M1090" s="32">
        <v>15.8</v>
      </c>
      <c r="N1090" s="32">
        <v>24.5</v>
      </c>
      <c r="O1090" s="32">
        <v>19</v>
      </c>
      <c r="P1090" s="32">
        <v>20.6</v>
      </c>
      <c r="Q1090" s="39">
        <v>114916.99</v>
      </c>
      <c r="R1090" s="40">
        <v>78.737600779999994</v>
      </c>
      <c r="S1090" s="40">
        <f t="shared" si="84"/>
        <v>9048288.0814592522</v>
      </c>
    </row>
    <row r="1091" spans="6:19" ht="20" customHeight="1" x14ac:dyDescent="0.2">
      <c r="F1091" s="4">
        <v>43090</v>
      </c>
      <c r="G1091" s="32" t="str">
        <f t="shared" si="80"/>
        <v>Thursday</v>
      </c>
      <c r="H1091" s="32" t="str">
        <f t="shared" si="81"/>
        <v>December</v>
      </c>
      <c r="I1091" s="32" t="str">
        <f t="shared" si="82"/>
        <v>2017</v>
      </c>
      <c r="J1091" s="32">
        <f t="shared" si="83"/>
        <v>51</v>
      </c>
      <c r="K1091" s="32" t="str">
        <f>VLOOKUP(F1091,_holidays!A1087:B3192, 2,)</f>
        <v>Y</v>
      </c>
      <c r="L1091" s="32" t="str">
        <f>VLOOKUP(F1091,_holidays!A1087:C3192, 3,FALSE)</f>
        <v>N</v>
      </c>
      <c r="M1091" s="32">
        <v>12.3</v>
      </c>
      <c r="N1091" s="32">
        <v>23.7</v>
      </c>
      <c r="O1091" s="32">
        <v>31.9</v>
      </c>
      <c r="P1091" s="32">
        <v>0</v>
      </c>
      <c r="Q1091" s="39">
        <v>114462.53</v>
      </c>
      <c r="R1091" s="40">
        <v>85.775431650000002</v>
      </c>
      <c r="S1091" s="40">
        <f t="shared" si="84"/>
        <v>9818072.9185010754</v>
      </c>
    </row>
    <row r="1092" spans="6:19" ht="20" customHeight="1" x14ac:dyDescent="0.2">
      <c r="F1092" s="4">
        <v>43091</v>
      </c>
      <c r="G1092" s="32" t="str">
        <f t="shared" si="80"/>
        <v>Friday</v>
      </c>
      <c r="H1092" s="32" t="str">
        <f t="shared" si="81"/>
        <v>December</v>
      </c>
      <c r="I1092" s="32" t="str">
        <f t="shared" si="82"/>
        <v>2017</v>
      </c>
      <c r="J1092" s="32">
        <f t="shared" si="83"/>
        <v>51</v>
      </c>
      <c r="K1092" s="32" t="str">
        <f>VLOOKUP(F1092,_holidays!A1088:B3193, 2,)</f>
        <v>N</v>
      </c>
      <c r="L1092" s="32" t="str">
        <f>VLOOKUP(F1092,_holidays!A1088:C3193, 3,FALSE)</f>
        <v>N</v>
      </c>
      <c r="M1092" s="32">
        <v>13.6</v>
      </c>
      <c r="N1092" s="32">
        <v>27.7</v>
      </c>
      <c r="O1092" s="32">
        <v>26.6</v>
      </c>
      <c r="P1092" s="32">
        <v>0</v>
      </c>
      <c r="Q1092" s="39">
        <v>116428.79</v>
      </c>
      <c r="R1092" s="40">
        <v>81.598862999999994</v>
      </c>
      <c r="S1092" s="40">
        <f t="shared" si="84"/>
        <v>9500456.8844657689</v>
      </c>
    </row>
    <row r="1093" spans="6:19" ht="20" customHeight="1" x14ac:dyDescent="0.2">
      <c r="F1093" s="4">
        <v>43092</v>
      </c>
      <c r="G1093" s="32" t="str">
        <f t="shared" si="80"/>
        <v>Saturday</v>
      </c>
      <c r="H1093" s="32" t="str">
        <f t="shared" si="81"/>
        <v>December</v>
      </c>
      <c r="I1093" s="32" t="str">
        <f t="shared" si="82"/>
        <v>2017</v>
      </c>
      <c r="J1093" s="32">
        <f t="shared" si="83"/>
        <v>51</v>
      </c>
      <c r="K1093" s="32" t="str">
        <f>VLOOKUP(F1093,_holidays!A1089:B3194, 2,)</f>
        <v>N</v>
      </c>
      <c r="L1093" s="32" t="str">
        <f>VLOOKUP(F1093,_holidays!A1089:C3194, 3,FALSE)</f>
        <v>N</v>
      </c>
      <c r="M1093" s="32">
        <v>14.7</v>
      </c>
      <c r="N1093" s="32">
        <v>30.2</v>
      </c>
      <c r="O1093" s="32">
        <v>21.2</v>
      </c>
      <c r="P1093" s="32">
        <v>0</v>
      </c>
      <c r="Q1093" s="39">
        <v>109364.01</v>
      </c>
      <c r="R1093" s="40">
        <v>79.898848340000001</v>
      </c>
      <c r="S1093" s="40">
        <f t="shared" si="84"/>
        <v>8738058.4488442428</v>
      </c>
    </row>
    <row r="1094" spans="6:19" ht="20" customHeight="1" x14ac:dyDescent="0.2">
      <c r="F1094" s="4">
        <v>43093</v>
      </c>
      <c r="G1094" s="32" t="str">
        <f t="shared" ref="G1094:G1157" si="85">TEXT(F1094,"DDDD")</f>
        <v>Sunday</v>
      </c>
      <c r="H1094" s="32" t="str">
        <f t="shared" ref="H1094:H1157" si="86">TEXT(F1094,"MMMM")</f>
        <v>December</v>
      </c>
      <c r="I1094" s="32" t="str">
        <f t="shared" ref="I1094:I1157" si="87">TEXT(F1094,"YYYY")</f>
        <v>2017</v>
      </c>
      <c r="J1094" s="32">
        <f t="shared" ref="J1094:J1157" si="88">WEEKNUM(F1094)</f>
        <v>52</v>
      </c>
      <c r="K1094" s="32" t="str">
        <f>VLOOKUP(F1094,_holidays!A1090:B3195, 2,)</f>
        <v>N</v>
      </c>
      <c r="L1094" s="32" t="str">
        <f>VLOOKUP(F1094,_holidays!A1090:C3195, 3,FALSE)</f>
        <v>N</v>
      </c>
      <c r="M1094" s="32">
        <v>15.8</v>
      </c>
      <c r="N1094" s="32">
        <v>19.399999999999999</v>
      </c>
      <c r="O1094" s="32">
        <v>25.7</v>
      </c>
      <c r="P1094" s="32">
        <v>0.4</v>
      </c>
      <c r="Q1094" s="39">
        <v>92856.23</v>
      </c>
      <c r="R1094" s="40">
        <v>58.939113859999999</v>
      </c>
      <c r="S1094" s="40">
        <f t="shared" ref="S1094:S1157" si="89">Q1094*R1094</f>
        <v>5472863.9125803476</v>
      </c>
    </row>
    <row r="1095" spans="6:19" ht="20" customHeight="1" x14ac:dyDescent="0.2">
      <c r="F1095" s="4">
        <v>43094</v>
      </c>
      <c r="G1095" s="32" t="str">
        <f t="shared" si="85"/>
        <v>Monday</v>
      </c>
      <c r="H1095" s="32" t="str">
        <f t="shared" si="86"/>
        <v>December</v>
      </c>
      <c r="I1095" s="32" t="str">
        <f t="shared" si="87"/>
        <v>2017</v>
      </c>
      <c r="J1095" s="32">
        <f t="shared" si="88"/>
        <v>52</v>
      </c>
      <c r="K1095" s="32" t="str">
        <f>VLOOKUP(F1095,_holidays!A1091:B3196, 2,)</f>
        <v>N</v>
      </c>
      <c r="L1095" s="32" t="str">
        <f>VLOOKUP(F1095,_holidays!A1091:C3196, 3,FALSE)</f>
        <v>Y</v>
      </c>
      <c r="M1095" s="32">
        <v>15.1</v>
      </c>
      <c r="N1095" s="32">
        <v>21.4</v>
      </c>
      <c r="O1095" s="32">
        <v>29</v>
      </c>
      <c r="P1095" s="32">
        <v>0</v>
      </c>
      <c r="Q1095" s="39">
        <v>85094.375</v>
      </c>
      <c r="R1095" s="40">
        <v>44.900300629999997</v>
      </c>
      <c r="S1095" s="40">
        <f t="shared" si="89"/>
        <v>3820763.019421956</v>
      </c>
    </row>
    <row r="1096" spans="6:19" ht="20" customHeight="1" x14ac:dyDescent="0.2">
      <c r="F1096" s="4">
        <v>43095</v>
      </c>
      <c r="G1096" s="32" t="str">
        <f t="shared" si="85"/>
        <v>Tuesday</v>
      </c>
      <c r="H1096" s="32" t="str">
        <f t="shared" si="86"/>
        <v>December</v>
      </c>
      <c r="I1096" s="32" t="str">
        <f t="shared" si="87"/>
        <v>2017</v>
      </c>
      <c r="J1096" s="32">
        <f t="shared" si="88"/>
        <v>52</v>
      </c>
      <c r="K1096" s="32" t="str">
        <f>VLOOKUP(F1096,_holidays!A1092:B3197, 2,)</f>
        <v>N</v>
      </c>
      <c r="L1096" s="32" t="str">
        <f>VLOOKUP(F1096,_holidays!A1092:C3197, 3,FALSE)</f>
        <v>Y</v>
      </c>
      <c r="M1096" s="32">
        <v>12.5</v>
      </c>
      <c r="N1096" s="32">
        <v>30.5</v>
      </c>
      <c r="O1096" s="32">
        <v>31.9</v>
      </c>
      <c r="P1096" s="32">
        <v>0</v>
      </c>
      <c r="Q1096" s="39">
        <v>98638.854999999996</v>
      </c>
      <c r="R1096" s="40">
        <v>72.845242119999995</v>
      </c>
      <c r="S1096" s="40">
        <f t="shared" si="89"/>
        <v>7185371.274914572</v>
      </c>
    </row>
    <row r="1097" spans="6:19" ht="20" customHeight="1" x14ac:dyDescent="0.2">
      <c r="F1097" s="4">
        <v>43096</v>
      </c>
      <c r="G1097" s="32" t="str">
        <f t="shared" si="85"/>
        <v>Wednesday</v>
      </c>
      <c r="H1097" s="32" t="str">
        <f t="shared" si="86"/>
        <v>December</v>
      </c>
      <c r="I1097" s="32" t="str">
        <f t="shared" si="87"/>
        <v>2017</v>
      </c>
      <c r="J1097" s="32">
        <f t="shared" si="88"/>
        <v>52</v>
      </c>
      <c r="K1097" s="32" t="str">
        <f>VLOOKUP(F1097,_holidays!A1093:B3198, 2,)</f>
        <v>N</v>
      </c>
      <c r="L1097" s="32" t="str">
        <f>VLOOKUP(F1097,_holidays!A1093:C3198, 3,FALSE)</f>
        <v>N</v>
      </c>
      <c r="M1097" s="32">
        <v>17.3</v>
      </c>
      <c r="N1097" s="32">
        <v>34.5</v>
      </c>
      <c r="O1097" s="32">
        <v>30.6</v>
      </c>
      <c r="P1097" s="32">
        <v>0</v>
      </c>
      <c r="Q1097" s="39">
        <v>128753.755</v>
      </c>
      <c r="R1097" s="40">
        <v>113.6548037</v>
      </c>
      <c r="S1097" s="40">
        <f t="shared" si="89"/>
        <v>14633482.750162894</v>
      </c>
    </row>
    <row r="1098" spans="6:19" ht="20" customHeight="1" x14ac:dyDescent="0.2">
      <c r="F1098" s="4">
        <v>43097</v>
      </c>
      <c r="G1098" s="32" t="str">
        <f t="shared" si="85"/>
        <v>Thursday</v>
      </c>
      <c r="H1098" s="32" t="str">
        <f t="shared" si="86"/>
        <v>December</v>
      </c>
      <c r="I1098" s="32" t="str">
        <f t="shared" si="87"/>
        <v>2017</v>
      </c>
      <c r="J1098" s="32">
        <f t="shared" si="88"/>
        <v>52</v>
      </c>
      <c r="K1098" s="32" t="str">
        <f>VLOOKUP(F1098,_holidays!A1094:B3199, 2,)</f>
        <v>N</v>
      </c>
      <c r="L1098" s="32" t="str">
        <f>VLOOKUP(F1098,_holidays!A1094:C3199, 3,FALSE)</f>
        <v>N</v>
      </c>
      <c r="M1098" s="32">
        <v>24</v>
      </c>
      <c r="N1098" s="32">
        <v>32.799999999999997</v>
      </c>
      <c r="O1098" s="32">
        <v>13.5</v>
      </c>
      <c r="P1098" s="32">
        <v>0</v>
      </c>
      <c r="Q1098" s="39">
        <v>130699.155</v>
      </c>
      <c r="R1098" s="40">
        <v>109.4926892</v>
      </c>
      <c r="S1098" s="40">
        <f t="shared" si="89"/>
        <v>14310601.957117626</v>
      </c>
    </row>
    <row r="1099" spans="6:19" ht="20" customHeight="1" x14ac:dyDescent="0.2">
      <c r="F1099" s="4">
        <v>43098</v>
      </c>
      <c r="G1099" s="32" t="str">
        <f t="shared" si="85"/>
        <v>Friday</v>
      </c>
      <c r="H1099" s="32" t="str">
        <f t="shared" si="86"/>
        <v>December</v>
      </c>
      <c r="I1099" s="32" t="str">
        <f t="shared" si="87"/>
        <v>2017</v>
      </c>
      <c r="J1099" s="32">
        <f t="shared" si="88"/>
        <v>52</v>
      </c>
      <c r="K1099" s="32" t="str">
        <f>VLOOKUP(F1099,_holidays!A1095:B3200, 2,)</f>
        <v>N</v>
      </c>
      <c r="L1099" s="32" t="str">
        <f>VLOOKUP(F1099,_holidays!A1095:C3200, 3,FALSE)</f>
        <v>N</v>
      </c>
      <c r="M1099" s="32">
        <v>18.600000000000001</v>
      </c>
      <c r="N1099" s="32">
        <v>24.4</v>
      </c>
      <c r="O1099" s="32">
        <v>9.3000000000000007</v>
      </c>
      <c r="P1099" s="32">
        <v>0.2</v>
      </c>
      <c r="Q1099" s="39">
        <v>115572.045</v>
      </c>
      <c r="R1099" s="40">
        <v>93.834088929999993</v>
      </c>
      <c r="S1099" s="40">
        <f t="shared" si="89"/>
        <v>10844597.54835196</v>
      </c>
    </row>
    <row r="1100" spans="6:19" ht="20" customHeight="1" x14ac:dyDescent="0.2">
      <c r="F1100" s="4">
        <v>43099</v>
      </c>
      <c r="G1100" s="32" t="str">
        <f t="shared" si="85"/>
        <v>Saturday</v>
      </c>
      <c r="H1100" s="32" t="str">
        <f t="shared" si="86"/>
        <v>December</v>
      </c>
      <c r="I1100" s="32" t="str">
        <f t="shared" si="87"/>
        <v>2017</v>
      </c>
      <c r="J1100" s="32">
        <f t="shared" si="88"/>
        <v>52</v>
      </c>
      <c r="K1100" s="32" t="str">
        <f>VLOOKUP(F1100,_holidays!A1096:B3201, 2,)</f>
        <v>N</v>
      </c>
      <c r="L1100" s="32" t="str">
        <f>VLOOKUP(F1100,_holidays!A1096:C3201, 3,FALSE)</f>
        <v>N</v>
      </c>
      <c r="M1100" s="32">
        <v>15.6</v>
      </c>
      <c r="N1100" s="32">
        <v>21.3</v>
      </c>
      <c r="O1100" s="32">
        <v>13.6</v>
      </c>
      <c r="P1100" s="32">
        <v>8.4</v>
      </c>
      <c r="Q1100" s="39">
        <v>96358.975000000006</v>
      </c>
      <c r="R1100" s="40">
        <v>59.475169020000003</v>
      </c>
      <c r="S1100" s="40">
        <f t="shared" si="89"/>
        <v>5730966.324718955</v>
      </c>
    </row>
    <row r="1101" spans="6:19" ht="20" customHeight="1" x14ac:dyDescent="0.2">
      <c r="F1101" s="4">
        <v>43100</v>
      </c>
      <c r="G1101" s="32" t="str">
        <f t="shared" si="85"/>
        <v>Sunday</v>
      </c>
      <c r="H1101" s="32" t="str">
        <f t="shared" si="86"/>
        <v>December</v>
      </c>
      <c r="I1101" s="32" t="str">
        <f t="shared" si="87"/>
        <v>2017</v>
      </c>
      <c r="J1101" s="32">
        <f t="shared" si="88"/>
        <v>53</v>
      </c>
      <c r="K1101" s="32" t="str">
        <f>VLOOKUP(F1101,_holidays!A1097:B3202, 2,)</f>
        <v>N</v>
      </c>
      <c r="L1101" s="32" t="str">
        <f>VLOOKUP(F1101,_holidays!A1097:C3202, 3,FALSE)</f>
        <v>N</v>
      </c>
      <c r="M1101" s="32">
        <v>12</v>
      </c>
      <c r="N1101" s="32">
        <v>25.7</v>
      </c>
      <c r="O1101" s="32">
        <v>31.7</v>
      </c>
      <c r="P1101" s="32">
        <v>0.2</v>
      </c>
      <c r="Q1101" s="39">
        <v>95700.479999999996</v>
      </c>
      <c r="R1101" s="40">
        <v>61.49347092</v>
      </c>
      <c r="S1101" s="40">
        <f t="shared" si="89"/>
        <v>5884954.6839100411</v>
      </c>
    </row>
    <row r="1102" spans="6:19" ht="20" customHeight="1" x14ac:dyDescent="0.2">
      <c r="F1102" s="4">
        <v>43101</v>
      </c>
      <c r="G1102" s="32" t="str">
        <f t="shared" si="85"/>
        <v>Monday</v>
      </c>
      <c r="H1102" s="32" t="str">
        <f t="shared" si="86"/>
        <v>January</v>
      </c>
      <c r="I1102" s="32" t="str">
        <f t="shared" si="87"/>
        <v>2018</v>
      </c>
      <c r="J1102" s="32">
        <f t="shared" si="88"/>
        <v>1</v>
      </c>
      <c r="K1102" s="32" t="str">
        <f>VLOOKUP(F1102,_holidays!A1098:B3203, 2,)</f>
        <v>N</v>
      </c>
      <c r="L1102" s="32" t="str">
        <f>VLOOKUP(F1102,_holidays!A1098:C3203, 3,FALSE)</f>
        <v>Y</v>
      </c>
      <c r="M1102" s="32">
        <v>16.600000000000001</v>
      </c>
      <c r="N1102" s="32">
        <v>25.3</v>
      </c>
      <c r="O1102" s="32">
        <v>31.4</v>
      </c>
      <c r="P1102" s="32">
        <v>0</v>
      </c>
      <c r="Q1102" s="39">
        <v>95959.684999999998</v>
      </c>
      <c r="R1102" s="40">
        <v>71.817747299999994</v>
      </c>
      <c r="S1102" s="40">
        <f t="shared" si="89"/>
        <v>6891608.4083175994</v>
      </c>
    </row>
    <row r="1103" spans="6:19" ht="20" customHeight="1" x14ac:dyDescent="0.2">
      <c r="F1103" s="4">
        <v>43102</v>
      </c>
      <c r="G1103" s="32" t="str">
        <f t="shared" si="85"/>
        <v>Tuesday</v>
      </c>
      <c r="H1103" s="32" t="str">
        <f t="shared" si="86"/>
        <v>January</v>
      </c>
      <c r="I1103" s="32" t="str">
        <f t="shared" si="87"/>
        <v>2018</v>
      </c>
      <c r="J1103" s="32">
        <f t="shared" si="88"/>
        <v>1</v>
      </c>
      <c r="K1103" s="32" t="str">
        <f>VLOOKUP(F1103,_holidays!A1099:B3204, 2,)</f>
        <v>N</v>
      </c>
      <c r="L1103" s="32" t="str">
        <f>VLOOKUP(F1103,_holidays!A1099:C3204, 3,FALSE)</f>
        <v>N</v>
      </c>
      <c r="M1103" s="32">
        <v>16.399999999999999</v>
      </c>
      <c r="N1103" s="32">
        <v>21.8</v>
      </c>
      <c r="O1103" s="32">
        <v>29.7</v>
      </c>
      <c r="P1103" s="32">
        <v>0</v>
      </c>
      <c r="Q1103" s="39">
        <v>105277.85</v>
      </c>
      <c r="R1103" s="40">
        <v>69.387729629999995</v>
      </c>
      <c r="S1103" s="40">
        <f t="shared" si="89"/>
        <v>7304990.9918276956</v>
      </c>
    </row>
    <row r="1104" spans="6:19" ht="20" customHeight="1" x14ac:dyDescent="0.2">
      <c r="F1104" s="4">
        <v>43103</v>
      </c>
      <c r="G1104" s="32" t="str">
        <f t="shared" si="85"/>
        <v>Wednesday</v>
      </c>
      <c r="H1104" s="32" t="str">
        <f t="shared" si="86"/>
        <v>January</v>
      </c>
      <c r="I1104" s="32" t="str">
        <f t="shared" si="87"/>
        <v>2018</v>
      </c>
      <c r="J1104" s="32">
        <f t="shared" si="88"/>
        <v>1</v>
      </c>
      <c r="K1104" s="32" t="str">
        <f>VLOOKUP(F1104,_holidays!A1100:B3205, 2,)</f>
        <v>N</v>
      </c>
      <c r="L1104" s="32" t="str">
        <f>VLOOKUP(F1104,_holidays!A1100:C3205, 3,FALSE)</f>
        <v>N</v>
      </c>
      <c r="M1104" s="32">
        <v>14.6</v>
      </c>
      <c r="N1104" s="32">
        <v>21</v>
      </c>
      <c r="O1104" s="32">
        <v>27.2</v>
      </c>
      <c r="P1104" s="32">
        <v>0</v>
      </c>
      <c r="Q1104" s="39">
        <v>106373.825</v>
      </c>
      <c r="R1104" s="40">
        <v>67.238116770000005</v>
      </c>
      <c r="S1104" s="40">
        <f t="shared" si="89"/>
        <v>7152375.6666215453</v>
      </c>
    </row>
    <row r="1105" spans="6:19" ht="20" customHeight="1" x14ac:dyDescent="0.2">
      <c r="F1105" s="4">
        <v>43104</v>
      </c>
      <c r="G1105" s="32" t="str">
        <f t="shared" si="85"/>
        <v>Thursday</v>
      </c>
      <c r="H1105" s="32" t="str">
        <f t="shared" si="86"/>
        <v>January</v>
      </c>
      <c r="I1105" s="32" t="str">
        <f t="shared" si="87"/>
        <v>2018</v>
      </c>
      <c r="J1105" s="32">
        <f t="shared" si="88"/>
        <v>1</v>
      </c>
      <c r="K1105" s="32" t="str">
        <f>VLOOKUP(F1105,_holidays!A1101:B3206, 2,)</f>
        <v>N</v>
      </c>
      <c r="L1105" s="32" t="str">
        <f>VLOOKUP(F1105,_holidays!A1101:C3206, 3,FALSE)</f>
        <v>N</v>
      </c>
      <c r="M1105" s="32">
        <v>14.1</v>
      </c>
      <c r="N1105" s="32">
        <v>23.6</v>
      </c>
      <c r="O1105" s="32">
        <v>31.8</v>
      </c>
      <c r="P1105" s="32">
        <v>0.2</v>
      </c>
      <c r="Q1105" s="39">
        <v>113337.685</v>
      </c>
      <c r="R1105" s="40">
        <v>78.738187400000001</v>
      </c>
      <c r="S1105" s="40">
        <f t="shared" si="89"/>
        <v>8924003.8810121696</v>
      </c>
    </row>
    <row r="1106" spans="6:19" ht="20" customHeight="1" x14ac:dyDescent="0.2">
      <c r="F1106" s="4">
        <v>43105</v>
      </c>
      <c r="G1106" s="32" t="str">
        <f t="shared" si="85"/>
        <v>Friday</v>
      </c>
      <c r="H1106" s="32" t="str">
        <f t="shared" si="86"/>
        <v>January</v>
      </c>
      <c r="I1106" s="32" t="str">
        <f t="shared" si="87"/>
        <v>2018</v>
      </c>
      <c r="J1106" s="32">
        <f t="shared" si="88"/>
        <v>1</v>
      </c>
      <c r="K1106" s="32" t="str">
        <f>VLOOKUP(F1106,_holidays!A1102:B3207, 2,)</f>
        <v>N</v>
      </c>
      <c r="L1106" s="32" t="str">
        <f>VLOOKUP(F1106,_holidays!A1102:C3207, 3,FALSE)</f>
        <v>N</v>
      </c>
      <c r="M1106" s="32">
        <v>14.7</v>
      </c>
      <c r="N1106" s="32">
        <v>30.7</v>
      </c>
      <c r="O1106" s="32">
        <v>31.7</v>
      </c>
      <c r="P1106" s="32">
        <v>0</v>
      </c>
      <c r="Q1106" s="39">
        <v>123247.735</v>
      </c>
      <c r="R1106" s="40">
        <v>90.82817034</v>
      </c>
      <c r="S1106" s="40">
        <f t="shared" si="89"/>
        <v>11194366.268599181</v>
      </c>
    </row>
    <row r="1107" spans="6:19" ht="20" customHeight="1" x14ac:dyDescent="0.2">
      <c r="F1107" s="4">
        <v>43106</v>
      </c>
      <c r="G1107" s="32" t="str">
        <f t="shared" si="85"/>
        <v>Saturday</v>
      </c>
      <c r="H1107" s="32" t="str">
        <f t="shared" si="86"/>
        <v>January</v>
      </c>
      <c r="I1107" s="32" t="str">
        <f t="shared" si="87"/>
        <v>2018</v>
      </c>
      <c r="J1107" s="32">
        <f t="shared" si="88"/>
        <v>1</v>
      </c>
      <c r="K1107" s="32" t="str">
        <f>VLOOKUP(F1107,_holidays!A1103:B3208, 2,)</f>
        <v>N</v>
      </c>
      <c r="L1107" s="32" t="str">
        <f>VLOOKUP(F1107,_holidays!A1103:C3208, 3,FALSE)</f>
        <v>N</v>
      </c>
      <c r="M1107" s="32">
        <v>18.8</v>
      </c>
      <c r="N1107" s="32">
        <v>41.7</v>
      </c>
      <c r="O1107" s="32">
        <v>31.5</v>
      </c>
      <c r="P1107" s="32">
        <v>0</v>
      </c>
      <c r="Q1107" s="39">
        <v>133705.845</v>
      </c>
      <c r="R1107" s="40">
        <v>75.591386209999996</v>
      </c>
      <c r="S1107" s="40">
        <f t="shared" si="89"/>
        <v>10107010.167929398</v>
      </c>
    </row>
    <row r="1108" spans="6:19" ht="20" customHeight="1" x14ac:dyDescent="0.2">
      <c r="F1108" s="4">
        <v>43107</v>
      </c>
      <c r="G1108" s="32" t="str">
        <f t="shared" si="85"/>
        <v>Sunday</v>
      </c>
      <c r="H1108" s="32" t="str">
        <f t="shared" si="86"/>
        <v>January</v>
      </c>
      <c r="I1108" s="32" t="str">
        <f t="shared" si="87"/>
        <v>2018</v>
      </c>
      <c r="J1108" s="32">
        <f t="shared" si="88"/>
        <v>2</v>
      </c>
      <c r="K1108" s="32" t="str">
        <f>VLOOKUP(F1108,_holidays!A1104:B3209, 2,)</f>
        <v>N</v>
      </c>
      <c r="L1108" s="32" t="str">
        <f>VLOOKUP(F1108,_holidays!A1104:C3209, 3,FALSE)</f>
        <v>N</v>
      </c>
      <c r="M1108" s="32">
        <v>18.7</v>
      </c>
      <c r="N1108" s="32">
        <v>21.8</v>
      </c>
      <c r="O1108" s="32">
        <v>11</v>
      </c>
      <c r="P1108" s="32">
        <v>0</v>
      </c>
      <c r="Q1108" s="39">
        <v>107142.815</v>
      </c>
      <c r="R1108" s="40">
        <v>80.976046170000004</v>
      </c>
      <c r="S1108" s="40">
        <f t="shared" si="89"/>
        <v>8676001.5342237689</v>
      </c>
    </row>
    <row r="1109" spans="6:19" ht="20" customHeight="1" x14ac:dyDescent="0.2">
      <c r="F1109" s="4">
        <v>43108</v>
      </c>
      <c r="G1109" s="32" t="str">
        <f t="shared" si="85"/>
        <v>Monday</v>
      </c>
      <c r="H1109" s="32" t="str">
        <f t="shared" si="86"/>
        <v>January</v>
      </c>
      <c r="I1109" s="32" t="str">
        <f t="shared" si="87"/>
        <v>2018</v>
      </c>
      <c r="J1109" s="32">
        <f t="shared" si="88"/>
        <v>2</v>
      </c>
      <c r="K1109" s="32" t="str">
        <f>VLOOKUP(F1109,_holidays!A1105:B3210, 2,)</f>
        <v>N</v>
      </c>
      <c r="L1109" s="32" t="str">
        <f>VLOOKUP(F1109,_holidays!A1105:C3210, 3,FALSE)</f>
        <v>N</v>
      </c>
      <c r="M1109" s="32">
        <v>17.3</v>
      </c>
      <c r="N1109" s="32">
        <v>21.9</v>
      </c>
      <c r="O1109" s="32">
        <v>17.5</v>
      </c>
      <c r="P1109" s="32">
        <v>0</v>
      </c>
      <c r="Q1109" s="39">
        <v>118832.07</v>
      </c>
      <c r="R1109" s="40">
        <v>87.931578639999998</v>
      </c>
      <c r="S1109" s="40">
        <f t="shared" si="89"/>
        <v>10449091.508158986</v>
      </c>
    </row>
    <row r="1110" spans="6:19" ht="20" customHeight="1" x14ac:dyDescent="0.2">
      <c r="F1110" s="4">
        <v>43109</v>
      </c>
      <c r="G1110" s="32" t="str">
        <f t="shared" si="85"/>
        <v>Tuesday</v>
      </c>
      <c r="H1110" s="32" t="str">
        <f t="shared" si="86"/>
        <v>January</v>
      </c>
      <c r="I1110" s="32" t="str">
        <f t="shared" si="87"/>
        <v>2018</v>
      </c>
      <c r="J1110" s="32">
        <f t="shared" si="88"/>
        <v>2</v>
      </c>
      <c r="K1110" s="32" t="str">
        <f>VLOOKUP(F1110,_holidays!A1106:B3211, 2,)</f>
        <v>N</v>
      </c>
      <c r="L1110" s="32" t="str">
        <f>VLOOKUP(F1110,_holidays!A1106:C3211, 3,FALSE)</f>
        <v>N</v>
      </c>
      <c r="M1110" s="32">
        <v>15.7</v>
      </c>
      <c r="N1110" s="32">
        <v>22.5</v>
      </c>
      <c r="O1110" s="32">
        <v>30</v>
      </c>
      <c r="P1110" s="32">
        <v>0</v>
      </c>
      <c r="Q1110" s="39">
        <v>111361.05</v>
      </c>
      <c r="R1110" s="40">
        <v>76.717394519999999</v>
      </c>
      <c r="S1110" s="40">
        <f t="shared" si="89"/>
        <v>8543329.6070114467</v>
      </c>
    </row>
    <row r="1111" spans="6:19" ht="20" customHeight="1" x14ac:dyDescent="0.2">
      <c r="F1111" s="4">
        <v>43110</v>
      </c>
      <c r="G1111" s="32" t="str">
        <f t="shared" si="85"/>
        <v>Wednesday</v>
      </c>
      <c r="H1111" s="32" t="str">
        <f t="shared" si="86"/>
        <v>January</v>
      </c>
      <c r="I1111" s="32" t="str">
        <f t="shared" si="87"/>
        <v>2018</v>
      </c>
      <c r="J1111" s="32">
        <f t="shared" si="88"/>
        <v>2</v>
      </c>
      <c r="K1111" s="32" t="str">
        <f>VLOOKUP(F1111,_holidays!A1107:B3212, 2,)</f>
        <v>N</v>
      </c>
      <c r="L1111" s="32" t="str">
        <f>VLOOKUP(F1111,_holidays!A1107:C3212, 3,FALSE)</f>
        <v>N</v>
      </c>
      <c r="M1111" s="32">
        <v>13.6</v>
      </c>
      <c r="N1111" s="32">
        <v>25.6</v>
      </c>
      <c r="O1111" s="32">
        <v>23.5</v>
      </c>
      <c r="P1111" s="32">
        <v>0</v>
      </c>
      <c r="Q1111" s="39">
        <v>116530.04</v>
      </c>
      <c r="R1111" s="40">
        <v>80.212274440000002</v>
      </c>
      <c r="S1111" s="40">
        <f t="shared" si="89"/>
        <v>9347139.5489841774</v>
      </c>
    </row>
    <row r="1112" spans="6:19" ht="20" customHeight="1" x14ac:dyDescent="0.2">
      <c r="F1112" s="4">
        <v>43111</v>
      </c>
      <c r="G1112" s="32" t="str">
        <f t="shared" si="85"/>
        <v>Thursday</v>
      </c>
      <c r="H1112" s="32" t="str">
        <f t="shared" si="86"/>
        <v>January</v>
      </c>
      <c r="I1112" s="32" t="str">
        <f t="shared" si="87"/>
        <v>2018</v>
      </c>
      <c r="J1112" s="32">
        <f t="shared" si="88"/>
        <v>2</v>
      </c>
      <c r="K1112" s="32" t="str">
        <f>VLOOKUP(F1112,_holidays!A1108:B3213, 2,)</f>
        <v>N</v>
      </c>
      <c r="L1112" s="32" t="str">
        <f>VLOOKUP(F1112,_holidays!A1108:C3213, 3,FALSE)</f>
        <v>N</v>
      </c>
      <c r="M1112" s="32">
        <v>15.5</v>
      </c>
      <c r="N1112" s="32">
        <v>34.5</v>
      </c>
      <c r="O1112" s="32">
        <v>28.6</v>
      </c>
      <c r="P1112" s="32">
        <v>0</v>
      </c>
      <c r="Q1112" s="39">
        <v>139607.905</v>
      </c>
      <c r="R1112" s="40">
        <v>87.802658050000005</v>
      </c>
      <c r="S1112" s="40">
        <f t="shared" si="89"/>
        <v>12257945.143791886</v>
      </c>
    </row>
    <row r="1113" spans="6:19" ht="20" customHeight="1" x14ac:dyDescent="0.2">
      <c r="F1113" s="4">
        <v>43112</v>
      </c>
      <c r="G1113" s="32" t="str">
        <f t="shared" si="85"/>
        <v>Friday</v>
      </c>
      <c r="H1113" s="32" t="str">
        <f t="shared" si="86"/>
        <v>January</v>
      </c>
      <c r="I1113" s="32" t="str">
        <f t="shared" si="87"/>
        <v>2018</v>
      </c>
      <c r="J1113" s="32">
        <f t="shared" si="88"/>
        <v>2</v>
      </c>
      <c r="K1113" s="32" t="str">
        <f>VLOOKUP(F1113,_holidays!A1109:B3214, 2,)</f>
        <v>N</v>
      </c>
      <c r="L1113" s="32" t="str">
        <f>VLOOKUP(F1113,_holidays!A1109:C3214, 3,FALSE)</f>
        <v>N</v>
      </c>
      <c r="M1113" s="32">
        <v>20.399999999999999</v>
      </c>
      <c r="N1113" s="32">
        <v>30</v>
      </c>
      <c r="O1113" s="32">
        <v>1.7</v>
      </c>
      <c r="P1113" s="32">
        <v>1</v>
      </c>
      <c r="Q1113" s="39">
        <v>132022.87</v>
      </c>
      <c r="R1113" s="40">
        <v>94.000719250000003</v>
      </c>
      <c r="S1113" s="40">
        <f t="shared" si="89"/>
        <v>12410244.737449247</v>
      </c>
    </row>
    <row r="1114" spans="6:19" ht="20" customHeight="1" x14ac:dyDescent="0.2">
      <c r="F1114" s="4">
        <v>43113</v>
      </c>
      <c r="G1114" s="32" t="str">
        <f t="shared" si="85"/>
        <v>Saturday</v>
      </c>
      <c r="H1114" s="32" t="str">
        <f t="shared" si="86"/>
        <v>January</v>
      </c>
      <c r="I1114" s="32" t="str">
        <f t="shared" si="87"/>
        <v>2018</v>
      </c>
      <c r="J1114" s="32">
        <f t="shared" si="88"/>
        <v>2</v>
      </c>
      <c r="K1114" s="32" t="str">
        <f>VLOOKUP(F1114,_holidays!A1110:B3215, 2,)</f>
        <v>N</v>
      </c>
      <c r="L1114" s="32" t="str">
        <f>VLOOKUP(F1114,_holidays!A1110:C3215, 3,FALSE)</f>
        <v>N</v>
      </c>
      <c r="M1114" s="32">
        <v>16</v>
      </c>
      <c r="N1114" s="32">
        <v>20.9</v>
      </c>
      <c r="O1114" s="32">
        <v>10.7</v>
      </c>
      <c r="P1114" s="32">
        <v>7</v>
      </c>
      <c r="Q1114" s="39">
        <v>98977.05</v>
      </c>
      <c r="R1114" s="40">
        <v>73.276545920000004</v>
      </c>
      <c r="S1114" s="40">
        <f t="shared" si="89"/>
        <v>7252696.3493511369</v>
      </c>
    </row>
    <row r="1115" spans="6:19" ht="20" customHeight="1" x14ac:dyDescent="0.2">
      <c r="F1115" s="4">
        <v>43114</v>
      </c>
      <c r="G1115" s="32" t="str">
        <f t="shared" si="85"/>
        <v>Sunday</v>
      </c>
      <c r="H1115" s="32" t="str">
        <f t="shared" si="86"/>
        <v>January</v>
      </c>
      <c r="I1115" s="32" t="str">
        <f t="shared" si="87"/>
        <v>2018</v>
      </c>
      <c r="J1115" s="32">
        <f t="shared" si="88"/>
        <v>3</v>
      </c>
      <c r="K1115" s="32" t="str">
        <f>VLOOKUP(F1115,_holidays!A1111:B3216, 2,)</f>
        <v>N</v>
      </c>
      <c r="L1115" s="32" t="str">
        <f>VLOOKUP(F1115,_holidays!A1111:C3216, 3,FALSE)</f>
        <v>N</v>
      </c>
      <c r="M1115" s="32">
        <v>12.7</v>
      </c>
      <c r="N1115" s="32">
        <v>19.5</v>
      </c>
      <c r="O1115" s="32">
        <v>27.5</v>
      </c>
      <c r="P1115" s="32">
        <v>15</v>
      </c>
      <c r="Q1115" s="39">
        <v>92021.68</v>
      </c>
      <c r="R1115" s="40">
        <v>66.65958191</v>
      </c>
      <c r="S1115" s="40">
        <f t="shared" si="89"/>
        <v>6134126.7154558087</v>
      </c>
    </row>
    <row r="1116" spans="6:19" ht="20" customHeight="1" x14ac:dyDescent="0.2">
      <c r="F1116" s="4">
        <v>43115</v>
      </c>
      <c r="G1116" s="32" t="str">
        <f t="shared" si="85"/>
        <v>Monday</v>
      </c>
      <c r="H1116" s="32" t="str">
        <f t="shared" si="86"/>
        <v>January</v>
      </c>
      <c r="I1116" s="32" t="str">
        <f t="shared" si="87"/>
        <v>2018</v>
      </c>
      <c r="J1116" s="32">
        <f t="shared" si="88"/>
        <v>3</v>
      </c>
      <c r="K1116" s="32" t="str">
        <f>VLOOKUP(F1116,_holidays!A1112:B3217, 2,)</f>
        <v>N</v>
      </c>
      <c r="L1116" s="32" t="str">
        <f>VLOOKUP(F1116,_holidays!A1112:C3217, 3,FALSE)</f>
        <v>N</v>
      </c>
      <c r="M1116" s="32">
        <v>14.6</v>
      </c>
      <c r="N1116" s="32">
        <v>20.9</v>
      </c>
      <c r="O1116" s="32">
        <v>21.1</v>
      </c>
      <c r="P1116" s="32">
        <v>0</v>
      </c>
      <c r="Q1116" s="39">
        <v>109389.095</v>
      </c>
      <c r="R1116" s="40">
        <v>86.378514550000006</v>
      </c>
      <c r="S1116" s="40">
        <f t="shared" si="89"/>
        <v>9448867.5340688322</v>
      </c>
    </row>
    <row r="1117" spans="6:19" ht="20" customHeight="1" x14ac:dyDescent="0.2">
      <c r="F1117" s="4">
        <v>43116</v>
      </c>
      <c r="G1117" s="32" t="str">
        <f t="shared" si="85"/>
        <v>Tuesday</v>
      </c>
      <c r="H1117" s="32" t="str">
        <f t="shared" si="86"/>
        <v>January</v>
      </c>
      <c r="I1117" s="32" t="str">
        <f t="shared" si="87"/>
        <v>2018</v>
      </c>
      <c r="J1117" s="32">
        <f t="shared" si="88"/>
        <v>3</v>
      </c>
      <c r="K1117" s="32" t="str">
        <f>VLOOKUP(F1117,_holidays!A1113:B3218, 2,)</f>
        <v>N</v>
      </c>
      <c r="L1117" s="32" t="str">
        <f>VLOOKUP(F1117,_holidays!A1113:C3218, 3,FALSE)</f>
        <v>N</v>
      </c>
      <c r="M1117" s="32">
        <v>12.9</v>
      </c>
      <c r="N1117" s="32">
        <v>26.9</v>
      </c>
      <c r="O1117" s="32">
        <v>31.1</v>
      </c>
      <c r="P1117" s="32">
        <v>0</v>
      </c>
      <c r="Q1117" s="39">
        <v>116074.03</v>
      </c>
      <c r="R1117" s="40">
        <v>92.836877680000001</v>
      </c>
      <c r="S1117" s="40">
        <f t="shared" si="89"/>
        <v>10775950.524934649</v>
      </c>
    </row>
    <row r="1118" spans="6:19" ht="20" customHeight="1" x14ac:dyDescent="0.2">
      <c r="F1118" s="4">
        <v>43117</v>
      </c>
      <c r="G1118" s="32" t="str">
        <f t="shared" si="85"/>
        <v>Wednesday</v>
      </c>
      <c r="H1118" s="32" t="str">
        <f t="shared" si="86"/>
        <v>January</v>
      </c>
      <c r="I1118" s="32" t="str">
        <f t="shared" si="87"/>
        <v>2018</v>
      </c>
      <c r="J1118" s="32">
        <f t="shared" si="88"/>
        <v>3</v>
      </c>
      <c r="K1118" s="32" t="str">
        <f>VLOOKUP(F1118,_holidays!A1114:B3219, 2,)</f>
        <v>N</v>
      </c>
      <c r="L1118" s="32" t="str">
        <f>VLOOKUP(F1118,_holidays!A1114:C3219, 3,FALSE)</f>
        <v>N</v>
      </c>
      <c r="M1118" s="32">
        <v>12.4</v>
      </c>
      <c r="N1118" s="32">
        <v>30.3</v>
      </c>
      <c r="O1118" s="32">
        <v>30.9</v>
      </c>
      <c r="P1118" s="32">
        <v>0</v>
      </c>
      <c r="Q1118" s="39">
        <v>129286.36500000001</v>
      </c>
      <c r="R1118" s="40">
        <v>100.2774263</v>
      </c>
      <c r="S1118" s="40">
        <f t="shared" si="89"/>
        <v>12964503.937882401</v>
      </c>
    </row>
    <row r="1119" spans="6:19" ht="20" customHeight="1" x14ac:dyDescent="0.2">
      <c r="F1119" s="4">
        <v>43118</v>
      </c>
      <c r="G1119" s="32" t="str">
        <f t="shared" si="85"/>
        <v>Thursday</v>
      </c>
      <c r="H1119" s="32" t="str">
        <f t="shared" si="86"/>
        <v>January</v>
      </c>
      <c r="I1119" s="32" t="str">
        <f t="shared" si="87"/>
        <v>2018</v>
      </c>
      <c r="J1119" s="32">
        <f t="shared" si="88"/>
        <v>3</v>
      </c>
      <c r="K1119" s="32" t="str">
        <f>VLOOKUP(F1119,_holidays!A1115:B3220, 2,)</f>
        <v>N</v>
      </c>
      <c r="L1119" s="32" t="str">
        <f>VLOOKUP(F1119,_holidays!A1115:C3220, 3,FALSE)</f>
        <v>N</v>
      </c>
      <c r="M1119" s="32">
        <v>16.600000000000001</v>
      </c>
      <c r="N1119" s="32">
        <v>40</v>
      </c>
      <c r="O1119" s="32">
        <v>30.8</v>
      </c>
      <c r="P1119" s="32">
        <v>0</v>
      </c>
      <c r="Q1119" s="39">
        <v>154648.065</v>
      </c>
      <c r="R1119" s="40">
        <v>1210.1379199999999</v>
      </c>
      <c r="S1119" s="40">
        <f t="shared" si="89"/>
        <v>187145487.71112478</v>
      </c>
    </row>
    <row r="1120" spans="6:19" ht="20" customHeight="1" x14ac:dyDescent="0.2">
      <c r="F1120" s="4">
        <v>43119</v>
      </c>
      <c r="G1120" s="32" t="str">
        <f t="shared" si="85"/>
        <v>Friday</v>
      </c>
      <c r="H1120" s="32" t="str">
        <f t="shared" si="86"/>
        <v>January</v>
      </c>
      <c r="I1120" s="32" t="str">
        <f t="shared" si="87"/>
        <v>2018</v>
      </c>
      <c r="J1120" s="32">
        <f t="shared" si="88"/>
        <v>3</v>
      </c>
      <c r="K1120" s="32" t="str">
        <f>VLOOKUP(F1120,_holidays!A1116:B3221, 2,)</f>
        <v>N</v>
      </c>
      <c r="L1120" s="32" t="str">
        <f>VLOOKUP(F1120,_holidays!A1116:C3221, 3,FALSE)</f>
        <v>N</v>
      </c>
      <c r="M1120" s="32">
        <v>22.5</v>
      </c>
      <c r="N1120" s="32">
        <v>40.299999999999997</v>
      </c>
      <c r="O1120" s="32">
        <v>30.6</v>
      </c>
      <c r="P1120" s="32">
        <v>0</v>
      </c>
      <c r="Q1120" s="39">
        <v>165070.595</v>
      </c>
      <c r="R1120" s="40">
        <v>647.57416339999997</v>
      </c>
      <c r="S1120" s="40">
        <f t="shared" si="89"/>
        <v>106895452.45906521</v>
      </c>
    </row>
    <row r="1121" spans="6:19" ht="20" customHeight="1" x14ac:dyDescent="0.2">
      <c r="F1121" s="4">
        <v>43120</v>
      </c>
      <c r="G1121" s="32" t="str">
        <f t="shared" si="85"/>
        <v>Saturday</v>
      </c>
      <c r="H1121" s="32" t="str">
        <f t="shared" si="86"/>
        <v>January</v>
      </c>
      <c r="I1121" s="32" t="str">
        <f t="shared" si="87"/>
        <v>2018</v>
      </c>
      <c r="J1121" s="32">
        <f t="shared" si="88"/>
        <v>3</v>
      </c>
      <c r="K1121" s="32" t="str">
        <f>VLOOKUP(F1121,_holidays!A1117:B3222, 2,)</f>
        <v>N</v>
      </c>
      <c r="L1121" s="32" t="str">
        <f>VLOOKUP(F1121,_holidays!A1117:C3222, 3,FALSE)</f>
        <v>N</v>
      </c>
      <c r="M1121" s="32">
        <v>20.3</v>
      </c>
      <c r="N1121" s="32">
        <v>24.6</v>
      </c>
      <c r="O1121" s="32">
        <v>20.2</v>
      </c>
      <c r="P1121" s="32">
        <v>0</v>
      </c>
      <c r="Q1121" s="39">
        <v>124825.02499999999</v>
      </c>
      <c r="R1121" s="40">
        <v>94.104814860000005</v>
      </c>
      <c r="S1121" s="40">
        <f t="shared" si="89"/>
        <v>11746635.867519872</v>
      </c>
    </row>
    <row r="1122" spans="6:19" ht="20" customHeight="1" x14ac:dyDescent="0.2">
      <c r="F1122" s="4">
        <v>43121</v>
      </c>
      <c r="G1122" s="32" t="str">
        <f t="shared" si="85"/>
        <v>Sunday</v>
      </c>
      <c r="H1122" s="32" t="str">
        <f t="shared" si="86"/>
        <v>January</v>
      </c>
      <c r="I1122" s="32" t="str">
        <f t="shared" si="87"/>
        <v>2018</v>
      </c>
      <c r="J1122" s="32">
        <f t="shared" si="88"/>
        <v>4</v>
      </c>
      <c r="K1122" s="32" t="str">
        <f>VLOOKUP(F1122,_holidays!A1118:B3223, 2,)</f>
        <v>N</v>
      </c>
      <c r="L1122" s="32" t="str">
        <f>VLOOKUP(F1122,_holidays!A1118:C3223, 3,FALSE)</f>
        <v>N</v>
      </c>
      <c r="M1122" s="32">
        <v>21</v>
      </c>
      <c r="N1122" s="32">
        <v>28.2</v>
      </c>
      <c r="O1122" s="32">
        <v>14.9</v>
      </c>
      <c r="P1122" s="32">
        <v>0</v>
      </c>
      <c r="Q1122" s="39">
        <v>127305.2</v>
      </c>
      <c r="R1122" s="40">
        <v>121.7119723</v>
      </c>
      <c r="S1122" s="40">
        <f t="shared" si="89"/>
        <v>15494566.976045959</v>
      </c>
    </row>
    <row r="1123" spans="6:19" ht="20" customHeight="1" x14ac:dyDescent="0.2">
      <c r="F1123" s="4">
        <v>43122</v>
      </c>
      <c r="G1123" s="32" t="str">
        <f t="shared" si="85"/>
        <v>Monday</v>
      </c>
      <c r="H1123" s="32" t="str">
        <f t="shared" si="86"/>
        <v>January</v>
      </c>
      <c r="I1123" s="32" t="str">
        <f t="shared" si="87"/>
        <v>2018</v>
      </c>
      <c r="J1123" s="32">
        <f t="shared" si="88"/>
        <v>4</v>
      </c>
      <c r="K1123" s="32" t="str">
        <f>VLOOKUP(F1123,_holidays!A1119:B3224, 2,)</f>
        <v>N</v>
      </c>
      <c r="L1123" s="32" t="str">
        <f>VLOOKUP(F1123,_holidays!A1119:C3224, 3,FALSE)</f>
        <v>N</v>
      </c>
      <c r="M1123" s="32">
        <v>20.5</v>
      </c>
      <c r="N1123" s="32">
        <v>23.9</v>
      </c>
      <c r="O1123" s="32">
        <v>27.3</v>
      </c>
      <c r="P1123" s="32">
        <v>0</v>
      </c>
      <c r="Q1123" s="39">
        <v>137955.42499999999</v>
      </c>
      <c r="R1123" s="40">
        <v>115.1294838</v>
      </c>
      <c r="S1123" s="40">
        <f t="shared" si="89"/>
        <v>15882736.867659613</v>
      </c>
    </row>
    <row r="1124" spans="6:19" ht="20" customHeight="1" x14ac:dyDescent="0.2">
      <c r="F1124" s="4">
        <v>43123</v>
      </c>
      <c r="G1124" s="32" t="str">
        <f t="shared" si="85"/>
        <v>Tuesday</v>
      </c>
      <c r="H1124" s="32" t="str">
        <f t="shared" si="86"/>
        <v>January</v>
      </c>
      <c r="I1124" s="32" t="str">
        <f t="shared" si="87"/>
        <v>2018</v>
      </c>
      <c r="J1124" s="32">
        <f t="shared" si="88"/>
        <v>4</v>
      </c>
      <c r="K1124" s="32" t="str">
        <f>VLOOKUP(F1124,_holidays!A1120:B3225, 2,)</f>
        <v>N</v>
      </c>
      <c r="L1124" s="32" t="str">
        <f>VLOOKUP(F1124,_holidays!A1120:C3225, 3,FALSE)</f>
        <v>N</v>
      </c>
      <c r="M1124" s="32">
        <v>18</v>
      </c>
      <c r="N1124" s="32">
        <v>23.6</v>
      </c>
      <c r="O1124" s="32">
        <v>28.3</v>
      </c>
      <c r="P1124" s="32">
        <v>0</v>
      </c>
      <c r="Q1124" s="39">
        <v>128314.47</v>
      </c>
      <c r="R1124" s="40">
        <v>102.3741093</v>
      </c>
      <c r="S1124" s="40">
        <f t="shared" si="89"/>
        <v>13136079.576551571</v>
      </c>
    </row>
    <row r="1125" spans="6:19" ht="20" customHeight="1" x14ac:dyDescent="0.2">
      <c r="F1125" s="4">
        <v>43124</v>
      </c>
      <c r="G1125" s="32" t="str">
        <f t="shared" si="85"/>
        <v>Wednesday</v>
      </c>
      <c r="H1125" s="32" t="str">
        <f t="shared" si="86"/>
        <v>January</v>
      </c>
      <c r="I1125" s="32" t="str">
        <f t="shared" si="87"/>
        <v>2018</v>
      </c>
      <c r="J1125" s="32">
        <f t="shared" si="88"/>
        <v>4</v>
      </c>
      <c r="K1125" s="32" t="str">
        <f>VLOOKUP(F1125,_holidays!A1121:B3226, 2,)</f>
        <v>N</v>
      </c>
      <c r="L1125" s="32" t="str">
        <f>VLOOKUP(F1125,_holidays!A1121:C3226, 3,FALSE)</f>
        <v>N</v>
      </c>
      <c r="M1125" s="32">
        <v>14.8</v>
      </c>
      <c r="N1125" s="32">
        <v>23.3</v>
      </c>
      <c r="O1125" s="32">
        <v>27.5</v>
      </c>
      <c r="P1125" s="32">
        <v>0</v>
      </c>
      <c r="Q1125" s="39">
        <v>128899.765</v>
      </c>
      <c r="R1125" s="40">
        <v>103.427874</v>
      </c>
      <c r="S1125" s="40">
        <f t="shared" si="89"/>
        <v>13331828.653049611</v>
      </c>
    </row>
    <row r="1126" spans="6:19" ht="20" customHeight="1" x14ac:dyDescent="0.2">
      <c r="F1126" s="4">
        <v>43125</v>
      </c>
      <c r="G1126" s="32" t="str">
        <f t="shared" si="85"/>
        <v>Thursday</v>
      </c>
      <c r="H1126" s="32" t="str">
        <f t="shared" si="86"/>
        <v>January</v>
      </c>
      <c r="I1126" s="32" t="str">
        <f t="shared" si="87"/>
        <v>2018</v>
      </c>
      <c r="J1126" s="32">
        <f t="shared" si="88"/>
        <v>4</v>
      </c>
      <c r="K1126" s="32" t="str">
        <f>VLOOKUP(F1126,_holidays!A1122:B3227, 2,)</f>
        <v>N</v>
      </c>
      <c r="L1126" s="32" t="str">
        <f>VLOOKUP(F1126,_holidays!A1122:C3227, 3,FALSE)</f>
        <v>N</v>
      </c>
      <c r="M1126" s="32">
        <v>17.100000000000001</v>
      </c>
      <c r="N1126" s="32">
        <v>26.6</v>
      </c>
      <c r="O1126" s="32">
        <v>28.1</v>
      </c>
      <c r="P1126" s="32">
        <v>0</v>
      </c>
      <c r="Q1126" s="39">
        <v>139245.21</v>
      </c>
      <c r="R1126" s="40">
        <v>155.5028059</v>
      </c>
      <c r="S1126" s="40">
        <f t="shared" si="89"/>
        <v>21653020.863134738</v>
      </c>
    </row>
    <row r="1127" spans="6:19" ht="20" customHeight="1" x14ac:dyDescent="0.2">
      <c r="F1127" s="4">
        <v>43126</v>
      </c>
      <c r="G1127" s="32" t="str">
        <f t="shared" si="85"/>
        <v>Friday</v>
      </c>
      <c r="H1127" s="32" t="str">
        <f t="shared" si="86"/>
        <v>January</v>
      </c>
      <c r="I1127" s="32" t="str">
        <f t="shared" si="87"/>
        <v>2018</v>
      </c>
      <c r="J1127" s="32">
        <f t="shared" si="88"/>
        <v>4</v>
      </c>
      <c r="K1127" s="32" t="str">
        <f>VLOOKUP(F1127,_holidays!A1123:B3228, 2,)</f>
        <v>N</v>
      </c>
      <c r="L1127" s="32" t="str">
        <f>VLOOKUP(F1127,_holidays!A1123:C3228, 3,FALSE)</f>
        <v>Y</v>
      </c>
      <c r="M1127" s="32">
        <v>19.399999999999999</v>
      </c>
      <c r="N1127" s="32">
        <v>28.4</v>
      </c>
      <c r="O1127" s="32">
        <v>19.899999999999999</v>
      </c>
      <c r="P1127" s="32">
        <v>0</v>
      </c>
      <c r="Q1127" s="39">
        <v>128599.46</v>
      </c>
      <c r="R1127" s="40">
        <v>91.434892809999994</v>
      </c>
      <c r="S1127" s="40">
        <f t="shared" si="89"/>
        <v>11758477.840523882</v>
      </c>
    </row>
    <row r="1128" spans="6:19" ht="20" customHeight="1" x14ac:dyDescent="0.2">
      <c r="F1128" s="4">
        <v>43127</v>
      </c>
      <c r="G1128" s="32" t="str">
        <f t="shared" si="85"/>
        <v>Saturday</v>
      </c>
      <c r="H1128" s="32" t="str">
        <f t="shared" si="86"/>
        <v>January</v>
      </c>
      <c r="I1128" s="32" t="str">
        <f t="shared" si="87"/>
        <v>2018</v>
      </c>
      <c r="J1128" s="32">
        <f t="shared" si="88"/>
        <v>4</v>
      </c>
      <c r="K1128" s="32" t="str">
        <f>VLOOKUP(F1128,_holidays!A1124:B3229, 2,)</f>
        <v>N</v>
      </c>
      <c r="L1128" s="32" t="str">
        <f>VLOOKUP(F1128,_holidays!A1124:C3229, 3,FALSE)</f>
        <v>N</v>
      </c>
      <c r="M1128" s="32">
        <v>21.2</v>
      </c>
      <c r="N1128" s="32">
        <v>33.200000000000003</v>
      </c>
      <c r="O1128" s="32">
        <v>27.5</v>
      </c>
      <c r="P1128" s="32">
        <v>3.4</v>
      </c>
      <c r="Q1128" s="39">
        <v>139114.58499999999</v>
      </c>
      <c r="R1128" s="40">
        <v>104.878878</v>
      </c>
      <c r="S1128" s="40">
        <f t="shared" si="89"/>
        <v>14590181.58823563</v>
      </c>
    </row>
    <row r="1129" spans="6:19" ht="20" customHeight="1" x14ac:dyDescent="0.2">
      <c r="F1129" s="4">
        <v>43128</v>
      </c>
      <c r="G1129" s="32" t="str">
        <f t="shared" si="85"/>
        <v>Sunday</v>
      </c>
      <c r="H1129" s="32" t="str">
        <f t="shared" si="86"/>
        <v>January</v>
      </c>
      <c r="I1129" s="32" t="str">
        <f t="shared" si="87"/>
        <v>2018</v>
      </c>
      <c r="J1129" s="32">
        <f t="shared" si="88"/>
        <v>5</v>
      </c>
      <c r="K1129" s="32" t="str">
        <f>VLOOKUP(F1129,_holidays!A1125:B3230, 2,)</f>
        <v>N</v>
      </c>
      <c r="L1129" s="32" t="str">
        <f>VLOOKUP(F1129,_holidays!A1125:C3230, 3,FALSE)</f>
        <v>N</v>
      </c>
      <c r="M1129" s="32">
        <v>22.7</v>
      </c>
      <c r="N1129" s="32">
        <v>38.1</v>
      </c>
      <c r="O1129" s="32">
        <v>28.5</v>
      </c>
      <c r="P1129" s="32">
        <v>0</v>
      </c>
      <c r="Q1129" s="39">
        <v>159436.69</v>
      </c>
      <c r="R1129" s="40">
        <v>290.41964400000001</v>
      </c>
      <c r="S1129" s="40">
        <f t="shared" si="89"/>
        <v>46303546.750338361</v>
      </c>
    </row>
    <row r="1130" spans="6:19" ht="20" customHeight="1" x14ac:dyDescent="0.2">
      <c r="F1130" s="4">
        <v>43129</v>
      </c>
      <c r="G1130" s="32" t="str">
        <f t="shared" si="85"/>
        <v>Monday</v>
      </c>
      <c r="H1130" s="32" t="str">
        <f t="shared" si="86"/>
        <v>January</v>
      </c>
      <c r="I1130" s="32" t="str">
        <f t="shared" si="87"/>
        <v>2018</v>
      </c>
      <c r="J1130" s="32">
        <f t="shared" si="88"/>
        <v>5</v>
      </c>
      <c r="K1130" s="32" t="str">
        <f>VLOOKUP(F1130,_holidays!A1126:B3231, 2,)</f>
        <v>N</v>
      </c>
      <c r="L1130" s="32" t="str">
        <f>VLOOKUP(F1130,_holidays!A1126:C3231, 3,FALSE)</f>
        <v>N</v>
      </c>
      <c r="M1130" s="32">
        <v>27.8</v>
      </c>
      <c r="N1130" s="32">
        <v>33.5</v>
      </c>
      <c r="O1130" s="32">
        <v>7.3</v>
      </c>
      <c r="P1130" s="32">
        <v>0</v>
      </c>
      <c r="Q1130" s="39">
        <v>160437.565</v>
      </c>
      <c r="R1130" s="40">
        <v>107.6574249</v>
      </c>
      <c r="S1130" s="40">
        <f t="shared" si="89"/>
        <v>17272295.10512637</v>
      </c>
    </row>
    <row r="1131" spans="6:19" ht="20" customHeight="1" x14ac:dyDescent="0.2">
      <c r="F1131" s="4">
        <v>43130</v>
      </c>
      <c r="G1131" s="32" t="str">
        <f t="shared" si="85"/>
        <v>Tuesday</v>
      </c>
      <c r="H1131" s="32" t="str">
        <f t="shared" si="86"/>
        <v>January</v>
      </c>
      <c r="I1131" s="32" t="str">
        <f t="shared" si="87"/>
        <v>2018</v>
      </c>
      <c r="J1131" s="32">
        <f t="shared" si="88"/>
        <v>5</v>
      </c>
      <c r="K1131" s="32" t="str">
        <f>VLOOKUP(F1131,_holidays!A1127:B3232, 2,)</f>
        <v>N</v>
      </c>
      <c r="L1131" s="32" t="str">
        <f>VLOOKUP(F1131,_holidays!A1127:C3232, 3,FALSE)</f>
        <v>N</v>
      </c>
      <c r="M1131" s="32">
        <v>15.6</v>
      </c>
      <c r="N1131" s="32">
        <v>21</v>
      </c>
      <c r="O1131" s="32">
        <v>14.1</v>
      </c>
      <c r="P1131" s="32">
        <v>38.799999999999997</v>
      </c>
      <c r="Q1131" s="39">
        <v>115239.57</v>
      </c>
      <c r="R1131" s="40">
        <v>78.574438810000004</v>
      </c>
      <c r="S1131" s="40">
        <f t="shared" si="89"/>
        <v>9054884.5414557122</v>
      </c>
    </row>
    <row r="1132" spans="6:19" ht="20" customHeight="1" x14ac:dyDescent="0.2">
      <c r="F1132" s="4">
        <v>43131</v>
      </c>
      <c r="G1132" s="32" t="str">
        <f t="shared" si="85"/>
        <v>Wednesday</v>
      </c>
      <c r="H1132" s="32" t="str">
        <f t="shared" si="86"/>
        <v>January</v>
      </c>
      <c r="I1132" s="32" t="str">
        <f t="shared" si="87"/>
        <v>2018</v>
      </c>
      <c r="J1132" s="32">
        <f t="shared" si="88"/>
        <v>5</v>
      </c>
      <c r="K1132" s="32" t="str">
        <f>VLOOKUP(F1132,_holidays!A1128:B3233, 2,)</f>
        <v>Y</v>
      </c>
      <c r="L1132" s="32" t="str">
        <f>VLOOKUP(F1132,_holidays!A1128:C3233, 3,FALSE)</f>
        <v>N</v>
      </c>
      <c r="M1132" s="32">
        <v>14.6</v>
      </c>
      <c r="N1132" s="32">
        <v>19.100000000000001</v>
      </c>
      <c r="O1132" s="32">
        <v>19.600000000000001</v>
      </c>
      <c r="P1132" s="32">
        <v>0</v>
      </c>
      <c r="Q1132" s="39">
        <v>108524.18</v>
      </c>
      <c r="R1132" s="40">
        <v>65.217558049999994</v>
      </c>
      <c r="S1132" s="40">
        <f t="shared" si="89"/>
        <v>7077682.0089786481</v>
      </c>
    </row>
    <row r="1133" spans="6:19" ht="20" customHeight="1" x14ac:dyDescent="0.2">
      <c r="F1133" s="4">
        <v>43132</v>
      </c>
      <c r="G1133" s="32" t="str">
        <f t="shared" si="85"/>
        <v>Thursday</v>
      </c>
      <c r="H1133" s="32" t="str">
        <f t="shared" si="86"/>
        <v>February</v>
      </c>
      <c r="I1133" s="32" t="str">
        <f t="shared" si="87"/>
        <v>2018</v>
      </c>
      <c r="J1133" s="32">
        <f t="shared" si="88"/>
        <v>5</v>
      </c>
      <c r="K1133" s="32" t="str">
        <f>VLOOKUP(F1133,_holidays!A1129:B3234, 2,)</f>
        <v>Y</v>
      </c>
      <c r="L1133" s="32" t="str">
        <f>VLOOKUP(F1133,_holidays!A1129:C3234, 3,FALSE)</f>
        <v>N</v>
      </c>
      <c r="M1133" s="32">
        <v>12.1</v>
      </c>
      <c r="N1133" s="32">
        <v>22.5</v>
      </c>
      <c r="O1133" s="32">
        <v>28.9</v>
      </c>
      <c r="P1133" s="32">
        <v>0.2</v>
      </c>
      <c r="Q1133" s="39">
        <v>109949.21</v>
      </c>
      <c r="R1133" s="40">
        <v>72.412229809999999</v>
      </c>
      <c r="S1133" s="40">
        <f t="shared" si="89"/>
        <v>7961667.4619479505</v>
      </c>
    </row>
    <row r="1134" spans="6:19" ht="20" customHeight="1" x14ac:dyDescent="0.2">
      <c r="F1134" s="4">
        <v>43133</v>
      </c>
      <c r="G1134" s="32" t="str">
        <f t="shared" si="85"/>
        <v>Friday</v>
      </c>
      <c r="H1134" s="32" t="str">
        <f t="shared" si="86"/>
        <v>February</v>
      </c>
      <c r="I1134" s="32" t="str">
        <f t="shared" si="87"/>
        <v>2018</v>
      </c>
      <c r="J1134" s="32">
        <f t="shared" si="88"/>
        <v>5</v>
      </c>
      <c r="K1134" s="32" t="str">
        <f>VLOOKUP(F1134,_holidays!A1130:B3235, 2,)</f>
        <v>Y</v>
      </c>
      <c r="L1134" s="32" t="str">
        <f>VLOOKUP(F1134,_holidays!A1130:C3235, 3,FALSE)</f>
        <v>N</v>
      </c>
      <c r="M1134" s="32">
        <v>13.4</v>
      </c>
      <c r="N1134" s="32">
        <v>22.1</v>
      </c>
      <c r="O1134" s="32">
        <v>28.4</v>
      </c>
      <c r="P1134" s="32">
        <v>0</v>
      </c>
      <c r="Q1134" s="39">
        <v>112946.34</v>
      </c>
      <c r="R1134" s="40">
        <v>80.454353729999994</v>
      </c>
      <c r="S1134" s="40">
        <f t="shared" si="89"/>
        <v>9087024.7908688467</v>
      </c>
    </row>
    <row r="1135" spans="6:19" ht="20" customHeight="1" x14ac:dyDescent="0.2">
      <c r="F1135" s="4">
        <v>43134</v>
      </c>
      <c r="G1135" s="32" t="str">
        <f t="shared" si="85"/>
        <v>Saturday</v>
      </c>
      <c r="H1135" s="32" t="str">
        <f t="shared" si="86"/>
        <v>February</v>
      </c>
      <c r="I1135" s="32" t="str">
        <f t="shared" si="87"/>
        <v>2018</v>
      </c>
      <c r="J1135" s="32">
        <f t="shared" si="88"/>
        <v>5</v>
      </c>
      <c r="K1135" s="32" t="str">
        <f>VLOOKUP(F1135,_holidays!A1131:B3236, 2,)</f>
        <v>Y</v>
      </c>
      <c r="L1135" s="32" t="str">
        <f>VLOOKUP(F1135,_holidays!A1131:C3236, 3,FALSE)</f>
        <v>N</v>
      </c>
      <c r="M1135" s="32">
        <v>15.8</v>
      </c>
      <c r="N1135" s="32">
        <v>28.1</v>
      </c>
      <c r="O1135" s="32">
        <v>26.7</v>
      </c>
      <c r="P1135" s="32">
        <v>0</v>
      </c>
      <c r="Q1135" s="39">
        <v>104947.325</v>
      </c>
      <c r="R1135" s="40">
        <v>86.517007910000004</v>
      </c>
      <c r="S1135" s="40">
        <f t="shared" si="89"/>
        <v>9079728.54715834</v>
      </c>
    </row>
    <row r="1136" spans="6:19" ht="20" customHeight="1" x14ac:dyDescent="0.2">
      <c r="F1136" s="4">
        <v>43135</v>
      </c>
      <c r="G1136" s="32" t="str">
        <f t="shared" si="85"/>
        <v>Sunday</v>
      </c>
      <c r="H1136" s="32" t="str">
        <f t="shared" si="86"/>
        <v>February</v>
      </c>
      <c r="I1136" s="32" t="str">
        <f t="shared" si="87"/>
        <v>2018</v>
      </c>
      <c r="J1136" s="32">
        <f t="shared" si="88"/>
        <v>6</v>
      </c>
      <c r="K1136" s="32" t="str">
        <f>VLOOKUP(F1136,_holidays!A1132:B3237, 2,)</f>
        <v>Y</v>
      </c>
      <c r="L1136" s="32" t="str">
        <f>VLOOKUP(F1136,_holidays!A1132:C3237, 3,FALSE)</f>
        <v>N</v>
      </c>
      <c r="M1136" s="32">
        <v>14.7</v>
      </c>
      <c r="N1136" s="32">
        <v>25.7</v>
      </c>
      <c r="O1136" s="32">
        <v>28.5</v>
      </c>
      <c r="P1136" s="32">
        <v>0</v>
      </c>
      <c r="Q1136" s="39">
        <v>106065.935</v>
      </c>
      <c r="R1136" s="40">
        <v>98.921846560000006</v>
      </c>
      <c r="S1136" s="40">
        <f t="shared" si="89"/>
        <v>10492238.147312934</v>
      </c>
    </row>
    <row r="1137" spans="6:19" ht="20" customHeight="1" x14ac:dyDescent="0.2">
      <c r="F1137" s="4">
        <v>43136</v>
      </c>
      <c r="G1137" s="32" t="str">
        <f t="shared" si="85"/>
        <v>Monday</v>
      </c>
      <c r="H1137" s="32" t="str">
        <f t="shared" si="86"/>
        <v>February</v>
      </c>
      <c r="I1137" s="32" t="str">
        <f t="shared" si="87"/>
        <v>2018</v>
      </c>
      <c r="J1137" s="32">
        <f t="shared" si="88"/>
        <v>6</v>
      </c>
      <c r="K1137" s="32" t="str">
        <f>VLOOKUP(F1137,_holidays!A1133:B3238, 2,)</f>
        <v>Y</v>
      </c>
      <c r="L1137" s="32" t="str">
        <f>VLOOKUP(F1137,_holidays!A1133:C3238, 3,FALSE)</f>
        <v>N</v>
      </c>
      <c r="M1137" s="32">
        <v>17</v>
      </c>
      <c r="N1137" s="32">
        <v>25.7</v>
      </c>
      <c r="O1137" s="32">
        <v>24</v>
      </c>
      <c r="P1137" s="32">
        <v>0</v>
      </c>
      <c r="Q1137" s="39">
        <v>126465.96</v>
      </c>
      <c r="R1137" s="40">
        <v>103.83019280000001</v>
      </c>
      <c r="S1137" s="40">
        <f t="shared" si="89"/>
        <v>13130985.00943709</v>
      </c>
    </row>
    <row r="1138" spans="6:19" ht="20" customHeight="1" x14ac:dyDescent="0.2">
      <c r="F1138" s="4">
        <v>43137</v>
      </c>
      <c r="G1138" s="32" t="str">
        <f t="shared" si="85"/>
        <v>Tuesday</v>
      </c>
      <c r="H1138" s="32" t="str">
        <f t="shared" si="86"/>
        <v>February</v>
      </c>
      <c r="I1138" s="32" t="str">
        <f t="shared" si="87"/>
        <v>2018</v>
      </c>
      <c r="J1138" s="32">
        <f t="shared" si="88"/>
        <v>6</v>
      </c>
      <c r="K1138" s="32" t="str">
        <f>VLOOKUP(F1138,_holidays!A1134:B3239, 2,)</f>
        <v>Y</v>
      </c>
      <c r="L1138" s="32" t="str">
        <f>VLOOKUP(F1138,_holidays!A1134:C3239, 3,FALSE)</f>
        <v>N</v>
      </c>
      <c r="M1138" s="32">
        <v>17.7</v>
      </c>
      <c r="N1138" s="32">
        <v>29.9</v>
      </c>
      <c r="O1138" s="32">
        <v>27.6</v>
      </c>
      <c r="P1138" s="32">
        <v>0</v>
      </c>
      <c r="Q1138" s="39">
        <v>137539.72500000001</v>
      </c>
      <c r="R1138" s="40">
        <v>104.2296312</v>
      </c>
      <c r="S1138" s="40">
        <f t="shared" si="89"/>
        <v>14335714.812099421</v>
      </c>
    </row>
    <row r="1139" spans="6:19" ht="20" customHeight="1" x14ac:dyDescent="0.2">
      <c r="F1139" s="4">
        <v>43138</v>
      </c>
      <c r="G1139" s="32" t="str">
        <f t="shared" si="85"/>
        <v>Wednesday</v>
      </c>
      <c r="H1139" s="32" t="str">
        <f t="shared" si="86"/>
        <v>February</v>
      </c>
      <c r="I1139" s="32" t="str">
        <f t="shared" si="87"/>
        <v>2018</v>
      </c>
      <c r="J1139" s="32">
        <f t="shared" si="88"/>
        <v>6</v>
      </c>
      <c r="K1139" s="32" t="str">
        <f>VLOOKUP(F1139,_holidays!A1135:B3240, 2,)</f>
        <v>Y</v>
      </c>
      <c r="L1139" s="32" t="str">
        <f>VLOOKUP(F1139,_holidays!A1135:C3240, 3,FALSE)</f>
        <v>N</v>
      </c>
      <c r="M1139" s="32">
        <v>18.7</v>
      </c>
      <c r="N1139" s="32">
        <v>37.4</v>
      </c>
      <c r="O1139" s="32">
        <v>27.1</v>
      </c>
      <c r="P1139" s="32">
        <v>0</v>
      </c>
      <c r="Q1139" s="39">
        <v>159307.315</v>
      </c>
      <c r="R1139" s="40">
        <v>624.26093430000003</v>
      </c>
      <c r="S1139" s="40">
        <f t="shared" si="89"/>
        <v>99449333.302724406</v>
      </c>
    </row>
    <row r="1140" spans="6:19" ht="20" customHeight="1" x14ac:dyDescent="0.2">
      <c r="F1140" s="4">
        <v>43139</v>
      </c>
      <c r="G1140" s="32" t="str">
        <f t="shared" si="85"/>
        <v>Thursday</v>
      </c>
      <c r="H1140" s="32" t="str">
        <f t="shared" si="86"/>
        <v>February</v>
      </c>
      <c r="I1140" s="32" t="str">
        <f t="shared" si="87"/>
        <v>2018</v>
      </c>
      <c r="J1140" s="32">
        <f t="shared" si="88"/>
        <v>6</v>
      </c>
      <c r="K1140" s="32" t="str">
        <f>VLOOKUP(F1140,_holidays!A1136:B3241, 2,)</f>
        <v>Y</v>
      </c>
      <c r="L1140" s="32" t="str">
        <f>VLOOKUP(F1140,_holidays!A1136:C3241, 3,FALSE)</f>
        <v>N</v>
      </c>
      <c r="M1140" s="32">
        <v>20.6</v>
      </c>
      <c r="N1140" s="32">
        <v>27.5</v>
      </c>
      <c r="O1140" s="32">
        <v>15.8</v>
      </c>
      <c r="P1140" s="32">
        <v>0</v>
      </c>
      <c r="Q1140" s="39">
        <v>149473.01</v>
      </c>
      <c r="R1140" s="40">
        <v>106.6526349</v>
      </c>
      <c r="S1140" s="40">
        <f t="shared" si="89"/>
        <v>15941690.362934049</v>
      </c>
    </row>
    <row r="1141" spans="6:19" ht="20" customHeight="1" x14ac:dyDescent="0.2">
      <c r="F1141" s="4">
        <v>43140</v>
      </c>
      <c r="G1141" s="32" t="str">
        <f t="shared" si="85"/>
        <v>Friday</v>
      </c>
      <c r="H1141" s="32" t="str">
        <f t="shared" si="86"/>
        <v>February</v>
      </c>
      <c r="I1141" s="32" t="str">
        <f t="shared" si="87"/>
        <v>2018</v>
      </c>
      <c r="J1141" s="32">
        <f t="shared" si="88"/>
        <v>6</v>
      </c>
      <c r="K1141" s="32" t="str">
        <f>VLOOKUP(F1141,_holidays!A1137:B3242, 2,)</f>
        <v>Y</v>
      </c>
      <c r="L1141" s="32" t="str">
        <f>VLOOKUP(F1141,_holidays!A1137:C3242, 3,FALSE)</f>
        <v>N</v>
      </c>
      <c r="M1141" s="32">
        <v>20.399999999999999</v>
      </c>
      <c r="N1141" s="32">
        <v>24.9</v>
      </c>
      <c r="O1141" s="32">
        <v>17.2</v>
      </c>
      <c r="P1141" s="32">
        <v>0</v>
      </c>
      <c r="Q1141" s="39">
        <v>137101.87</v>
      </c>
      <c r="R1141" s="40">
        <v>113.7060807</v>
      </c>
      <c r="S1141" s="40">
        <f t="shared" si="89"/>
        <v>15589316.294340909</v>
      </c>
    </row>
    <row r="1142" spans="6:19" ht="20" customHeight="1" x14ac:dyDescent="0.2">
      <c r="F1142" s="4">
        <v>43141</v>
      </c>
      <c r="G1142" s="32" t="str">
        <f t="shared" si="85"/>
        <v>Saturday</v>
      </c>
      <c r="H1142" s="32" t="str">
        <f t="shared" si="86"/>
        <v>February</v>
      </c>
      <c r="I1142" s="32" t="str">
        <f t="shared" si="87"/>
        <v>2018</v>
      </c>
      <c r="J1142" s="32">
        <f t="shared" si="88"/>
        <v>6</v>
      </c>
      <c r="K1142" s="32" t="str">
        <f>VLOOKUP(F1142,_holidays!A1138:B3243, 2,)</f>
        <v>Y</v>
      </c>
      <c r="L1142" s="32" t="str">
        <f>VLOOKUP(F1142,_holidays!A1138:C3243, 3,FALSE)</f>
        <v>N</v>
      </c>
      <c r="M1142" s="32">
        <v>18.7</v>
      </c>
      <c r="N1142" s="32">
        <v>30.3</v>
      </c>
      <c r="O1142" s="32">
        <v>6.6</v>
      </c>
      <c r="P1142" s="32">
        <v>0</v>
      </c>
      <c r="Q1142" s="39">
        <v>118113.8</v>
      </c>
      <c r="R1142" s="40">
        <v>83.521526919999999</v>
      </c>
      <c r="S1142" s="40">
        <f t="shared" si="89"/>
        <v>9865044.9263234958</v>
      </c>
    </row>
    <row r="1143" spans="6:19" ht="20" customHeight="1" x14ac:dyDescent="0.2">
      <c r="F1143" s="4">
        <v>43142</v>
      </c>
      <c r="G1143" s="32" t="str">
        <f t="shared" si="85"/>
        <v>Sunday</v>
      </c>
      <c r="H1143" s="32" t="str">
        <f t="shared" si="86"/>
        <v>February</v>
      </c>
      <c r="I1143" s="32" t="str">
        <f t="shared" si="87"/>
        <v>2018</v>
      </c>
      <c r="J1143" s="32">
        <f t="shared" si="88"/>
        <v>7</v>
      </c>
      <c r="K1143" s="32" t="str">
        <f>VLOOKUP(F1143,_holidays!A1139:B3244, 2,)</f>
        <v>Y</v>
      </c>
      <c r="L1143" s="32" t="str">
        <f>VLOOKUP(F1143,_holidays!A1139:C3244, 3,FALSE)</f>
        <v>N</v>
      </c>
      <c r="M1143" s="32">
        <v>15.5</v>
      </c>
      <c r="N1143" s="32">
        <v>21.2</v>
      </c>
      <c r="O1143" s="32">
        <v>18.5</v>
      </c>
      <c r="P1143" s="32">
        <v>0</v>
      </c>
      <c r="Q1143" s="39">
        <v>100440.29</v>
      </c>
      <c r="R1143" s="40">
        <v>66.272357439999993</v>
      </c>
      <c r="S1143" s="40">
        <f t="shared" si="89"/>
        <v>6656414.8002572563</v>
      </c>
    </row>
    <row r="1144" spans="6:19" ht="20" customHeight="1" x14ac:dyDescent="0.2">
      <c r="F1144" s="4">
        <v>43143</v>
      </c>
      <c r="G1144" s="32" t="str">
        <f t="shared" si="85"/>
        <v>Monday</v>
      </c>
      <c r="H1144" s="32" t="str">
        <f t="shared" si="86"/>
        <v>February</v>
      </c>
      <c r="I1144" s="32" t="str">
        <f t="shared" si="87"/>
        <v>2018</v>
      </c>
      <c r="J1144" s="32">
        <f t="shared" si="88"/>
        <v>7</v>
      </c>
      <c r="K1144" s="32" t="str">
        <f>VLOOKUP(F1144,_holidays!A1140:B3245, 2,)</f>
        <v>Y</v>
      </c>
      <c r="L1144" s="32" t="str">
        <f>VLOOKUP(F1144,_holidays!A1140:C3245, 3,FALSE)</f>
        <v>N</v>
      </c>
      <c r="M1144" s="32">
        <v>16.3</v>
      </c>
      <c r="N1144" s="32">
        <v>23.6</v>
      </c>
      <c r="O1144" s="32">
        <v>22.2</v>
      </c>
      <c r="P1144" s="32">
        <v>0</v>
      </c>
      <c r="Q1144" s="39">
        <v>116209.13</v>
      </c>
      <c r="R1144" s="40">
        <v>93.173935740000005</v>
      </c>
      <c r="S1144" s="40">
        <f t="shared" si="89"/>
        <v>10827662.011021307</v>
      </c>
    </row>
    <row r="1145" spans="6:19" ht="20" customHeight="1" x14ac:dyDescent="0.2">
      <c r="F1145" s="4">
        <v>43144</v>
      </c>
      <c r="G1145" s="32" t="str">
        <f t="shared" si="85"/>
        <v>Tuesday</v>
      </c>
      <c r="H1145" s="32" t="str">
        <f t="shared" si="86"/>
        <v>February</v>
      </c>
      <c r="I1145" s="32" t="str">
        <f t="shared" si="87"/>
        <v>2018</v>
      </c>
      <c r="J1145" s="32">
        <f t="shared" si="88"/>
        <v>7</v>
      </c>
      <c r="K1145" s="32" t="str">
        <f>VLOOKUP(F1145,_holidays!A1141:B3246, 2,)</f>
        <v>Y</v>
      </c>
      <c r="L1145" s="32" t="str">
        <f>VLOOKUP(F1145,_holidays!A1141:C3246, 3,FALSE)</f>
        <v>N</v>
      </c>
      <c r="M1145" s="32">
        <v>13.6</v>
      </c>
      <c r="N1145" s="32">
        <v>29</v>
      </c>
      <c r="O1145" s="32">
        <v>26</v>
      </c>
      <c r="P1145" s="32">
        <v>0</v>
      </c>
      <c r="Q1145" s="39">
        <v>124882.715</v>
      </c>
      <c r="R1145" s="40">
        <v>99.609433350000003</v>
      </c>
      <c r="S1145" s="40">
        <f t="shared" si="89"/>
        <v>12439496.476359546</v>
      </c>
    </row>
    <row r="1146" spans="6:19" ht="20" customHeight="1" x14ac:dyDescent="0.2">
      <c r="F1146" s="4">
        <v>43145</v>
      </c>
      <c r="G1146" s="32" t="str">
        <f t="shared" si="85"/>
        <v>Wednesday</v>
      </c>
      <c r="H1146" s="32" t="str">
        <f t="shared" si="86"/>
        <v>February</v>
      </c>
      <c r="I1146" s="32" t="str">
        <f t="shared" si="87"/>
        <v>2018</v>
      </c>
      <c r="J1146" s="32">
        <f t="shared" si="88"/>
        <v>7</v>
      </c>
      <c r="K1146" s="32" t="str">
        <f>VLOOKUP(F1146,_holidays!A1142:B3247, 2,)</f>
        <v>Y</v>
      </c>
      <c r="L1146" s="32" t="str">
        <f>VLOOKUP(F1146,_holidays!A1142:C3247, 3,FALSE)</f>
        <v>N</v>
      </c>
      <c r="M1146" s="32">
        <v>17.5</v>
      </c>
      <c r="N1146" s="32">
        <v>23.3</v>
      </c>
      <c r="O1146" s="32">
        <v>22.8</v>
      </c>
      <c r="P1146" s="32">
        <v>0</v>
      </c>
      <c r="Q1146" s="39">
        <v>115269.5</v>
      </c>
      <c r="R1146" s="40">
        <v>72.046428359999993</v>
      </c>
      <c r="S1146" s="40">
        <f t="shared" si="89"/>
        <v>8304755.7738430193</v>
      </c>
    </row>
    <row r="1147" spans="6:19" ht="20" customHeight="1" x14ac:dyDescent="0.2">
      <c r="F1147" s="4">
        <v>43146</v>
      </c>
      <c r="G1147" s="32" t="str">
        <f t="shared" si="85"/>
        <v>Thursday</v>
      </c>
      <c r="H1147" s="32" t="str">
        <f t="shared" si="86"/>
        <v>February</v>
      </c>
      <c r="I1147" s="32" t="str">
        <f t="shared" si="87"/>
        <v>2018</v>
      </c>
      <c r="J1147" s="32">
        <f t="shared" si="88"/>
        <v>7</v>
      </c>
      <c r="K1147" s="32" t="str">
        <f>VLOOKUP(F1147,_holidays!A1143:B3248, 2,)</f>
        <v>Y</v>
      </c>
      <c r="L1147" s="32" t="str">
        <f>VLOOKUP(F1147,_holidays!A1143:C3248, 3,FALSE)</f>
        <v>N</v>
      </c>
      <c r="M1147" s="32">
        <v>13.5</v>
      </c>
      <c r="N1147" s="32">
        <v>24.2</v>
      </c>
      <c r="O1147" s="32">
        <v>18.399999999999999</v>
      </c>
      <c r="P1147" s="32">
        <v>0</v>
      </c>
      <c r="Q1147" s="39">
        <v>117260.245</v>
      </c>
      <c r="R1147" s="40">
        <v>83.187740950000006</v>
      </c>
      <c r="S1147" s="40">
        <f t="shared" si="89"/>
        <v>9754614.884793533</v>
      </c>
    </row>
    <row r="1148" spans="6:19" ht="20" customHeight="1" x14ac:dyDescent="0.2">
      <c r="F1148" s="4">
        <v>43147</v>
      </c>
      <c r="G1148" s="32" t="str">
        <f t="shared" si="85"/>
        <v>Friday</v>
      </c>
      <c r="H1148" s="32" t="str">
        <f t="shared" si="86"/>
        <v>February</v>
      </c>
      <c r="I1148" s="32" t="str">
        <f t="shared" si="87"/>
        <v>2018</v>
      </c>
      <c r="J1148" s="32">
        <f t="shared" si="88"/>
        <v>7</v>
      </c>
      <c r="K1148" s="32" t="str">
        <f>VLOOKUP(F1148,_holidays!A1144:B3249, 2,)</f>
        <v>Y</v>
      </c>
      <c r="L1148" s="32" t="str">
        <f>VLOOKUP(F1148,_holidays!A1144:C3249, 3,FALSE)</f>
        <v>N</v>
      </c>
      <c r="M1148" s="32">
        <v>15.7</v>
      </c>
      <c r="N1148" s="32">
        <v>22.2</v>
      </c>
      <c r="O1148" s="32">
        <v>24.8</v>
      </c>
      <c r="P1148" s="32">
        <v>0</v>
      </c>
      <c r="Q1148" s="39">
        <v>114736.355</v>
      </c>
      <c r="R1148" s="40">
        <v>86.835346319999999</v>
      </c>
      <c r="S1148" s="40">
        <f t="shared" si="89"/>
        <v>9963171.1219194625</v>
      </c>
    </row>
    <row r="1149" spans="6:19" ht="20" customHeight="1" x14ac:dyDescent="0.2">
      <c r="F1149" s="4">
        <v>43148</v>
      </c>
      <c r="G1149" s="32" t="str">
        <f t="shared" si="85"/>
        <v>Saturday</v>
      </c>
      <c r="H1149" s="32" t="str">
        <f t="shared" si="86"/>
        <v>February</v>
      </c>
      <c r="I1149" s="32" t="str">
        <f t="shared" si="87"/>
        <v>2018</v>
      </c>
      <c r="J1149" s="32">
        <f t="shared" si="88"/>
        <v>7</v>
      </c>
      <c r="K1149" s="32" t="str">
        <f>VLOOKUP(F1149,_holidays!A1145:B3250, 2,)</f>
        <v>Y</v>
      </c>
      <c r="L1149" s="32" t="str">
        <f>VLOOKUP(F1149,_holidays!A1145:C3250, 3,FALSE)</f>
        <v>N</v>
      </c>
      <c r="M1149" s="32">
        <v>12.4</v>
      </c>
      <c r="N1149" s="32">
        <v>25.3</v>
      </c>
      <c r="O1149" s="32">
        <v>24.1</v>
      </c>
      <c r="P1149" s="32">
        <v>0</v>
      </c>
      <c r="Q1149" s="39">
        <v>105799.935</v>
      </c>
      <c r="R1149" s="40">
        <v>82.758307090000002</v>
      </c>
      <c r="S1149" s="40">
        <f t="shared" si="89"/>
        <v>8755823.5108320396</v>
      </c>
    </row>
    <row r="1150" spans="6:19" ht="20" customHeight="1" x14ac:dyDescent="0.2">
      <c r="F1150" s="4">
        <v>43149</v>
      </c>
      <c r="G1150" s="32" t="str">
        <f t="shared" si="85"/>
        <v>Sunday</v>
      </c>
      <c r="H1150" s="32" t="str">
        <f t="shared" si="86"/>
        <v>February</v>
      </c>
      <c r="I1150" s="32" t="str">
        <f t="shared" si="87"/>
        <v>2018</v>
      </c>
      <c r="J1150" s="32">
        <f t="shared" si="88"/>
        <v>8</v>
      </c>
      <c r="K1150" s="32" t="str">
        <f>VLOOKUP(F1150,_holidays!A1146:B3251, 2,)</f>
        <v>Y</v>
      </c>
      <c r="L1150" s="32" t="str">
        <f>VLOOKUP(F1150,_holidays!A1146:C3251, 3,FALSE)</f>
        <v>N</v>
      </c>
      <c r="M1150" s="32">
        <v>13.6</v>
      </c>
      <c r="N1150" s="32">
        <v>24</v>
      </c>
      <c r="O1150" s="32">
        <v>20.5</v>
      </c>
      <c r="P1150" s="32">
        <v>0</v>
      </c>
      <c r="Q1150" s="39">
        <v>105085.515</v>
      </c>
      <c r="R1150" s="40">
        <v>77.337616229999995</v>
      </c>
      <c r="S1150" s="40">
        <f t="shared" si="89"/>
        <v>8127063.230401908</v>
      </c>
    </row>
    <row r="1151" spans="6:19" ht="20" customHeight="1" x14ac:dyDescent="0.2">
      <c r="F1151" s="4">
        <v>43150</v>
      </c>
      <c r="G1151" s="32" t="str">
        <f t="shared" si="85"/>
        <v>Monday</v>
      </c>
      <c r="H1151" s="32" t="str">
        <f t="shared" si="86"/>
        <v>February</v>
      </c>
      <c r="I1151" s="32" t="str">
        <f t="shared" si="87"/>
        <v>2018</v>
      </c>
      <c r="J1151" s="32">
        <f t="shared" si="88"/>
        <v>8</v>
      </c>
      <c r="K1151" s="32" t="str">
        <f>VLOOKUP(F1151,_holidays!A1147:B3252, 2,)</f>
        <v>Y</v>
      </c>
      <c r="L1151" s="32" t="str">
        <f>VLOOKUP(F1151,_holidays!A1147:C3252, 3,FALSE)</f>
        <v>N</v>
      </c>
      <c r="M1151" s="32">
        <v>17.600000000000001</v>
      </c>
      <c r="N1151" s="32">
        <v>25.4</v>
      </c>
      <c r="O1151" s="32">
        <v>20.9</v>
      </c>
      <c r="P1151" s="32">
        <v>0.8</v>
      </c>
      <c r="Q1151" s="39">
        <v>113116.425</v>
      </c>
      <c r="R1151" s="40">
        <v>74.677828180000006</v>
      </c>
      <c r="S1151" s="40">
        <f t="shared" si="89"/>
        <v>8447288.9504858572</v>
      </c>
    </row>
    <row r="1152" spans="6:19" ht="20" customHeight="1" x14ac:dyDescent="0.2">
      <c r="F1152" s="4">
        <v>43151</v>
      </c>
      <c r="G1152" s="32" t="str">
        <f t="shared" si="85"/>
        <v>Tuesday</v>
      </c>
      <c r="H1152" s="32" t="str">
        <f t="shared" si="86"/>
        <v>February</v>
      </c>
      <c r="I1152" s="32" t="str">
        <f t="shared" si="87"/>
        <v>2018</v>
      </c>
      <c r="J1152" s="32">
        <f t="shared" si="88"/>
        <v>8</v>
      </c>
      <c r="K1152" s="32" t="str">
        <f>VLOOKUP(F1152,_holidays!A1148:B3253, 2,)</f>
        <v>Y</v>
      </c>
      <c r="L1152" s="32" t="str">
        <f>VLOOKUP(F1152,_holidays!A1148:C3253, 3,FALSE)</f>
        <v>N</v>
      </c>
      <c r="M1152" s="32">
        <v>14.1</v>
      </c>
      <c r="N1152" s="32">
        <v>29.5</v>
      </c>
      <c r="O1152" s="32">
        <v>25.5</v>
      </c>
      <c r="P1152" s="32">
        <v>0</v>
      </c>
      <c r="Q1152" s="39">
        <v>120035.38499999999</v>
      </c>
      <c r="R1152" s="40">
        <v>78.800517830000004</v>
      </c>
      <c r="S1152" s="40">
        <f t="shared" si="89"/>
        <v>9458850.4959234148</v>
      </c>
    </row>
    <row r="1153" spans="6:19" ht="20" customHeight="1" x14ac:dyDescent="0.2">
      <c r="F1153" s="4">
        <v>43152</v>
      </c>
      <c r="G1153" s="32" t="str">
        <f t="shared" si="85"/>
        <v>Wednesday</v>
      </c>
      <c r="H1153" s="32" t="str">
        <f t="shared" si="86"/>
        <v>February</v>
      </c>
      <c r="I1153" s="32" t="str">
        <f t="shared" si="87"/>
        <v>2018</v>
      </c>
      <c r="J1153" s="32">
        <f t="shared" si="88"/>
        <v>8</v>
      </c>
      <c r="K1153" s="32" t="str">
        <f>VLOOKUP(F1153,_holidays!A1149:B3254, 2,)</f>
        <v>Y</v>
      </c>
      <c r="L1153" s="32" t="str">
        <f>VLOOKUP(F1153,_holidays!A1149:C3254, 3,FALSE)</f>
        <v>N</v>
      </c>
      <c r="M1153" s="32">
        <v>16</v>
      </c>
      <c r="N1153" s="32">
        <v>29.3</v>
      </c>
      <c r="O1153" s="32">
        <v>16</v>
      </c>
      <c r="P1153" s="32">
        <v>0</v>
      </c>
      <c r="Q1153" s="39">
        <v>124481.41499999999</v>
      </c>
      <c r="R1153" s="40">
        <v>84.555739439999996</v>
      </c>
      <c r="S1153" s="40">
        <f t="shared" si="89"/>
        <v>10525618.091862507</v>
      </c>
    </row>
    <row r="1154" spans="6:19" ht="20" customHeight="1" x14ac:dyDescent="0.2">
      <c r="F1154" s="4">
        <v>43153</v>
      </c>
      <c r="G1154" s="32" t="str">
        <f t="shared" si="85"/>
        <v>Thursday</v>
      </c>
      <c r="H1154" s="32" t="str">
        <f t="shared" si="86"/>
        <v>February</v>
      </c>
      <c r="I1154" s="32" t="str">
        <f t="shared" si="87"/>
        <v>2018</v>
      </c>
      <c r="J1154" s="32">
        <f t="shared" si="88"/>
        <v>8</v>
      </c>
      <c r="K1154" s="32" t="str">
        <f>VLOOKUP(F1154,_holidays!A1150:B3255, 2,)</f>
        <v>Y</v>
      </c>
      <c r="L1154" s="32" t="str">
        <f>VLOOKUP(F1154,_holidays!A1150:C3255, 3,FALSE)</f>
        <v>N</v>
      </c>
      <c r="M1154" s="32">
        <v>20.3</v>
      </c>
      <c r="N1154" s="32">
        <v>31</v>
      </c>
      <c r="O1154" s="32">
        <v>16.8</v>
      </c>
      <c r="P1154" s="32">
        <v>0</v>
      </c>
      <c r="Q1154" s="39">
        <v>133607.065</v>
      </c>
      <c r="R1154" s="40">
        <v>88.847838789999997</v>
      </c>
      <c r="S1154" s="40">
        <f t="shared" si="89"/>
        <v>11870698.972325051</v>
      </c>
    </row>
    <row r="1155" spans="6:19" ht="20" customHeight="1" x14ac:dyDescent="0.2">
      <c r="F1155" s="4">
        <v>43154</v>
      </c>
      <c r="G1155" s="32" t="str">
        <f t="shared" si="85"/>
        <v>Friday</v>
      </c>
      <c r="H1155" s="32" t="str">
        <f t="shared" si="86"/>
        <v>February</v>
      </c>
      <c r="I1155" s="32" t="str">
        <f t="shared" si="87"/>
        <v>2018</v>
      </c>
      <c r="J1155" s="32">
        <f t="shared" si="88"/>
        <v>8</v>
      </c>
      <c r="K1155" s="32" t="str">
        <f>VLOOKUP(F1155,_holidays!A1151:B3256, 2,)</f>
        <v>Y</v>
      </c>
      <c r="L1155" s="32" t="str">
        <f>VLOOKUP(F1155,_holidays!A1151:C3256, 3,FALSE)</f>
        <v>N</v>
      </c>
      <c r="M1155" s="32">
        <v>21.2</v>
      </c>
      <c r="N1155" s="32">
        <v>33.5</v>
      </c>
      <c r="O1155" s="32">
        <v>13.4</v>
      </c>
      <c r="P1155" s="32">
        <v>0.2</v>
      </c>
      <c r="Q1155" s="39">
        <v>136328.345</v>
      </c>
      <c r="R1155" s="40">
        <v>85.713196379999999</v>
      </c>
      <c r="S1155" s="40">
        <f t="shared" si="89"/>
        <v>11685138.207145391</v>
      </c>
    </row>
    <row r="1156" spans="6:19" ht="20" customHeight="1" x14ac:dyDescent="0.2">
      <c r="F1156" s="4">
        <v>43155</v>
      </c>
      <c r="G1156" s="32" t="str">
        <f t="shared" si="85"/>
        <v>Saturday</v>
      </c>
      <c r="H1156" s="32" t="str">
        <f t="shared" si="86"/>
        <v>February</v>
      </c>
      <c r="I1156" s="32" t="str">
        <f t="shared" si="87"/>
        <v>2018</v>
      </c>
      <c r="J1156" s="32">
        <f t="shared" si="88"/>
        <v>8</v>
      </c>
      <c r="K1156" s="32" t="str">
        <f>VLOOKUP(F1156,_holidays!A1152:B3257, 2,)</f>
        <v>Y</v>
      </c>
      <c r="L1156" s="32" t="str">
        <f>VLOOKUP(F1156,_holidays!A1152:C3257, 3,FALSE)</f>
        <v>N</v>
      </c>
      <c r="M1156" s="32">
        <v>22.7</v>
      </c>
      <c r="N1156" s="32">
        <v>31.6</v>
      </c>
      <c r="O1156" s="32">
        <v>4.8</v>
      </c>
      <c r="P1156" s="32">
        <v>0.4</v>
      </c>
      <c r="Q1156" s="39">
        <v>119226.435</v>
      </c>
      <c r="R1156" s="40">
        <v>75.07065351</v>
      </c>
      <c r="S1156" s="40">
        <f t="shared" si="89"/>
        <v>8950406.3911175374</v>
      </c>
    </row>
    <row r="1157" spans="6:19" ht="20" customHeight="1" x14ac:dyDescent="0.2">
      <c r="F1157" s="4">
        <v>43156</v>
      </c>
      <c r="G1157" s="32" t="str">
        <f t="shared" si="85"/>
        <v>Sunday</v>
      </c>
      <c r="H1157" s="32" t="str">
        <f t="shared" si="86"/>
        <v>February</v>
      </c>
      <c r="I1157" s="32" t="str">
        <f t="shared" si="87"/>
        <v>2018</v>
      </c>
      <c r="J1157" s="32">
        <f t="shared" si="88"/>
        <v>9</v>
      </c>
      <c r="K1157" s="32" t="str">
        <f>VLOOKUP(F1157,_holidays!A1153:B3258, 2,)</f>
        <v>Y</v>
      </c>
      <c r="L1157" s="32" t="str">
        <f>VLOOKUP(F1157,_holidays!A1153:C3258, 3,FALSE)</f>
        <v>N</v>
      </c>
      <c r="M1157" s="32">
        <v>16.2</v>
      </c>
      <c r="N1157" s="32">
        <v>19.8</v>
      </c>
      <c r="O1157" s="32">
        <v>10</v>
      </c>
      <c r="P1157" s="32">
        <v>0</v>
      </c>
      <c r="Q1157" s="39">
        <v>96305.07</v>
      </c>
      <c r="R1157" s="40">
        <v>55.999394809999998</v>
      </c>
      <c r="S1157" s="40">
        <f t="shared" si="89"/>
        <v>5393025.637134687</v>
      </c>
    </row>
    <row r="1158" spans="6:19" ht="20" customHeight="1" x14ac:dyDescent="0.2">
      <c r="F1158" s="4">
        <v>43157</v>
      </c>
      <c r="G1158" s="32" t="str">
        <f t="shared" ref="G1158:G1221" si="90">TEXT(F1158,"DDDD")</f>
        <v>Monday</v>
      </c>
      <c r="H1158" s="32" t="str">
        <f t="shared" ref="H1158:H1221" si="91">TEXT(F1158,"MMMM")</f>
        <v>February</v>
      </c>
      <c r="I1158" s="32" t="str">
        <f t="shared" ref="I1158:I1221" si="92">TEXT(F1158,"YYYY")</f>
        <v>2018</v>
      </c>
      <c r="J1158" s="32">
        <f t="shared" ref="J1158:J1221" si="93">WEEKNUM(F1158)</f>
        <v>9</v>
      </c>
      <c r="K1158" s="32" t="str">
        <f>VLOOKUP(F1158,_holidays!A1154:B3259, 2,)</f>
        <v>Y</v>
      </c>
      <c r="L1158" s="32" t="str">
        <f>VLOOKUP(F1158,_holidays!A1154:C3259, 3,FALSE)</f>
        <v>N</v>
      </c>
      <c r="M1158" s="32">
        <v>14.3</v>
      </c>
      <c r="N1158" s="32">
        <v>26.5</v>
      </c>
      <c r="O1158" s="32">
        <v>24.3</v>
      </c>
      <c r="P1158" s="32">
        <v>0</v>
      </c>
      <c r="Q1158" s="39">
        <v>117952.36500000001</v>
      </c>
      <c r="R1158" s="40">
        <v>76.805514340000002</v>
      </c>
      <c r="S1158" s="40">
        <f t="shared" ref="S1158:S1221" si="94">Q1158*R1158</f>
        <v>9059392.0614444148</v>
      </c>
    </row>
    <row r="1159" spans="6:19" ht="20" customHeight="1" x14ac:dyDescent="0.2">
      <c r="F1159" s="4">
        <v>43158</v>
      </c>
      <c r="G1159" s="32" t="str">
        <f t="shared" si="90"/>
        <v>Tuesday</v>
      </c>
      <c r="H1159" s="32" t="str">
        <f t="shared" si="91"/>
        <v>February</v>
      </c>
      <c r="I1159" s="32" t="str">
        <f t="shared" si="92"/>
        <v>2018</v>
      </c>
      <c r="J1159" s="32">
        <f t="shared" si="93"/>
        <v>9</v>
      </c>
      <c r="K1159" s="32" t="str">
        <f>VLOOKUP(F1159,_holidays!A1155:B3260, 2,)</f>
        <v>Y</v>
      </c>
      <c r="L1159" s="32" t="str">
        <f>VLOOKUP(F1159,_holidays!A1155:C3260, 3,FALSE)</f>
        <v>N</v>
      </c>
      <c r="M1159" s="32">
        <v>14.9</v>
      </c>
      <c r="N1159" s="32">
        <v>31.3</v>
      </c>
      <c r="O1159" s="32">
        <v>24</v>
      </c>
      <c r="P1159" s="32">
        <v>0</v>
      </c>
      <c r="Q1159" s="39">
        <v>127894.285</v>
      </c>
      <c r="R1159" s="40">
        <v>73.635400590000003</v>
      </c>
      <c r="S1159" s="40">
        <f t="shared" si="94"/>
        <v>9417546.9091466293</v>
      </c>
    </row>
    <row r="1160" spans="6:19" ht="20" customHeight="1" x14ac:dyDescent="0.2">
      <c r="F1160" s="4">
        <v>43159</v>
      </c>
      <c r="G1160" s="32" t="str">
        <f t="shared" si="90"/>
        <v>Wednesday</v>
      </c>
      <c r="H1160" s="32" t="str">
        <f t="shared" si="91"/>
        <v>February</v>
      </c>
      <c r="I1160" s="32" t="str">
        <f t="shared" si="92"/>
        <v>2018</v>
      </c>
      <c r="J1160" s="32">
        <f t="shared" si="93"/>
        <v>9</v>
      </c>
      <c r="K1160" s="32" t="str">
        <f>VLOOKUP(F1160,_holidays!A1156:B3261, 2,)</f>
        <v>Y</v>
      </c>
      <c r="L1160" s="32" t="str">
        <f>VLOOKUP(F1160,_holidays!A1156:C3261, 3,FALSE)</f>
        <v>N</v>
      </c>
      <c r="M1160" s="32">
        <v>20</v>
      </c>
      <c r="N1160" s="32">
        <v>30.9</v>
      </c>
      <c r="O1160" s="32">
        <v>19.600000000000001</v>
      </c>
      <c r="P1160" s="32">
        <v>0</v>
      </c>
      <c r="Q1160" s="39">
        <v>123400.17</v>
      </c>
      <c r="R1160" s="40">
        <v>69.092841730000004</v>
      </c>
      <c r="S1160" s="40">
        <f t="shared" si="94"/>
        <v>8526068.4152650945</v>
      </c>
    </row>
    <row r="1161" spans="6:19" ht="20" customHeight="1" x14ac:dyDescent="0.2">
      <c r="F1161" s="4">
        <v>43160</v>
      </c>
      <c r="G1161" s="32" t="str">
        <f t="shared" si="90"/>
        <v>Thursday</v>
      </c>
      <c r="H1161" s="32" t="str">
        <f t="shared" si="91"/>
        <v>March</v>
      </c>
      <c r="I1161" s="32" t="str">
        <f t="shared" si="92"/>
        <v>2018</v>
      </c>
      <c r="J1161" s="32">
        <f t="shared" si="93"/>
        <v>9</v>
      </c>
      <c r="K1161" s="32" t="str">
        <f>VLOOKUP(F1161,_holidays!A1157:B3262, 2,)</f>
        <v>Y</v>
      </c>
      <c r="L1161" s="32" t="str">
        <f>VLOOKUP(F1161,_holidays!A1157:C3262, 3,FALSE)</f>
        <v>N</v>
      </c>
      <c r="M1161" s="32">
        <v>16.2</v>
      </c>
      <c r="N1161" s="32">
        <v>20.5</v>
      </c>
      <c r="O1161" s="32">
        <v>17.7</v>
      </c>
      <c r="P1161" s="32">
        <v>0.8</v>
      </c>
      <c r="Q1161" s="39">
        <v>117346.26</v>
      </c>
      <c r="R1161" s="40">
        <v>78.60161635</v>
      </c>
      <c r="S1161" s="40">
        <f t="shared" si="94"/>
        <v>9223605.7086273506</v>
      </c>
    </row>
    <row r="1162" spans="6:19" ht="20" customHeight="1" x14ac:dyDescent="0.2">
      <c r="F1162" s="4">
        <v>43161</v>
      </c>
      <c r="G1162" s="32" t="str">
        <f t="shared" si="90"/>
        <v>Friday</v>
      </c>
      <c r="H1162" s="32" t="str">
        <f t="shared" si="91"/>
        <v>March</v>
      </c>
      <c r="I1162" s="32" t="str">
        <f t="shared" si="92"/>
        <v>2018</v>
      </c>
      <c r="J1162" s="32">
        <f t="shared" si="93"/>
        <v>9</v>
      </c>
      <c r="K1162" s="32" t="str">
        <f>VLOOKUP(F1162,_holidays!A1158:B3263, 2,)</f>
        <v>Y</v>
      </c>
      <c r="L1162" s="32" t="str">
        <f>VLOOKUP(F1162,_holidays!A1158:C3263, 3,FALSE)</f>
        <v>N</v>
      </c>
      <c r="M1162" s="32">
        <v>14.5</v>
      </c>
      <c r="N1162" s="32">
        <v>22.8</v>
      </c>
      <c r="O1162" s="32">
        <v>19.600000000000001</v>
      </c>
      <c r="P1162" s="32">
        <v>0.4</v>
      </c>
      <c r="Q1162" s="39">
        <v>119960.33</v>
      </c>
      <c r="R1162" s="40">
        <v>91.866531140000006</v>
      </c>
      <c r="S1162" s="40">
        <f t="shared" si="94"/>
        <v>11020339.391509676</v>
      </c>
    </row>
    <row r="1163" spans="6:19" ht="20" customHeight="1" x14ac:dyDescent="0.2">
      <c r="F1163" s="4">
        <v>43162</v>
      </c>
      <c r="G1163" s="32" t="str">
        <f t="shared" si="90"/>
        <v>Saturday</v>
      </c>
      <c r="H1163" s="32" t="str">
        <f t="shared" si="91"/>
        <v>March</v>
      </c>
      <c r="I1163" s="32" t="str">
        <f t="shared" si="92"/>
        <v>2018</v>
      </c>
      <c r="J1163" s="32">
        <f t="shared" si="93"/>
        <v>9</v>
      </c>
      <c r="K1163" s="32" t="str">
        <f>VLOOKUP(F1163,_holidays!A1159:B3264, 2,)</f>
        <v>Y</v>
      </c>
      <c r="L1163" s="32" t="str">
        <f>VLOOKUP(F1163,_holidays!A1159:C3264, 3,FALSE)</f>
        <v>N</v>
      </c>
      <c r="M1163" s="32">
        <v>13.9</v>
      </c>
      <c r="N1163" s="32">
        <v>32.700000000000003</v>
      </c>
      <c r="O1163" s="32">
        <v>21.8</v>
      </c>
      <c r="P1163" s="32">
        <v>0</v>
      </c>
      <c r="Q1163" s="39">
        <v>111096.30499999999</v>
      </c>
      <c r="R1163" s="40">
        <v>80.624052259999999</v>
      </c>
      <c r="S1163" s="40">
        <f t="shared" si="94"/>
        <v>8957034.3002128992</v>
      </c>
    </row>
    <row r="1164" spans="6:19" ht="20" customHeight="1" x14ac:dyDescent="0.2">
      <c r="F1164" s="4">
        <v>43163</v>
      </c>
      <c r="G1164" s="32" t="str">
        <f t="shared" si="90"/>
        <v>Sunday</v>
      </c>
      <c r="H1164" s="32" t="str">
        <f t="shared" si="91"/>
        <v>March</v>
      </c>
      <c r="I1164" s="32" t="str">
        <f t="shared" si="92"/>
        <v>2018</v>
      </c>
      <c r="J1164" s="32">
        <f t="shared" si="93"/>
        <v>10</v>
      </c>
      <c r="K1164" s="32" t="str">
        <f>VLOOKUP(F1164,_holidays!A1160:B3265, 2,)</f>
        <v>Y</v>
      </c>
      <c r="L1164" s="32" t="str">
        <f>VLOOKUP(F1164,_holidays!A1160:C3265, 3,FALSE)</f>
        <v>N</v>
      </c>
      <c r="M1164" s="32">
        <v>15.8</v>
      </c>
      <c r="N1164" s="32">
        <v>21</v>
      </c>
      <c r="O1164" s="32">
        <v>22.2</v>
      </c>
      <c r="P1164" s="32">
        <v>0</v>
      </c>
      <c r="Q1164" s="39">
        <v>101334.2</v>
      </c>
      <c r="R1164" s="40">
        <v>72.599066879999995</v>
      </c>
      <c r="S1164" s="40">
        <f t="shared" si="94"/>
        <v>7356768.3630312951</v>
      </c>
    </row>
    <row r="1165" spans="6:19" ht="20" customHeight="1" x14ac:dyDescent="0.2">
      <c r="F1165" s="4">
        <v>43164</v>
      </c>
      <c r="G1165" s="32" t="str">
        <f t="shared" si="90"/>
        <v>Monday</v>
      </c>
      <c r="H1165" s="32" t="str">
        <f t="shared" si="91"/>
        <v>March</v>
      </c>
      <c r="I1165" s="32" t="str">
        <f t="shared" si="92"/>
        <v>2018</v>
      </c>
      <c r="J1165" s="32">
        <f t="shared" si="93"/>
        <v>10</v>
      </c>
      <c r="K1165" s="32" t="str">
        <f>VLOOKUP(F1165,_holidays!A1161:B3266, 2,)</f>
        <v>Y</v>
      </c>
      <c r="L1165" s="32" t="str">
        <f>VLOOKUP(F1165,_holidays!A1161:C3266, 3,FALSE)</f>
        <v>N</v>
      </c>
      <c r="M1165" s="32">
        <v>14.9</v>
      </c>
      <c r="N1165" s="32">
        <v>21.1</v>
      </c>
      <c r="O1165" s="32">
        <v>16.600000000000001</v>
      </c>
      <c r="P1165" s="32">
        <v>0</v>
      </c>
      <c r="Q1165" s="39">
        <v>112527.285</v>
      </c>
      <c r="R1165" s="40">
        <v>70.615557719999998</v>
      </c>
      <c r="S1165" s="40">
        <f t="shared" si="94"/>
        <v>7946176.9889923902</v>
      </c>
    </row>
    <row r="1166" spans="6:19" ht="20" customHeight="1" x14ac:dyDescent="0.2">
      <c r="F1166" s="4">
        <v>43165</v>
      </c>
      <c r="G1166" s="32" t="str">
        <f t="shared" si="90"/>
        <v>Tuesday</v>
      </c>
      <c r="H1166" s="32" t="str">
        <f t="shared" si="91"/>
        <v>March</v>
      </c>
      <c r="I1166" s="32" t="str">
        <f t="shared" si="92"/>
        <v>2018</v>
      </c>
      <c r="J1166" s="32">
        <f t="shared" si="93"/>
        <v>10</v>
      </c>
      <c r="K1166" s="32" t="str">
        <f>VLOOKUP(F1166,_holidays!A1162:B3267, 2,)</f>
        <v>Y</v>
      </c>
      <c r="L1166" s="32" t="str">
        <f>VLOOKUP(F1166,_holidays!A1162:C3267, 3,FALSE)</f>
        <v>N</v>
      </c>
      <c r="M1166" s="32">
        <v>12.5</v>
      </c>
      <c r="N1166" s="32">
        <v>27.6</v>
      </c>
      <c r="O1166" s="32">
        <v>22.6</v>
      </c>
      <c r="P1166" s="32">
        <v>0</v>
      </c>
      <c r="Q1166" s="39">
        <v>113850.81</v>
      </c>
      <c r="R1166" s="40">
        <v>61.354685359999998</v>
      </c>
      <c r="S1166" s="40">
        <f t="shared" si="94"/>
        <v>6985280.6255311416</v>
      </c>
    </row>
    <row r="1167" spans="6:19" ht="20" customHeight="1" x14ac:dyDescent="0.2">
      <c r="F1167" s="4">
        <v>43166</v>
      </c>
      <c r="G1167" s="32" t="str">
        <f t="shared" si="90"/>
        <v>Wednesday</v>
      </c>
      <c r="H1167" s="32" t="str">
        <f t="shared" si="91"/>
        <v>March</v>
      </c>
      <c r="I1167" s="32" t="str">
        <f t="shared" si="92"/>
        <v>2018</v>
      </c>
      <c r="J1167" s="32">
        <f t="shared" si="93"/>
        <v>10</v>
      </c>
      <c r="K1167" s="32" t="str">
        <f>VLOOKUP(F1167,_holidays!A1163:B3268, 2,)</f>
        <v>Y</v>
      </c>
      <c r="L1167" s="32" t="str">
        <f>VLOOKUP(F1167,_holidays!A1163:C3268, 3,FALSE)</f>
        <v>N</v>
      </c>
      <c r="M1167" s="32">
        <v>14.4</v>
      </c>
      <c r="N1167" s="32">
        <v>28.5</v>
      </c>
      <c r="O1167" s="32">
        <v>22.4</v>
      </c>
      <c r="P1167" s="32">
        <v>0</v>
      </c>
      <c r="Q1167" s="39">
        <v>122717.5</v>
      </c>
      <c r="R1167" s="40">
        <v>73.26754588</v>
      </c>
      <c r="S1167" s="40">
        <f t="shared" si="94"/>
        <v>8991210.0615289006</v>
      </c>
    </row>
    <row r="1168" spans="6:19" ht="20" customHeight="1" x14ac:dyDescent="0.2">
      <c r="F1168" s="4">
        <v>43167</v>
      </c>
      <c r="G1168" s="32" t="str">
        <f t="shared" si="90"/>
        <v>Thursday</v>
      </c>
      <c r="H1168" s="32" t="str">
        <f t="shared" si="91"/>
        <v>March</v>
      </c>
      <c r="I1168" s="32" t="str">
        <f t="shared" si="92"/>
        <v>2018</v>
      </c>
      <c r="J1168" s="32">
        <f t="shared" si="93"/>
        <v>10</v>
      </c>
      <c r="K1168" s="32" t="str">
        <f>VLOOKUP(F1168,_holidays!A1164:B3269, 2,)</f>
        <v>Y</v>
      </c>
      <c r="L1168" s="32" t="str">
        <f>VLOOKUP(F1168,_holidays!A1164:C3269, 3,FALSE)</f>
        <v>N</v>
      </c>
      <c r="M1168" s="32">
        <v>14.9</v>
      </c>
      <c r="N1168" s="32">
        <v>30.5</v>
      </c>
      <c r="O1168" s="32">
        <v>22.1</v>
      </c>
      <c r="P1168" s="32">
        <v>0</v>
      </c>
      <c r="Q1168" s="39">
        <v>128732.59</v>
      </c>
      <c r="R1168" s="40">
        <v>94.574270459999994</v>
      </c>
      <c r="S1168" s="40">
        <f t="shared" si="94"/>
        <v>12174790.783676291</v>
      </c>
    </row>
    <row r="1169" spans="6:19" ht="20" customHeight="1" x14ac:dyDescent="0.2">
      <c r="F1169" s="4">
        <v>43168</v>
      </c>
      <c r="G1169" s="32" t="str">
        <f t="shared" si="90"/>
        <v>Friday</v>
      </c>
      <c r="H1169" s="32" t="str">
        <f t="shared" si="91"/>
        <v>March</v>
      </c>
      <c r="I1169" s="32" t="str">
        <f t="shared" si="92"/>
        <v>2018</v>
      </c>
      <c r="J1169" s="32">
        <f t="shared" si="93"/>
        <v>10</v>
      </c>
      <c r="K1169" s="32" t="str">
        <f>VLOOKUP(F1169,_holidays!A1165:B3270, 2,)</f>
        <v>Y</v>
      </c>
      <c r="L1169" s="32" t="str">
        <f>VLOOKUP(F1169,_holidays!A1165:C3270, 3,FALSE)</f>
        <v>N</v>
      </c>
      <c r="M1169" s="32">
        <v>14.6</v>
      </c>
      <c r="N1169" s="32">
        <v>28.8</v>
      </c>
      <c r="O1169" s="32">
        <v>21.9</v>
      </c>
      <c r="P1169" s="32">
        <v>0</v>
      </c>
      <c r="Q1169" s="39">
        <v>127805.485</v>
      </c>
      <c r="R1169" s="40">
        <v>99.170499149999998</v>
      </c>
      <c r="S1169" s="40">
        <f t="shared" si="94"/>
        <v>12674533.741557838</v>
      </c>
    </row>
    <row r="1170" spans="6:19" ht="20" customHeight="1" x14ac:dyDescent="0.2">
      <c r="F1170" s="4">
        <v>43169</v>
      </c>
      <c r="G1170" s="32" t="str">
        <f t="shared" si="90"/>
        <v>Saturday</v>
      </c>
      <c r="H1170" s="32" t="str">
        <f t="shared" si="91"/>
        <v>March</v>
      </c>
      <c r="I1170" s="32" t="str">
        <f t="shared" si="92"/>
        <v>2018</v>
      </c>
      <c r="J1170" s="32">
        <f t="shared" si="93"/>
        <v>10</v>
      </c>
      <c r="K1170" s="32" t="str">
        <f>VLOOKUP(F1170,_holidays!A1166:B3271, 2,)</f>
        <v>Y</v>
      </c>
      <c r="L1170" s="32" t="str">
        <f>VLOOKUP(F1170,_holidays!A1166:C3271, 3,FALSE)</f>
        <v>N</v>
      </c>
      <c r="M1170" s="32">
        <v>14.3</v>
      </c>
      <c r="N1170" s="32">
        <v>35.1</v>
      </c>
      <c r="O1170" s="32">
        <v>21.6</v>
      </c>
      <c r="P1170" s="32">
        <v>0</v>
      </c>
      <c r="Q1170" s="39">
        <v>120398.88499999999</v>
      </c>
      <c r="R1170" s="40">
        <v>91.988443200000006</v>
      </c>
      <c r="S1170" s="40">
        <f t="shared" si="94"/>
        <v>11075305.994165832</v>
      </c>
    </row>
    <row r="1171" spans="6:19" ht="20" customHeight="1" x14ac:dyDescent="0.2">
      <c r="F1171" s="4">
        <v>43170</v>
      </c>
      <c r="G1171" s="32" t="str">
        <f t="shared" si="90"/>
        <v>Sunday</v>
      </c>
      <c r="H1171" s="32" t="str">
        <f t="shared" si="91"/>
        <v>March</v>
      </c>
      <c r="I1171" s="32" t="str">
        <f t="shared" si="92"/>
        <v>2018</v>
      </c>
      <c r="J1171" s="32">
        <f t="shared" si="93"/>
        <v>11</v>
      </c>
      <c r="K1171" s="32" t="str">
        <f>VLOOKUP(F1171,_holidays!A1167:B3272, 2,)</f>
        <v>Y</v>
      </c>
      <c r="L1171" s="32" t="str">
        <f>VLOOKUP(F1171,_holidays!A1167:C3272, 3,FALSE)</f>
        <v>N</v>
      </c>
      <c r="M1171" s="32">
        <v>17</v>
      </c>
      <c r="N1171" s="32">
        <v>22.8</v>
      </c>
      <c r="O1171" s="32">
        <v>14.3</v>
      </c>
      <c r="P1171" s="32">
        <v>0</v>
      </c>
      <c r="Q1171" s="39">
        <v>104486.18</v>
      </c>
      <c r="R1171" s="40">
        <v>74.152652579999994</v>
      </c>
      <c r="S1171" s="40">
        <f t="shared" si="94"/>
        <v>7747927.4049513433</v>
      </c>
    </row>
    <row r="1172" spans="6:19" ht="20" customHeight="1" x14ac:dyDescent="0.2">
      <c r="F1172" s="4">
        <v>43171</v>
      </c>
      <c r="G1172" s="32" t="str">
        <f t="shared" si="90"/>
        <v>Monday</v>
      </c>
      <c r="H1172" s="32" t="str">
        <f t="shared" si="91"/>
        <v>March</v>
      </c>
      <c r="I1172" s="32" t="str">
        <f t="shared" si="92"/>
        <v>2018</v>
      </c>
      <c r="J1172" s="32">
        <f t="shared" si="93"/>
        <v>11</v>
      </c>
      <c r="K1172" s="32" t="str">
        <f>VLOOKUP(F1172,_holidays!A1168:B3273, 2,)</f>
        <v>Y</v>
      </c>
      <c r="L1172" s="32" t="str">
        <f>VLOOKUP(F1172,_holidays!A1168:C3273, 3,FALSE)</f>
        <v>Y</v>
      </c>
      <c r="M1172" s="32">
        <v>16.7</v>
      </c>
      <c r="N1172" s="32">
        <v>20.9</v>
      </c>
      <c r="O1172" s="32">
        <v>10.199999999999999</v>
      </c>
      <c r="P1172" s="32">
        <v>0</v>
      </c>
      <c r="Q1172" s="39">
        <v>97542.31</v>
      </c>
      <c r="R1172" s="40">
        <v>63.452204719999997</v>
      </c>
      <c r="S1172" s="40">
        <f t="shared" si="94"/>
        <v>6189274.6229817029</v>
      </c>
    </row>
    <row r="1173" spans="6:19" ht="20" customHeight="1" x14ac:dyDescent="0.2">
      <c r="F1173" s="4">
        <v>43172</v>
      </c>
      <c r="G1173" s="32" t="str">
        <f t="shared" si="90"/>
        <v>Tuesday</v>
      </c>
      <c r="H1173" s="32" t="str">
        <f t="shared" si="91"/>
        <v>March</v>
      </c>
      <c r="I1173" s="32" t="str">
        <f t="shared" si="92"/>
        <v>2018</v>
      </c>
      <c r="J1173" s="32">
        <f t="shared" si="93"/>
        <v>11</v>
      </c>
      <c r="K1173" s="32" t="str">
        <f>VLOOKUP(F1173,_holidays!A1169:B3274, 2,)</f>
        <v>Y</v>
      </c>
      <c r="L1173" s="32" t="str">
        <f>VLOOKUP(F1173,_holidays!A1169:C3274, 3,FALSE)</f>
        <v>N</v>
      </c>
      <c r="M1173" s="32">
        <v>14.6</v>
      </c>
      <c r="N1173" s="32">
        <v>20.5</v>
      </c>
      <c r="O1173" s="32">
        <v>18.8</v>
      </c>
      <c r="P1173" s="32">
        <v>2.2000000000000002</v>
      </c>
      <c r="Q1173" s="39">
        <v>112663.625</v>
      </c>
      <c r="R1173" s="40">
        <v>77.094966779999993</v>
      </c>
      <c r="S1173" s="40">
        <f t="shared" si="94"/>
        <v>8685798.4266893771</v>
      </c>
    </row>
    <row r="1174" spans="6:19" ht="20" customHeight="1" x14ac:dyDescent="0.2">
      <c r="F1174" s="4">
        <v>43173</v>
      </c>
      <c r="G1174" s="32" t="str">
        <f t="shared" si="90"/>
        <v>Wednesday</v>
      </c>
      <c r="H1174" s="32" t="str">
        <f t="shared" si="91"/>
        <v>March</v>
      </c>
      <c r="I1174" s="32" t="str">
        <f t="shared" si="92"/>
        <v>2018</v>
      </c>
      <c r="J1174" s="32">
        <f t="shared" si="93"/>
        <v>11</v>
      </c>
      <c r="K1174" s="32" t="str">
        <f>VLOOKUP(F1174,_holidays!A1170:B3275, 2,)</f>
        <v>Y</v>
      </c>
      <c r="L1174" s="32" t="str">
        <f>VLOOKUP(F1174,_holidays!A1170:C3275, 3,FALSE)</f>
        <v>N</v>
      </c>
      <c r="M1174" s="32">
        <v>12.8</v>
      </c>
      <c r="N1174" s="32">
        <v>21.3</v>
      </c>
      <c r="O1174" s="32">
        <v>17.7</v>
      </c>
      <c r="P1174" s="32">
        <v>0</v>
      </c>
      <c r="Q1174" s="39">
        <v>114195.35</v>
      </c>
      <c r="R1174" s="40">
        <v>97.281748919999998</v>
      </c>
      <c r="S1174" s="40">
        <f t="shared" si="94"/>
        <v>11109123.366531523</v>
      </c>
    </row>
    <row r="1175" spans="6:19" ht="20" customHeight="1" x14ac:dyDescent="0.2">
      <c r="F1175" s="4">
        <v>43174</v>
      </c>
      <c r="G1175" s="32" t="str">
        <f t="shared" si="90"/>
        <v>Thursday</v>
      </c>
      <c r="H1175" s="32" t="str">
        <f t="shared" si="91"/>
        <v>March</v>
      </c>
      <c r="I1175" s="32" t="str">
        <f t="shared" si="92"/>
        <v>2018</v>
      </c>
      <c r="J1175" s="32">
        <f t="shared" si="93"/>
        <v>11</v>
      </c>
      <c r="K1175" s="32" t="str">
        <f>VLOOKUP(F1175,_holidays!A1171:B3276, 2,)</f>
        <v>Y</v>
      </c>
      <c r="L1175" s="32" t="str">
        <f>VLOOKUP(F1175,_holidays!A1171:C3276, 3,FALSE)</f>
        <v>N</v>
      </c>
      <c r="M1175" s="32">
        <v>15.3</v>
      </c>
      <c r="N1175" s="32">
        <v>20.8</v>
      </c>
      <c r="O1175" s="32">
        <v>13.9</v>
      </c>
      <c r="P1175" s="32">
        <v>0</v>
      </c>
      <c r="Q1175" s="39">
        <v>116045.27</v>
      </c>
      <c r="R1175" s="40">
        <v>101.6909409</v>
      </c>
      <c r="S1175" s="40">
        <f t="shared" si="94"/>
        <v>11800752.693294544</v>
      </c>
    </row>
    <row r="1176" spans="6:19" ht="20" customHeight="1" x14ac:dyDescent="0.2">
      <c r="F1176" s="4">
        <v>43175</v>
      </c>
      <c r="G1176" s="32" t="str">
        <f t="shared" si="90"/>
        <v>Friday</v>
      </c>
      <c r="H1176" s="32" t="str">
        <f t="shared" si="91"/>
        <v>March</v>
      </c>
      <c r="I1176" s="32" t="str">
        <f t="shared" si="92"/>
        <v>2018</v>
      </c>
      <c r="J1176" s="32">
        <f t="shared" si="93"/>
        <v>11</v>
      </c>
      <c r="K1176" s="32" t="str">
        <f>VLOOKUP(F1176,_holidays!A1172:B3277, 2,)</f>
        <v>Y</v>
      </c>
      <c r="L1176" s="32" t="str">
        <f>VLOOKUP(F1176,_holidays!A1172:C3277, 3,FALSE)</f>
        <v>N</v>
      </c>
      <c r="M1176" s="32">
        <v>12.5</v>
      </c>
      <c r="N1176" s="32">
        <v>24.4</v>
      </c>
      <c r="O1176" s="32">
        <v>15</v>
      </c>
      <c r="P1176" s="32">
        <v>0</v>
      </c>
      <c r="Q1176" s="39">
        <v>116284.345</v>
      </c>
      <c r="R1176" s="40">
        <v>92.594232239999997</v>
      </c>
      <c r="S1176" s="40">
        <f t="shared" si="94"/>
        <v>10767259.646806283</v>
      </c>
    </row>
    <row r="1177" spans="6:19" ht="20" customHeight="1" x14ac:dyDescent="0.2">
      <c r="F1177" s="4">
        <v>43176</v>
      </c>
      <c r="G1177" s="32" t="str">
        <f t="shared" si="90"/>
        <v>Saturday</v>
      </c>
      <c r="H1177" s="32" t="str">
        <f t="shared" si="91"/>
        <v>March</v>
      </c>
      <c r="I1177" s="32" t="str">
        <f t="shared" si="92"/>
        <v>2018</v>
      </c>
      <c r="J1177" s="32">
        <f t="shared" si="93"/>
        <v>11</v>
      </c>
      <c r="K1177" s="32" t="str">
        <f>VLOOKUP(F1177,_holidays!A1173:B3278, 2,)</f>
        <v>Y</v>
      </c>
      <c r="L1177" s="32" t="str">
        <f>VLOOKUP(F1177,_holidays!A1173:C3278, 3,FALSE)</f>
        <v>N</v>
      </c>
      <c r="M1177" s="32">
        <v>15.4</v>
      </c>
      <c r="N1177" s="32">
        <v>32</v>
      </c>
      <c r="O1177" s="32">
        <v>15.1</v>
      </c>
      <c r="P1177" s="32">
        <v>0</v>
      </c>
      <c r="Q1177" s="39">
        <v>110715.12</v>
      </c>
      <c r="R1177" s="40">
        <v>75.229994289999993</v>
      </c>
      <c r="S1177" s="40">
        <f t="shared" si="94"/>
        <v>8329097.8454166641</v>
      </c>
    </row>
    <row r="1178" spans="6:19" ht="20" customHeight="1" x14ac:dyDescent="0.2">
      <c r="F1178" s="4">
        <v>43177</v>
      </c>
      <c r="G1178" s="32" t="str">
        <f t="shared" si="90"/>
        <v>Sunday</v>
      </c>
      <c r="H1178" s="32" t="str">
        <f t="shared" si="91"/>
        <v>March</v>
      </c>
      <c r="I1178" s="32" t="str">
        <f t="shared" si="92"/>
        <v>2018</v>
      </c>
      <c r="J1178" s="32">
        <f t="shared" si="93"/>
        <v>12</v>
      </c>
      <c r="K1178" s="32" t="str">
        <f>VLOOKUP(F1178,_holidays!A1174:B3279, 2,)</f>
        <v>Y</v>
      </c>
      <c r="L1178" s="32" t="str">
        <f>VLOOKUP(F1178,_holidays!A1174:C3279, 3,FALSE)</f>
        <v>N</v>
      </c>
      <c r="M1178" s="32">
        <v>22.6</v>
      </c>
      <c r="N1178" s="32">
        <v>23.1</v>
      </c>
      <c r="O1178" s="32">
        <v>13.4</v>
      </c>
      <c r="P1178" s="32">
        <v>0</v>
      </c>
      <c r="Q1178" s="39">
        <v>97262.705000000002</v>
      </c>
      <c r="R1178" s="40">
        <v>62.872760649999996</v>
      </c>
      <c r="S1178" s="40">
        <f t="shared" si="94"/>
        <v>6115174.7716365578</v>
      </c>
    </row>
    <row r="1179" spans="6:19" ht="20" customHeight="1" x14ac:dyDescent="0.2">
      <c r="F1179" s="4">
        <v>43178</v>
      </c>
      <c r="G1179" s="32" t="str">
        <f t="shared" si="90"/>
        <v>Monday</v>
      </c>
      <c r="H1179" s="32" t="str">
        <f t="shared" si="91"/>
        <v>March</v>
      </c>
      <c r="I1179" s="32" t="str">
        <f t="shared" si="92"/>
        <v>2018</v>
      </c>
      <c r="J1179" s="32">
        <f t="shared" si="93"/>
        <v>12</v>
      </c>
      <c r="K1179" s="32" t="str">
        <f>VLOOKUP(F1179,_holidays!A1175:B3280, 2,)</f>
        <v>Y</v>
      </c>
      <c r="L1179" s="32" t="str">
        <f>VLOOKUP(F1179,_holidays!A1175:C3280, 3,FALSE)</f>
        <v>N</v>
      </c>
      <c r="M1179" s="32">
        <v>13.2</v>
      </c>
      <c r="N1179" s="32">
        <v>28</v>
      </c>
      <c r="O1179" s="32">
        <v>17.8</v>
      </c>
      <c r="P1179" s="32">
        <v>0</v>
      </c>
      <c r="Q1179" s="39">
        <v>111617.94500000001</v>
      </c>
      <c r="R1179" s="40">
        <v>77.170165359999999</v>
      </c>
      <c r="S1179" s="40">
        <f t="shared" si="94"/>
        <v>8613575.2727933861</v>
      </c>
    </row>
    <row r="1180" spans="6:19" ht="20" customHeight="1" x14ac:dyDescent="0.2">
      <c r="F1180" s="4">
        <v>43179</v>
      </c>
      <c r="G1180" s="32" t="str">
        <f t="shared" si="90"/>
        <v>Tuesday</v>
      </c>
      <c r="H1180" s="32" t="str">
        <f t="shared" si="91"/>
        <v>March</v>
      </c>
      <c r="I1180" s="32" t="str">
        <f t="shared" si="92"/>
        <v>2018</v>
      </c>
      <c r="J1180" s="32">
        <f t="shared" si="93"/>
        <v>12</v>
      </c>
      <c r="K1180" s="32" t="str">
        <f>VLOOKUP(F1180,_holidays!A1176:B3281, 2,)</f>
        <v>Y</v>
      </c>
      <c r="L1180" s="32" t="str">
        <f>VLOOKUP(F1180,_holidays!A1176:C3281, 3,FALSE)</f>
        <v>N</v>
      </c>
      <c r="M1180" s="32">
        <v>15.4</v>
      </c>
      <c r="N1180" s="32">
        <v>19.2</v>
      </c>
      <c r="O1180" s="32">
        <v>9.5</v>
      </c>
      <c r="P1180" s="32">
        <v>0.2</v>
      </c>
      <c r="Q1180" s="39">
        <v>110794.26</v>
      </c>
      <c r="R1180" s="40">
        <v>72.75516331</v>
      </c>
      <c r="S1180" s="40">
        <f t="shared" si="94"/>
        <v>8060854.4801106006</v>
      </c>
    </row>
    <row r="1181" spans="6:19" ht="20" customHeight="1" x14ac:dyDescent="0.2">
      <c r="F1181" s="4">
        <v>43180</v>
      </c>
      <c r="G1181" s="32" t="str">
        <f t="shared" si="90"/>
        <v>Wednesday</v>
      </c>
      <c r="H1181" s="32" t="str">
        <f t="shared" si="91"/>
        <v>March</v>
      </c>
      <c r="I1181" s="32" t="str">
        <f t="shared" si="92"/>
        <v>2018</v>
      </c>
      <c r="J1181" s="32">
        <f t="shared" si="93"/>
        <v>12</v>
      </c>
      <c r="K1181" s="32" t="str">
        <f>VLOOKUP(F1181,_holidays!A1177:B3282, 2,)</f>
        <v>Y</v>
      </c>
      <c r="L1181" s="32" t="str">
        <f>VLOOKUP(F1181,_holidays!A1177:C3282, 3,FALSE)</f>
        <v>N</v>
      </c>
      <c r="M1181" s="32">
        <v>11.2</v>
      </c>
      <c r="N1181" s="32">
        <v>25.1</v>
      </c>
      <c r="O1181" s="32">
        <v>18.3</v>
      </c>
      <c r="P1181" s="32">
        <v>0</v>
      </c>
      <c r="Q1181" s="39">
        <v>111254.315</v>
      </c>
      <c r="R1181" s="40">
        <v>71.198345349999997</v>
      </c>
      <c r="S1181" s="40">
        <f t="shared" si="94"/>
        <v>7921123.1410476854</v>
      </c>
    </row>
    <row r="1182" spans="6:19" ht="20" customHeight="1" x14ac:dyDescent="0.2">
      <c r="F1182" s="4">
        <v>43181</v>
      </c>
      <c r="G1182" s="32" t="str">
        <f t="shared" si="90"/>
        <v>Thursday</v>
      </c>
      <c r="H1182" s="32" t="str">
        <f t="shared" si="91"/>
        <v>March</v>
      </c>
      <c r="I1182" s="32" t="str">
        <f t="shared" si="92"/>
        <v>2018</v>
      </c>
      <c r="J1182" s="32">
        <f t="shared" si="93"/>
        <v>12</v>
      </c>
      <c r="K1182" s="32" t="str">
        <f>VLOOKUP(F1182,_holidays!A1178:B3283, 2,)</f>
        <v>Y</v>
      </c>
      <c r="L1182" s="32" t="str">
        <f>VLOOKUP(F1182,_holidays!A1178:C3283, 3,FALSE)</f>
        <v>N</v>
      </c>
      <c r="M1182" s="32">
        <v>12.3</v>
      </c>
      <c r="N1182" s="32">
        <v>28.1</v>
      </c>
      <c r="O1182" s="32">
        <v>19</v>
      </c>
      <c r="P1182" s="32">
        <v>0</v>
      </c>
      <c r="Q1182" s="39">
        <v>115020.505</v>
      </c>
      <c r="R1182" s="40">
        <v>77.280427599999996</v>
      </c>
      <c r="S1182" s="40">
        <f t="shared" si="94"/>
        <v>8888833.8091679383</v>
      </c>
    </row>
    <row r="1183" spans="6:19" ht="20" customHeight="1" x14ac:dyDescent="0.2">
      <c r="F1183" s="4">
        <v>43182</v>
      </c>
      <c r="G1183" s="32" t="str">
        <f t="shared" si="90"/>
        <v>Friday</v>
      </c>
      <c r="H1183" s="32" t="str">
        <f t="shared" si="91"/>
        <v>March</v>
      </c>
      <c r="I1183" s="32" t="str">
        <f t="shared" si="92"/>
        <v>2018</v>
      </c>
      <c r="J1183" s="32">
        <f t="shared" si="93"/>
        <v>12</v>
      </c>
      <c r="K1183" s="32" t="str">
        <f>VLOOKUP(F1183,_holidays!A1179:B3284, 2,)</f>
        <v>Y</v>
      </c>
      <c r="L1183" s="32" t="str">
        <f>VLOOKUP(F1183,_holidays!A1179:C3284, 3,FALSE)</f>
        <v>N</v>
      </c>
      <c r="M1183" s="32">
        <v>15.2</v>
      </c>
      <c r="N1183" s="32">
        <v>29.4</v>
      </c>
      <c r="O1183" s="32">
        <v>18.8</v>
      </c>
      <c r="P1183" s="32">
        <v>0</v>
      </c>
      <c r="Q1183" s="39">
        <v>119298.325</v>
      </c>
      <c r="R1183" s="40">
        <v>78.640442410000006</v>
      </c>
      <c r="S1183" s="40">
        <f t="shared" si="94"/>
        <v>9381673.0567719638</v>
      </c>
    </row>
    <row r="1184" spans="6:19" ht="20" customHeight="1" x14ac:dyDescent="0.2">
      <c r="F1184" s="4">
        <v>43183</v>
      </c>
      <c r="G1184" s="32" t="str">
        <f t="shared" si="90"/>
        <v>Saturday</v>
      </c>
      <c r="H1184" s="32" t="str">
        <f t="shared" si="91"/>
        <v>March</v>
      </c>
      <c r="I1184" s="32" t="str">
        <f t="shared" si="92"/>
        <v>2018</v>
      </c>
      <c r="J1184" s="32">
        <f t="shared" si="93"/>
        <v>12</v>
      </c>
      <c r="K1184" s="32" t="str">
        <f>VLOOKUP(F1184,_holidays!A1180:B3285, 2,)</f>
        <v>Y</v>
      </c>
      <c r="L1184" s="32" t="str">
        <f>VLOOKUP(F1184,_holidays!A1180:C3285, 3,FALSE)</f>
        <v>N</v>
      </c>
      <c r="M1184" s="32">
        <v>20.2</v>
      </c>
      <c r="N1184" s="32">
        <v>24.2</v>
      </c>
      <c r="O1184" s="32">
        <v>5.4</v>
      </c>
      <c r="P1184" s="32">
        <v>0</v>
      </c>
      <c r="Q1184" s="39">
        <v>112312.69500000001</v>
      </c>
      <c r="R1184" s="40">
        <v>71.966619069999993</v>
      </c>
      <c r="S1184" s="40">
        <f t="shared" si="94"/>
        <v>8082764.937790093</v>
      </c>
    </row>
    <row r="1185" spans="6:19" ht="20" customHeight="1" x14ac:dyDescent="0.2">
      <c r="F1185" s="4">
        <v>43184</v>
      </c>
      <c r="G1185" s="32" t="str">
        <f t="shared" si="90"/>
        <v>Sunday</v>
      </c>
      <c r="H1185" s="32" t="str">
        <f t="shared" si="91"/>
        <v>March</v>
      </c>
      <c r="I1185" s="32" t="str">
        <f t="shared" si="92"/>
        <v>2018</v>
      </c>
      <c r="J1185" s="32">
        <f t="shared" si="93"/>
        <v>13</v>
      </c>
      <c r="K1185" s="32" t="str">
        <f>VLOOKUP(F1185,_holidays!A1181:B3286, 2,)</f>
        <v>Y</v>
      </c>
      <c r="L1185" s="32" t="str">
        <f>VLOOKUP(F1185,_holidays!A1181:C3286, 3,FALSE)</f>
        <v>N</v>
      </c>
      <c r="M1185" s="32">
        <v>17.8</v>
      </c>
      <c r="N1185" s="32">
        <v>25.4</v>
      </c>
      <c r="O1185" s="32">
        <v>11.6</v>
      </c>
      <c r="P1185" s="32">
        <v>13</v>
      </c>
      <c r="Q1185" s="39">
        <v>98918.514999999999</v>
      </c>
      <c r="R1185" s="40">
        <v>40.2567047</v>
      </c>
      <c r="S1185" s="40">
        <f t="shared" si="94"/>
        <v>3982133.4477175204</v>
      </c>
    </row>
    <row r="1186" spans="6:19" ht="20" customHeight="1" x14ac:dyDescent="0.2">
      <c r="F1186" s="4">
        <v>43185</v>
      </c>
      <c r="G1186" s="32" t="str">
        <f t="shared" si="90"/>
        <v>Monday</v>
      </c>
      <c r="H1186" s="32" t="str">
        <f t="shared" si="91"/>
        <v>March</v>
      </c>
      <c r="I1186" s="32" t="str">
        <f t="shared" si="92"/>
        <v>2018</v>
      </c>
      <c r="J1186" s="32">
        <f t="shared" si="93"/>
        <v>13</v>
      </c>
      <c r="K1186" s="32" t="str">
        <f>VLOOKUP(F1186,_holidays!A1182:B3287, 2,)</f>
        <v>Y</v>
      </c>
      <c r="L1186" s="32" t="str">
        <f>VLOOKUP(F1186,_holidays!A1182:C3287, 3,FALSE)</f>
        <v>N</v>
      </c>
      <c r="M1186" s="32">
        <v>10.7</v>
      </c>
      <c r="N1186" s="32">
        <v>18.5</v>
      </c>
      <c r="O1186" s="32">
        <v>11.9</v>
      </c>
      <c r="P1186" s="32">
        <v>5.2</v>
      </c>
      <c r="Q1186" s="39">
        <v>112488.215</v>
      </c>
      <c r="R1186" s="40">
        <v>70.830680319999999</v>
      </c>
      <c r="S1186" s="40">
        <f t="shared" si="94"/>
        <v>7967616.7964324281</v>
      </c>
    </row>
    <row r="1187" spans="6:19" ht="20" customHeight="1" x14ac:dyDescent="0.2">
      <c r="F1187" s="4">
        <v>43186</v>
      </c>
      <c r="G1187" s="32" t="str">
        <f t="shared" si="90"/>
        <v>Tuesday</v>
      </c>
      <c r="H1187" s="32" t="str">
        <f t="shared" si="91"/>
        <v>March</v>
      </c>
      <c r="I1187" s="32" t="str">
        <f t="shared" si="92"/>
        <v>2018</v>
      </c>
      <c r="J1187" s="32">
        <f t="shared" si="93"/>
        <v>13</v>
      </c>
      <c r="K1187" s="32" t="str">
        <f>VLOOKUP(F1187,_holidays!A1183:B3288, 2,)</f>
        <v>Y</v>
      </c>
      <c r="L1187" s="32" t="str">
        <f>VLOOKUP(F1187,_holidays!A1183:C3288, 3,FALSE)</f>
        <v>N</v>
      </c>
      <c r="M1187" s="32">
        <v>9.6</v>
      </c>
      <c r="N1187" s="32">
        <v>22.6</v>
      </c>
      <c r="O1187" s="32">
        <v>14</v>
      </c>
      <c r="P1187" s="32">
        <v>1.2</v>
      </c>
      <c r="Q1187" s="39">
        <v>116809.36500000001</v>
      </c>
      <c r="R1187" s="40">
        <v>64.569195899999997</v>
      </c>
      <c r="S1187" s="40">
        <f t="shared" si="94"/>
        <v>7542286.7716396032</v>
      </c>
    </row>
    <row r="1188" spans="6:19" ht="20" customHeight="1" x14ac:dyDescent="0.2">
      <c r="F1188" s="4">
        <v>43187</v>
      </c>
      <c r="G1188" s="32" t="str">
        <f t="shared" si="90"/>
        <v>Wednesday</v>
      </c>
      <c r="H1188" s="32" t="str">
        <f t="shared" si="91"/>
        <v>March</v>
      </c>
      <c r="I1188" s="32" t="str">
        <f t="shared" si="92"/>
        <v>2018</v>
      </c>
      <c r="J1188" s="32">
        <f t="shared" si="93"/>
        <v>13</v>
      </c>
      <c r="K1188" s="32" t="str">
        <f>VLOOKUP(F1188,_holidays!A1184:B3289, 2,)</f>
        <v>Y</v>
      </c>
      <c r="L1188" s="32" t="str">
        <f>VLOOKUP(F1188,_holidays!A1184:C3289, 3,FALSE)</f>
        <v>N</v>
      </c>
      <c r="M1188" s="32">
        <v>11.3</v>
      </c>
      <c r="N1188" s="32">
        <v>30.3</v>
      </c>
      <c r="O1188" s="32">
        <v>17.8</v>
      </c>
      <c r="P1188" s="32">
        <v>0</v>
      </c>
      <c r="Q1188" s="39">
        <v>117744.005</v>
      </c>
      <c r="R1188" s="40">
        <v>72.111955769999994</v>
      </c>
      <c r="S1188" s="40">
        <f t="shared" si="94"/>
        <v>8490750.4807426594</v>
      </c>
    </row>
    <row r="1189" spans="6:19" ht="20" customHeight="1" x14ac:dyDescent="0.2">
      <c r="F1189" s="4">
        <v>43188</v>
      </c>
      <c r="G1189" s="32" t="str">
        <f t="shared" si="90"/>
        <v>Thursday</v>
      </c>
      <c r="H1189" s="32" t="str">
        <f t="shared" si="91"/>
        <v>March</v>
      </c>
      <c r="I1189" s="32" t="str">
        <f t="shared" si="92"/>
        <v>2018</v>
      </c>
      <c r="J1189" s="32">
        <f t="shared" si="93"/>
        <v>13</v>
      </c>
      <c r="K1189" s="32" t="str">
        <f>VLOOKUP(F1189,_holidays!A1185:B3290, 2,)</f>
        <v>N</v>
      </c>
      <c r="L1189" s="32" t="str">
        <f>VLOOKUP(F1189,_holidays!A1185:C3290, 3,FALSE)</f>
        <v>N</v>
      </c>
      <c r="M1189" s="32">
        <v>16.5</v>
      </c>
      <c r="N1189" s="32">
        <v>21.8</v>
      </c>
      <c r="O1189" s="32">
        <v>14.2</v>
      </c>
      <c r="P1189" s="32">
        <v>0</v>
      </c>
      <c r="Q1189" s="39">
        <v>116457.26</v>
      </c>
      <c r="R1189" s="40">
        <v>79.365081939999996</v>
      </c>
      <c r="S1189" s="40">
        <f t="shared" si="94"/>
        <v>9242639.9824078828</v>
      </c>
    </row>
    <row r="1190" spans="6:19" ht="20" customHeight="1" x14ac:dyDescent="0.2">
      <c r="F1190" s="4">
        <v>43189</v>
      </c>
      <c r="G1190" s="32" t="str">
        <f t="shared" si="90"/>
        <v>Friday</v>
      </c>
      <c r="H1190" s="32" t="str">
        <f t="shared" si="91"/>
        <v>March</v>
      </c>
      <c r="I1190" s="32" t="str">
        <f t="shared" si="92"/>
        <v>2018</v>
      </c>
      <c r="J1190" s="32">
        <f t="shared" si="93"/>
        <v>13</v>
      </c>
      <c r="K1190" s="32" t="str">
        <f>VLOOKUP(F1190,_holidays!A1186:B3291, 2,)</f>
        <v>N</v>
      </c>
      <c r="L1190" s="32" t="str">
        <f>VLOOKUP(F1190,_holidays!A1186:C3291, 3,FALSE)</f>
        <v>Y</v>
      </c>
      <c r="M1190" s="32">
        <v>12.2</v>
      </c>
      <c r="N1190" s="32">
        <v>23.3</v>
      </c>
      <c r="O1190" s="32">
        <v>14.3</v>
      </c>
      <c r="P1190" s="32">
        <v>0</v>
      </c>
      <c r="Q1190" s="39">
        <v>97070.345000000001</v>
      </c>
      <c r="R1190" s="40">
        <v>69.452869660000005</v>
      </c>
      <c r="S1190" s="40">
        <f t="shared" si="94"/>
        <v>6741814.0191362333</v>
      </c>
    </row>
    <row r="1191" spans="6:19" ht="20" customHeight="1" x14ac:dyDescent="0.2">
      <c r="F1191" s="4">
        <v>43190</v>
      </c>
      <c r="G1191" s="32" t="str">
        <f t="shared" si="90"/>
        <v>Saturday</v>
      </c>
      <c r="H1191" s="32" t="str">
        <f t="shared" si="91"/>
        <v>March</v>
      </c>
      <c r="I1191" s="32" t="str">
        <f t="shared" si="92"/>
        <v>2018</v>
      </c>
      <c r="J1191" s="32">
        <f t="shared" si="93"/>
        <v>13</v>
      </c>
      <c r="K1191" s="32" t="str">
        <f>VLOOKUP(F1191,_holidays!A1187:B3292, 2,)</f>
        <v>N</v>
      </c>
      <c r="L1191" s="32" t="str">
        <f>VLOOKUP(F1191,_holidays!A1187:C3292, 3,FALSE)</f>
        <v>Y</v>
      </c>
      <c r="M1191" s="32">
        <v>13.2</v>
      </c>
      <c r="N1191" s="32">
        <v>22.4</v>
      </c>
      <c r="O1191" s="32">
        <v>16.7</v>
      </c>
      <c r="P1191" s="32">
        <v>0</v>
      </c>
      <c r="Q1191" s="39">
        <v>99687.64</v>
      </c>
      <c r="R1191" s="40">
        <v>81.406771699999993</v>
      </c>
      <c r="S1191" s="40">
        <f t="shared" si="94"/>
        <v>8115248.9507917874</v>
      </c>
    </row>
    <row r="1192" spans="6:19" ht="20" customHeight="1" x14ac:dyDescent="0.2">
      <c r="F1192" s="4">
        <v>43191</v>
      </c>
      <c r="G1192" s="32" t="str">
        <f t="shared" si="90"/>
        <v>Sunday</v>
      </c>
      <c r="H1192" s="32" t="str">
        <f t="shared" si="91"/>
        <v>April</v>
      </c>
      <c r="I1192" s="32" t="str">
        <f t="shared" si="92"/>
        <v>2018</v>
      </c>
      <c r="J1192" s="32">
        <f t="shared" si="93"/>
        <v>14</v>
      </c>
      <c r="K1192" s="32" t="str">
        <f>VLOOKUP(F1192,_holidays!A1188:B3293, 2,)</f>
        <v>N</v>
      </c>
      <c r="L1192" s="32" t="str">
        <f>VLOOKUP(F1192,_holidays!A1188:C3293, 3,FALSE)</f>
        <v>Y</v>
      </c>
      <c r="M1192" s="32">
        <v>13</v>
      </c>
      <c r="N1192" s="32">
        <v>27.7</v>
      </c>
      <c r="O1192" s="32">
        <v>11</v>
      </c>
      <c r="P1192" s="32">
        <v>0</v>
      </c>
      <c r="Q1192" s="39">
        <v>98817.03</v>
      </c>
      <c r="R1192" s="40">
        <v>73.967841899999996</v>
      </c>
      <c r="S1192" s="40">
        <f t="shared" si="94"/>
        <v>7309282.4520675568</v>
      </c>
    </row>
    <row r="1193" spans="6:19" ht="20" customHeight="1" x14ac:dyDescent="0.2">
      <c r="F1193" s="4">
        <v>43192</v>
      </c>
      <c r="G1193" s="32" t="str">
        <f t="shared" si="90"/>
        <v>Monday</v>
      </c>
      <c r="H1193" s="32" t="str">
        <f t="shared" si="91"/>
        <v>April</v>
      </c>
      <c r="I1193" s="32" t="str">
        <f t="shared" si="92"/>
        <v>2018</v>
      </c>
      <c r="J1193" s="32">
        <f t="shared" si="93"/>
        <v>14</v>
      </c>
      <c r="K1193" s="32" t="str">
        <f>VLOOKUP(F1193,_holidays!A1189:B3294, 2,)</f>
        <v>N</v>
      </c>
      <c r="L1193" s="32" t="str">
        <f>VLOOKUP(F1193,_holidays!A1189:C3294, 3,FALSE)</f>
        <v>Y</v>
      </c>
      <c r="M1193" s="32">
        <v>14.9</v>
      </c>
      <c r="N1193" s="32">
        <v>20.9</v>
      </c>
      <c r="O1193" s="32">
        <v>14.4</v>
      </c>
      <c r="P1193" s="32">
        <v>0</v>
      </c>
      <c r="Q1193" s="39">
        <v>98258.25</v>
      </c>
      <c r="R1193" s="40">
        <v>62.410101240000003</v>
      </c>
      <c r="S1193" s="40">
        <f t="shared" si="94"/>
        <v>6132307.3301652307</v>
      </c>
    </row>
    <row r="1194" spans="6:19" ht="20" customHeight="1" x14ac:dyDescent="0.2">
      <c r="F1194" s="4">
        <v>43193</v>
      </c>
      <c r="G1194" s="32" t="str">
        <f t="shared" si="90"/>
        <v>Tuesday</v>
      </c>
      <c r="H1194" s="32" t="str">
        <f t="shared" si="91"/>
        <v>April</v>
      </c>
      <c r="I1194" s="32" t="str">
        <f t="shared" si="92"/>
        <v>2018</v>
      </c>
      <c r="J1194" s="32">
        <f t="shared" si="93"/>
        <v>14</v>
      </c>
      <c r="K1194" s="32" t="str">
        <f>VLOOKUP(F1194,_holidays!A1190:B3295, 2,)</f>
        <v>N</v>
      </c>
      <c r="L1194" s="32" t="str">
        <f>VLOOKUP(F1194,_holidays!A1190:C3295, 3,FALSE)</f>
        <v>N</v>
      </c>
      <c r="M1194" s="32">
        <v>13.4</v>
      </c>
      <c r="N1194" s="32">
        <v>19.8</v>
      </c>
      <c r="O1194" s="32">
        <v>13.9</v>
      </c>
      <c r="P1194" s="32">
        <v>0</v>
      </c>
      <c r="Q1194" s="39">
        <v>113381.53</v>
      </c>
      <c r="R1194" s="40">
        <v>80.110737060000005</v>
      </c>
      <c r="S1194" s="40">
        <f t="shared" si="94"/>
        <v>9083077.9372905027</v>
      </c>
    </row>
    <row r="1195" spans="6:19" ht="20" customHeight="1" x14ac:dyDescent="0.2">
      <c r="F1195" s="4">
        <v>43194</v>
      </c>
      <c r="G1195" s="32" t="str">
        <f t="shared" si="90"/>
        <v>Wednesday</v>
      </c>
      <c r="H1195" s="32" t="str">
        <f t="shared" si="91"/>
        <v>April</v>
      </c>
      <c r="I1195" s="32" t="str">
        <f t="shared" si="92"/>
        <v>2018</v>
      </c>
      <c r="J1195" s="32">
        <f t="shared" si="93"/>
        <v>14</v>
      </c>
      <c r="K1195" s="32" t="str">
        <f>VLOOKUP(F1195,_holidays!A1191:B3296, 2,)</f>
        <v>N</v>
      </c>
      <c r="L1195" s="32" t="str">
        <f>VLOOKUP(F1195,_holidays!A1191:C3296, 3,FALSE)</f>
        <v>N</v>
      </c>
      <c r="M1195" s="32">
        <v>13.3</v>
      </c>
      <c r="N1195" s="32">
        <v>20.6</v>
      </c>
      <c r="O1195" s="32">
        <v>16.600000000000001</v>
      </c>
      <c r="P1195" s="32">
        <v>0</v>
      </c>
      <c r="Q1195" s="39">
        <v>115974.61</v>
      </c>
      <c r="R1195" s="40">
        <v>90.073740799999996</v>
      </c>
      <c r="S1195" s="40">
        <f t="shared" si="94"/>
        <v>10446266.960521087</v>
      </c>
    </row>
    <row r="1196" spans="6:19" ht="20" customHeight="1" x14ac:dyDescent="0.2">
      <c r="F1196" s="4">
        <v>43195</v>
      </c>
      <c r="G1196" s="32" t="str">
        <f t="shared" si="90"/>
        <v>Thursday</v>
      </c>
      <c r="H1196" s="32" t="str">
        <f t="shared" si="91"/>
        <v>April</v>
      </c>
      <c r="I1196" s="32" t="str">
        <f t="shared" si="92"/>
        <v>2018</v>
      </c>
      <c r="J1196" s="32">
        <f t="shared" si="93"/>
        <v>14</v>
      </c>
      <c r="K1196" s="32" t="str">
        <f>VLOOKUP(F1196,_holidays!A1192:B3297, 2,)</f>
        <v>N</v>
      </c>
      <c r="L1196" s="32" t="str">
        <f>VLOOKUP(F1196,_holidays!A1192:C3297, 3,FALSE)</f>
        <v>N</v>
      </c>
      <c r="M1196" s="32">
        <v>13.3</v>
      </c>
      <c r="N1196" s="32">
        <v>18.7</v>
      </c>
      <c r="O1196" s="32">
        <v>9</v>
      </c>
      <c r="P1196" s="32">
        <v>0</v>
      </c>
      <c r="Q1196" s="39">
        <v>117551.69500000001</v>
      </c>
      <c r="R1196" s="40">
        <v>86.891929590000004</v>
      </c>
      <c r="S1196" s="40">
        <f t="shared" si="94"/>
        <v>10214293.605125155</v>
      </c>
    </row>
    <row r="1197" spans="6:19" ht="20" customHeight="1" x14ac:dyDescent="0.2">
      <c r="F1197" s="4">
        <v>43196</v>
      </c>
      <c r="G1197" s="32" t="str">
        <f t="shared" si="90"/>
        <v>Friday</v>
      </c>
      <c r="H1197" s="32" t="str">
        <f t="shared" si="91"/>
        <v>April</v>
      </c>
      <c r="I1197" s="32" t="str">
        <f t="shared" si="92"/>
        <v>2018</v>
      </c>
      <c r="J1197" s="32">
        <f t="shared" si="93"/>
        <v>14</v>
      </c>
      <c r="K1197" s="32" t="str">
        <f>VLOOKUP(F1197,_holidays!A1193:B3298, 2,)</f>
        <v>N</v>
      </c>
      <c r="L1197" s="32" t="str">
        <f>VLOOKUP(F1197,_holidays!A1193:C3298, 3,FALSE)</f>
        <v>N</v>
      </c>
      <c r="M1197" s="32">
        <v>13.8</v>
      </c>
      <c r="N1197" s="32">
        <v>21.2</v>
      </c>
      <c r="O1197" s="32">
        <v>14.8</v>
      </c>
      <c r="P1197" s="32">
        <v>0</v>
      </c>
      <c r="Q1197" s="39">
        <v>115979.07</v>
      </c>
      <c r="R1197" s="40">
        <v>85.687904610000004</v>
      </c>
      <c r="S1197" s="40">
        <f t="shared" si="94"/>
        <v>9938003.4869165141</v>
      </c>
    </row>
    <row r="1198" spans="6:19" ht="20" customHeight="1" x14ac:dyDescent="0.2">
      <c r="F1198" s="4">
        <v>43197</v>
      </c>
      <c r="G1198" s="32" t="str">
        <f t="shared" si="90"/>
        <v>Saturday</v>
      </c>
      <c r="H1198" s="32" t="str">
        <f t="shared" si="91"/>
        <v>April</v>
      </c>
      <c r="I1198" s="32" t="str">
        <f t="shared" si="92"/>
        <v>2018</v>
      </c>
      <c r="J1198" s="32">
        <f t="shared" si="93"/>
        <v>14</v>
      </c>
      <c r="K1198" s="32" t="str">
        <f>VLOOKUP(F1198,_holidays!A1194:B3299, 2,)</f>
        <v>N</v>
      </c>
      <c r="L1198" s="32" t="str">
        <f>VLOOKUP(F1198,_holidays!A1194:C3299, 3,FALSE)</f>
        <v>N</v>
      </c>
      <c r="M1198" s="32">
        <v>9.8000000000000007</v>
      </c>
      <c r="N1198" s="32">
        <v>21.6</v>
      </c>
      <c r="O1198" s="32">
        <v>16</v>
      </c>
      <c r="P1198" s="32">
        <v>0</v>
      </c>
      <c r="Q1198" s="39">
        <v>105938.47500000001</v>
      </c>
      <c r="R1198" s="40">
        <v>84.8974312</v>
      </c>
      <c r="S1198" s="40">
        <f t="shared" si="94"/>
        <v>8993904.3927454203</v>
      </c>
    </row>
    <row r="1199" spans="6:19" ht="20" customHeight="1" x14ac:dyDescent="0.2">
      <c r="F1199" s="4">
        <v>43198</v>
      </c>
      <c r="G1199" s="32" t="str">
        <f t="shared" si="90"/>
        <v>Sunday</v>
      </c>
      <c r="H1199" s="32" t="str">
        <f t="shared" si="91"/>
        <v>April</v>
      </c>
      <c r="I1199" s="32" t="str">
        <f t="shared" si="92"/>
        <v>2018</v>
      </c>
      <c r="J1199" s="32">
        <f t="shared" si="93"/>
        <v>15</v>
      </c>
      <c r="K1199" s="32" t="str">
        <f>VLOOKUP(F1199,_holidays!A1195:B3300, 2,)</f>
        <v>N</v>
      </c>
      <c r="L1199" s="32" t="str">
        <f>VLOOKUP(F1199,_holidays!A1195:C3300, 3,FALSE)</f>
        <v>N</v>
      </c>
      <c r="M1199" s="32">
        <v>11.8</v>
      </c>
      <c r="N1199" s="32">
        <v>29.9</v>
      </c>
      <c r="O1199" s="32">
        <v>14.7</v>
      </c>
      <c r="P1199" s="32">
        <v>0</v>
      </c>
      <c r="Q1199" s="39">
        <v>100571.16499999999</v>
      </c>
      <c r="R1199" s="40">
        <v>58.238721519999999</v>
      </c>
      <c r="S1199" s="40">
        <f t="shared" si="94"/>
        <v>5857136.07137697</v>
      </c>
    </row>
    <row r="1200" spans="6:19" ht="20" customHeight="1" x14ac:dyDescent="0.2">
      <c r="F1200" s="4">
        <v>43199</v>
      </c>
      <c r="G1200" s="32" t="str">
        <f t="shared" si="90"/>
        <v>Monday</v>
      </c>
      <c r="H1200" s="32" t="str">
        <f t="shared" si="91"/>
        <v>April</v>
      </c>
      <c r="I1200" s="32" t="str">
        <f t="shared" si="92"/>
        <v>2018</v>
      </c>
      <c r="J1200" s="32">
        <f t="shared" si="93"/>
        <v>15</v>
      </c>
      <c r="K1200" s="32" t="str">
        <f>VLOOKUP(F1200,_holidays!A1196:B3301, 2,)</f>
        <v>N</v>
      </c>
      <c r="L1200" s="32" t="str">
        <f>VLOOKUP(F1200,_holidays!A1196:C3301, 3,FALSE)</f>
        <v>N</v>
      </c>
      <c r="M1200" s="32">
        <v>15.9</v>
      </c>
      <c r="N1200" s="32">
        <v>25.7</v>
      </c>
      <c r="O1200" s="32">
        <v>13.6</v>
      </c>
      <c r="P1200" s="32">
        <v>0</v>
      </c>
      <c r="Q1200" s="39">
        <v>118702.925</v>
      </c>
      <c r="R1200" s="40">
        <v>91.693644509999999</v>
      </c>
      <c r="S1200" s="40">
        <f t="shared" si="94"/>
        <v>10884303.807247192</v>
      </c>
    </row>
    <row r="1201" spans="6:19" ht="20" customHeight="1" x14ac:dyDescent="0.2">
      <c r="F1201" s="4">
        <v>43200</v>
      </c>
      <c r="G1201" s="32" t="str">
        <f t="shared" si="90"/>
        <v>Tuesday</v>
      </c>
      <c r="H1201" s="32" t="str">
        <f t="shared" si="91"/>
        <v>April</v>
      </c>
      <c r="I1201" s="32" t="str">
        <f t="shared" si="92"/>
        <v>2018</v>
      </c>
      <c r="J1201" s="32">
        <f t="shared" si="93"/>
        <v>15</v>
      </c>
      <c r="K1201" s="32" t="str">
        <f>VLOOKUP(F1201,_holidays!A1197:B3302, 2,)</f>
        <v>N</v>
      </c>
      <c r="L1201" s="32" t="str">
        <f>VLOOKUP(F1201,_holidays!A1197:C3302, 3,FALSE)</f>
        <v>N</v>
      </c>
      <c r="M1201" s="32">
        <v>14.8</v>
      </c>
      <c r="N1201" s="32">
        <v>28.8</v>
      </c>
      <c r="O1201" s="32">
        <v>5.9</v>
      </c>
      <c r="P1201" s="32">
        <v>0</v>
      </c>
      <c r="Q1201" s="39">
        <v>122423.01</v>
      </c>
      <c r="R1201" s="40">
        <v>76.333648019999998</v>
      </c>
      <c r="S1201" s="40">
        <f t="shared" si="94"/>
        <v>9344994.9548889399</v>
      </c>
    </row>
    <row r="1202" spans="6:19" ht="20" customHeight="1" x14ac:dyDescent="0.2">
      <c r="F1202" s="4">
        <v>43201</v>
      </c>
      <c r="G1202" s="32" t="str">
        <f t="shared" si="90"/>
        <v>Wednesday</v>
      </c>
      <c r="H1202" s="32" t="str">
        <f t="shared" si="91"/>
        <v>April</v>
      </c>
      <c r="I1202" s="32" t="str">
        <f t="shared" si="92"/>
        <v>2018</v>
      </c>
      <c r="J1202" s="32">
        <f t="shared" si="93"/>
        <v>15</v>
      </c>
      <c r="K1202" s="32" t="str">
        <f>VLOOKUP(F1202,_holidays!A1198:B3303, 2,)</f>
        <v>N</v>
      </c>
      <c r="L1202" s="32" t="str">
        <f>VLOOKUP(F1202,_holidays!A1198:C3303, 3,FALSE)</f>
        <v>N</v>
      </c>
      <c r="M1202" s="32">
        <v>18.100000000000001</v>
      </c>
      <c r="N1202" s="32">
        <v>27.3</v>
      </c>
      <c r="O1202" s="32">
        <v>10.9</v>
      </c>
      <c r="P1202" s="32">
        <v>0</v>
      </c>
      <c r="Q1202" s="39">
        <v>121944.995</v>
      </c>
      <c r="R1202" s="40">
        <v>75.040945059999999</v>
      </c>
      <c r="S1202" s="40">
        <f t="shared" si="94"/>
        <v>9150867.6701369733</v>
      </c>
    </row>
    <row r="1203" spans="6:19" ht="20" customHeight="1" x14ac:dyDescent="0.2">
      <c r="F1203" s="4">
        <v>43202</v>
      </c>
      <c r="G1203" s="32" t="str">
        <f t="shared" si="90"/>
        <v>Thursday</v>
      </c>
      <c r="H1203" s="32" t="str">
        <f t="shared" si="91"/>
        <v>April</v>
      </c>
      <c r="I1203" s="32" t="str">
        <f t="shared" si="92"/>
        <v>2018</v>
      </c>
      <c r="J1203" s="32">
        <f t="shared" si="93"/>
        <v>15</v>
      </c>
      <c r="K1203" s="32" t="str">
        <f>VLOOKUP(F1203,_holidays!A1199:B3304, 2,)</f>
        <v>N</v>
      </c>
      <c r="L1203" s="32" t="str">
        <f>VLOOKUP(F1203,_holidays!A1199:C3304, 3,FALSE)</f>
        <v>N</v>
      </c>
      <c r="M1203" s="32">
        <v>15.9</v>
      </c>
      <c r="N1203" s="32">
        <v>26.5</v>
      </c>
      <c r="O1203" s="32">
        <v>7.4</v>
      </c>
      <c r="P1203" s="32">
        <v>0</v>
      </c>
      <c r="Q1203" s="39">
        <v>119876.63</v>
      </c>
      <c r="R1203" s="40">
        <v>77.714523709999995</v>
      </c>
      <c r="S1203" s="40">
        <f t="shared" si="94"/>
        <v>9316155.2044098973</v>
      </c>
    </row>
    <row r="1204" spans="6:19" ht="20" customHeight="1" x14ac:dyDescent="0.2">
      <c r="F1204" s="4">
        <v>43203</v>
      </c>
      <c r="G1204" s="32" t="str">
        <f t="shared" si="90"/>
        <v>Friday</v>
      </c>
      <c r="H1204" s="32" t="str">
        <f t="shared" si="91"/>
        <v>April</v>
      </c>
      <c r="I1204" s="32" t="str">
        <f t="shared" si="92"/>
        <v>2018</v>
      </c>
      <c r="J1204" s="32">
        <f t="shared" si="93"/>
        <v>15</v>
      </c>
      <c r="K1204" s="32" t="str">
        <f>VLOOKUP(F1204,_holidays!A1200:B3305, 2,)</f>
        <v>N</v>
      </c>
      <c r="L1204" s="32" t="str">
        <f>VLOOKUP(F1204,_holidays!A1200:C3305, 3,FALSE)</f>
        <v>N</v>
      </c>
      <c r="M1204" s="32">
        <v>11.9</v>
      </c>
      <c r="N1204" s="32">
        <v>25.9</v>
      </c>
      <c r="O1204" s="32">
        <v>14.4</v>
      </c>
      <c r="P1204" s="32">
        <v>0</v>
      </c>
      <c r="Q1204" s="39">
        <v>113609.76</v>
      </c>
      <c r="R1204" s="40">
        <v>69.763201089999995</v>
      </c>
      <c r="S1204" s="40">
        <f t="shared" si="94"/>
        <v>7925780.5326666376</v>
      </c>
    </row>
    <row r="1205" spans="6:19" ht="20" customHeight="1" x14ac:dyDescent="0.2">
      <c r="F1205" s="4">
        <v>43204</v>
      </c>
      <c r="G1205" s="32" t="str">
        <f t="shared" si="90"/>
        <v>Saturday</v>
      </c>
      <c r="H1205" s="32" t="str">
        <f t="shared" si="91"/>
        <v>April</v>
      </c>
      <c r="I1205" s="32" t="str">
        <f t="shared" si="92"/>
        <v>2018</v>
      </c>
      <c r="J1205" s="32">
        <f t="shared" si="93"/>
        <v>15</v>
      </c>
      <c r="K1205" s="32" t="str">
        <f>VLOOKUP(F1205,_holidays!A1201:B3306, 2,)</f>
        <v>N</v>
      </c>
      <c r="L1205" s="32" t="str">
        <f>VLOOKUP(F1205,_holidays!A1201:C3306, 3,FALSE)</f>
        <v>N</v>
      </c>
      <c r="M1205" s="32">
        <v>13.5</v>
      </c>
      <c r="N1205" s="32">
        <v>16.100000000000001</v>
      </c>
      <c r="O1205" s="32">
        <v>3.1</v>
      </c>
      <c r="P1205" s="32">
        <v>0</v>
      </c>
      <c r="Q1205" s="39">
        <v>105135.30499999999</v>
      </c>
      <c r="R1205" s="40">
        <v>37.741398410000002</v>
      </c>
      <c r="S1205" s="40">
        <f t="shared" si="94"/>
        <v>3967953.4329618649</v>
      </c>
    </row>
    <row r="1206" spans="6:19" ht="20" customHeight="1" x14ac:dyDescent="0.2">
      <c r="F1206" s="4">
        <v>43205</v>
      </c>
      <c r="G1206" s="32" t="str">
        <f t="shared" si="90"/>
        <v>Sunday</v>
      </c>
      <c r="H1206" s="32" t="str">
        <f t="shared" si="91"/>
        <v>April</v>
      </c>
      <c r="I1206" s="32" t="str">
        <f t="shared" si="92"/>
        <v>2018</v>
      </c>
      <c r="J1206" s="32">
        <f t="shared" si="93"/>
        <v>16</v>
      </c>
      <c r="K1206" s="32" t="str">
        <f>VLOOKUP(F1206,_holidays!A1202:B3307, 2,)</f>
        <v>N</v>
      </c>
      <c r="L1206" s="32" t="str">
        <f>VLOOKUP(F1206,_holidays!A1202:C3307, 3,FALSE)</f>
        <v>N</v>
      </c>
      <c r="M1206" s="32">
        <v>9.6999999999999993</v>
      </c>
      <c r="N1206" s="32">
        <v>19.100000000000001</v>
      </c>
      <c r="O1206" s="32">
        <v>4.9000000000000004</v>
      </c>
      <c r="P1206" s="32">
        <v>12.2</v>
      </c>
      <c r="Q1206" s="39">
        <v>104123.39</v>
      </c>
      <c r="R1206" s="40">
        <v>31.682325389999999</v>
      </c>
      <c r="S1206" s="40">
        <f t="shared" si="94"/>
        <v>3298871.122689872</v>
      </c>
    </row>
    <row r="1207" spans="6:19" ht="20" customHeight="1" x14ac:dyDescent="0.2">
      <c r="F1207" s="4">
        <v>43206</v>
      </c>
      <c r="G1207" s="32" t="str">
        <f t="shared" si="90"/>
        <v>Monday</v>
      </c>
      <c r="H1207" s="32" t="str">
        <f t="shared" si="91"/>
        <v>April</v>
      </c>
      <c r="I1207" s="32" t="str">
        <f t="shared" si="92"/>
        <v>2018</v>
      </c>
      <c r="J1207" s="32">
        <f t="shared" si="93"/>
        <v>16</v>
      </c>
      <c r="K1207" s="32" t="str">
        <f>VLOOKUP(F1207,_holidays!A1203:B3308, 2,)</f>
        <v>N</v>
      </c>
      <c r="L1207" s="32" t="str">
        <f>VLOOKUP(F1207,_holidays!A1203:C3308, 3,FALSE)</f>
        <v>N</v>
      </c>
      <c r="M1207" s="32">
        <v>13.1</v>
      </c>
      <c r="N1207" s="32">
        <v>21</v>
      </c>
      <c r="O1207" s="32">
        <v>7.1</v>
      </c>
      <c r="P1207" s="32">
        <v>3</v>
      </c>
      <c r="Q1207" s="39">
        <v>115694.64</v>
      </c>
      <c r="R1207" s="40">
        <v>69.360932570000003</v>
      </c>
      <c r="S1207" s="40">
        <f t="shared" si="94"/>
        <v>8024688.1237504249</v>
      </c>
    </row>
    <row r="1208" spans="6:19" ht="20" customHeight="1" x14ac:dyDescent="0.2">
      <c r="F1208" s="4">
        <v>43207</v>
      </c>
      <c r="G1208" s="32" t="str">
        <f t="shared" si="90"/>
        <v>Tuesday</v>
      </c>
      <c r="H1208" s="32" t="str">
        <f t="shared" si="91"/>
        <v>April</v>
      </c>
      <c r="I1208" s="32" t="str">
        <f t="shared" si="92"/>
        <v>2018</v>
      </c>
      <c r="J1208" s="32">
        <f t="shared" si="93"/>
        <v>16</v>
      </c>
      <c r="K1208" s="32" t="str">
        <f>VLOOKUP(F1208,_holidays!A1204:B3309, 2,)</f>
        <v>Y</v>
      </c>
      <c r="L1208" s="32" t="str">
        <f>VLOOKUP(F1208,_holidays!A1204:C3309, 3,FALSE)</f>
        <v>N</v>
      </c>
      <c r="M1208" s="32">
        <v>13.2</v>
      </c>
      <c r="N1208" s="32">
        <v>16.600000000000001</v>
      </c>
      <c r="O1208" s="32">
        <v>8.9</v>
      </c>
      <c r="P1208" s="32">
        <v>0.6</v>
      </c>
      <c r="Q1208" s="39">
        <v>121092.855</v>
      </c>
      <c r="R1208" s="40">
        <v>86.534392859999997</v>
      </c>
      <c r="S1208" s="40">
        <f t="shared" si="94"/>
        <v>10478696.687109014</v>
      </c>
    </row>
    <row r="1209" spans="6:19" ht="20" customHeight="1" x14ac:dyDescent="0.2">
      <c r="F1209" s="4">
        <v>43208</v>
      </c>
      <c r="G1209" s="32" t="str">
        <f t="shared" si="90"/>
        <v>Wednesday</v>
      </c>
      <c r="H1209" s="32" t="str">
        <f t="shared" si="91"/>
        <v>April</v>
      </c>
      <c r="I1209" s="32" t="str">
        <f t="shared" si="92"/>
        <v>2018</v>
      </c>
      <c r="J1209" s="32">
        <f t="shared" si="93"/>
        <v>16</v>
      </c>
      <c r="K1209" s="32" t="str">
        <f>VLOOKUP(F1209,_holidays!A1205:B3310, 2,)</f>
        <v>Y</v>
      </c>
      <c r="L1209" s="32" t="str">
        <f>VLOOKUP(F1209,_holidays!A1205:C3310, 3,FALSE)</f>
        <v>N</v>
      </c>
      <c r="M1209" s="32">
        <v>6.2</v>
      </c>
      <c r="N1209" s="32">
        <v>19.399999999999999</v>
      </c>
      <c r="O1209" s="32">
        <v>14.2</v>
      </c>
      <c r="P1209" s="32">
        <v>0</v>
      </c>
      <c r="Q1209" s="39">
        <v>120784.875</v>
      </c>
      <c r="R1209" s="40">
        <v>82.879097999999999</v>
      </c>
      <c r="S1209" s="40">
        <f t="shared" si="94"/>
        <v>10010541.49204275</v>
      </c>
    </row>
    <row r="1210" spans="6:19" ht="20" customHeight="1" x14ac:dyDescent="0.2">
      <c r="F1210" s="4">
        <v>43209</v>
      </c>
      <c r="G1210" s="32" t="str">
        <f t="shared" si="90"/>
        <v>Thursday</v>
      </c>
      <c r="H1210" s="32" t="str">
        <f t="shared" si="91"/>
        <v>April</v>
      </c>
      <c r="I1210" s="32" t="str">
        <f t="shared" si="92"/>
        <v>2018</v>
      </c>
      <c r="J1210" s="32">
        <f t="shared" si="93"/>
        <v>16</v>
      </c>
      <c r="K1210" s="32" t="str">
        <f>VLOOKUP(F1210,_holidays!A1206:B3311, 2,)</f>
        <v>Y</v>
      </c>
      <c r="L1210" s="32" t="str">
        <f>VLOOKUP(F1210,_holidays!A1206:C3311, 3,FALSE)</f>
        <v>N</v>
      </c>
      <c r="M1210" s="32">
        <v>11</v>
      </c>
      <c r="N1210" s="32">
        <v>22.3</v>
      </c>
      <c r="O1210" s="32">
        <v>13</v>
      </c>
      <c r="P1210" s="32">
        <v>0</v>
      </c>
      <c r="Q1210" s="39">
        <v>120448.935</v>
      </c>
      <c r="R1210" s="40">
        <v>93.533142819999995</v>
      </c>
      <c r="S1210" s="40">
        <f t="shared" si="94"/>
        <v>11265967.439871896</v>
      </c>
    </row>
    <row r="1211" spans="6:19" ht="20" customHeight="1" x14ac:dyDescent="0.2">
      <c r="F1211" s="4">
        <v>43210</v>
      </c>
      <c r="G1211" s="32" t="str">
        <f t="shared" si="90"/>
        <v>Friday</v>
      </c>
      <c r="H1211" s="32" t="str">
        <f t="shared" si="91"/>
        <v>April</v>
      </c>
      <c r="I1211" s="32" t="str">
        <f t="shared" si="92"/>
        <v>2018</v>
      </c>
      <c r="J1211" s="32">
        <f t="shared" si="93"/>
        <v>16</v>
      </c>
      <c r="K1211" s="32" t="str">
        <f>VLOOKUP(F1211,_holidays!A1207:B3312, 2,)</f>
        <v>Y</v>
      </c>
      <c r="L1211" s="32" t="str">
        <f>VLOOKUP(F1211,_holidays!A1207:C3312, 3,FALSE)</f>
        <v>N</v>
      </c>
      <c r="M1211" s="32">
        <v>8.9</v>
      </c>
      <c r="N1211" s="32">
        <v>20.2</v>
      </c>
      <c r="O1211" s="32">
        <v>13.7</v>
      </c>
      <c r="P1211" s="32">
        <v>0</v>
      </c>
      <c r="Q1211" s="39">
        <v>118324.09</v>
      </c>
      <c r="R1211" s="40">
        <v>95.73201718</v>
      </c>
      <c r="S1211" s="40">
        <f t="shared" si="94"/>
        <v>11327403.816687865</v>
      </c>
    </row>
    <row r="1212" spans="6:19" ht="20" customHeight="1" x14ac:dyDescent="0.2">
      <c r="F1212" s="4">
        <v>43211</v>
      </c>
      <c r="G1212" s="32" t="str">
        <f t="shared" si="90"/>
        <v>Saturday</v>
      </c>
      <c r="H1212" s="32" t="str">
        <f t="shared" si="91"/>
        <v>April</v>
      </c>
      <c r="I1212" s="32" t="str">
        <f t="shared" si="92"/>
        <v>2018</v>
      </c>
      <c r="J1212" s="32">
        <f t="shared" si="93"/>
        <v>16</v>
      </c>
      <c r="K1212" s="32" t="str">
        <f>VLOOKUP(F1212,_holidays!A1208:B3313, 2,)</f>
        <v>Y</v>
      </c>
      <c r="L1212" s="32" t="str">
        <f>VLOOKUP(F1212,_holidays!A1208:C3313, 3,FALSE)</f>
        <v>N</v>
      </c>
      <c r="M1212" s="32">
        <v>11.9</v>
      </c>
      <c r="N1212" s="32">
        <v>22.8</v>
      </c>
      <c r="O1212" s="32">
        <v>11.3</v>
      </c>
      <c r="P1212" s="32">
        <v>0</v>
      </c>
      <c r="Q1212" s="39">
        <v>107479.26</v>
      </c>
      <c r="R1212" s="40">
        <v>74.439689259999994</v>
      </c>
      <c r="S1212" s="40">
        <f t="shared" si="94"/>
        <v>8000722.7162947468</v>
      </c>
    </row>
    <row r="1213" spans="6:19" ht="20" customHeight="1" x14ac:dyDescent="0.2">
      <c r="F1213" s="4">
        <v>43212</v>
      </c>
      <c r="G1213" s="32" t="str">
        <f t="shared" si="90"/>
        <v>Sunday</v>
      </c>
      <c r="H1213" s="32" t="str">
        <f t="shared" si="91"/>
        <v>April</v>
      </c>
      <c r="I1213" s="32" t="str">
        <f t="shared" si="92"/>
        <v>2018</v>
      </c>
      <c r="J1213" s="32">
        <f t="shared" si="93"/>
        <v>17</v>
      </c>
      <c r="K1213" s="32" t="str">
        <f>VLOOKUP(F1213,_holidays!A1209:B3314, 2,)</f>
        <v>Y</v>
      </c>
      <c r="L1213" s="32" t="str">
        <f>VLOOKUP(F1213,_holidays!A1209:C3314, 3,FALSE)</f>
        <v>N</v>
      </c>
      <c r="M1213" s="32">
        <v>11.2</v>
      </c>
      <c r="N1213" s="32">
        <v>20.399999999999999</v>
      </c>
      <c r="O1213" s="32">
        <v>12.6</v>
      </c>
      <c r="P1213" s="32">
        <v>0</v>
      </c>
      <c r="Q1213" s="39">
        <v>103662.05</v>
      </c>
      <c r="R1213" s="40">
        <v>76.318245149999996</v>
      </c>
      <c r="S1213" s="40">
        <f t="shared" si="94"/>
        <v>7911305.7446515569</v>
      </c>
    </row>
    <row r="1214" spans="6:19" ht="20" customHeight="1" x14ac:dyDescent="0.2">
      <c r="F1214" s="4">
        <v>43213</v>
      </c>
      <c r="G1214" s="32" t="str">
        <f t="shared" si="90"/>
        <v>Monday</v>
      </c>
      <c r="H1214" s="32" t="str">
        <f t="shared" si="91"/>
        <v>April</v>
      </c>
      <c r="I1214" s="32" t="str">
        <f t="shared" si="92"/>
        <v>2018</v>
      </c>
      <c r="J1214" s="32">
        <f t="shared" si="93"/>
        <v>17</v>
      </c>
      <c r="K1214" s="32" t="str">
        <f>VLOOKUP(F1214,_holidays!A1210:B3315, 2,)</f>
        <v>Y</v>
      </c>
      <c r="L1214" s="32" t="str">
        <f>VLOOKUP(F1214,_holidays!A1210:C3315, 3,FALSE)</f>
        <v>N</v>
      </c>
      <c r="M1214" s="32">
        <v>11.9</v>
      </c>
      <c r="N1214" s="32">
        <v>26.9</v>
      </c>
      <c r="O1214" s="32">
        <v>13</v>
      </c>
      <c r="P1214" s="32">
        <v>0</v>
      </c>
      <c r="Q1214" s="39">
        <v>117799.97</v>
      </c>
      <c r="R1214" s="40">
        <v>72.740947320000004</v>
      </c>
      <c r="S1214" s="40">
        <f t="shared" si="94"/>
        <v>8568881.412067581</v>
      </c>
    </row>
    <row r="1215" spans="6:19" ht="20" customHeight="1" x14ac:dyDescent="0.2">
      <c r="F1215" s="4">
        <v>43214</v>
      </c>
      <c r="G1215" s="32" t="str">
        <f t="shared" si="90"/>
        <v>Tuesday</v>
      </c>
      <c r="H1215" s="32" t="str">
        <f t="shared" si="91"/>
        <v>April</v>
      </c>
      <c r="I1215" s="32" t="str">
        <f t="shared" si="92"/>
        <v>2018</v>
      </c>
      <c r="J1215" s="32">
        <f t="shared" si="93"/>
        <v>17</v>
      </c>
      <c r="K1215" s="32" t="str">
        <f>VLOOKUP(F1215,_holidays!A1211:B3316, 2,)</f>
        <v>Y</v>
      </c>
      <c r="L1215" s="32" t="str">
        <f>VLOOKUP(F1215,_holidays!A1211:C3316, 3,FALSE)</f>
        <v>N</v>
      </c>
      <c r="M1215" s="32">
        <v>13.7</v>
      </c>
      <c r="N1215" s="32">
        <v>24.6</v>
      </c>
      <c r="O1215" s="32">
        <v>5.2</v>
      </c>
      <c r="P1215" s="32">
        <v>0</v>
      </c>
      <c r="Q1215" s="39">
        <v>117642.645</v>
      </c>
      <c r="R1215" s="40">
        <v>88.090941540000003</v>
      </c>
      <c r="S1215" s="40">
        <f t="shared" si="94"/>
        <v>10363251.363305975</v>
      </c>
    </row>
    <row r="1216" spans="6:19" ht="20" customHeight="1" x14ac:dyDescent="0.2">
      <c r="F1216" s="4">
        <v>43215</v>
      </c>
      <c r="G1216" s="32" t="str">
        <f t="shared" si="90"/>
        <v>Wednesday</v>
      </c>
      <c r="H1216" s="32" t="str">
        <f t="shared" si="91"/>
        <v>April</v>
      </c>
      <c r="I1216" s="32" t="str">
        <f t="shared" si="92"/>
        <v>2018</v>
      </c>
      <c r="J1216" s="32">
        <f t="shared" si="93"/>
        <v>17</v>
      </c>
      <c r="K1216" s="32" t="str">
        <f>VLOOKUP(F1216,_holidays!A1212:B3317, 2,)</f>
        <v>Y</v>
      </c>
      <c r="L1216" s="32" t="str">
        <f>VLOOKUP(F1216,_holidays!A1212:C3317, 3,FALSE)</f>
        <v>Y</v>
      </c>
      <c r="M1216" s="32">
        <v>15.7</v>
      </c>
      <c r="N1216" s="32">
        <v>20.100000000000001</v>
      </c>
      <c r="O1216" s="32">
        <v>7.7</v>
      </c>
      <c r="P1216" s="32">
        <v>0.6</v>
      </c>
      <c r="Q1216" s="39">
        <v>106654.955</v>
      </c>
      <c r="R1216" s="40">
        <v>77.461866439999994</v>
      </c>
      <c r="S1216" s="40">
        <f t="shared" si="94"/>
        <v>8261691.8793742098</v>
      </c>
    </row>
    <row r="1217" spans="6:19" ht="20" customHeight="1" x14ac:dyDescent="0.2">
      <c r="F1217" s="4">
        <v>43216</v>
      </c>
      <c r="G1217" s="32" t="str">
        <f t="shared" si="90"/>
        <v>Thursday</v>
      </c>
      <c r="H1217" s="32" t="str">
        <f t="shared" si="91"/>
        <v>April</v>
      </c>
      <c r="I1217" s="32" t="str">
        <f t="shared" si="92"/>
        <v>2018</v>
      </c>
      <c r="J1217" s="32">
        <f t="shared" si="93"/>
        <v>17</v>
      </c>
      <c r="K1217" s="32" t="str">
        <f>VLOOKUP(F1217,_holidays!A1213:B3318, 2,)</f>
        <v>Y</v>
      </c>
      <c r="L1217" s="32" t="str">
        <f>VLOOKUP(F1217,_holidays!A1213:C3318, 3,FALSE)</f>
        <v>N</v>
      </c>
      <c r="M1217" s="32">
        <v>11.9</v>
      </c>
      <c r="N1217" s="32">
        <v>17.5</v>
      </c>
      <c r="O1217" s="32">
        <v>7.9</v>
      </c>
      <c r="P1217" s="32">
        <v>0</v>
      </c>
      <c r="Q1217" s="39">
        <v>117617.51</v>
      </c>
      <c r="R1217" s="40">
        <v>82.433491849999996</v>
      </c>
      <c r="S1217" s="40">
        <f t="shared" si="94"/>
        <v>9695622.0520022921</v>
      </c>
    </row>
    <row r="1218" spans="6:19" ht="20" customHeight="1" x14ac:dyDescent="0.2">
      <c r="F1218" s="4">
        <v>43217</v>
      </c>
      <c r="G1218" s="32" t="str">
        <f t="shared" si="90"/>
        <v>Friday</v>
      </c>
      <c r="H1218" s="32" t="str">
        <f t="shared" si="91"/>
        <v>April</v>
      </c>
      <c r="I1218" s="32" t="str">
        <f t="shared" si="92"/>
        <v>2018</v>
      </c>
      <c r="J1218" s="32">
        <f t="shared" si="93"/>
        <v>17</v>
      </c>
      <c r="K1218" s="32" t="str">
        <f>VLOOKUP(F1218,_holidays!A1214:B3319, 2,)</f>
        <v>Y</v>
      </c>
      <c r="L1218" s="32" t="str">
        <f>VLOOKUP(F1218,_holidays!A1214:C3319, 3,FALSE)</f>
        <v>N</v>
      </c>
      <c r="M1218" s="32">
        <v>11.6</v>
      </c>
      <c r="N1218" s="32">
        <v>17.8</v>
      </c>
      <c r="O1218" s="32">
        <v>8.8000000000000007</v>
      </c>
      <c r="P1218" s="32">
        <v>0</v>
      </c>
      <c r="Q1218" s="39">
        <v>119079.465</v>
      </c>
      <c r="R1218" s="40">
        <v>78.214854180000003</v>
      </c>
      <c r="S1218" s="40">
        <f t="shared" si="94"/>
        <v>9313782.9908074141</v>
      </c>
    </row>
    <row r="1219" spans="6:19" ht="20" customHeight="1" x14ac:dyDescent="0.2">
      <c r="F1219" s="4">
        <v>43218</v>
      </c>
      <c r="G1219" s="32" t="str">
        <f t="shared" si="90"/>
        <v>Saturday</v>
      </c>
      <c r="H1219" s="32" t="str">
        <f t="shared" si="91"/>
        <v>April</v>
      </c>
      <c r="I1219" s="32" t="str">
        <f t="shared" si="92"/>
        <v>2018</v>
      </c>
      <c r="J1219" s="32">
        <f t="shared" si="93"/>
        <v>17</v>
      </c>
      <c r="K1219" s="32" t="str">
        <f>VLOOKUP(F1219,_holidays!A1215:B3320, 2,)</f>
        <v>Y</v>
      </c>
      <c r="L1219" s="32" t="str">
        <f>VLOOKUP(F1219,_holidays!A1215:C3320, 3,FALSE)</f>
        <v>N</v>
      </c>
      <c r="M1219" s="32">
        <v>7.7</v>
      </c>
      <c r="N1219" s="32">
        <v>18.3</v>
      </c>
      <c r="O1219" s="32">
        <v>11.7</v>
      </c>
      <c r="P1219" s="32">
        <v>0</v>
      </c>
      <c r="Q1219" s="39">
        <v>108613.38</v>
      </c>
      <c r="R1219" s="40">
        <v>70.000391410000006</v>
      </c>
      <c r="S1219" s="40">
        <f t="shared" si="94"/>
        <v>7602979.1123630665</v>
      </c>
    </row>
    <row r="1220" spans="6:19" ht="20" customHeight="1" x14ac:dyDescent="0.2">
      <c r="F1220" s="4">
        <v>43219</v>
      </c>
      <c r="G1220" s="32" t="str">
        <f t="shared" si="90"/>
        <v>Sunday</v>
      </c>
      <c r="H1220" s="32" t="str">
        <f t="shared" si="91"/>
        <v>April</v>
      </c>
      <c r="I1220" s="32" t="str">
        <f t="shared" si="92"/>
        <v>2018</v>
      </c>
      <c r="J1220" s="32">
        <f t="shared" si="93"/>
        <v>18</v>
      </c>
      <c r="K1220" s="32" t="str">
        <f>VLOOKUP(F1220,_holidays!A1216:B3321, 2,)</f>
        <v>Y</v>
      </c>
      <c r="L1220" s="32" t="str">
        <f>VLOOKUP(F1220,_holidays!A1216:C3321, 3,FALSE)</f>
        <v>N</v>
      </c>
      <c r="M1220" s="32">
        <v>10.5</v>
      </c>
      <c r="N1220" s="32">
        <v>18</v>
      </c>
      <c r="O1220" s="32">
        <v>9.6</v>
      </c>
      <c r="P1220" s="32">
        <v>0</v>
      </c>
      <c r="Q1220" s="39">
        <v>105277.715</v>
      </c>
      <c r="R1220" s="40">
        <v>64.158974720000003</v>
      </c>
      <c r="S1220" s="40">
        <f t="shared" si="94"/>
        <v>6754510.2552643651</v>
      </c>
    </row>
    <row r="1221" spans="6:19" ht="20" customHeight="1" x14ac:dyDescent="0.2">
      <c r="F1221" s="4">
        <v>43220</v>
      </c>
      <c r="G1221" s="32" t="str">
        <f t="shared" si="90"/>
        <v>Monday</v>
      </c>
      <c r="H1221" s="32" t="str">
        <f t="shared" si="91"/>
        <v>April</v>
      </c>
      <c r="I1221" s="32" t="str">
        <f t="shared" si="92"/>
        <v>2018</v>
      </c>
      <c r="J1221" s="32">
        <f t="shared" si="93"/>
        <v>18</v>
      </c>
      <c r="K1221" s="32" t="str">
        <f>VLOOKUP(F1221,_holidays!A1217:B3322, 2,)</f>
        <v>Y</v>
      </c>
      <c r="L1221" s="32" t="str">
        <f>VLOOKUP(F1221,_holidays!A1217:C3322, 3,FALSE)</f>
        <v>N</v>
      </c>
      <c r="M1221" s="32">
        <v>8.8000000000000007</v>
      </c>
      <c r="N1221" s="32">
        <v>19.600000000000001</v>
      </c>
      <c r="O1221" s="32">
        <v>12.3</v>
      </c>
      <c r="P1221" s="32">
        <v>0</v>
      </c>
      <c r="Q1221" s="39">
        <v>121551.685</v>
      </c>
      <c r="R1221" s="40">
        <v>77.969150560000003</v>
      </c>
      <c r="S1221" s="40">
        <f t="shared" si="94"/>
        <v>9477281.6285866946</v>
      </c>
    </row>
    <row r="1222" spans="6:19" ht="20" customHeight="1" x14ac:dyDescent="0.2">
      <c r="F1222" s="4">
        <v>43221</v>
      </c>
      <c r="G1222" s="32" t="str">
        <f t="shared" ref="G1222:G1285" si="95">TEXT(F1222,"DDDD")</f>
        <v>Tuesday</v>
      </c>
      <c r="H1222" s="32" t="str">
        <f t="shared" ref="H1222:H1285" si="96">TEXT(F1222,"MMMM")</f>
        <v>May</v>
      </c>
      <c r="I1222" s="32" t="str">
        <f t="shared" ref="I1222:I1285" si="97">TEXT(F1222,"YYYY")</f>
        <v>2018</v>
      </c>
      <c r="J1222" s="32">
        <f t="shared" ref="J1222:J1285" si="98">WEEKNUM(F1222)</f>
        <v>18</v>
      </c>
      <c r="K1222" s="32" t="str">
        <f>VLOOKUP(F1222,_holidays!A1218:B3323, 2,)</f>
        <v>Y</v>
      </c>
      <c r="L1222" s="32" t="str">
        <f>VLOOKUP(F1222,_holidays!A1218:C3323, 3,FALSE)</f>
        <v>N</v>
      </c>
      <c r="M1222" s="32">
        <v>7.2</v>
      </c>
      <c r="N1222" s="32">
        <v>23.4</v>
      </c>
      <c r="O1222" s="32">
        <v>12.3</v>
      </c>
      <c r="P1222" s="32">
        <v>0</v>
      </c>
      <c r="Q1222" s="39">
        <v>122642.235</v>
      </c>
      <c r="R1222" s="40">
        <v>73.974820219999998</v>
      </c>
      <c r="S1222" s="40">
        <f t="shared" ref="S1222:S1285" si="99">Q1222*R1222</f>
        <v>9072437.2855039909</v>
      </c>
    </row>
    <row r="1223" spans="6:19" ht="20" customHeight="1" x14ac:dyDescent="0.2">
      <c r="F1223" s="4">
        <v>43222</v>
      </c>
      <c r="G1223" s="32" t="str">
        <f t="shared" si="95"/>
        <v>Wednesday</v>
      </c>
      <c r="H1223" s="32" t="str">
        <f t="shared" si="96"/>
        <v>May</v>
      </c>
      <c r="I1223" s="32" t="str">
        <f t="shared" si="97"/>
        <v>2018</v>
      </c>
      <c r="J1223" s="32">
        <f t="shared" si="98"/>
        <v>18</v>
      </c>
      <c r="K1223" s="32" t="str">
        <f>VLOOKUP(F1223,_holidays!A1219:B3324, 2,)</f>
        <v>Y</v>
      </c>
      <c r="L1223" s="32" t="str">
        <f>VLOOKUP(F1223,_holidays!A1219:C3324, 3,FALSE)</f>
        <v>N</v>
      </c>
      <c r="M1223" s="32">
        <v>10.199999999999999</v>
      </c>
      <c r="N1223" s="32">
        <v>23.2</v>
      </c>
      <c r="O1223" s="32">
        <v>7.2</v>
      </c>
      <c r="P1223" s="32">
        <v>0</v>
      </c>
      <c r="Q1223" s="39">
        <v>118716.595</v>
      </c>
      <c r="R1223" s="40">
        <v>67.274902339999997</v>
      </c>
      <c r="S1223" s="40">
        <f t="shared" si="99"/>
        <v>7986647.334762332</v>
      </c>
    </row>
    <row r="1224" spans="6:19" ht="20" customHeight="1" x14ac:dyDescent="0.2">
      <c r="F1224" s="4">
        <v>43223</v>
      </c>
      <c r="G1224" s="32" t="str">
        <f t="shared" si="95"/>
        <v>Thursday</v>
      </c>
      <c r="H1224" s="32" t="str">
        <f t="shared" si="96"/>
        <v>May</v>
      </c>
      <c r="I1224" s="32" t="str">
        <f t="shared" si="97"/>
        <v>2018</v>
      </c>
      <c r="J1224" s="32">
        <f t="shared" si="98"/>
        <v>18</v>
      </c>
      <c r="K1224" s="32" t="str">
        <f>VLOOKUP(F1224,_holidays!A1220:B3325, 2,)</f>
        <v>Y</v>
      </c>
      <c r="L1224" s="32" t="str">
        <f>VLOOKUP(F1224,_holidays!A1220:C3325, 3,FALSE)</f>
        <v>N</v>
      </c>
      <c r="M1224" s="32">
        <v>14.5</v>
      </c>
      <c r="N1224" s="32">
        <v>24.4</v>
      </c>
      <c r="O1224" s="32">
        <v>4.4000000000000004</v>
      </c>
      <c r="P1224" s="32">
        <v>0</v>
      </c>
      <c r="Q1224" s="39">
        <v>117357.83500000001</v>
      </c>
      <c r="R1224" s="40">
        <v>52.768311670000003</v>
      </c>
      <c r="S1224" s="40">
        <f t="shared" si="99"/>
        <v>6192774.8141964348</v>
      </c>
    </row>
    <row r="1225" spans="6:19" ht="20" customHeight="1" x14ac:dyDescent="0.2">
      <c r="F1225" s="4">
        <v>43224</v>
      </c>
      <c r="G1225" s="32" t="str">
        <f t="shared" si="95"/>
        <v>Friday</v>
      </c>
      <c r="H1225" s="32" t="str">
        <f t="shared" si="96"/>
        <v>May</v>
      </c>
      <c r="I1225" s="32" t="str">
        <f t="shared" si="97"/>
        <v>2018</v>
      </c>
      <c r="J1225" s="32">
        <f t="shared" si="98"/>
        <v>18</v>
      </c>
      <c r="K1225" s="32" t="str">
        <f>VLOOKUP(F1225,_holidays!A1221:B3326, 2,)</f>
        <v>Y</v>
      </c>
      <c r="L1225" s="32" t="str">
        <f>VLOOKUP(F1225,_holidays!A1221:C3326, 3,FALSE)</f>
        <v>N</v>
      </c>
      <c r="M1225" s="32">
        <v>11.5</v>
      </c>
      <c r="N1225" s="32">
        <v>17.2</v>
      </c>
      <c r="O1225" s="32">
        <v>7.8</v>
      </c>
      <c r="P1225" s="32">
        <v>6.2</v>
      </c>
      <c r="Q1225" s="39">
        <v>116870.46</v>
      </c>
      <c r="R1225" s="40">
        <v>54.639355999999999</v>
      </c>
      <c r="S1225" s="40">
        <f t="shared" si="99"/>
        <v>6385726.6698237602</v>
      </c>
    </row>
    <row r="1226" spans="6:19" ht="20" customHeight="1" x14ac:dyDescent="0.2">
      <c r="F1226" s="4">
        <v>43225</v>
      </c>
      <c r="G1226" s="32" t="str">
        <f t="shared" si="95"/>
        <v>Saturday</v>
      </c>
      <c r="H1226" s="32" t="str">
        <f t="shared" si="96"/>
        <v>May</v>
      </c>
      <c r="I1226" s="32" t="str">
        <f t="shared" si="97"/>
        <v>2018</v>
      </c>
      <c r="J1226" s="32">
        <f t="shared" si="98"/>
        <v>18</v>
      </c>
      <c r="K1226" s="32" t="str">
        <f>VLOOKUP(F1226,_holidays!A1222:B3327, 2,)</f>
        <v>Y</v>
      </c>
      <c r="L1226" s="32" t="str">
        <f>VLOOKUP(F1226,_holidays!A1222:C3327, 3,FALSE)</f>
        <v>N</v>
      </c>
      <c r="M1226" s="32">
        <v>12.1</v>
      </c>
      <c r="N1226" s="32">
        <v>21.6</v>
      </c>
      <c r="O1226" s="32">
        <v>6.5</v>
      </c>
      <c r="P1226" s="32">
        <v>2.6</v>
      </c>
      <c r="Q1226" s="39">
        <v>106892.995</v>
      </c>
      <c r="R1226" s="40">
        <v>58.574885250000001</v>
      </c>
      <c r="S1226" s="40">
        <f t="shared" si="99"/>
        <v>6261244.916153824</v>
      </c>
    </row>
    <row r="1227" spans="6:19" ht="20" customHeight="1" x14ac:dyDescent="0.2">
      <c r="F1227" s="4">
        <v>43226</v>
      </c>
      <c r="G1227" s="32" t="str">
        <f t="shared" si="95"/>
        <v>Sunday</v>
      </c>
      <c r="H1227" s="32" t="str">
        <f t="shared" si="96"/>
        <v>May</v>
      </c>
      <c r="I1227" s="32" t="str">
        <f t="shared" si="97"/>
        <v>2018</v>
      </c>
      <c r="J1227" s="32">
        <f t="shared" si="98"/>
        <v>19</v>
      </c>
      <c r="K1227" s="32" t="str">
        <f>VLOOKUP(F1227,_holidays!A1223:B3328, 2,)</f>
        <v>Y</v>
      </c>
      <c r="L1227" s="32" t="str">
        <f>VLOOKUP(F1227,_holidays!A1223:C3328, 3,FALSE)</f>
        <v>N</v>
      </c>
      <c r="M1227" s="32">
        <v>9.9</v>
      </c>
      <c r="N1227" s="32">
        <v>21.7</v>
      </c>
      <c r="O1227" s="32">
        <v>11</v>
      </c>
      <c r="P1227" s="32">
        <v>0</v>
      </c>
      <c r="Q1227" s="39">
        <v>105840.39</v>
      </c>
      <c r="R1227" s="40">
        <v>61.89517764</v>
      </c>
      <c r="S1227" s="40">
        <f t="shared" si="99"/>
        <v>6551009.7405368797</v>
      </c>
    </row>
    <row r="1228" spans="6:19" ht="20" customHeight="1" x14ac:dyDescent="0.2">
      <c r="F1228" s="4">
        <v>43227</v>
      </c>
      <c r="G1228" s="32" t="str">
        <f t="shared" si="95"/>
        <v>Monday</v>
      </c>
      <c r="H1228" s="32" t="str">
        <f t="shared" si="96"/>
        <v>May</v>
      </c>
      <c r="I1228" s="32" t="str">
        <f t="shared" si="97"/>
        <v>2018</v>
      </c>
      <c r="J1228" s="32">
        <f t="shared" si="98"/>
        <v>19</v>
      </c>
      <c r="K1228" s="32" t="str">
        <f>VLOOKUP(F1228,_holidays!A1224:B3329, 2,)</f>
        <v>Y</v>
      </c>
      <c r="L1228" s="32" t="str">
        <f>VLOOKUP(F1228,_holidays!A1224:C3329, 3,FALSE)</f>
        <v>N</v>
      </c>
      <c r="M1228" s="32">
        <v>12</v>
      </c>
      <c r="N1228" s="32">
        <v>19.5</v>
      </c>
      <c r="O1228" s="32">
        <v>6.2</v>
      </c>
      <c r="P1228" s="32">
        <v>0</v>
      </c>
      <c r="Q1228" s="39">
        <v>118254.55499999999</v>
      </c>
      <c r="R1228" s="40">
        <v>49.41762224</v>
      </c>
      <c r="S1228" s="40">
        <f t="shared" si="99"/>
        <v>5843858.9271493033</v>
      </c>
    </row>
    <row r="1229" spans="6:19" ht="20" customHeight="1" x14ac:dyDescent="0.2">
      <c r="F1229" s="4">
        <v>43228</v>
      </c>
      <c r="G1229" s="32" t="str">
        <f t="shared" si="95"/>
        <v>Tuesday</v>
      </c>
      <c r="H1229" s="32" t="str">
        <f t="shared" si="96"/>
        <v>May</v>
      </c>
      <c r="I1229" s="32" t="str">
        <f t="shared" si="97"/>
        <v>2018</v>
      </c>
      <c r="J1229" s="32">
        <f t="shared" si="98"/>
        <v>19</v>
      </c>
      <c r="K1229" s="32" t="str">
        <f>VLOOKUP(F1229,_holidays!A1225:B3330, 2,)</f>
        <v>Y</v>
      </c>
      <c r="L1229" s="32" t="str">
        <f>VLOOKUP(F1229,_holidays!A1225:C3330, 3,FALSE)</f>
        <v>N</v>
      </c>
      <c r="M1229" s="32">
        <v>13.4</v>
      </c>
      <c r="N1229" s="32">
        <v>17.899999999999999</v>
      </c>
      <c r="O1229" s="32">
        <v>10.6</v>
      </c>
      <c r="P1229" s="32">
        <v>0.2</v>
      </c>
      <c r="Q1229" s="39">
        <v>122876.86500000001</v>
      </c>
      <c r="R1229" s="40">
        <v>101.2917412</v>
      </c>
      <c r="S1229" s="40">
        <f t="shared" si="99"/>
        <v>12446411.609047338</v>
      </c>
    </row>
    <row r="1230" spans="6:19" ht="20" customHeight="1" x14ac:dyDescent="0.2">
      <c r="F1230" s="4">
        <v>43229</v>
      </c>
      <c r="G1230" s="32" t="str">
        <f t="shared" si="95"/>
        <v>Wednesday</v>
      </c>
      <c r="H1230" s="32" t="str">
        <f t="shared" si="96"/>
        <v>May</v>
      </c>
      <c r="I1230" s="32" t="str">
        <f t="shared" si="97"/>
        <v>2018</v>
      </c>
      <c r="J1230" s="32">
        <f t="shared" si="98"/>
        <v>19</v>
      </c>
      <c r="K1230" s="32" t="str">
        <f>VLOOKUP(F1230,_holidays!A1226:B3331, 2,)</f>
        <v>Y</v>
      </c>
      <c r="L1230" s="32" t="str">
        <f>VLOOKUP(F1230,_holidays!A1226:C3331, 3,FALSE)</f>
        <v>N</v>
      </c>
      <c r="M1230" s="32">
        <v>8</v>
      </c>
      <c r="N1230" s="32">
        <v>18.399999999999999</v>
      </c>
      <c r="O1230" s="32">
        <v>7.5</v>
      </c>
      <c r="P1230" s="32">
        <v>0</v>
      </c>
      <c r="Q1230" s="39">
        <v>122721.46</v>
      </c>
      <c r="R1230" s="40">
        <v>127.59078030000001</v>
      </c>
      <c r="S1230" s="40">
        <f t="shared" si="99"/>
        <v>15658126.840955239</v>
      </c>
    </row>
    <row r="1231" spans="6:19" ht="20" customHeight="1" x14ac:dyDescent="0.2">
      <c r="F1231" s="4">
        <v>43230</v>
      </c>
      <c r="G1231" s="32" t="str">
        <f t="shared" si="95"/>
        <v>Thursday</v>
      </c>
      <c r="H1231" s="32" t="str">
        <f t="shared" si="96"/>
        <v>May</v>
      </c>
      <c r="I1231" s="32" t="str">
        <f t="shared" si="97"/>
        <v>2018</v>
      </c>
      <c r="J1231" s="32">
        <f t="shared" si="98"/>
        <v>19</v>
      </c>
      <c r="K1231" s="32" t="str">
        <f>VLOOKUP(F1231,_holidays!A1227:B3332, 2,)</f>
        <v>Y</v>
      </c>
      <c r="L1231" s="32" t="str">
        <f>VLOOKUP(F1231,_holidays!A1227:C3332, 3,FALSE)</f>
        <v>N</v>
      </c>
      <c r="M1231" s="32">
        <v>9</v>
      </c>
      <c r="N1231" s="32">
        <v>12.8</v>
      </c>
      <c r="O1231" s="32">
        <v>8.5</v>
      </c>
      <c r="P1231" s="32">
        <v>8</v>
      </c>
      <c r="Q1231" s="39">
        <v>128518.505</v>
      </c>
      <c r="R1231" s="40">
        <v>62.881023409999997</v>
      </c>
      <c r="S1231" s="40">
        <f t="shared" si="99"/>
        <v>8081375.1215232024</v>
      </c>
    </row>
    <row r="1232" spans="6:19" ht="20" customHeight="1" x14ac:dyDescent="0.2">
      <c r="F1232" s="4">
        <v>43231</v>
      </c>
      <c r="G1232" s="32" t="str">
        <f t="shared" si="95"/>
        <v>Friday</v>
      </c>
      <c r="H1232" s="32" t="str">
        <f t="shared" si="96"/>
        <v>May</v>
      </c>
      <c r="I1232" s="32" t="str">
        <f t="shared" si="97"/>
        <v>2018</v>
      </c>
      <c r="J1232" s="32">
        <f t="shared" si="98"/>
        <v>19</v>
      </c>
      <c r="K1232" s="32" t="str">
        <f>VLOOKUP(F1232,_holidays!A1228:B3333, 2,)</f>
        <v>Y</v>
      </c>
      <c r="L1232" s="32" t="str">
        <f>VLOOKUP(F1232,_holidays!A1228:C3333, 3,FALSE)</f>
        <v>N</v>
      </c>
      <c r="M1232" s="32">
        <v>7.4</v>
      </c>
      <c r="N1232" s="32">
        <v>15.1</v>
      </c>
      <c r="O1232" s="32">
        <v>3.7</v>
      </c>
      <c r="P1232" s="32">
        <v>18.600000000000001</v>
      </c>
      <c r="Q1232" s="39">
        <v>133467.37</v>
      </c>
      <c r="R1232" s="40">
        <v>63.673069720000001</v>
      </c>
      <c r="S1232" s="40">
        <f t="shared" si="99"/>
        <v>8498277.1553550363</v>
      </c>
    </row>
    <row r="1233" spans="6:19" ht="20" customHeight="1" x14ac:dyDescent="0.2">
      <c r="F1233" s="4">
        <v>43232</v>
      </c>
      <c r="G1233" s="32" t="str">
        <f t="shared" si="95"/>
        <v>Saturday</v>
      </c>
      <c r="H1233" s="32" t="str">
        <f t="shared" si="96"/>
        <v>May</v>
      </c>
      <c r="I1233" s="32" t="str">
        <f t="shared" si="97"/>
        <v>2018</v>
      </c>
      <c r="J1233" s="32">
        <f t="shared" si="98"/>
        <v>19</v>
      </c>
      <c r="K1233" s="32" t="str">
        <f>VLOOKUP(F1233,_holidays!A1229:B3334, 2,)</f>
        <v>Y</v>
      </c>
      <c r="L1233" s="32" t="str">
        <f>VLOOKUP(F1233,_holidays!A1229:C3334, 3,FALSE)</f>
        <v>N</v>
      </c>
      <c r="M1233" s="32">
        <v>11</v>
      </c>
      <c r="N1233" s="32">
        <v>16.899999999999999</v>
      </c>
      <c r="O1233" s="32">
        <v>9</v>
      </c>
      <c r="P1233" s="32">
        <v>8.4</v>
      </c>
      <c r="Q1233" s="39">
        <v>111273.755</v>
      </c>
      <c r="R1233" s="40">
        <v>62.662214910000003</v>
      </c>
      <c r="S1233" s="40">
        <f t="shared" si="99"/>
        <v>6972659.9496526876</v>
      </c>
    </row>
    <row r="1234" spans="6:19" ht="20" customHeight="1" x14ac:dyDescent="0.2">
      <c r="F1234" s="4">
        <v>43233</v>
      </c>
      <c r="G1234" s="32" t="str">
        <f t="shared" si="95"/>
        <v>Sunday</v>
      </c>
      <c r="H1234" s="32" t="str">
        <f t="shared" si="96"/>
        <v>May</v>
      </c>
      <c r="I1234" s="32" t="str">
        <f t="shared" si="97"/>
        <v>2018</v>
      </c>
      <c r="J1234" s="32">
        <f t="shared" si="98"/>
        <v>20</v>
      </c>
      <c r="K1234" s="32" t="str">
        <f>VLOOKUP(F1234,_holidays!A1230:B3335, 2,)</f>
        <v>Y</v>
      </c>
      <c r="L1234" s="32" t="str">
        <f>VLOOKUP(F1234,_holidays!A1230:C3335, 3,FALSE)</f>
        <v>N</v>
      </c>
      <c r="M1234" s="32">
        <v>13</v>
      </c>
      <c r="N1234" s="32">
        <v>16.2</v>
      </c>
      <c r="O1234" s="32">
        <v>10.8</v>
      </c>
      <c r="P1234" s="32">
        <v>4</v>
      </c>
      <c r="Q1234" s="39">
        <v>108729.71</v>
      </c>
      <c r="R1234" s="40">
        <v>65.510003979999993</v>
      </c>
      <c r="S1234" s="40">
        <f t="shared" si="99"/>
        <v>7122883.7348442459</v>
      </c>
    </row>
    <row r="1235" spans="6:19" ht="20" customHeight="1" x14ac:dyDescent="0.2">
      <c r="F1235" s="4">
        <v>43234</v>
      </c>
      <c r="G1235" s="32" t="str">
        <f t="shared" si="95"/>
        <v>Monday</v>
      </c>
      <c r="H1235" s="32" t="str">
        <f t="shared" si="96"/>
        <v>May</v>
      </c>
      <c r="I1235" s="32" t="str">
        <f t="shared" si="97"/>
        <v>2018</v>
      </c>
      <c r="J1235" s="32">
        <f t="shared" si="98"/>
        <v>20</v>
      </c>
      <c r="K1235" s="32" t="str">
        <f>VLOOKUP(F1235,_holidays!A1231:B3336, 2,)</f>
        <v>Y</v>
      </c>
      <c r="L1235" s="32" t="str">
        <f>VLOOKUP(F1235,_holidays!A1231:C3336, 3,FALSE)</f>
        <v>N</v>
      </c>
      <c r="M1235" s="32">
        <v>6.8</v>
      </c>
      <c r="N1235" s="32">
        <v>15.9</v>
      </c>
      <c r="O1235" s="32">
        <v>8.1999999999999993</v>
      </c>
      <c r="P1235" s="32">
        <v>0</v>
      </c>
      <c r="Q1235" s="39">
        <v>129885.955</v>
      </c>
      <c r="R1235" s="40">
        <v>111.6666324</v>
      </c>
      <c r="S1235" s="40">
        <f t="shared" si="99"/>
        <v>14503927.190907942</v>
      </c>
    </row>
    <row r="1236" spans="6:19" ht="20" customHeight="1" x14ac:dyDescent="0.2">
      <c r="F1236" s="4">
        <v>43235</v>
      </c>
      <c r="G1236" s="32" t="str">
        <f t="shared" si="95"/>
        <v>Tuesday</v>
      </c>
      <c r="H1236" s="32" t="str">
        <f t="shared" si="96"/>
        <v>May</v>
      </c>
      <c r="I1236" s="32" t="str">
        <f t="shared" si="97"/>
        <v>2018</v>
      </c>
      <c r="J1236" s="32">
        <f t="shared" si="98"/>
        <v>20</v>
      </c>
      <c r="K1236" s="32" t="str">
        <f>VLOOKUP(F1236,_holidays!A1232:B3337, 2,)</f>
        <v>Y</v>
      </c>
      <c r="L1236" s="32" t="str">
        <f>VLOOKUP(F1236,_holidays!A1232:C3337, 3,FALSE)</f>
        <v>N</v>
      </c>
      <c r="M1236" s="32">
        <v>8.9</v>
      </c>
      <c r="N1236" s="32">
        <v>14.6</v>
      </c>
      <c r="O1236" s="32">
        <v>4.5999999999999996</v>
      </c>
      <c r="P1236" s="32">
        <v>0</v>
      </c>
      <c r="Q1236" s="39">
        <v>131900.51999999999</v>
      </c>
      <c r="R1236" s="40">
        <v>97.880329009999997</v>
      </c>
      <c r="S1236" s="40">
        <f t="shared" si="99"/>
        <v>12910466.294190085</v>
      </c>
    </row>
    <row r="1237" spans="6:19" ht="20" customHeight="1" x14ac:dyDescent="0.2">
      <c r="F1237" s="4">
        <v>43236</v>
      </c>
      <c r="G1237" s="32" t="str">
        <f t="shared" si="95"/>
        <v>Wednesday</v>
      </c>
      <c r="H1237" s="32" t="str">
        <f t="shared" si="96"/>
        <v>May</v>
      </c>
      <c r="I1237" s="32" t="str">
        <f t="shared" si="97"/>
        <v>2018</v>
      </c>
      <c r="J1237" s="32">
        <f t="shared" si="98"/>
        <v>20</v>
      </c>
      <c r="K1237" s="32" t="str">
        <f>VLOOKUP(F1237,_holidays!A1233:B3338, 2,)</f>
        <v>Y</v>
      </c>
      <c r="L1237" s="32" t="str">
        <f>VLOOKUP(F1237,_holidays!A1233:C3338, 3,FALSE)</f>
        <v>N</v>
      </c>
      <c r="M1237" s="32">
        <v>9.4</v>
      </c>
      <c r="N1237" s="32">
        <v>14.3</v>
      </c>
      <c r="O1237" s="32">
        <v>7.6</v>
      </c>
      <c r="P1237" s="32">
        <v>2</v>
      </c>
      <c r="Q1237" s="39">
        <v>133399.23000000001</v>
      </c>
      <c r="R1237" s="40">
        <v>124.0856314</v>
      </c>
      <c r="S1237" s="40">
        <f t="shared" si="99"/>
        <v>16552927.682823824</v>
      </c>
    </row>
    <row r="1238" spans="6:19" ht="20" customHeight="1" x14ac:dyDescent="0.2">
      <c r="F1238" s="4">
        <v>43237</v>
      </c>
      <c r="G1238" s="32" t="str">
        <f t="shared" si="95"/>
        <v>Thursday</v>
      </c>
      <c r="H1238" s="32" t="str">
        <f t="shared" si="96"/>
        <v>May</v>
      </c>
      <c r="I1238" s="32" t="str">
        <f t="shared" si="97"/>
        <v>2018</v>
      </c>
      <c r="J1238" s="32">
        <f t="shared" si="98"/>
        <v>20</v>
      </c>
      <c r="K1238" s="32" t="str">
        <f>VLOOKUP(F1238,_holidays!A1234:B3339, 2,)</f>
        <v>Y</v>
      </c>
      <c r="L1238" s="32" t="str">
        <f>VLOOKUP(F1238,_holidays!A1234:C3339, 3,FALSE)</f>
        <v>N</v>
      </c>
      <c r="M1238" s="32">
        <v>11.7</v>
      </c>
      <c r="N1238" s="32">
        <v>15</v>
      </c>
      <c r="O1238" s="32">
        <v>6.9</v>
      </c>
      <c r="P1238" s="32">
        <v>0</v>
      </c>
      <c r="Q1238" s="39">
        <v>131757.155</v>
      </c>
      <c r="R1238" s="40">
        <v>108.95155010000001</v>
      </c>
      <c r="S1238" s="40">
        <f t="shared" si="99"/>
        <v>14355146.274015967</v>
      </c>
    </row>
    <row r="1239" spans="6:19" ht="20" customHeight="1" x14ac:dyDescent="0.2">
      <c r="F1239" s="4">
        <v>43238</v>
      </c>
      <c r="G1239" s="32" t="str">
        <f t="shared" si="95"/>
        <v>Friday</v>
      </c>
      <c r="H1239" s="32" t="str">
        <f t="shared" si="96"/>
        <v>May</v>
      </c>
      <c r="I1239" s="32" t="str">
        <f t="shared" si="97"/>
        <v>2018</v>
      </c>
      <c r="J1239" s="32">
        <f t="shared" si="98"/>
        <v>20</v>
      </c>
      <c r="K1239" s="32" t="str">
        <f>VLOOKUP(F1239,_holidays!A1235:B3340, 2,)</f>
        <v>Y</v>
      </c>
      <c r="L1239" s="32" t="str">
        <f>VLOOKUP(F1239,_holidays!A1235:C3340, 3,FALSE)</f>
        <v>N</v>
      </c>
      <c r="M1239" s="32">
        <v>12.3</v>
      </c>
      <c r="N1239" s="32">
        <v>17.7</v>
      </c>
      <c r="O1239" s="32">
        <v>8</v>
      </c>
      <c r="P1239" s="32">
        <v>0.2</v>
      </c>
      <c r="Q1239" s="39">
        <v>127353.575</v>
      </c>
      <c r="R1239" s="40">
        <v>96.161656390000005</v>
      </c>
      <c r="S1239" s="40">
        <f t="shared" si="99"/>
        <v>12246530.719188094</v>
      </c>
    </row>
    <row r="1240" spans="6:19" ht="20" customHeight="1" x14ac:dyDescent="0.2">
      <c r="F1240" s="4">
        <v>43239</v>
      </c>
      <c r="G1240" s="32" t="str">
        <f t="shared" si="95"/>
        <v>Saturday</v>
      </c>
      <c r="H1240" s="32" t="str">
        <f t="shared" si="96"/>
        <v>May</v>
      </c>
      <c r="I1240" s="32" t="str">
        <f t="shared" si="97"/>
        <v>2018</v>
      </c>
      <c r="J1240" s="32">
        <f t="shared" si="98"/>
        <v>20</v>
      </c>
      <c r="K1240" s="32" t="str">
        <f>VLOOKUP(F1240,_holidays!A1236:B3341, 2,)</f>
        <v>Y</v>
      </c>
      <c r="L1240" s="32" t="str">
        <f>VLOOKUP(F1240,_holidays!A1236:C3341, 3,FALSE)</f>
        <v>N</v>
      </c>
      <c r="M1240" s="32">
        <v>10.6</v>
      </c>
      <c r="N1240" s="32">
        <v>15.5</v>
      </c>
      <c r="O1240" s="32">
        <v>6.5</v>
      </c>
      <c r="P1240" s="32">
        <v>2.6</v>
      </c>
      <c r="Q1240" s="39">
        <v>119262.145</v>
      </c>
      <c r="R1240" s="40">
        <v>93.623434770000003</v>
      </c>
      <c r="S1240" s="40">
        <f t="shared" si="99"/>
        <v>11165731.652937783</v>
      </c>
    </row>
    <row r="1241" spans="6:19" ht="20" customHeight="1" x14ac:dyDescent="0.2">
      <c r="F1241" s="4">
        <v>43240</v>
      </c>
      <c r="G1241" s="32" t="str">
        <f t="shared" si="95"/>
        <v>Sunday</v>
      </c>
      <c r="H1241" s="32" t="str">
        <f t="shared" si="96"/>
        <v>May</v>
      </c>
      <c r="I1241" s="32" t="str">
        <f t="shared" si="97"/>
        <v>2018</v>
      </c>
      <c r="J1241" s="32">
        <f t="shared" si="98"/>
        <v>21</v>
      </c>
      <c r="K1241" s="32" t="str">
        <f>VLOOKUP(F1241,_holidays!A1237:B3342, 2,)</f>
        <v>Y</v>
      </c>
      <c r="L1241" s="32" t="str">
        <f>VLOOKUP(F1241,_holidays!A1237:C3342, 3,FALSE)</f>
        <v>N</v>
      </c>
      <c r="M1241" s="32">
        <v>11.8</v>
      </c>
      <c r="N1241" s="32">
        <v>16.2</v>
      </c>
      <c r="O1241" s="32">
        <v>1.7</v>
      </c>
      <c r="P1241" s="32">
        <v>0</v>
      </c>
      <c r="Q1241" s="39">
        <v>112349.26</v>
      </c>
      <c r="R1241" s="40">
        <v>78.280735460000002</v>
      </c>
      <c r="S1241" s="40">
        <f t="shared" si="99"/>
        <v>8794782.7011867594</v>
      </c>
    </row>
    <row r="1242" spans="6:19" ht="20" customHeight="1" x14ac:dyDescent="0.2">
      <c r="F1242" s="4">
        <v>43241</v>
      </c>
      <c r="G1242" s="32" t="str">
        <f t="shared" si="95"/>
        <v>Monday</v>
      </c>
      <c r="H1242" s="32" t="str">
        <f t="shared" si="96"/>
        <v>May</v>
      </c>
      <c r="I1242" s="32" t="str">
        <f t="shared" si="97"/>
        <v>2018</v>
      </c>
      <c r="J1242" s="32">
        <f t="shared" si="98"/>
        <v>21</v>
      </c>
      <c r="K1242" s="32" t="str">
        <f>VLOOKUP(F1242,_holidays!A1238:B3343, 2,)</f>
        <v>Y</v>
      </c>
      <c r="L1242" s="32" t="str">
        <f>VLOOKUP(F1242,_holidays!A1238:C3343, 3,FALSE)</f>
        <v>N</v>
      </c>
      <c r="M1242" s="32">
        <v>12.6</v>
      </c>
      <c r="N1242" s="32">
        <v>16.7</v>
      </c>
      <c r="O1242" s="32">
        <v>5</v>
      </c>
      <c r="P1242" s="32">
        <v>2.4</v>
      </c>
      <c r="Q1242" s="39">
        <v>124046.80499999999</v>
      </c>
      <c r="R1242" s="40">
        <v>82.722971250000001</v>
      </c>
      <c r="S1242" s="40">
        <f t="shared" si="99"/>
        <v>10261520.283669356</v>
      </c>
    </row>
    <row r="1243" spans="6:19" ht="20" customHeight="1" x14ac:dyDescent="0.2">
      <c r="F1243" s="4">
        <v>43242</v>
      </c>
      <c r="G1243" s="32" t="str">
        <f t="shared" si="95"/>
        <v>Tuesday</v>
      </c>
      <c r="H1243" s="32" t="str">
        <f t="shared" si="96"/>
        <v>May</v>
      </c>
      <c r="I1243" s="32" t="str">
        <f t="shared" si="97"/>
        <v>2018</v>
      </c>
      <c r="J1243" s="32">
        <f t="shared" si="98"/>
        <v>21</v>
      </c>
      <c r="K1243" s="32" t="str">
        <f>VLOOKUP(F1243,_holidays!A1239:B3344, 2,)</f>
        <v>Y</v>
      </c>
      <c r="L1243" s="32" t="str">
        <f>VLOOKUP(F1243,_holidays!A1239:C3344, 3,FALSE)</f>
        <v>N</v>
      </c>
      <c r="M1243" s="32">
        <v>13</v>
      </c>
      <c r="N1243" s="32">
        <v>17</v>
      </c>
      <c r="O1243" s="32">
        <v>3.6</v>
      </c>
      <c r="P1243" s="32">
        <v>0</v>
      </c>
      <c r="Q1243" s="39">
        <v>126922.995</v>
      </c>
      <c r="R1243" s="40">
        <v>91.621182129999994</v>
      </c>
      <c r="S1243" s="40">
        <f t="shared" si="99"/>
        <v>11628834.841380078</v>
      </c>
    </row>
    <row r="1244" spans="6:19" ht="20" customHeight="1" x14ac:dyDescent="0.2">
      <c r="F1244" s="4">
        <v>43243</v>
      </c>
      <c r="G1244" s="32" t="str">
        <f t="shared" si="95"/>
        <v>Wednesday</v>
      </c>
      <c r="H1244" s="32" t="str">
        <f t="shared" si="96"/>
        <v>May</v>
      </c>
      <c r="I1244" s="32" t="str">
        <f t="shared" si="97"/>
        <v>2018</v>
      </c>
      <c r="J1244" s="32">
        <f t="shared" si="98"/>
        <v>21</v>
      </c>
      <c r="K1244" s="32" t="str">
        <f>VLOOKUP(F1244,_holidays!A1240:B3345, 2,)</f>
        <v>Y</v>
      </c>
      <c r="L1244" s="32" t="str">
        <f>VLOOKUP(F1244,_holidays!A1240:C3345, 3,FALSE)</f>
        <v>N</v>
      </c>
      <c r="M1244" s="32">
        <v>11.8</v>
      </c>
      <c r="N1244" s="32">
        <v>15.3</v>
      </c>
      <c r="O1244" s="32">
        <v>6.5</v>
      </c>
      <c r="P1244" s="32">
        <v>4.5999999999999996</v>
      </c>
      <c r="Q1244" s="39">
        <v>129352.83</v>
      </c>
      <c r="R1244" s="40">
        <v>118.6907459</v>
      </c>
      <c r="S1244" s="40">
        <f t="shared" si="99"/>
        <v>15352983.876975896</v>
      </c>
    </row>
    <row r="1245" spans="6:19" ht="20" customHeight="1" x14ac:dyDescent="0.2">
      <c r="F1245" s="4">
        <v>43244</v>
      </c>
      <c r="G1245" s="32" t="str">
        <f t="shared" si="95"/>
        <v>Thursday</v>
      </c>
      <c r="H1245" s="32" t="str">
        <f t="shared" si="96"/>
        <v>May</v>
      </c>
      <c r="I1245" s="32" t="str">
        <f t="shared" si="97"/>
        <v>2018</v>
      </c>
      <c r="J1245" s="32">
        <f t="shared" si="98"/>
        <v>21</v>
      </c>
      <c r="K1245" s="32" t="str">
        <f>VLOOKUP(F1245,_holidays!A1241:B3346, 2,)</f>
        <v>Y</v>
      </c>
      <c r="L1245" s="32" t="str">
        <f>VLOOKUP(F1245,_holidays!A1241:C3346, 3,FALSE)</f>
        <v>N</v>
      </c>
      <c r="M1245" s="32">
        <v>12.9</v>
      </c>
      <c r="N1245" s="32">
        <v>16.100000000000001</v>
      </c>
      <c r="O1245" s="32">
        <v>5.0999999999999996</v>
      </c>
      <c r="P1245" s="32">
        <v>0</v>
      </c>
      <c r="Q1245" s="39">
        <v>129553.94</v>
      </c>
      <c r="R1245" s="40">
        <v>99.488060959999999</v>
      </c>
      <c r="S1245" s="40">
        <f t="shared" si="99"/>
        <v>12889070.280328183</v>
      </c>
    </row>
    <row r="1246" spans="6:19" ht="20" customHeight="1" x14ac:dyDescent="0.2">
      <c r="F1246" s="4">
        <v>43245</v>
      </c>
      <c r="G1246" s="32" t="str">
        <f t="shared" si="95"/>
        <v>Friday</v>
      </c>
      <c r="H1246" s="32" t="str">
        <f t="shared" si="96"/>
        <v>May</v>
      </c>
      <c r="I1246" s="32" t="str">
        <f t="shared" si="97"/>
        <v>2018</v>
      </c>
      <c r="J1246" s="32">
        <f t="shared" si="98"/>
        <v>21</v>
      </c>
      <c r="K1246" s="32" t="str">
        <f>VLOOKUP(F1246,_holidays!A1242:B3347, 2,)</f>
        <v>Y</v>
      </c>
      <c r="L1246" s="32" t="str">
        <f>VLOOKUP(F1246,_holidays!A1242:C3347, 3,FALSE)</f>
        <v>N</v>
      </c>
      <c r="M1246" s="32">
        <v>9.4</v>
      </c>
      <c r="N1246" s="32">
        <v>14.9</v>
      </c>
      <c r="O1246" s="32">
        <v>9.5</v>
      </c>
      <c r="P1246" s="32">
        <v>0</v>
      </c>
      <c r="Q1246" s="39">
        <v>127957.57</v>
      </c>
      <c r="R1246" s="40">
        <v>92.989529200000007</v>
      </c>
      <c r="S1246" s="40">
        <f t="shared" si="99"/>
        <v>11898714.191876046</v>
      </c>
    </row>
    <row r="1247" spans="6:19" ht="20" customHeight="1" x14ac:dyDescent="0.2">
      <c r="F1247" s="4">
        <v>43246</v>
      </c>
      <c r="G1247" s="32" t="str">
        <f t="shared" si="95"/>
        <v>Saturday</v>
      </c>
      <c r="H1247" s="32" t="str">
        <f t="shared" si="96"/>
        <v>May</v>
      </c>
      <c r="I1247" s="32" t="str">
        <f t="shared" si="97"/>
        <v>2018</v>
      </c>
      <c r="J1247" s="32">
        <f t="shared" si="98"/>
        <v>21</v>
      </c>
      <c r="K1247" s="32" t="str">
        <f>VLOOKUP(F1247,_holidays!A1243:B3348, 2,)</f>
        <v>Y</v>
      </c>
      <c r="L1247" s="32" t="str">
        <f>VLOOKUP(F1247,_holidays!A1243:C3348, 3,FALSE)</f>
        <v>N</v>
      </c>
      <c r="M1247" s="32">
        <v>5.2</v>
      </c>
      <c r="N1247" s="32">
        <v>20.5</v>
      </c>
      <c r="O1247" s="32">
        <v>9.9</v>
      </c>
      <c r="P1247" s="32">
        <v>0</v>
      </c>
      <c r="Q1247" s="39">
        <v>115384.08500000001</v>
      </c>
      <c r="R1247" s="40">
        <v>74.746741069999999</v>
      </c>
      <c r="S1247" s="40">
        <f t="shared" si="99"/>
        <v>8624584.325093871</v>
      </c>
    </row>
    <row r="1248" spans="6:19" ht="20" customHeight="1" x14ac:dyDescent="0.2">
      <c r="F1248" s="4">
        <v>43247</v>
      </c>
      <c r="G1248" s="32" t="str">
        <f t="shared" si="95"/>
        <v>Sunday</v>
      </c>
      <c r="H1248" s="32" t="str">
        <f t="shared" si="96"/>
        <v>May</v>
      </c>
      <c r="I1248" s="32" t="str">
        <f t="shared" si="97"/>
        <v>2018</v>
      </c>
      <c r="J1248" s="32">
        <f t="shared" si="98"/>
        <v>22</v>
      </c>
      <c r="K1248" s="32" t="str">
        <f>VLOOKUP(F1248,_holidays!A1244:B3349, 2,)</f>
        <v>Y</v>
      </c>
      <c r="L1248" s="32" t="str">
        <f>VLOOKUP(F1248,_holidays!A1244:C3349, 3,FALSE)</f>
        <v>N</v>
      </c>
      <c r="M1248" s="32">
        <v>7.3</v>
      </c>
      <c r="N1248" s="32">
        <v>20.7</v>
      </c>
      <c r="O1248" s="32">
        <v>8</v>
      </c>
      <c r="P1248" s="32">
        <v>0</v>
      </c>
      <c r="Q1248" s="39">
        <v>106044.51</v>
      </c>
      <c r="R1248" s="40">
        <v>54.187031419999997</v>
      </c>
      <c r="S1248" s="40">
        <f t="shared" si="99"/>
        <v>5746237.1952885035</v>
      </c>
    </row>
    <row r="1249" spans="6:19" ht="20" customHeight="1" x14ac:dyDescent="0.2">
      <c r="F1249" s="4">
        <v>43248</v>
      </c>
      <c r="G1249" s="32" t="str">
        <f t="shared" si="95"/>
        <v>Monday</v>
      </c>
      <c r="H1249" s="32" t="str">
        <f t="shared" si="96"/>
        <v>May</v>
      </c>
      <c r="I1249" s="32" t="str">
        <f t="shared" si="97"/>
        <v>2018</v>
      </c>
      <c r="J1249" s="32">
        <f t="shared" si="98"/>
        <v>22</v>
      </c>
      <c r="K1249" s="32" t="str">
        <f>VLOOKUP(F1249,_holidays!A1245:B3350, 2,)</f>
        <v>Y</v>
      </c>
      <c r="L1249" s="32" t="str">
        <f>VLOOKUP(F1249,_holidays!A1245:C3350, 3,FALSE)</f>
        <v>N</v>
      </c>
      <c r="M1249" s="32">
        <v>12.9</v>
      </c>
      <c r="N1249" s="32">
        <v>20.5</v>
      </c>
      <c r="O1249" s="32">
        <v>6</v>
      </c>
      <c r="P1249" s="32">
        <v>0</v>
      </c>
      <c r="Q1249" s="39">
        <v>119360.265</v>
      </c>
      <c r="R1249" s="40">
        <v>70.171557399999998</v>
      </c>
      <c r="S1249" s="40">
        <f t="shared" si="99"/>
        <v>8375695.6867267108</v>
      </c>
    </row>
    <row r="1250" spans="6:19" ht="20" customHeight="1" x14ac:dyDescent="0.2">
      <c r="F1250" s="4">
        <v>43249</v>
      </c>
      <c r="G1250" s="32" t="str">
        <f t="shared" si="95"/>
        <v>Tuesday</v>
      </c>
      <c r="H1250" s="32" t="str">
        <f t="shared" si="96"/>
        <v>May</v>
      </c>
      <c r="I1250" s="32" t="str">
        <f t="shared" si="97"/>
        <v>2018</v>
      </c>
      <c r="J1250" s="32">
        <f t="shared" si="98"/>
        <v>22</v>
      </c>
      <c r="K1250" s="32" t="str">
        <f>VLOOKUP(F1250,_holidays!A1246:B3351, 2,)</f>
        <v>Y</v>
      </c>
      <c r="L1250" s="32" t="str">
        <f>VLOOKUP(F1250,_holidays!A1246:C3351, 3,FALSE)</f>
        <v>N</v>
      </c>
      <c r="M1250" s="32">
        <v>13.7</v>
      </c>
      <c r="N1250" s="32">
        <v>17.899999999999999</v>
      </c>
      <c r="O1250" s="32">
        <v>8.1</v>
      </c>
      <c r="P1250" s="32">
        <v>0.8</v>
      </c>
      <c r="Q1250" s="39">
        <v>123142.76</v>
      </c>
      <c r="R1250" s="40">
        <v>81.978399519999996</v>
      </c>
      <c r="S1250" s="40">
        <f t="shared" si="99"/>
        <v>10095046.377275474</v>
      </c>
    </row>
    <row r="1251" spans="6:19" ht="20" customHeight="1" x14ac:dyDescent="0.2">
      <c r="F1251" s="4">
        <v>43250</v>
      </c>
      <c r="G1251" s="32" t="str">
        <f t="shared" si="95"/>
        <v>Wednesday</v>
      </c>
      <c r="H1251" s="32" t="str">
        <f t="shared" si="96"/>
        <v>May</v>
      </c>
      <c r="I1251" s="32" t="str">
        <f t="shared" si="97"/>
        <v>2018</v>
      </c>
      <c r="J1251" s="32">
        <f t="shared" si="98"/>
        <v>22</v>
      </c>
      <c r="K1251" s="32" t="str">
        <f>VLOOKUP(F1251,_holidays!A1247:B3352, 2,)</f>
        <v>Y</v>
      </c>
      <c r="L1251" s="32" t="str">
        <f>VLOOKUP(F1251,_holidays!A1247:C3352, 3,FALSE)</f>
        <v>N</v>
      </c>
      <c r="M1251" s="32">
        <v>7.7</v>
      </c>
      <c r="N1251" s="32">
        <v>15.1</v>
      </c>
      <c r="O1251" s="32">
        <v>7.9</v>
      </c>
      <c r="P1251" s="32">
        <v>0</v>
      </c>
      <c r="Q1251" s="39">
        <v>127830.62</v>
      </c>
      <c r="R1251" s="40">
        <v>82.535944020000002</v>
      </c>
      <c r="S1251" s="40">
        <f t="shared" si="99"/>
        <v>10550620.896361893</v>
      </c>
    </row>
    <row r="1252" spans="6:19" ht="20" customHeight="1" x14ac:dyDescent="0.2">
      <c r="F1252" s="4">
        <v>43251</v>
      </c>
      <c r="G1252" s="32" t="str">
        <f t="shared" si="95"/>
        <v>Thursday</v>
      </c>
      <c r="H1252" s="32" t="str">
        <f t="shared" si="96"/>
        <v>May</v>
      </c>
      <c r="I1252" s="32" t="str">
        <f t="shared" si="97"/>
        <v>2018</v>
      </c>
      <c r="J1252" s="32">
        <f t="shared" si="98"/>
        <v>22</v>
      </c>
      <c r="K1252" s="32" t="str">
        <f>VLOOKUP(F1252,_holidays!A1248:B3353, 2,)</f>
        <v>Y</v>
      </c>
      <c r="L1252" s="32" t="str">
        <f>VLOOKUP(F1252,_holidays!A1248:C3353, 3,FALSE)</f>
        <v>N</v>
      </c>
      <c r="M1252" s="32">
        <v>9.6</v>
      </c>
      <c r="N1252" s="32">
        <v>14.8</v>
      </c>
      <c r="O1252" s="32">
        <v>7.6</v>
      </c>
      <c r="P1252" s="32">
        <v>5</v>
      </c>
      <c r="Q1252" s="39">
        <v>131159.94500000001</v>
      </c>
      <c r="R1252" s="40">
        <v>90.357837750000002</v>
      </c>
      <c r="S1252" s="40">
        <f t="shared" si="99"/>
        <v>11851329.029608924</v>
      </c>
    </row>
    <row r="1253" spans="6:19" ht="20" customHeight="1" x14ac:dyDescent="0.2">
      <c r="F1253" s="4">
        <v>43252</v>
      </c>
      <c r="G1253" s="32" t="str">
        <f t="shared" si="95"/>
        <v>Friday</v>
      </c>
      <c r="H1253" s="32" t="str">
        <f t="shared" si="96"/>
        <v>June</v>
      </c>
      <c r="I1253" s="32" t="str">
        <f t="shared" si="97"/>
        <v>2018</v>
      </c>
      <c r="J1253" s="32">
        <f t="shared" si="98"/>
        <v>22</v>
      </c>
      <c r="K1253" s="32" t="str">
        <f>VLOOKUP(F1253,_holidays!A1249:B3354, 2,)</f>
        <v>Y</v>
      </c>
      <c r="L1253" s="32" t="str">
        <f>VLOOKUP(F1253,_holidays!A1249:C3354, 3,FALSE)</f>
        <v>N</v>
      </c>
      <c r="M1253" s="32">
        <v>4.0999999999999996</v>
      </c>
      <c r="N1253" s="32">
        <v>13.3</v>
      </c>
      <c r="O1253" s="32">
        <v>9.6</v>
      </c>
      <c r="P1253" s="32">
        <v>0</v>
      </c>
      <c r="Q1253" s="39">
        <v>135864.065</v>
      </c>
      <c r="R1253" s="40">
        <v>101.4128802</v>
      </c>
      <c r="S1253" s="40">
        <f t="shared" si="99"/>
        <v>13778366.147330014</v>
      </c>
    </row>
    <row r="1254" spans="6:19" ht="20" customHeight="1" x14ac:dyDescent="0.2">
      <c r="F1254" s="4">
        <v>43253</v>
      </c>
      <c r="G1254" s="32" t="str">
        <f t="shared" si="95"/>
        <v>Saturday</v>
      </c>
      <c r="H1254" s="32" t="str">
        <f t="shared" si="96"/>
        <v>June</v>
      </c>
      <c r="I1254" s="32" t="str">
        <f t="shared" si="97"/>
        <v>2018</v>
      </c>
      <c r="J1254" s="32">
        <f t="shared" si="98"/>
        <v>22</v>
      </c>
      <c r="K1254" s="32" t="str">
        <f>VLOOKUP(F1254,_holidays!A1250:B3355, 2,)</f>
        <v>Y</v>
      </c>
      <c r="L1254" s="32" t="str">
        <f>VLOOKUP(F1254,_holidays!A1250:C3355, 3,FALSE)</f>
        <v>N</v>
      </c>
      <c r="M1254" s="32">
        <v>3.5</v>
      </c>
      <c r="N1254" s="32">
        <v>13.6</v>
      </c>
      <c r="O1254" s="32">
        <v>9.6</v>
      </c>
      <c r="P1254" s="32">
        <v>0.2</v>
      </c>
      <c r="Q1254" s="39">
        <v>123226.075</v>
      </c>
      <c r="R1254" s="40">
        <v>99.853479250000007</v>
      </c>
      <c r="S1254" s="40">
        <f t="shared" si="99"/>
        <v>12304552.323071444</v>
      </c>
    </row>
    <row r="1255" spans="6:19" ht="20" customHeight="1" x14ac:dyDescent="0.2">
      <c r="F1255" s="4">
        <v>43254</v>
      </c>
      <c r="G1255" s="32" t="str">
        <f t="shared" si="95"/>
        <v>Sunday</v>
      </c>
      <c r="H1255" s="32" t="str">
        <f t="shared" si="96"/>
        <v>June</v>
      </c>
      <c r="I1255" s="32" t="str">
        <f t="shared" si="97"/>
        <v>2018</v>
      </c>
      <c r="J1255" s="32">
        <f t="shared" si="98"/>
        <v>23</v>
      </c>
      <c r="K1255" s="32" t="str">
        <f>VLOOKUP(F1255,_holidays!A1251:B3356, 2,)</f>
        <v>Y</v>
      </c>
      <c r="L1255" s="32" t="str">
        <f>VLOOKUP(F1255,_holidays!A1251:C3356, 3,FALSE)</f>
        <v>N</v>
      </c>
      <c r="M1255" s="32">
        <v>4.3</v>
      </c>
      <c r="N1255" s="32">
        <v>13.8</v>
      </c>
      <c r="O1255" s="32">
        <v>8.5</v>
      </c>
      <c r="P1255" s="32">
        <v>0</v>
      </c>
      <c r="Q1255" s="39">
        <v>121177.58500000001</v>
      </c>
      <c r="R1255" s="40">
        <v>91.043729630000001</v>
      </c>
      <c r="S1255" s="40">
        <f t="shared" si="99"/>
        <v>11032459.285956344</v>
      </c>
    </row>
    <row r="1256" spans="6:19" ht="20" customHeight="1" x14ac:dyDescent="0.2">
      <c r="F1256" s="4">
        <v>43255</v>
      </c>
      <c r="G1256" s="32" t="str">
        <f t="shared" si="95"/>
        <v>Monday</v>
      </c>
      <c r="H1256" s="32" t="str">
        <f t="shared" si="96"/>
        <v>June</v>
      </c>
      <c r="I1256" s="32" t="str">
        <f t="shared" si="97"/>
        <v>2018</v>
      </c>
      <c r="J1256" s="32">
        <f t="shared" si="98"/>
        <v>23</v>
      </c>
      <c r="K1256" s="32" t="str">
        <f>VLOOKUP(F1256,_holidays!A1252:B3357, 2,)</f>
        <v>Y</v>
      </c>
      <c r="L1256" s="32" t="str">
        <f>VLOOKUP(F1256,_holidays!A1252:C3357, 3,FALSE)</f>
        <v>N</v>
      </c>
      <c r="M1256" s="32">
        <v>4.5</v>
      </c>
      <c r="N1256" s="32">
        <v>14.4</v>
      </c>
      <c r="O1256" s="32">
        <v>9.3000000000000007</v>
      </c>
      <c r="P1256" s="32">
        <v>0</v>
      </c>
      <c r="Q1256" s="39">
        <v>135385.41</v>
      </c>
      <c r="R1256" s="40">
        <v>120.25203740000001</v>
      </c>
      <c r="S1256" s="40">
        <f t="shared" si="99"/>
        <v>16280371.386734335</v>
      </c>
    </row>
    <row r="1257" spans="6:19" ht="20" customHeight="1" x14ac:dyDescent="0.2">
      <c r="F1257" s="4">
        <v>43256</v>
      </c>
      <c r="G1257" s="32" t="str">
        <f t="shared" si="95"/>
        <v>Tuesday</v>
      </c>
      <c r="H1257" s="32" t="str">
        <f t="shared" si="96"/>
        <v>June</v>
      </c>
      <c r="I1257" s="32" t="str">
        <f t="shared" si="97"/>
        <v>2018</v>
      </c>
      <c r="J1257" s="32">
        <f t="shared" si="98"/>
        <v>23</v>
      </c>
      <c r="K1257" s="32" t="str">
        <f>VLOOKUP(F1257,_holidays!A1253:B3358, 2,)</f>
        <v>Y</v>
      </c>
      <c r="L1257" s="32" t="str">
        <f>VLOOKUP(F1257,_holidays!A1253:C3358, 3,FALSE)</f>
        <v>N</v>
      </c>
      <c r="M1257" s="32">
        <v>7.5</v>
      </c>
      <c r="N1257" s="32">
        <v>15</v>
      </c>
      <c r="O1257" s="32">
        <v>8.8000000000000007</v>
      </c>
      <c r="P1257" s="32">
        <v>1.6</v>
      </c>
      <c r="Q1257" s="39">
        <v>132975.13</v>
      </c>
      <c r="R1257" s="40">
        <v>105.8039052</v>
      </c>
      <c r="S1257" s="40">
        <f t="shared" si="99"/>
        <v>14069288.048477678</v>
      </c>
    </row>
    <row r="1258" spans="6:19" ht="20" customHeight="1" x14ac:dyDescent="0.2">
      <c r="F1258" s="4">
        <v>43257</v>
      </c>
      <c r="G1258" s="32" t="str">
        <f t="shared" si="95"/>
        <v>Wednesday</v>
      </c>
      <c r="H1258" s="32" t="str">
        <f t="shared" si="96"/>
        <v>June</v>
      </c>
      <c r="I1258" s="32" t="str">
        <f t="shared" si="97"/>
        <v>2018</v>
      </c>
      <c r="J1258" s="32">
        <f t="shared" si="98"/>
        <v>23</v>
      </c>
      <c r="K1258" s="32" t="str">
        <f>VLOOKUP(F1258,_holidays!A1254:B3359, 2,)</f>
        <v>Y</v>
      </c>
      <c r="L1258" s="32" t="str">
        <f>VLOOKUP(F1258,_holidays!A1254:C3359, 3,FALSE)</f>
        <v>N</v>
      </c>
      <c r="M1258" s="32">
        <v>5.6</v>
      </c>
      <c r="N1258" s="32">
        <v>19.100000000000001</v>
      </c>
      <c r="O1258" s="32">
        <v>9.4</v>
      </c>
      <c r="P1258" s="32">
        <v>0.4</v>
      </c>
      <c r="Q1258" s="39">
        <v>132038.42499999999</v>
      </c>
      <c r="R1258" s="40">
        <v>106.2306746</v>
      </c>
      <c r="S1258" s="40">
        <f t="shared" si="99"/>
        <v>14026530.960871505</v>
      </c>
    </row>
    <row r="1259" spans="6:19" ht="20" customHeight="1" x14ac:dyDescent="0.2">
      <c r="F1259" s="4">
        <v>43258</v>
      </c>
      <c r="G1259" s="32" t="str">
        <f t="shared" si="95"/>
        <v>Thursday</v>
      </c>
      <c r="H1259" s="32" t="str">
        <f t="shared" si="96"/>
        <v>June</v>
      </c>
      <c r="I1259" s="32" t="str">
        <f t="shared" si="97"/>
        <v>2018</v>
      </c>
      <c r="J1259" s="32">
        <f t="shared" si="98"/>
        <v>23</v>
      </c>
      <c r="K1259" s="32" t="str">
        <f>VLOOKUP(F1259,_holidays!A1255:B3360, 2,)</f>
        <v>Y</v>
      </c>
      <c r="L1259" s="32" t="str">
        <f>VLOOKUP(F1259,_holidays!A1255:C3360, 3,FALSE)</f>
        <v>N</v>
      </c>
      <c r="M1259" s="32">
        <v>7.7</v>
      </c>
      <c r="N1259" s="32">
        <v>17.8</v>
      </c>
      <c r="O1259" s="32">
        <v>5.7</v>
      </c>
      <c r="P1259" s="32">
        <v>0.2</v>
      </c>
      <c r="Q1259" s="39">
        <v>128577.63</v>
      </c>
      <c r="R1259" s="40">
        <v>87.710791130000004</v>
      </c>
      <c r="S1259" s="40">
        <f t="shared" si="99"/>
        <v>11277645.648920422</v>
      </c>
    </row>
    <row r="1260" spans="6:19" ht="20" customHeight="1" x14ac:dyDescent="0.2">
      <c r="F1260" s="4">
        <v>43259</v>
      </c>
      <c r="G1260" s="32" t="str">
        <f t="shared" si="95"/>
        <v>Friday</v>
      </c>
      <c r="H1260" s="32" t="str">
        <f t="shared" si="96"/>
        <v>June</v>
      </c>
      <c r="I1260" s="32" t="str">
        <f t="shared" si="97"/>
        <v>2018</v>
      </c>
      <c r="J1260" s="32">
        <f t="shared" si="98"/>
        <v>23</v>
      </c>
      <c r="K1260" s="32" t="str">
        <f>VLOOKUP(F1260,_holidays!A1256:B3361, 2,)</f>
        <v>Y</v>
      </c>
      <c r="L1260" s="32" t="str">
        <f>VLOOKUP(F1260,_holidays!A1256:C3361, 3,FALSE)</f>
        <v>N</v>
      </c>
      <c r="M1260" s="32">
        <v>12.4</v>
      </c>
      <c r="N1260" s="32">
        <v>13.6</v>
      </c>
      <c r="O1260" s="32">
        <v>3.3</v>
      </c>
      <c r="P1260" s="32">
        <v>0.6</v>
      </c>
      <c r="Q1260" s="39">
        <v>129910.015</v>
      </c>
      <c r="R1260" s="40">
        <v>130.0827333</v>
      </c>
      <c r="S1260" s="40">
        <f t="shared" si="99"/>
        <v>16899049.834243998</v>
      </c>
    </row>
    <row r="1261" spans="6:19" ht="20" customHeight="1" x14ac:dyDescent="0.2">
      <c r="F1261" s="4">
        <v>43260</v>
      </c>
      <c r="G1261" s="32" t="str">
        <f t="shared" si="95"/>
        <v>Saturday</v>
      </c>
      <c r="H1261" s="32" t="str">
        <f t="shared" si="96"/>
        <v>June</v>
      </c>
      <c r="I1261" s="32" t="str">
        <f t="shared" si="97"/>
        <v>2018</v>
      </c>
      <c r="J1261" s="32">
        <f t="shared" si="98"/>
        <v>23</v>
      </c>
      <c r="K1261" s="32" t="str">
        <f>VLOOKUP(F1261,_holidays!A1257:B3362, 2,)</f>
        <v>Y</v>
      </c>
      <c r="L1261" s="32" t="str">
        <f>VLOOKUP(F1261,_holidays!A1257:C3362, 3,FALSE)</f>
        <v>N</v>
      </c>
      <c r="M1261" s="32">
        <v>11.3</v>
      </c>
      <c r="N1261" s="32">
        <v>15.6</v>
      </c>
      <c r="O1261" s="32">
        <v>8</v>
      </c>
      <c r="P1261" s="32">
        <v>3</v>
      </c>
      <c r="Q1261" s="39">
        <v>120232.19500000001</v>
      </c>
      <c r="R1261" s="40">
        <v>110.6732404</v>
      </c>
      <c r="S1261" s="40">
        <f t="shared" si="99"/>
        <v>13306486.621054679</v>
      </c>
    </row>
    <row r="1262" spans="6:19" ht="20" customHeight="1" x14ac:dyDescent="0.2">
      <c r="F1262" s="4">
        <v>43261</v>
      </c>
      <c r="G1262" s="32" t="str">
        <f t="shared" si="95"/>
        <v>Sunday</v>
      </c>
      <c r="H1262" s="32" t="str">
        <f t="shared" si="96"/>
        <v>June</v>
      </c>
      <c r="I1262" s="32" t="str">
        <f t="shared" si="97"/>
        <v>2018</v>
      </c>
      <c r="J1262" s="32">
        <f t="shared" si="98"/>
        <v>24</v>
      </c>
      <c r="K1262" s="32" t="str">
        <f>VLOOKUP(F1262,_holidays!A1258:B3363, 2,)</f>
        <v>Y</v>
      </c>
      <c r="L1262" s="32" t="str">
        <f>VLOOKUP(F1262,_holidays!A1258:C3363, 3,FALSE)</f>
        <v>N</v>
      </c>
      <c r="M1262" s="32">
        <v>4.0999999999999996</v>
      </c>
      <c r="N1262" s="32">
        <v>15.3</v>
      </c>
      <c r="O1262" s="32">
        <v>9.3000000000000007</v>
      </c>
      <c r="P1262" s="32">
        <v>0</v>
      </c>
      <c r="Q1262" s="39">
        <v>117037.86500000001</v>
      </c>
      <c r="R1262" s="40">
        <v>75.51946753</v>
      </c>
      <c r="S1262" s="40">
        <f t="shared" si="99"/>
        <v>8838637.2456480246</v>
      </c>
    </row>
    <row r="1263" spans="6:19" ht="20" customHeight="1" x14ac:dyDescent="0.2">
      <c r="F1263" s="4">
        <v>43262</v>
      </c>
      <c r="G1263" s="32" t="str">
        <f t="shared" si="95"/>
        <v>Monday</v>
      </c>
      <c r="H1263" s="32" t="str">
        <f t="shared" si="96"/>
        <v>June</v>
      </c>
      <c r="I1263" s="32" t="str">
        <f t="shared" si="97"/>
        <v>2018</v>
      </c>
      <c r="J1263" s="32">
        <f t="shared" si="98"/>
        <v>24</v>
      </c>
      <c r="K1263" s="32" t="str">
        <f>VLOOKUP(F1263,_holidays!A1259:B3364, 2,)</f>
        <v>Y</v>
      </c>
      <c r="L1263" s="32" t="str">
        <f>VLOOKUP(F1263,_holidays!A1259:C3364, 3,FALSE)</f>
        <v>Y</v>
      </c>
      <c r="M1263" s="32">
        <v>5.3</v>
      </c>
      <c r="N1263" s="32">
        <v>17.600000000000001</v>
      </c>
      <c r="O1263" s="32">
        <v>8.9</v>
      </c>
      <c r="P1263" s="32">
        <v>0.2</v>
      </c>
      <c r="Q1263" s="39">
        <v>113420.985</v>
      </c>
      <c r="R1263" s="40">
        <v>56.39994652</v>
      </c>
      <c r="S1263" s="40">
        <f t="shared" si="99"/>
        <v>6396937.4882457219</v>
      </c>
    </row>
    <row r="1264" spans="6:19" ht="20" customHeight="1" x14ac:dyDescent="0.2">
      <c r="F1264" s="4">
        <v>43263</v>
      </c>
      <c r="G1264" s="32" t="str">
        <f t="shared" si="95"/>
        <v>Tuesday</v>
      </c>
      <c r="H1264" s="32" t="str">
        <f t="shared" si="96"/>
        <v>June</v>
      </c>
      <c r="I1264" s="32" t="str">
        <f t="shared" si="97"/>
        <v>2018</v>
      </c>
      <c r="J1264" s="32">
        <f t="shared" si="98"/>
        <v>24</v>
      </c>
      <c r="K1264" s="32" t="str">
        <f>VLOOKUP(F1264,_holidays!A1260:B3365, 2,)</f>
        <v>Y</v>
      </c>
      <c r="L1264" s="32" t="str">
        <f>VLOOKUP(F1264,_holidays!A1260:C3365, 3,FALSE)</f>
        <v>N</v>
      </c>
      <c r="M1264" s="32">
        <v>7.9</v>
      </c>
      <c r="N1264" s="32">
        <v>16.600000000000001</v>
      </c>
      <c r="O1264" s="32">
        <v>6.7</v>
      </c>
      <c r="P1264" s="32">
        <v>0.4</v>
      </c>
      <c r="Q1264" s="39">
        <v>127261.295</v>
      </c>
      <c r="R1264" s="40">
        <v>78.294416310000003</v>
      </c>
      <c r="S1264" s="40">
        <f t="shared" si="99"/>
        <v>9963848.8108797222</v>
      </c>
    </row>
    <row r="1265" spans="6:19" ht="20" customHeight="1" x14ac:dyDescent="0.2">
      <c r="F1265" s="4">
        <v>43264</v>
      </c>
      <c r="G1265" s="32" t="str">
        <f t="shared" si="95"/>
        <v>Wednesday</v>
      </c>
      <c r="H1265" s="32" t="str">
        <f t="shared" si="96"/>
        <v>June</v>
      </c>
      <c r="I1265" s="32" t="str">
        <f t="shared" si="97"/>
        <v>2018</v>
      </c>
      <c r="J1265" s="32">
        <f t="shared" si="98"/>
        <v>24</v>
      </c>
      <c r="K1265" s="32" t="str">
        <f>VLOOKUP(F1265,_holidays!A1261:B3366, 2,)</f>
        <v>Y</v>
      </c>
      <c r="L1265" s="32" t="str">
        <f>VLOOKUP(F1265,_holidays!A1261:C3366, 3,FALSE)</f>
        <v>N</v>
      </c>
      <c r="M1265" s="32">
        <v>9.5</v>
      </c>
      <c r="N1265" s="32">
        <v>14.1</v>
      </c>
      <c r="O1265" s="32">
        <v>7.1</v>
      </c>
      <c r="P1265" s="32">
        <v>0</v>
      </c>
      <c r="Q1265" s="39">
        <v>131574.60500000001</v>
      </c>
      <c r="R1265" s="40">
        <v>84.579532720000003</v>
      </c>
      <c r="S1265" s="40">
        <f t="shared" si="99"/>
        <v>11128518.608718578</v>
      </c>
    </row>
    <row r="1266" spans="6:19" ht="20" customHeight="1" x14ac:dyDescent="0.2">
      <c r="F1266" s="4">
        <v>43265</v>
      </c>
      <c r="G1266" s="32" t="str">
        <f t="shared" si="95"/>
        <v>Thursday</v>
      </c>
      <c r="H1266" s="32" t="str">
        <f t="shared" si="96"/>
        <v>June</v>
      </c>
      <c r="I1266" s="32" t="str">
        <f t="shared" si="97"/>
        <v>2018</v>
      </c>
      <c r="J1266" s="32">
        <f t="shared" si="98"/>
        <v>24</v>
      </c>
      <c r="K1266" s="32" t="str">
        <f>VLOOKUP(F1266,_holidays!A1262:B3367, 2,)</f>
        <v>Y</v>
      </c>
      <c r="L1266" s="32" t="str">
        <f>VLOOKUP(F1266,_holidays!A1262:C3367, 3,FALSE)</f>
        <v>N</v>
      </c>
      <c r="M1266" s="32">
        <v>8.6</v>
      </c>
      <c r="N1266" s="32">
        <v>14.5</v>
      </c>
      <c r="O1266" s="32">
        <v>7.8</v>
      </c>
      <c r="P1266" s="32">
        <v>5.6</v>
      </c>
      <c r="Q1266" s="39">
        <v>130544.485</v>
      </c>
      <c r="R1266" s="40">
        <v>72.49179642</v>
      </c>
      <c r="S1266" s="40">
        <f t="shared" si="99"/>
        <v>9463404.2303737439</v>
      </c>
    </row>
    <row r="1267" spans="6:19" ht="20" customHeight="1" x14ac:dyDescent="0.2">
      <c r="F1267" s="4">
        <v>43266</v>
      </c>
      <c r="G1267" s="32" t="str">
        <f t="shared" si="95"/>
        <v>Friday</v>
      </c>
      <c r="H1267" s="32" t="str">
        <f t="shared" si="96"/>
        <v>June</v>
      </c>
      <c r="I1267" s="32" t="str">
        <f t="shared" si="97"/>
        <v>2018</v>
      </c>
      <c r="J1267" s="32">
        <f t="shared" si="98"/>
        <v>24</v>
      </c>
      <c r="K1267" s="32" t="str">
        <f>VLOOKUP(F1267,_holidays!A1263:B3368, 2,)</f>
        <v>Y</v>
      </c>
      <c r="L1267" s="32" t="str">
        <f>VLOOKUP(F1267,_holidays!A1263:C3368, 3,FALSE)</f>
        <v>N</v>
      </c>
      <c r="M1267" s="32">
        <v>9.6</v>
      </c>
      <c r="N1267" s="32">
        <v>14</v>
      </c>
      <c r="O1267" s="32">
        <v>4.4000000000000004</v>
      </c>
      <c r="P1267" s="32">
        <v>4.5999999999999996</v>
      </c>
      <c r="Q1267" s="39">
        <v>133009.01</v>
      </c>
      <c r="R1267" s="40">
        <v>74.905585810000005</v>
      </c>
      <c r="S1267" s="40">
        <f t="shared" si="99"/>
        <v>9963117.8120581489</v>
      </c>
    </row>
    <row r="1268" spans="6:19" ht="20" customHeight="1" x14ac:dyDescent="0.2">
      <c r="F1268" s="4">
        <v>43267</v>
      </c>
      <c r="G1268" s="32" t="str">
        <f t="shared" si="95"/>
        <v>Saturday</v>
      </c>
      <c r="H1268" s="32" t="str">
        <f t="shared" si="96"/>
        <v>June</v>
      </c>
      <c r="I1268" s="32" t="str">
        <f t="shared" si="97"/>
        <v>2018</v>
      </c>
      <c r="J1268" s="32">
        <f t="shared" si="98"/>
        <v>24</v>
      </c>
      <c r="K1268" s="32" t="str">
        <f>VLOOKUP(F1268,_holidays!A1264:B3369, 2,)</f>
        <v>Y</v>
      </c>
      <c r="L1268" s="32" t="str">
        <f>VLOOKUP(F1268,_holidays!A1264:C3369, 3,FALSE)</f>
        <v>N</v>
      </c>
      <c r="M1268" s="32">
        <v>6.9</v>
      </c>
      <c r="N1268" s="32">
        <v>13.1</v>
      </c>
      <c r="O1268" s="32">
        <v>7.1</v>
      </c>
      <c r="P1268" s="32">
        <v>2.2000000000000002</v>
      </c>
      <c r="Q1268" s="39">
        <v>124351.235</v>
      </c>
      <c r="R1268" s="40">
        <v>81.800766879999998</v>
      </c>
      <c r="S1268" s="40">
        <f t="shared" si="99"/>
        <v>10172026.385475097</v>
      </c>
    </row>
    <row r="1269" spans="6:19" ht="20" customHeight="1" x14ac:dyDescent="0.2">
      <c r="F1269" s="4">
        <v>43268</v>
      </c>
      <c r="G1269" s="32" t="str">
        <f t="shared" si="95"/>
        <v>Sunday</v>
      </c>
      <c r="H1269" s="32" t="str">
        <f t="shared" si="96"/>
        <v>June</v>
      </c>
      <c r="I1269" s="32" t="str">
        <f t="shared" si="97"/>
        <v>2018</v>
      </c>
      <c r="J1269" s="32">
        <f t="shared" si="98"/>
        <v>25</v>
      </c>
      <c r="K1269" s="32" t="str">
        <f>VLOOKUP(F1269,_holidays!A1265:B3370, 2,)</f>
        <v>Y</v>
      </c>
      <c r="L1269" s="32" t="str">
        <f>VLOOKUP(F1269,_holidays!A1265:C3370, 3,FALSE)</f>
        <v>N</v>
      </c>
      <c r="M1269" s="32">
        <v>8</v>
      </c>
      <c r="N1269" s="32">
        <v>13.1</v>
      </c>
      <c r="O1269" s="32">
        <v>5.0999999999999996</v>
      </c>
      <c r="P1269" s="32">
        <v>15.6</v>
      </c>
      <c r="Q1269" s="39">
        <v>120785.595</v>
      </c>
      <c r="R1269" s="40">
        <v>62.272671549999998</v>
      </c>
      <c r="S1269" s="40">
        <f t="shared" si="99"/>
        <v>7521641.6854063217</v>
      </c>
    </row>
    <row r="1270" spans="6:19" ht="20" customHeight="1" x14ac:dyDescent="0.2">
      <c r="F1270" s="4">
        <v>43269</v>
      </c>
      <c r="G1270" s="32" t="str">
        <f t="shared" si="95"/>
        <v>Monday</v>
      </c>
      <c r="H1270" s="32" t="str">
        <f t="shared" si="96"/>
        <v>June</v>
      </c>
      <c r="I1270" s="32" t="str">
        <f t="shared" si="97"/>
        <v>2018</v>
      </c>
      <c r="J1270" s="32">
        <f t="shared" si="98"/>
        <v>25</v>
      </c>
      <c r="K1270" s="32" t="str">
        <f>VLOOKUP(F1270,_holidays!A1266:B3371, 2,)</f>
        <v>Y</v>
      </c>
      <c r="L1270" s="32" t="str">
        <f>VLOOKUP(F1270,_holidays!A1266:C3371, 3,FALSE)</f>
        <v>N</v>
      </c>
      <c r="M1270" s="32">
        <v>9.5</v>
      </c>
      <c r="N1270" s="32">
        <v>12</v>
      </c>
      <c r="O1270" s="32">
        <v>5.9</v>
      </c>
      <c r="P1270" s="32">
        <v>7.2</v>
      </c>
      <c r="Q1270" s="39">
        <v>138518.73499999999</v>
      </c>
      <c r="R1270" s="40">
        <v>112.5014975</v>
      </c>
      <c r="S1270" s="40">
        <f t="shared" si="99"/>
        <v>15583565.119305661</v>
      </c>
    </row>
    <row r="1271" spans="6:19" ht="20" customHeight="1" x14ac:dyDescent="0.2">
      <c r="F1271" s="4">
        <v>43270</v>
      </c>
      <c r="G1271" s="32" t="str">
        <f t="shared" si="95"/>
        <v>Tuesday</v>
      </c>
      <c r="H1271" s="32" t="str">
        <f t="shared" si="96"/>
        <v>June</v>
      </c>
      <c r="I1271" s="32" t="str">
        <f t="shared" si="97"/>
        <v>2018</v>
      </c>
      <c r="J1271" s="32">
        <f t="shared" si="98"/>
        <v>25</v>
      </c>
      <c r="K1271" s="32" t="str">
        <f>VLOOKUP(F1271,_holidays!A1267:B3372, 2,)</f>
        <v>Y</v>
      </c>
      <c r="L1271" s="32" t="str">
        <f>VLOOKUP(F1271,_holidays!A1267:C3372, 3,FALSE)</f>
        <v>N</v>
      </c>
      <c r="M1271" s="32">
        <v>3</v>
      </c>
      <c r="N1271" s="32">
        <v>14.5</v>
      </c>
      <c r="O1271" s="32">
        <v>9</v>
      </c>
      <c r="P1271" s="32">
        <v>0.4</v>
      </c>
      <c r="Q1271" s="39">
        <v>143830.12</v>
      </c>
      <c r="R1271" s="40">
        <v>110.05619040000001</v>
      </c>
      <c r="S1271" s="40">
        <f t="shared" si="99"/>
        <v>15829395.071974847</v>
      </c>
    </row>
    <row r="1272" spans="6:19" ht="20" customHeight="1" x14ac:dyDescent="0.2">
      <c r="F1272" s="4">
        <v>43271</v>
      </c>
      <c r="G1272" s="32" t="str">
        <f t="shared" si="95"/>
        <v>Wednesday</v>
      </c>
      <c r="H1272" s="32" t="str">
        <f t="shared" si="96"/>
        <v>June</v>
      </c>
      <c r="I1272" s="32" t="str">
        <f t="shared" si="97"/>
        <v>2018</v>
      </c>
      <c r="J1272" s="32">
        <f t="shared" si="98"/>
        <v>25</v>
      </c>
      <c r="K1272" s="32" t="str">
        <f>VLOOKUP(F1272,_holidays!A1268:B3373, 2,)</f>
        <v>Y</v>
      </c>
      <c r="L1272" s="32" t="str">
        <f>VLOOKUP(F1272,_holidays!A1268:C3373, 3,FALSE)</f>
        <v>N</v>
      </c>
      <c r="M1272" s="32">
        <v>4.3</v>
      </c>
      <c r="N1272" s="32">
        <v>15.3</v>
      </c>
      <c r="O1272" s="32">
        <v>8</v>
      </c>
      <c r="P1272" s="32">
        <v>0.2</v>
      </c>
      <c r="Q1272" s="39">
        <v>141305.88</v>
      </c>
      <c r="R1272" s="40">
        <v>91.289341919999998</v>
      </c>
      <c r="S1272" s="40">
        <f t="shared" si="99"/>
        <v>12899720.794626489</v>
      </c>
    </row>
    <row r="1273" spans="6:19" ht="20" customHeight="1" x14ac:dyDescent="0.2">
      <c r="F1273" s="4">
        <v>43272</v>
      </c>
      <c r="G1273" s="32" t="str">
        <f t="shared" si="95"/>
        <v>Thursday</v>
      </c>
      <c r="H1273" s="32" t="str">
        <f t="shared" si="96"/>
        <v>June</v>
      </c>
      <c r="I1273" s="32" t="str">
        <f t="shared" si="97"/>
        <v>2018</v>
      </c>
      <c r="J1273" s="32">
        <f t="shared" si="98"/>
        <v>25</v>
      </c>
      <c r="K1273" s="32" t="str">
        <f>VLOOKUP(F1273,_holidays!A1269:B3374, 2,)</f>
        <v>Y</v>
      </c>
      <c r="L1273" s="32" t="str">
        <f>VLOOKUP(F1273,_holidays!A1269:C3374, 3,FALSE)</f>
        <v>N</v>
      </c>
      <c r="M1273" s="32">
        <v>4</v>
      </c>
      <c r="N1273" s="32">
        <v>15.1</v>
      </c>
      <c r="O1273" s="32">
        <v>9.1</v>
      </c>
      <c r="P1273" s="32">
        <v>0</v>
      </c>
      <c r="Q1273" s="39">
        <v>143542.01999999999</v>
      </c>
      <c r="R1273" s="40">
        <v>141.55697810000001</v>
      </c>
      <c r="S1273" s="40">
        <f t="shared" si="99"/>
        <v>20319374.581569761</v>
      </c>
    </row>
    <row r="1274" spans="6:19" ht="20" customHeight="1" x14ac:dyDescent="0.2">
      <c r="F1274" s="4">
        <v>43273</v>
      </c>
      <c r="G1274" s="32" t="str">
        <f t="shared" si="95"/>
        <v>Friday</v>
      </c>
      <c r="H1274" s="32" t="str">
        <f t="shared" si="96"/>
        <v>June</v>
      </c>
      <c r="I1274" s="32" t="str">
        <f t="shared" si="97"/>
        <v>2018</v>
      </c>
      <c r="J1274" s="32">
        <f t="shared" si="98"/>
        <v>25</v>
      </c>
      <c r="K1274" s="32" t="str">
        <f>VLOOKUP(F1274,_holidays!A1270:B3375, 2,)</f>
        <v>Y</v>
      </c>
      <c r="L1274" s="32" t="str">
        <f>VLOOKUP(F1274,_holidays!A1270:C3375, 3,FALSE)</f>
        <v>N</v>
      </c>
      <c r="M1274" s="32">
        <v>4.3</v>
      </c>
      <c r="N1274" s="32">
        <v>15</v>
      </c>
      <c r="O1274" s="32">
        <v>8.5</v>
      </c>
      <c r="P1274" s="32">
        <v>0</v>
      </c>
      <c r="Q1274" s="39">
        <v>140296.4</v>
      </c>
      <c r="R1274" s="40">
        <v>131.5621328</v>
      </c>
      <c r="S1274" s="40">
        <f t="shared" si="99"/>
        <v>18457693.608161919</v>
      </c>
    </row>
    <row r="1275" spans="6:19" ht="20" customHeight="1" x14ac:dyDescent="0.2">
      <c r="F1275" s="4">
        <v>43274</v>
      </c>
      <c r="G1275" s="32" t="str">
        <f t="shared" si="95"/>
        <v>Saturday</v>
      </c>
      <c r="H1275" s="32" t="str">
        <f t="shared" si="96"/>
        <v>June</v>
      </c>
      <c r="I1275" s="32" t="str">
        <f t="shared" si="97"/>
        <v>2018</v>
      </c>
      <c r="J1275" s="32">
        <f t="shared" si="98"/>
        <v>25</v>
      </c>
      <c r="K1275" s="32" t="str">
        <f>VLOOKUP(F1275,_holidays!A1271:B3376, 2,)</f>
        <v>Y</v>
      </c>
      <c r="L1275" s="32" t="str">
        <f>VLOOKUP(F1275,_holidays!A1271:C3376, 3,FALSE)</f>
        <v>N</v>
      </c>
      <c r="M1275" s="32">
        <v>6</v>
      </c>
      <c r="N1275" s="32">
        <v>12.8</v>
      </c>
      <c r="O1275" s="32">
        <v>3.9</v>
      </c>
      <c r="P1275" s="32">
        <v>0</v>
      </c>
      <c r="Q1275" s="39">
        <v>132165.42499999999</v>
      </c>
      <c r="R1275" s="40">
        <v>98.836365509999993</v>
      </c>
      <c r="S1275" s="40">
        <f t="shared" si="99"/>
        <v>13062750.25308449</v>
      </c>
    </row>
    <row r="1276" spans="6:19" ht="20" customHeight="1" x14ac:dyDescent="0.2">
      <c r="F1276" s="4">
        <v>43275</v>
      </c>
      <c r="G1276" s="32" t="str">
        <f t="shared" si="95"/>
        <v>Sunday</v>
      </c>
      <c r="H1276" s="32" t="str">
        <f t="shared" si="96"/>
        <v>June</v>
      </c>
      <c r="I1276" s="32" t="str">
        <f t="shared" si="97"/>
        <v>2018</v>
      </c>
      <c r="J1276" s="32">
        <f t="shared" si="98"/>
        <v>26</v>
      </c>
      <c r="K1276" s="32" t="str">
        <f>VLOOKUP(F1276,_holidays!A1272:B3377, 2,)</f>
        <v>Y</v>
      </c>
      <c r="L1276" s="32" t="str">
        <f>VLOOKUP(F1276,_holidays!A1272:C3377, 3,FALSE)</f>
        <v>N</v>
      </c>
      <c r="M1276" s="32">
        <v>9</v>
      </c>
      <c r="N1276" s="32">
        <v>13.1</v>
      </c>
      <c r="O1276" s="32">
        <v>5.7</v>
      </c>
      <c r="P1276" s="32">
        <v>0</v>
      </c>
      <c r="Q1276" s="39">
        <v>125850.58</v>
      </c>
      <c r="R1276" s="40">
        <v>95.155970719999999</v>
      </c>
      <c r="S1276" s="40">
        <f t="shared" si="99"/>
        <v>11975434.105575018</v>
      </c>
    </row>
    <row r="1277" spans="6:19" ht="20" customHeight="1" x14ac:dyDescent="0.2">
      <c r="F1277" s="4">
        <v>43276</v>
      </c>
      <c r="G1277" s="32" t="str">
        <f t="shared" si="95"/>
        <v>Monday</v>
      </c>
      <c r="H1277" s="32" t="str">
        <f t="shared" si="96"/>
        <v>June</v>
      </c>
      <c r="I1277" s="32" t="str">
        <f t="shared" si="97"/>
        <v>2018</v>
      </c>
      <c r="J1277" s="32">
        <f t="shared" si="98"/>
        <v>26</v>
      </c>
      <c r="K1277" s="32" t="str">
        <f>VLOOKUP(F1277,_holidays!A1273:B3378, 2,)</f>
        <v>Y</v>
      </c>
      <c r="L1277" s="32" t="str">
        <f>VLOOKUP(F1277,_holidays!A1273:C3378, 3,FALSE)</f>
        <v>N</v>
      </c>
      <c r="M1277" s="32">
        <v>8.4</v>
      </c>
      <c r="N1277" s="32">
        <v>12.6</v>
      </c>
      <c r="O1277" s="32">
        <v>7.8</v>
      </c>
      <c r="P1277" s="32">
        <v>0</v>
      </c>
      <c r="Q1277" s="39">
        <v>141972.715</v>
      </c>
      <c r="R1277" s="40">
        <v>120.2781698</v>
      </c>
      <c r="S1277" s="40">
        <f t="shared" si="99"/>
        <v>17076218.321737006</v>
      </c>
    </row>
    <row r="1278" spans="6:19" ht="20" customHeight="1" x14ac:dyDescent="0.2">
      <c r="F1278" s="4">
        <v>43277</v>
      </c>
      <c r="G1278" s="32" t="str">
        <f t="shared" si="95"/>
        <v>Tuesday</v>
      </c>
      <c r="H1278" s="32" t="str">
        <f t="shared" si="96"/>
        <v>June</v>
      </c>
      <c r="I1278" s="32" t="str">
        <f t="shared" si="97"/>
        <v>2018</v>
      </c>
      <c r="J1278" s="32">
        <f t="shared" si="98"/>
        <v>26</v>
      </c>
      <c r="K1278" s="32" t="str">
        <f>VLOOKUP(F1278,_holidays!A1274:B3379, 2,)</f>
        <v>Y</v>
      </c>
      <c r="L1278" s="32" t="str">
        <f>VLOOKUP(F1278,_holidays!A1274:C3379, 3,FALSE)</f>
        <v>N</v>
      </c>
      <c r="M1278" s="32">
        <v>8.4</v>
      </c>
      <c r="N1278" s="32">
        <v>14.1</v>
      </c>
      <c r="O1278" s="32">
        <v>6.6</v>
      </c>
      <c r="P1278" s="32">
        <v>0</v>
      </c>
      <c r="Q1278" s="39">
        <v>142842.4</v>
      </c>
      <c r="R1278" s="40">
        <v>102.3492036</v>
      </c>
      <c r="S1278" s="40">
        <f t="shared" si="99"/>
        <v>14619805.880312638</v>
      </c>
    </row>
    <row r="1279" spans="6:19" ht="20" customHeight="1" x14ac:dyDescent="0.2">
      <c r="F1279" s="4">
        <v>43278</v>
      </c>
      <c r="G1279" s="32" t="str">
        <f t="shared" si="95"/>
        <v>Wednesday</v>
      </c>
      <c r="H1279" s="32" t="str">
        <f t="shared" si="96"/>
        <v>June</v>
      </c>
      <c r="I1279" s="32" t="str">
        <f t="shared" si="97"/>
        <v>2018</v>
      </c>
      <c r="J1279" s="32">
        <f t="shared" si="98"/>
        <v>26</v>
      </c>
      <c r="K1279" s="32" t="str">
        <f>VLOOKUP(F1279,_holidays!A1275:B3380, 2,)</f>
        <v>Y</v>
      </c>
      <c r="L1279" s="32" t="str">
        <f>VLOOKUP(F1279,_holidays!A1275:C3380, 3,FALSE)</f>
        <v>N</v>
      </c>
      <c r="M1279" s="32">
        <v>4.8</v>
      </c>
      <c r="N1279" s="32">
        <v>11.2</v>
      </c>
      <c r="O1279" s="32">
        <v>6</v>
      </c>
      <c r="P1279" s="32">
        <v>0.2</v>
      </c>
      <c r="Q1279" s="39">
        <v>148100.13</v>
      </c>
      <c r="R1279" s="40">
        <v>102.4178146</v>
      </c>
      <c r="S1279" s="40">
        <f t="shared" si="99"/>
        <v>15168091.656575898</v>
      </c>
    </row>
    <row r="1280" spans="6:19" ht="20" customHeight="1" x14ac:dyDescent="0.2">
      <c r="F1280" s="4">
        <v>43279</v>
      </c>
      <c r="G1280" s="32" t="str">
        <f t="shared" si="95"/>
        <v>Thursday</v>
      </c>
      <c r="H1280" s="32" t="str">
        <f t="shared" si="96"/>
        <v>June</v>
      </c>
      <c r="I1280" s="32" t="str">
        <f t="shared" si="97"/>
        <v>2018</v>
      </c>
      <c r="J1280" s="32">
        <f t="shared" si="98"/>
        <v>26</v>
      </c>
      <c r="K1280" s="32" t="str">
        <f>VLOOKUP(F1280,_holidays!A1276:B3381, 2,)</f>
        <v>Y</v>
      </c>
      <c r="L1280" s="32" t="str">
        <f>VLOOKUP(F1280,_holidays!A1276:C3381, 3,FALSE)</f>
        <v>N</v>
      </c>
      <c r="M1280" s="32">
        <v>5.3</v>
      </c>
      <c r="N1280" s="32">
        <v>10.6</v>
      </c>
      <c r="O1280" s="32">
        <v>5.2</v>
      </c>
      <c r="P1280" s="32">
        <v>0</v>
      </c>
      <c r="Q1280" s="39">
        <v>150445.47</v>
      </c>
      <c r="R1280" s="40">
        <v>112.8005434</v>
      </c>
      <c r="S1280" s="40">
        <f t="shared" si="99"/>
        <v>16970330.768068396</v>
      </c>
    </row>
    <row r="1281" spans="6:19" ht="20" customHeight="1" x14ac:dyDescent="0.2">
      <c r="F1281" s="4">
        <v>43280</v>
      </c>
      <c r="G1281" s="32" t="str">
        <f t="shared" si="95"/>
        <v>Friday</v>
      </c>
      <c r="H1281" s="32" t="str">
        <f t="shared" si="96"/>
        <v>June</v>
      </c>
      <c r="I1281" s="32" t="str">
        <f t="shared" si="97"/>
        <v>2018</v>
      </c>
      <c r="J1281" s="32">
        <f t="shared" si="98"/>
        <v>26</v>
      </c>
      <c r="K1281" s="32" t="str">
        <f>VLOOKUP(F1281,_holidays!A1277:B3382, 2,)</f>
        <v>N</v>
      </c>
      <c r="L1281" s="32" t="str">
        <f>VLOOKUP(F1281,_holidays!A1277:C3382, 3,FALSE)</f>
        <v>N</v>
      </c>
      <c r="M1281" s="32">
        <v>6.1</v>
      </c>
      <c r="N1281" s="32">
        <v>12.5</v>
      </c>
      <c r="O1281" s="32">
        <v>6.1</v>
      </c>
      <c r="P1281" s="32">
        <v>0.2</v>
      </c>
      <c r="Q1281" s="39">
        <v>139188.48000000001</v>
      </c>
      <c r="R1281" s="40">
        <v>78.806642740000001</v>
      </c>
      <c r="S1281" s="40">
        <f t="shared" si="99"/>
        <v>10968976.816883637</v>
      </c>
    </row>
    <row r="1282" spans="6:19" ht="20" customHeight="1" x14ac:dyDescent="0.2">
      <c r="F1282" s="4">
        <v>43281</v>
      </c>
      <c r="G1282" s="32" t="str">
        <f t="shared" si="95"/>
        <v>Saturday</v>
      </c>
      <c r="H1282" s="32" t="str">
        <f t="shared" si="96"/>
        <v>June</v>
      </c>
      <c r="I1282" s="32" t="str">
        <f t="shared" si="97"/>
        <v>2018</v>
      </c>
      <c r="J1282" s="32">
        <f t="shared" si="98"/>
        <v>26</v>
      </c>
      <c r="K1282" s="32" t="str">
        <f>VLOOKUP(F1282,_holidays!A1278:B3383, 2,)</f>
        <v>N</v>
      </c>
      <c r="L1282" s="32" t="str">
        <f>VLOOKUP(F1282,_holidays!A1278:C3383, 3,FALSE)</f>
        <v>N</v>
      </c>
      <c r="M1282" s="32">
        <v>9.4</v>
      </c>
      <c r="N1282" s="32">
        <v>14.2</v>
      </c>
      <c r="O1282" s="32">
        <v>4.9000000000000004</v>
      </c>
      <c r="P1282" s="32">
        <v>0.4</v>
      </c>
      <c r="Q1282" s="39">
        <v>125394.425</v>
      </c>
      <c r="R1282" s="40">
        <v>72.963672560000006</v>
      </c>
      <c r="S1282" s="40">
        <f t="shared" si="99"/>
        <v>9149237.7665494792</v>
      </c>
    </row>
    <row r="1283" spans="6:19" ht="20" customHeight="1" x14ac:dyDescent="0.2">
      <c r="F1283" s="4">
        <v>43282</v>
      </c>
      <c r="G1283" s="32" t="str">
        <f t="shared" si="95"/>
        <v>Sunday</v>
      </c>
      <c r="H1283" s="32" t="str">
        <f t="shared" si="96"/>
        <v>July</v>
      </c>
      <c r="I1283" s="32" t="str">
        <f t="shared" si="97"/>
        <v>2018</v>
      </c>
      <c r="J1283" s="32">
        <f t="shared" si="98"/>
        <v>27</v>
      </c>
      <c r="K1283" s="32" t="str">
        <f>VLOOKUP(F1283,_holidays!A1279:B3384, 2,)</f>
        <v>N</v>
      </c>
      <c r="L1283" s="32" t="str">
        <f>VLOOKUP(F1283,_holidays!A1279:C3384, 3,FALSE)</f>
        <v>N</v>
      </c>
      <c r="M1283" s="32">
        <v>3.5</v>
      </c>
      <c r="N1283" s="32">
        <v>14.7</v>
      </c>
      <c r="O1283" s="32">
        <v>8.8000000000000007</v>
      </c>
      <c r="P1283" s="32">
        <v>0.4</v>
      </c>
      <c r="Q1283" s="39">
        <v>124313.07</v>
      </c>
      <c r="R1283" s="40">
        <v>83.374992370000001</v>
      </c>
      <c r="S1283" s="40">
        <f t="shared" si="99"/>
        <v>10364601.262741277</v>
      </c>
    </row>
    <row r="1284" spans="6:19" ht="20" customHeight="1" x14ac:dyDescent="0.2">
      <c r="F1284" s="4">
        <v>43283</v>
      </c>
      <c r="G1284" s="32" t="str">
        <f t="shared" si="95"/>
        <v>Monday</v>
      </c>
      <c r="H1284" s="32" t="str">
        <f t="shared" si="96"/>
        <v>July</v>
      </c>
      <c r="I1284" s="32" t="str">
        <f t="shared" si="97"/>
        <v>2018</v>
      </c>
      <c r="J1284" s="32">
        <f t="shared" si="98"/>
        <v>27</v>
      </c>
      <c r="K1284" s="32" t="str">
        <f>VLOOKUP(F1284,_holidays!A1280:B3385, 2,)</f>
        <v>N</v>
      </c>
      <c r="L1284" s="32" t="str">
        <f>VLOOKUP(F1284,_holidays!A1280:C3385, 3,FALSE)</f>
        <v>N</v>
      </c>
      <c r="M1284" s="32">
        <v>2.4</v>
      </c>
      <c r="N1284" s="32">
        <v>14.6</v>
      </c>
      <c r="O1284" s="32">
        <v>9.4</v>
      </c>
      <c r="P1284" s="32">
        <v>0</v>
      </c>
      <c r="Q1284" s="39">
        <v>140713.255</v>
      </c>
      <c r="R1284" s="40">
        <v>87.324295090000007</v>
      </c>
      <c r="S1284" s="40">
        <f t="shared" si="99"/>
        <v>12287685.802694419</v>
      </c>
    </row>
    <row r="1285" spans="6:19" ht="20" customHeight="1" x14ac:dyDescent="0.2">
      <c r="F1285" s="4">
        <v>43284</v>
      </c>
      <c r="G1285" s="32" t="str">
        <f t="shared" si="95"/>
        <v>Tuesday</v>
      </c>
      <c r="H1285" s="32" t="str">
        <f t="shared" si="96"/>
        <v>July</v>
      </c>
      <c r="I1285" s="32" t="str">
        <f t="shared" si="97"/>
        <v>2018</v>
      </c>
      <c r="J1285" s="32">
        <f t="shared" si="98"/>
        <v>27</v>
      </c>
      <c r="K1285" s="32" t="str">
        <f>VLOOKUP(F1285,_holidays!A1281:B3386, 2,)</f>
        <v>N</v>
      </c>
      <c r="L1285" s="32" t="str">
        <f>VLOOKUP(F1285,_holidays!A1281:C3386, 3,FALSE)</f>
        <v>N</v>
      </c>
      <c r="M1285" s="32">
        <v>4.0999999999999996</v>
      </c>
      <c r="N1285" s="32">
        <v>14.3</v>
      </c>
      <c r="O1285" s="32">
        <v>6.7</v>
      </c>
      <c r="P1285" s="32">
        <v>0</v>
      </c>
      <c r="Q1285" s="39">
        <v>135759.27499999999</v>
      </c>
      <c r="R1285" s="40">
        <v>64.592088889999999</v>
      </c>
      <c r="S1285" s="40">
        <f t="shared" si="99"/>
        <v>8768975.1584419552</v>
      </c>
    </row>
    <row r="1286" spans="6:19" ht="20" customHeight="1" x14ac:dyDescent="0.2">
      <c r="F1286" s="4">
        <v>43285</v>
      </c>
      <c r="G1286" s="32" t="str">
        <f t="shared" ref="G1286:G1349" si="100">TEXT(F1286,"DDDD")</f>
        <v>Wednesday</v>
      </c>
      <c r="H1286" s="32" t="str">
        <f t="shared" ref="H1286:H1349" si="101">TEXT(F1286,"MMMM")</f>
        <v>July</v>
      </c>
      <c r="I1286" s="32" t="str">
        <f t="shared" ref="I1286:I1349" si="102">TEXT(F1286,"YYYY")</f>
        <v>2018</v>
      </c>
      <c r="J1286" s="32">
        <f t="shared" ref="J1286:J1349" si="103">WEEKNUM(F1286)</f>
        <v>27</v>
      </c>
      <c r="K1286" s="32" t="str">
        <f>VLOOKUP(F1286,_holidays!A1282:B3387, 2,)</f>
        <v>N</v>
      </c>
      <c r="L1286" s="32" t="str">
        <f>VLOOKUP(F1286,_holidays!A1282:C3387, 3,FALSE)</f>
        <v>N</v>
      </c>
      <c r="M1286" s="32">
        <v>10.4</v>
      </c>
      <c r="N1286" s="32">
        <v>17.100000000000001</v>
      </c>
      <c r="O1286" s="32">
        <v>6</v>
      </c>
      <c r="P1286" s="32">
        <v>0</v>
      </c>
      <c r="Q1286" s="39">
        <v>128580.97500000001</v>
      </c>
      <c r="R1286" s="40">
        <v>57.008099029999997</v>
      </c>
      <c r="S1286" s="40">
        <f t="shared" ref="S1286:S1349" si="104">Q1286*R1286</f>
        <v>7330156.9561739545</v>
      </c>
    </row>
    <row r="1287" spans="6:19" ht="20" customHeight="1" x14ac:dyDescent="0.2">
      <c r="F1287" s="4">
        <v>43286</v>
      </c>
      <c r="G1287" s="32" t="str">
        <f t="shared" si="100"/>
        <v>Thursday</v>
      </c>
      <c r="H1287" s="32" t="str">
        <f t="shared" si="101"/>
        <v>July</v>
      </c>
      <c r="I1287" s="32" t="str">
        <f t="shared" si="102"/>
        <v>2018</v>
      </c>
      <c r="J1287" s="32">
        <f t="shared" si="103"/>
        <v>27</v>
      </c>
      <c r="K1287" s="32" t="str">
        <f>VLOOKUP(F1287,_holidays!A1283:B3388, 2,)</f>
        <v>N</v>
      </c>
      <c r="L1287" s="32" t="str">
        <f>VLOOKUP(F1287,_holidays!A1283:C3388, 3,FALSE)</f>
        <v>N</v>
      </c>
      <c r="M1287" s="32">
        <v>12.7</v>
      </c>
      <c r="N1287" s="32">
        <v>18.7</v>
      </c>
      <c r="O1287" s="32">
        <v>2.8</v>
      </c>
      <c r="P1287" s="32">
        <v>0.4</v>
      </c>
      <c r="Q1287" s="39">
        <v>125861.6</v>
      </c>
      <c r="R1287" s="40">
        <v>52.743567519999999</v>
      </c>
      <c r="S1287" s="40">
        <f t="shared" si="104"/>
        <v>6638389.7977752322</v>
      </c>
    </row>
    <row r="1288" spans="6:19" ht="20" customHeight="1" x14ac:dyDescent="0.2">
      <c r="F1288" s="4">
        <v>43287</v>
      </c>
      <c r="G1288" s="32" t="str">
        <f t="shared" si="100"/>
        <v>Friday</v>
      </c>
      <c r="H1288" s="32" t="str">
        <f t="shared" si="101"/>
        <v>July</v>
      </c>
      <c r="I1288" s="32" t="str">
        <f t="shared" si="102"/>
        <v>2018</v>
      </c>
      <c r="J1288" s="32">
        <f t="shared" si="103"/>
        <v>27</v>
      </c>
      <c r="K1288" s="32" t="str">
        <f>VLOOKUP(F1288,_holidays!A1284:B3389, 2,)</f>
        <v>N</v>
      </c>
      <c r="L1288" s="32" t="str">
        <f>VLOOKUP(F1288,_holidays!A1284:C3389, 3,FALSE)</f>
        <v>N</v>
      </c>
      <c r="M1288" s="32">
        <v>12.5</v>
      </c>
      <c r="N1288" s="32">
        <v>15.2</v>
      </c>
      <c r="O1288" s="32">
        <v>8.3000000000000007</v>
      </c>
      <c r="P1288" s="32">
        <v>0</v>
      </c>
      <c r="Q1288" s="39">
        <v>124242.52</v>
      </c>
      <c r="R1288" s="40">
        <v>52.97184575</v>
      </c>
      <c r="S1288" s="40">
        <f t="shared" si="104"/>
        <v>6581355.6050312901</v>
      </c>
    </row>
    <row r="1289" spans="6:19" ht="20" customHeight="1" x14ac:dyDescent="0.2">
      <c r="F1289" s="4">
        <v>43288</v>
      </c>
      <c r="G1289" s="32" t="str">
        <f t="shared" si="100"/>
        <v>Saturday</v>
      </c>
      <c r="H1289" s="32" t="str">
        <f t="shared" si="101"/>
        <v>July</v>
      </c>
      <c r="I1289" s="32" t="str">
        <f t="shared" si="102"/>
        <v>2018</v>
      </c>
      <c r="J1289" s="32">
        <f t="shared" si="103"/>
        <v>27</v>
      </c>
      <c r="K1289" s="32" t="str">
        <f>VLOOKUP(F1289,_holidays!A1285:B3390, 2,)</f>
        <v>N</v>
      </c>
      <c r="L1289" s="32" t="str">
        <f>VLOOKUP(F1289,_holidays!A1285:C3390, 3,FALSE)</f>
        <v>N</v>
      </c>
      <c r="M1289" s="32">
        <v>9.6</v>
      </c>
      <c r="N1289" s="32">
        <v>12.9</v>
      </c>
      <c r="O1289" s="32">
        <v>6.5</v>
      </c>
      <c r="P1289" s="32">
        <v>1.2</v>
      </c>
      <c r="Q1289" s="39">
        <v>119717.435</v>
      </c>
      <c r="R1289" s="40">
        <v>45.21171494</v>
      </c>
      <c r="S1289" s="40">
        <f t="shared" si="104"/>
        <v>5412630.5445679789</v>
      </c>
    </row>
    <row r="1290" spans="6:19" ht="20" customHeight="1" x14ac:dyDescent="0.2">
      <c r="F1290" s="4">
        <v>43289</v>
      </c>
      <c r="G1290" s="32" t="str">
        <f t="shared" si="100"/>
        <v>Sunday</v>
      </c>
      <c r="H1290" s="32" t="str">
        <f t="shared" si="101"/>
        <v>July</v>
      </c>
      <c r="I1290" s="32" t="str">
        <f t="shared" si="102"/>
        <v>2018</v>
      </c>
      <c r="J1290" s="32">
        <f t="shared" si="103"/>
        <v>28</v>
      </c>
      <c r="K1290" s="32" t="str">
        <f>VLOOKUP(F1290,_holidays!A1286:B3391, 2,)</f>
        <v>N</v>
      </c>
      <c r="L1290" s="32" t="str">
        <f>VLOOKUP(F1290,_holidays!A1286:C3391, 3,FALSE)</f>
        <v>N</v>
      </c>
      <c r="M1290" s="32">
        <v>9.3000000000000007</v>
      </c>
      <c r="N1290" s="32">
        <v>13.9</v>
      </c>
      <c r="O1290" s="32">
        <v>6.2</v>
      </c>
      <c r="P1290" s="32">
        <v>0.8</v>
      </c>
      <c r="Q1290" s="39">
        <v>114562.215</v>
      </c>
      <c r="R1290" s="40">
        <v>47.891623060000001</v>
      </c>
      <c r="S1290" s="40">
        <f t="shared" si="104"/>
        <v>5486570.4176986776</v>
      </c>
    </row>
    <row r="1291" spans="6:19" ht="20" customHeight="1" x14ac:dyDescent="0.2">
      <c r="F1291" s="4">
        <v>43290</v>
      </c>
      <c r="G1291" s="32" t="str">
        <f t="shared" si="100"/>
        <v>Monday</v>
      </c>
      <c r="H1291" s="32" t="str">
        <f t="shared" si="101"/>
        <v>July</v>
      </c>
      <c r="I1291" s="32" t="str">
        <f t="shared" si="102"/>
        <v>2018</v>
      </c>
      <c r="J1291" s="32">
        <f t="shared" si="103"/>
        <v>28</v>
      </c>
      <c r="K1291" s="32" t="str">
        <f>VLOOKUP(F1291,_holidays!A1287:B3392, 2,)</f>
        <v>N</v>
      </c>
      <c r="L1291" s="32" t="str">
        <f>VLOOKUP(F1291,_holidays!A1287:C3392, 3,FALSE)</f>
        <v>N</v>
      </c>
      <c r="M1291" s="32">
        <v>10.1</v>
      </c>
      <c r="N1291" s="32">
        <v>13.8</v>
      </c>
      <c r="O1291" s="32">
        <v>8.1</v>
      </c>
      <c r="P1291" s="32">
        <v>1.2</v>
      </c>
      <c r="Q1291" s="39">
        <v>133874.47500000001</v>
      </c>
      <c r="R1291" s="40">
        <v>80.825556750000004</v>
      </c>
      <c r="S1291" s="40">
        <f t="shared" si="104"/>
        <v>10820478.976488957</v>
      </c>
    </row>
    <row r="1292" spans="6:19" ht="20" customHeight="1" x14ac:dyDescent="0.2">
      <c r="F1292" s="4">
        <v>43291</v>
      </c>
      <c r="G1292" s="32" t="str">
        <f t="shared" si="100"/>
        <v>Tuesday</v>
      </c>
      <c r="H1292" s="32" t="str">
        <f t="shared" si="101"/>
        <v>July</v>
      </c>
      <c r="I1292" s="32" t="str">
        <f t="shared" si="102"/>
        <v>2018</v>
      </c>
      <c r="J1292" s="32">
        <f t="shared" si="103"/>
        <v>28</v>
      </c>
      <c r="K1292" s="32" t="str">
        <f>VLOOKUP(F1292,_holidays!A1288:B3393, 2,)</f>
        <v>N</v>
      </c>
      <c r="L1292" s="32" t="str">
        <f>VLOOKUP(F1292,_holidays!A1288:C3393, 3,FALSE)</f>
        <v>N</v>
      </c>
      <c r="M1292" s="32">
        <v>9.3000000000000007</v>
      </c>
      <c r="N1292" s="32">
        <v>11.5</v>
      </c>
      <c r="O1292" s="32">
        <v>5.4</v>
      </c>
      <c r="P1292" s="32">
        <v>0</v>
      </c>
      <c r="Q1292" s="39">
        <v>140342.995</v>
      </c>
      <c r="R1292" s="40">
        <v>94.623885849999994</v>
      </c>
      <c r="S1292" s="40">
        <f t="shared" si="104"/>
        <v>13279799.53872712</v>
      </c>
    </row>
    <row r="1293" spans="6:19" ht="20" customHeight="1" x14ac:dyDescent="0.2">
      <c r="F1293" s="4">
        <v>43292</v>
      </c>
      <c r="G1293" s="32" t="str">
        <f t="shared" si="100"/>
        <v>Wednesday</v>
      </c>
      <c r="H1293" s="32" t="str">
        <f t="shared" si="101"/>
        <v>July</v>
      </c>
      <c r="I1293" s="32" t="str">
        <f t="shared" si="102"/>
        <v>2018</v>
      </c>
      <c r="J1293" s="32">
        <f t="shared" si="103"/>
        <v>28</v>
      </c>
      <c r="K1293" s="32" t="str">
        <f>VLOOKUP(F1293,_holidays!A1289:B3394, 2,)</f>
        <v>N</v>
      </c>
      <c r="L1293" s="32" t="str">
        <f>VLOOKUP(F1293,_holidays!A1289:C3394, 3,FALSE)</f>
        <v>N</v>
      </c>
      <c r="M1293" s="32">
        <v>6.6</v>
      </c>
      <c r="N1293" s="32">
        <v>11.6</v>
      </c>
      <c r="O1293" s="32">
        <v>6</v>
      </c>
      <c r="P1293" s="32">
        <v>0</v>
      </c>
      <c r="Q1293" s="39">
        <v>143461.125</v>
      </c>
      <c r="R1293" s="40">
        <v>81.952519140000007</v>
      </c>
      <c r="S1293" s="40">
        <f t="shared" si="104"/>
        <v>11757000.592408434</v>
      </c>
    </row>
    <row r="1294" spans="6:19" ht="20" customHeight="1" x14ac:dyDescent="0.2">
      <c r="F1294" s="4">
        <v>43293</v>
      </c>
      <c r="G1294" s="32" t="str">
        <f t="shared" si="100"/>
        <v>Thursday</v>
      </c>
      <c r="H1294" s="32" t="str">
        <f t="shared" si="101"/>
        <v>July</v>
      </c>
      <c r="I1294" s="32" t="str">
        <f t="shared" si="102"/>
        <v>2018</v>
      </c>
      <c r="J1294" s="32">
        <f t="shared" si="103"/>
        <v>28</v>
      </c>
      <c r="K1294" s="32" t="str">
        <f>VLOOKUP(F1294,_holidays!A1290:B3395, 2,)</f>
        <v>N</v>
      </c>
      <c r="L1294" s="32" t="str">
        <f>VLOOKUP(F1294,_holidays!A1290:C3395, 3,FALSE)</f>
        <v>N</v>
      </c>
      <c r="M1294" s="32">
        <v>4.3</v>
      </c>
      <c r="N1294" s="32">
        <v>11.3</v>
      </c>
      <c r="O1294" s="32">
        <v>7.5</v>
      </c>
      <c r="P1294" s="32">
        <v>0</v>
      </c>
      <c r="Q1294" s="39">
        <v>145767.1</v>
      </c>
      <c r="R1294" s="40">
        <v>111.82051679999999</v>
      </c>
      <c r="S1294" s="40">
        <f t="shared" si="104"/>
        <v>16299752.45443728</v>
      </c>
    </row>
    <row r="1295" spans="6:19" ht="20" customHeight="1" x14ac:dyDescent="0.2">
      <c r="F1295" s="4">
        <v>43294</v>
      </c>
      <c r="G1295" s="32" t="str">
        <f t="shared" si="100"/>
        <v>Friday</v>
      </c>
      <c r="H1295" s="32" t="str">
        <f t="shared" si="101"/>
        <v>July</v>
      </c>
      <c r="I1295" s="32" t="str">
        <f t="shared" si="102"/>
        <v>2018</v>
      </c>
      <c r="J1295" s="32">
        <f t="shared" si="103"/>
        <v>28</v>
      </c>
      <c r="K1295" s="32" t="str">
        <f>VLOOKUP(F1295,_holidays!A1291:B3396, 2,)</f>
        <v>N</v>
      </c>
      <c r="L1295" s="32" t="str">
        <f>VLOOKUP(F1295,_holidays!A1291:C3396, 3,FALSE)</f>
        <v>N</v>
      </c>
      <c r="M1295" s="32">
        <v>5.8</v>
      </c>
      <c r="N1295" s="32">
        <v>13.9</v>
      </c>
      <c r="O1295" s="32">
        <v>9.3000000000000007</v>
      </c>
      <c r="P1295" s="32">
        <v>0.2</v>
      </c>
      <c r="Q1295" s="39">
        <v>140542.95000000001</v>
      </c>
      <c r="R1295" s="40">
        <v>104.6546578</v>
      </c>
      <c r="S1295" s="40">
        <f t="shared" si="104"/>
        <v>14708474.338452511</v>
      </c>
    </row>
    <row r="1296" spans="6:19" ht="20" customHeight="1" x14ac:dyDescent="0.2">
      <c r="F1296" s="4">
        <v>43295</v>
      </c>
      <c r="G1296" s="32" t="str">
        <f t="shared" si="100"/>
        <v>Saturday</v>
      </c>
      <c r="H1296" s="32" t="str">
        <f t="shared" si="101"/>
        <v>July</v>
      </c>
      <c r="I1296" s="32" t="str">
        <f t="shared" si="102"/>
        <v>2018</v>
      </c>
      <c r="J1296" s="32">
        <f t="shared" si="103"/>
        <v>28</v>
      </c>
      <c r="K1296" s="32" t="str">
        <f>VLOOKUP(F1296,_holidays!A1292:B3397, 2,)</f>
        <v>N</v>
      </c>
      <c r="L1296" s="32" t="str">
        <f>VLOOKUP(F1296,_holidays!A1292:C3397, 3,FALSE)</f>
        <v>N</v>
      </c>
      <c r="M1296" s="32">
        <v>4.4000000000000004</v>
      </c>
      <c r="N1296" s="32">
        <v>15.5</v>
      </c>
      <c r="O1296" s="32">
        <v>10</v>
      </c>
      <c r="P1296" s="32">
        <v>0</v>
      </c>
      <c r="Q1296" s="39">
        <v>124491.53</v>
      </c>
      <c r="R1296" s="40">
        <v>85.800950819999997</v>
      </c>
      <c r="S1296" s="40">
        <f t="shared" si="104"/>
        <v>10681491.643036554</v>
      </c>
    </row>
    <row r="1297" spans="6:19" ht="20" customHeight="1" x14ac:dyDescent="0.2">
      <c r="F1297" s="4">
        <v>43296</v>
      </c>
      <c r="G1297" s="32" t="str">
        <f t="shared" si="100"/>
        <v>Sunday</v>
      </c>
      <c r="H1297" s="32" t="str">
        <f t="shared" si="101"/>
        <v>July</v>
      </c>
      <c r="I1297" s="32" t="str">
        <f t="shared" si="102"/>
        <v>2018</v>
      </c>
      <c r="J1297" s="32">
        <f t="shared" si="103"/>
        <v>29</v>
      </c>
      <c r="K1297" s="32" t="str">
        <f>VLOOKUP(F1297,_holidays!A1293:B3398, 2,)</f>
        <v>N</v>
      </c>
      <c r="L1297" s="32" t="str">
        <f>VLOOKUP(F1297,_holidays!A1293:C3398, 3,FALSE)</f>
        <v>N</v>
      </c>
      <c r="M1297" s="32">
        <v>6</v>
      </c>
      <c r="N1297" s="32">
        <v>13.8</v>
      </c>
      <c r="O1297" s="32">
        <v>9.8000000000000007</v>
      </c>
      <c r="P1297" s="32">
        <v>0</v>
      </c>
      <c r="Q1297" s="39">
        <v>119464.315</v>
      </c>
      <c r="R1297" s="40">
        <v>67.790909940000006</v>
      </c>
      <c r="S1297" s="40">
        <f t="shared" si="104"/>
        <v>8098594.6192087922</v>
      </c>
    </row>
    <row r="1298" spans="6:19" ht="20" customHeight="1" x14ac:dyDescent="0.2">
      <c r="F1298" s="4">
        <v>43297</v>
      </c>
      <c r="G1298" s="32" t="str">
        <f t="shared" si="100"/>
        <v>Monday</v>
      </c>
      <c r="H1298" s="32" t="str">
        <f t="shared" si="101"/>
        <v>July</v>
      </c>
      <c r="I1298" s="32" t="str">
        <f t="shared" si="102"/>
        <v>2018</v>
      </c>
      <c r="J1298" s="32">
        <f t="shared" si="103"/>
        <v>29</v>
      </c>
      <c r="K1298" s="32" t="str">
        <f>VLOOKUP(F1298,_holidays!A1294:B3399, 2,)</f>
        <v>N</v>
      </c>
      <c r="L1298" s="32" t="str">
        <f>VLOOKUP(F1298,_holidays!A1294:C3399, 3,FALSE)</f>
        <v>N</v>
      </c>
      <c r="M1298" s="32">
        <v>7.9</v>
      </c>
      <c r="N1298" s="32">
        <v>12.6</v>
      </c>
      <c r="O1298" s="32">
        <v>4.5</v>
      </c>
      <c r="P1298" s="32">
        <v>0</v>
      </c>
      <c r="Q1298" s="39">
        <v>137446.75</v>
      </c>
      <c r="R1298" s="40">
        <v>87.634657079999997</v>
      </c>
      <c r="S1298" s="40">
        <f t="shared" si="104"/>
        <v>12045098.80301049</v>
      </c>
    </row>
    <row r="1299" spans="6:19" ht="20" customHeight="1" x14ac:dyDescent="0.2">
      <c r="F1299" s="4">
        <v>43298</v>
      </c>
      <c r="G1299" s="32" t="str">
        <f t="shared" si="100"/>
        <v>Tuesday</v>
      </c>
      <c r="H1299" s="32" t="str">
        <f t="shared" si="101"/>
        <v>July</v>
      </c>
      <c r="I1299" s="32" t="str">
        <f t="shared" si="102"/>
        <v>2018</v>
      </c>
      <c r="J1299" s="32">
        <f t="shared" si="103"/>
        <v>29</v>
      </c>
      <c r="K1299" s="32" t="str">
        <f>VLOOKUP(F1299,_holidays!A1295:B3400, 2,)</f>
        <v>Y</v>
      </c>
      <c r="L1299" s="32" t="str">
        <f>VLOOKUP(F1299,_holidays!A1295:C3400, 3,FALSE)</f>
        <v>N</v>
      </c>
      <c r="M1299" s="32">
        <v>9.1</v>
      </c>
      <c r="N1299" s="32">
        <v>17.5</v>
      </c>
      <c r="O1299" s="32">
        <v>9.1999999999999993</v>
      </c>
      <c r="P1299" s="32">
        <v>0</v>
      </c>
      <c r="Q1299" s="39">
        <v>131367.09</v>
      </c>
      <c r="R1299" s="40">
        <v>71.116373879999998</v>
      </c>
      <c r="S1299" s="40">
        <f t="shared" si="104"/>
        <v>9342351.0879676081</v>
      </c>
    </row>
    <row r="1300" spans="6:19" ht="20" customHeight="1" x14ac:dyDescent="0.2">
      <c r="F1300" s="4">
        <v>43299</v>
      </c>
      <c r="G1300" s="32" t="str">
        <f t="shared" si="100"/>
        <v>Wednesday</v>
      </c>
      <c r="H1300" s="32" t="str">
        <f t="shared" si="101"/>
        <v>July</v>
      </c>
      <c r="I1300" s="32" t="str">
        <f t="shared" si="102"/>
        <v>2018</v>
      </c>
      <c r="J1300" s="32">
        <f t="shared" si="103"/>
        <v>29</v>
      </c>
      <c r="K1300" s="32" t="str">
        <f>VLOOKUP(F1300,_holidays!A1296:B3401, 2,)</f>
        <v>Y</v>
      </c>
      <c r="L1300" s="32" t="str">
        <f>VLOOKUP(F1300,_holidays!A1296:C3401, 3,FALSE)</f>
        <v>N</v>
      </c>
      <c r="M1300" s="32">
        <v>6.2</v>
      </c>
      <c r="N1300" s="32">
        <v>15.2</v>
      </c>
      <c r="O1300" s="32">
        <v>10.3</v>
      </c>
      <c r="P1300" s="32">
        <v>1.2</v>
      </c>
      <c r="Q1300" s="39">
        <v>132856.72</v>
      </c>
      <c r="R1300" s="40">
        <v>72.337153369999996</v>
      </c>
      <c r="S1300" s="40">
        <f t="shared" si="104"/>
        <v>9610476.9308751468</v>
      </c>
    </row>
    <row r="1301" spans="6:19" ht="20" customHeight="1" x14ac:dyDescent="0.2">
      <c r="F1301" s="4">
        <v>43300</v>
      </c>
      <c r="G1301" s="32" t="str">
        <f t="shared" si="100"/>
        <v>Thursday</v>
      </c>
      <c r="H1301" s="32" t="str">
        <f t="shared" si="101"/>
        <v>July</v>
      </c>
      <c r="I1301" s="32" t="str">
        <f t="shared" si="102"/>
        <v>2018</v>
      </c>
      <c r="J1301" s="32">
        <f t="shared" si="103"/>
        <v>29</v>
      </c>
      <c r="K1301" s="32" t="str">
        <f>VLOOKUP(F1301,_holidays!A1297:B3402, 2,)</f>
        <v>Y</v>
      </c>
      <c r="L1301" s="32" t="str">
        <f>VLOOKUP(F1301,_holidays!A1297:C3402, 3,FALSE)</f>
        <v>N</v>
      </c>
      <c r="M1301" s="32">
        <v>8.6999999999999993</v>
      </c>
      <c r="N1301" s="32">
        <v>17.600000000000001</v>
      </c>
      <c r="O1301" s="32">
        <v>8.5</v>
      </c>
      <c r="P1301" s="32">
        <v>0</v>
      </c>
      <c r="Q1301" s="39">
        <v>133778.44500000001</v>
      </c>
      <c r="R1301" s="40">
        <v>83.930959619999996</v>
      </c>
      <c r="S1301" s="40">
        <f t="shared" si="104"/>
        <v>11228153.265321391</v>
      </c>
    </row>
    <row r="1302" spans="6:19" ht="20" customHeight="1" x14ac:dyDescent="0.2">
      <c r="F1302" s="4">
        <v>43301</v>
      </c>
      <c r="G1302" s="32" t="str">
        <f t="shared" si="100"/>
        <v>Friday</v>
      </c>
      <c r="H1302" s="32" t="str">
        <f t="shared" si="101"/>
        <v>July</v>
      </c>
      <c r="I1302" s="32" t="str">
        <f t="shared" si="102"/>
        <v>2018</v>
      </c>
      <c r="J1302" s="32">
        <f t="shared" si="103"/>
        <v>29</v>
      </c>
      <c r="K1302" s="32" t="str">
        <f>VLOOKUP(F1302,_holidays!A1298:B3403, 2,)</f>
        <v>Y</v>
      </c>
      <c r="L1302" s="32" t="str">
        <f>VLOOKUP(F1302,_holidays!A1298:C3403, 3,FALSE)</f>
        <v>N</v>
      </c>
      <c r="M1302" s="32">
        <v>7.2</v>
      </c>
      <c r="N1302" s="32">
        <v>12.1</v>
      </c>
      <c r="O1302" s="32">
        <v>7.2</v>
      </c>
      <c r="P1302" s="32">
        <v>4.4000000000000004</v>
      </c>
      <c r="Q1302" s="39">
        <v>135728.405</v>
      </c>
      <c r="R1302" s="40">
        <v>88.908711729999993</v>
      </c>
      <c r="S1302" s="40">
        <f t="shared" si="104"/>
        <v>12067437.63371769</v>
      </c>
    </row>
    <row r="1303" spans="6:19" ht="20" customHeight="1" x14ac:dyDescent="0.2">
      <c r="F1303" s="4">
        <v>43302</v>
      </c>
      <c r="G1303" s="32" t="str">
        <f t="shared" si="100"/>
        <v>Saturday</v>
      </c>
      <c r="H1303" s="32" t="str">
        <f t="shared" si="101"/>
        <v>July</v>
      </c>
      <c r="I1303" s="32" t="str">
        <f t="shared" si="102"/>
        <v>2018</v>
      </c>
      <c r="J1303" s="32">
        <f t="shared" si="103"/>
        <v>29</v>
      </c>
      <c r="K1303" s="32" t="str">
        <f>VLOOKUP(F1303,_holidays!A1299:B3404, 2,)</f>
        <v>Y</v>
      </c>
      <c r="L1303" s="32" t="str">
        <f>VLOOKUP(F1303,_holidays!A1299:C3404, 3,FALSE)</f>
        <v>N</v>
      </c>
      <c r="M1303" s="32">
        <v>6.7</v>
      </c>
      <c r="N1303" s="32">
        <v>14</v>
      </c>
      <c r="O1303" s="32">
        <v>7.2</v>
      </c>
      <c r="P1303" s="32">
        <v>0.2</v>
      </c>
      <c r="Q1303" s="39">
        <v>125928.62</v>
      </c>
      <c r="R1303" s="40">
        <v>91.699455979999996</v>
      </c>
      <c r="S1303" s="40">
        <f t="shared" si="104"/>
        <v>11547585.946312146</v>
      </c>
    </row>
    <row r="1304" spans="6:19" ht="20" customHeight="1" x14ac:dyDescent="0.2">
      <c r="F1304" s="4">
        <v>43303</v>
      </c>
      <c r="G1304" s="32" t="str">
        <f t="shared" si="100"/>
        <v>Sunday</v>
      </c>
      <c r="H1304" s="32" t="str">
        <f t="shared" si="101"/>
        <v>July</v>
      </c>
      <c r="I1304" s="32" t="str">
        <f t="shared" si="102"/>
        <v>2018</v>
      </c>
      <c r="J1304" s="32">
        <f t="shared" si="103"/>
        <v>30</v>
      </c>
      <c r="K1304" s="32" t="str">
        <f>VLOOKUP(F1304,_holidays!A1300:B3405, 2,)</f>
        <v>Y</v>
      </c>
      <c r="L1304" s="32" t="str">
        <f>VLOOKUP(F1304,_holidays!A1300:C3405, 3,FALSE)</f>
        <v>N</v>
      </c>
      <c r="M1304" s="32">
        <v>8</v>
      </c>
      <c r="N1304" s="32">
        <v>14.8</v>
      </c>
      <c r="O1304" s="32">
        <v>10.5</v>
      </c>
      <c r="P1304" s="32">
        <v>0</v>
      </c>
      <c r="Q1304" s="39">
        <v>114186.8</v>
      </c>
      <c r="R1304" s="40">
        <v>73.13566324</v>
      </c>
      <c r="S1304" s="40">
        <f t="shared" si="104"/>
        <v>8351127.351253232</v>
      </c>
    </row>
    <row r="1305" spans="6:19" ht="20" customHeight="1" x14ac:dyDescent="0.2">
      <c r="F1305" s="4">
        <v>43304</v>
      </c>
      <c r="G1305" s="32" t="str">
        <f t="shared" si="100"/>
        <v>Monday</v>
      </c>
      <c r="H1305" s="32" t="str">
        <f t="shared" si="101"/>
        <v>July</v>
      </c>
      <c r="I1305" s="32" t="str">
        <f t="shared" si="102"/>
        <v>2018</v>
      </c>
      <c r="J1305" s="32">
        <f t="shared" si="103"/>
        <v>30</v>
      </c>
      <c r="K1305" s="32" t="str">
        <f>VLOOKUP(F1305,_holidays!A1301:B3406, 2,)</f>
        <v>Y</v>
      </c>
      <c r="L1305" s="32" t="str">
        <f>VLOOKUP(F1305,_holidays!A1301:C3406, 3,FALSE)</f>
        <v>N</v>
      </c>
      <c r="M1305" s="32">
        <v>8.4</v>
      </c>
      <c r="N1305" s="32">
        <v>15.4</v>
      </c>
      <c r="O1305" s="32">
        <v>6.9</v>
      </c>
      <c r="P1305" s="32">
        <v>0.2</v>
      </c>
      <c r="Q1305" s="39">
        <v>134664.655</v>
      </c>
      <c r="R1305" s="40">
        <v>80.355436100000006</v>
      </c>
      <c r="S1305" s="40">
        <f t="shared" si="104"/>
        <v>10821037.079781046</v>
      </c>
    </row>
    <row r="1306" spans="6:19" ht="20" customHeight="1" x14ac:dyDescent="0.2">
      <c r="F1306" s="4">
        <v>43305</v>
      </c>
      <c r="G1306" s="32" t="str">
        <f t="shared" si="100"/>
        <v>Tuesday</v>
      </c>
      <c r="H1306" s="32" t="str">
        <f t="shared" si="101"/>
        <v>July</v>
      </c>
      <c r="I1306" s="32" t="str">
        <f t="shared" si="102"/>
        <v>2018</v>
      </c>
      <c r="J1306" s="32">
        <f t="shared" si="103"/>
        <v>30</v>
      </c>
      <c r="K1306" s="32" t="str">
        <f>VLOOKUP(F1306,_holidays!A1302:B3407, 2,)</f>
        <v>Y</v>
      </c>
      <c r="L1306" s="32" t="str">
        <f>VLOOKUP(F1306,_holidays!A1302:C3407, 3,FALSE)</f>
        <v>N</v>
      </c>
      <c r="M1306" s="32">
        <v>8.6</v>
      </c>
      <c r="N1306" s="32">
        <v>15.6</v>
      </c>
      <c r="O1306" s="32">
        <v>7.1</v>
      </c>
      <c r="P1306" s="32">
        <v>0.6</v>
      </c>
      <c r="Q1306" s="39">
        <v>132967.19</v>
      </c>
      <c r="R1306" s="40">
        <v>71.115294320000004</v>
      </c>
      <c r="S1306" s="40">
        <f t="shared" si="104"/>
        <v>9456000.8517533615</v>
      </c>
    </row>
    <row r="1307" spans="6:19" ht="20" customHeight="1" x14ac:dyDescent="0.2">
      <c r="F1307" s="4">
        <v>43306</v>
      </c>
      <c r="G1307" s="32" t="str">
        <f t="shared" si="100"/>
        <v>Wednesday</v>
      </c>
      <c r="H1307" s="32" t="str">
        <f t="shared" si="101"/>
        <v>July</v>
      </c>
      <c r="I1307" s="32" t="str">
        <f t="shared" si="102"/>
        <v>2018</v>
      </c>
      <c r="J1307" s="32">
        <f t="shared" si="103"/>
        <v>30</v>
      </c>
      <c r="K1307" s="32" t="str">
        <f>VLOOKUP(F1307,_holidays!A1303:B3408, 2,)</f>
        <v>Y</v>
      </c>
      <c r="L1307" s="32" t="str">
        <f>VLOOKUP(F1307,_holidays!A1303:C3408, 3,FALSE)</f>
        <v>N</v>
      </c>
      <c r="M1307" s="32">
        <v>8.3000000000000007</v>
      </c>
      <c r="N1307" s="32">
        <v>15.7</v>
      </c>
      <c r="O1307" s="32">
        <v>9.3000000000000007</v>
      </c>
      <c r="P1307" s="32">
        <v>6.2</v>
      </c>
      <c r="Q1307" s="39">
        <v>135308.29500000001</v>
      </c>
      <c r="R1307" s="40">
        <v>76.472503250000003</v>
      </c>
      <c r="S1307" s="40">
        <f t="shared" si="104"/>
        <v>10347364.029139461</v>
      </c>
    </row>
    <row r="1308" spans="6:19" ht="20" customHeight="1" x14ac:dyDescent="0.2">
      <c r="F1308" s="4">
        <v>43307</v>
      </c>
      <c r="G1308" s="32" t="str">
        <f t="shared" si="100"/>
        <v>Thursday</v>
      </c>
      <c r="H1308" s="32" t="str">
        <f t="shared" si="101"/>
        <v>July</v>
      </c>
      <c r="I1308" s="32" t="str">
        <f t="shared" si="102"/>
        <v>2018</v>
      </c>
      <c r="J1308" s="32">
        <f t="shared" si="103"/>
        <v>30</v>
      </c>
      <c r="K1308" s="32" t="str">
        <f>VLOOKUP(F1308,_holidays!A1304:B3409, 2,)</f>
        <v>Y</v>
      </c>
      <c r="L1308" s="32" t="str">
        <f>VLOOKUP(F1308,_holidays!A1304:C3409, 3,FALSE)</f>
        <v>N</v>
      </c>
      <c r="M1308" s="32">
        <v>7.7</v>
      </c>
      <c r="N1308" s="32">
        <v>15.1</v>
      </c>
      <c r="O1308" s="32">
        <v>8.9</v>
      </c>
      <c r="P1308" s="32">
        <v>0</v>
      </c>
      <c r="Q1308" s="39">
        <v>137634.125</v>
      </c>
      <c r="R1308" s="40">
        <v>86.406594089999999</v>
      </c>
      <c r="S1308" s="40">
        <f t="shared" si="104"/>
        <v>11892495.971807322</v>
      </c>
    </row>
    <row r="1309" spans="6:19" ht="20" customHeight="1" x14ac:dyDescent="0.2">
      <c r="F1309" s="4">
        <v>43308</v>
      </c>
      <c r="G1309" s="32" t="str">
        <f t="shared" si="100"/>
        <v>Friday</v>
      </c>
      <c r="H1309" s="32" t="str">
        <f t="shared" si="101"/>
        <v>July</v>
      </c>
      <c r="I1309" s="32" t="str">
        <f t="shared" si="102"/>
        <v>2018</v>
      </c>
      <c r="J1309" s="32">
        <f t="shared" si="103"/>
        <v>30</v>
      </c>
      <c r="K1309" s="32" t="str">
        <f>VLOOKUP(F1309,_holidays!A1305:B3410, 2,)</f>
        <v>Y</v>
      </c>
      <c r="L1309" s="32" t="str">
        <f>VLOOKUP(F1309,_holidays!A1305:C3410, 3,FALSE)</f>
        <v>N</v>
      </c>
      <c r="M1309" s="32">
        <v>9.1999999999999993</v>
      </c>
      <c r="N1309" s="32">
        <v>19.5</v>
      </c>
      <c r="O1309" s="32">
        <v>10.3</v>
      </c>
      <c r="P1309" s="32">
        <v>0</v>
      </c>
      <c r="Q1309" s="39">
        <v>130119.5</v>
      </c>
      <c r="R1309" s="40">
        <v>71.869816619999995</v>
      </c>
      <c r="S1309" s="40">
        <f t="shared" si="104"/>
        <v>9351664.6036860887</v>
      </c>
    </row>
    <row r="1310" spans="6:19" ht="20" customHeight="1" x14ac:dyDescent="0.2">
      <c r="F1310" s="4">
        <v>43309</v>
      </c>
      <c r="G1310" s="32" t="str">
        <f t="shared" si="100"/>
        <v>Saturday</v>
      </c>
      <c r="H1310" s="32" t="str">
        <f t="shared" si="101"/>
        <v>July</v>
      </c>
      <c r="I1310" s="32" t="str">
        <f t="shared" si="102"/>
        <v>2018</v>
      </c>
      <c r="J1310" s="32">
        <f t="shared" si="103"/>
        <v>30</v>
      </c>
      <c r="K1310" s="32" t="str">
        <f>VLOOKUP(F1310,_holidays!A1306:B3411, 2,)</f>
        <v>Y</v>
      </c>
      <c r="L1310" s="32" t="str">
        <f>VLOOKUP(F1310,_holidays!A1306:C3411, 3,FALSE)</f>
        <v>N</v>
      </c>
      <c r="M1310" s="32">
        <v>8.4</v>
      </c>
      <c r="N1310" s="32">
        <v>18.600000000000001</v>
      </c>
      <c r="O1310" s="32">
        <v>9.3000000000000007</v>
      </c>
      <c r="P1310" s="32">
        <v>0</v>
      </c>
      <c r="Q1310" s="39">
        <v>116942.94</v>
      </c>
      <c r="R1310" s="40">
        <v>57.98204775</v>
      </c>
      <c r="S1310" s="40">
        <f t="shared" si="104"/>
        <v>6780591.1311053848</v>
      </c>
    </row>
    <row r="1311" spans="6:19" ht="20" customHeight="1" x14ac:dyDescent="0.2">
      <c r="F1311" s="4">
        <v>43310</v>
      </c>
      <c r="G1311" s="32" t="str">
        <f t="shared" si="100"/>
        <v>Sunday</v>
      </c>
      <c r="H1311" s="32" t="str">
        <f t="shared" si="101"/>
        <v>July</v>
      </c>
      <c r="I1311" s="32" t="str">
        <f t="shared" si="102"/>
        <v>2018</v>
      </c>
      <c r="J1311" s="32">
        <f t="shared" si="103"/>
        <v>31</v>
      </c>
      <c r="K1311" s="32" t="str">
        <f>VLOOKUP(F1311,_holidays!A1307:B3412, 2,)</f>
        <v>Y</v>
      </c>
      <c r="L1311" s="32" t="str">
        <f>VLOOKUP(F1311,_holidays!A1307:C3412, 3,FALSE)</f>
        <v>N</v>
      </c>
      <c r="M1311" s="32">
        <v>10.8</v>
      </c>
      <c r="N1311" s="32">
        <v>14.6</v>
      </c>
      <c r="O1311" s="32">
        <v>10</v>
      </c>
      <c r="P1311" s="32">
        <v>2</v>
      </c>
      <c r="Q1311" s="39">
        <v>111555</v>
      </c>
      <c r="R1311" s="40">
        <v>29.414282669999999</v>
      </c>
      <c r="S1311" s="40">
        <f t="shared" si="104"/>
        <v>3281310.30325185</v>
      </c>
    </row>
    <row r="1312" spans="6:19" ht="20" customHeight="1" x14ac:dyDescent="0.2">
      <c r="F1312" s="4">
        <v>43311</v>
      </c>
      <c r="G1312" s="32" t="str">
        <f t="shared" si="100"/>
        <v>Monday</v>
      </c>
      <c r="H1312" s="32" t="str">
        <f t="shared" si="101"/>
        <v>July</v>
      </c>
      <c r="I1312" s="32" t="str">
        <f t="shared" si="102"/>
        <v>2018</v>
      </c>
      <c r="J1312" s="32">
        <f t="shared" si="103"/>
        <v>31</v>
      </c>
      <c r="K1312" s="32" t="str">
        <f>VLOOKUP(F1312,_holidays!A1308:B3413, 2,)</f>
        <v>Y</v>
      </c>
      <c r="L1312" s="32" t="str">
        <f>VLOOKUP(F1312,_holidays!A1308:C3413, 3,FALSE)</f>
        <v>N</v>
      </c>
      <c r="M1312" s="32">
        <v>8.1999999999999993</v>
      </c>
      <c r="N1312" s="32">
        <v>12.6</v>
      </c>
      <c r="O1312" s="32">
        <v>7.3</v>
      </c>
      <c r="P1312" s="32">
        <v>0.4</v>
      </c>
      <c r="Q1312" s="39">
        <v>135422.13500000001</v>
      </c>
      <c r="R1312" s="40">
        <v>60.040308160000002</v>
      </c>
      <c r="S1312" s="40">
        <f t="shared" si="104"/>
        <v>8130786.7170851221</v>
      </c>
    </row>
    <row r="1313" spans="6:19" ht="20" customHeight="1" x14ac:dyDescent="0.2">
      <c r="F1313" s="4">
        <v>43312</v>
      </c>
      <c r="G1313" s="32" t="str">
        <f t="shared" si="100"/>
        <v>Tuesday</v>
      </c>
      <c r="H1313" s="32" t="str">
        <f t="shared" si="101"/>
        <v>July</v>
      </c>
      <c r="I1313" s="32" t="str">
        <f t="shared" si="102"/>
        <v>2018</v>
      </c>
      <c r="J1313" s="32">
        <f t="shared" si="103"/>
        <v>31</v>
      </c>
      <c r="K1313" s="32" t="str">
        <f>VLOOKUP(F1313,_holidays!A1309:B3414, 2,)</f>
        <v>Y</v>
      </c>
      <c r="L1313" s="32" t="str">
        <f>VLOOKUP(F1313,_holidays!A1309:C3414, 3,FALSE)</f>
        <v>N</v>
      </c>
      <c r="M1313" s="32">
        <v>8.3000000000000007</v>
      </c>
      <c r="N1313" s="32">
        <v>16.2</v>
      </c>
      <c r="O1313" s="32">
        <v>10.199999999999999</v>
      </c>
      <c r="P1313" s="32">
        <v>0</v>
      </c>
      <c r="Q1313" s="39">
        <v>129519.995</v>
      </c>
      <c r="R1313" s="40">
        <v>60.905552239999999</v>
      </c>
      <c r="S1313" s="40">
        <f t="shared" si="104"/>
        <v>7888486.8215970388</v>
      </c>
    </row>
    <row r="1314" spans="6:19" ht="20" customHeight="1" x14ac:dyDescent="0.2">
      <c r="F1314" s="4">
        <v>43313</v>
      </c>
      <c r="G1314" s="32" t="str">
        <f t="shared" si="100"/>
        <v>Wednesday</v>
      </c>
      <c r="H1314" s="32" t="str">
        <f t="shared" si="101"/>
        <v>August</v>
      </c>
      <c r="I1314" s="32" t="str">
        <f t="shared" si="102"/>
        <v>2018</v>
      </c>
      <c r="J1314" s="32">
        <f t="shared" si="103"/>
        <v>31</v>
      </c>
      <c r="K1314" s="32" t="str">
        <f>VLOOKUP(F1314,_holidays!A1310:B3415, 2,)</f>
        <v>Y</v>
      </c>
      <c r="L1314" s="32" t="str">
        <f>VLOOKUP(F1314,_holidays!A1310:C3415, 3,FALSE)</f>
        <v>N</v>
      </c>
      <c r="M1314" s="32">
        <v>9.9</v>
      </c>
      <c r="N1314" s="32">
        <v>14.8</v>
      </c>
      <c r="O1314" s="32">
        <v>11.4</v>
      </c>
      <c r="P1314" s="32">
        <v>1.6</v>
      </c>
      <c r="Q1314" s="39">
        <v>134004.96</v>
      </c>
      <c r="R1314" s="40">
        <v>78.761641850000004</v>
      </c>
      <c r="S1314" s="40">
        <f t="shared" si="104"/>
        <v>10554450.665643577</v>
      </c>
    </row>
    <row r="1315" spans="6:19" ht="20" customHeight="1" x14ac:dyDescent="0.2">
      <c r="F1315" s="4">
        <v>43314</v>
      </c>
      <c r="G1315" s="32" t="str">
        <f t="shared" si="100"/>
        <v>Thursday</v>
      </c>
      <c r="H1315" s="32" t="str">
        <f t="shared" si="101"/>
        <v>August</v>
      </c>
      <c r="I1315" s="32" t="str">
        <f t="shared" si="102"/>
        <v>2018</v>
      </c>
      <c r="J1315" s="32">
        <f t="shared" si="103"/>
        <v>31</v>
      </c>
      <c r="K1315" s="32" t="str">
        <f>VLOOKUP(F1315,_holidays!A1311:B3416, 2,)</f>
        <v>Y</v>
      </c>
      <c r="L1315" s="32" t="str">
        <f>VLOOKUP(F1315,_holidays!A1311:C3416, 3,FALSE)</f>
        <v>N</v>
      </c>
      <c r="M1315" s="32">
        <v>4.9000000000000004</v>
      </c>
      <c r="N1315" s="32">
        <v>16.100000000000001</v>
      </c>
      <c r="O1315" s="32">
        <v>11.7</v>
      </c>
      <c r="P1315" s="32">
        <v>0</v>
      </c>
      <c r="Q1315" s="39">
        <v>129025</v>
      </c>
      <c r="R1315" s="40">
        <v>68.077372269999998</v>
      </c>
      <c r="S1315" s="40">
        <f t="shared" si="104"/>
        <v>8783682.9571367502</v>
      </c>
    </row>
    <row r="1316" spans="6:19" ht="20" customHeight="1" x14ac:dyDescent="0.2">
      <c r="F1316" s="4">
        <v>43315</v>
      </c>
      <c r="G1316" s="32" t="str">
        <f t="shared" si="100"/>
        <v>Friday</v>
      </c>
      <c r="H1316" s="32" t="str">
        <f t="shared" si="101"/>
        <v>August</v>
      </c>
      <c r="I1316" s="32" t="str">
        <f t="shared" si="102"/>
        <v>2018</v>
      </c>
      <c r="J1316" s="32">
        <f t="shared" si="103"/>
        <v>31</v>
      </c>
      <c r="K1316" s="32" t="str">
        <f>VLOOKUP(F1316,_holidays!A1312:B3417, 2,)</f>
        <v>Y</v>
      </c>
      <c r="L1316" s="32" t="str">
        <f>VLOOKUP(F1316,_holidays!A1312:C3417, 3,FALSE)</f>
        <v>N</v>
      </c>
      <c r="M1316" s="32">
        <v>7.8</v>
      </c>
      <c r="N1316" s="32">
        <v>18.399999999999999</v>
      </c>
      <c r="O1316" s="32">
        <v>6.3</v>
      </c>
      <c r="P1316" s="32">
        <v>0</v>
      </c>
      <c r="Q1316" s="39">
        <v>129740.315</v>
      </c>
      <c r="R1316" s="40">
        <v>79.407081439999999</v>
      </c>
      <c r="S1316" s="40">
        <f t="shared" si="104"/>
        <v>10302299.759256253</v>
      </c>
    </row>
    <row r="1317" spans="6:19" ht="20" customHeight="1" x14ac:dyDescent="0.2">
      <c r="F1317" s="4">
        <v>43316</v>
      </c>
      <c r="G1317" s="32" t="str">
        <f t="shared" si="100"/>
        <v>Saturday</v>
      </c>
      <c r="H1317" s="32" t="str">
        <f t="shared" si="101"/>
        <v>August</v>
      </c>
      <c r="I1317" s="32" t="str">
        <f t="shared" si="102"/>
        <v>2018</v>
      </c>
      <c r="J1317" s="32">
        <f t="shared" si="103"/>
        <v>31</v>
      </c>
      <c r="K1317" s="32" t="str">
        <f>VLOOKUP(F1317,_holidays!A1313:B3418, 2,)</f>
        <v>Y</v>
      </c>
      <c r="L1317" s="32" t="str">
        <f>VLOOKUP(F1317,_holidays!A1313:C3418, 3,FALSE)</f>
        <v>N</v>
      </c>
      <c r="M1317" s="32">
        <v>8</v>
      </c>
      <c r="N1317" s="32">
        <v>15.3</v>
      </c>
      <c r="O1317" s="32">
        <v>8.6999999999999993</v>
      </c>
      <c r="P1317" s="32">
        <v>1.6</v>
      </c>
      <c r="Q1317" s="39">
        <v>116238.175</v>
      </c>
      <c r="R1317" s="40">
        <v>44.889044869999999</v>
      </c>
      <c r="S1317" s="40">
        <f t="shared" si="104"/>
        <v>5217820.6531819124</v>
      </c>
    </row>
    <row r="1318" spans="6:19" ht="20" customHeight="1" x14ac:dyDescent="0.2">
      <c r="F1318" s="4">
        <v>43317</v>
      </c>
      <c r="G1318" s="32" t="str">
        <f t="shared" si="100"/>
        <v>Sunday</v>
      </c>
      <c r="H1318" s="32" t="str">
        <f t="shared" si="101"/>
        <v>August</v>
      </c>
      <c r="I1318" s="32" t="str">
        <f t="shared" si="102"/>
        <v>2018</v>
      </c>
      <c r="J1318" s="32">
        <f t="shared" si="103"/>
        <v>32</v>
      </c>
      <c r="K1318" s="32" t="str">
        <f>VLOOKUP(F1318,_holidays!A1314:B3419, 2,)</f>
        <v>Y</v>
      </c>
      <c r="L1318" s="32" t="str">
        <f>VLOOKUP(F1318,_holidays!A1314:C3419, 3,FALSE)</f>
        <v>N</v>
      </c>
      <c r="M1318" s="32">
        <v>10.6</v>
      </c>
      <c r="N1318" s="32">
        <v>17.600000000000001</v>
      </c>
      <c r="O1318" s="32">
        <v>11.2</v>
      </c>
      <c r="P1318" s="32">
        <v>0</v>
      </c>
      <c r="Q1318" s="39">
        <v>104912.38</v>
      </c>
      <c r="R1318" s="40">
        <v>37.44398417</v>
      </c>
      <c r="S1318" s="40">
        <f t="shared" si="104"/>
        <v>3928337.4959570249</v>
      </c>
    </row>
    <row r="1319" spans="6:19" ht="20" customHeight="1" x14ac:dyDescent="0.2">
      <c r="F1319" s="4">
        <v>43318</v>
      </c>
      <c r="G1319" s="32" t="str">
        <f t="shared" si="100"/>
        <v>Monday</v>
      </c>
      <c r="H1319" s="32" t="str">
        <f t="shared" si="101"/>
        <v>August</v>
      </c>
      <c r="I1319" s="32" t="str">
        <f t="shared" si="102"/>
        <v>2018</v>
      </c>
      <c r="J1319" s="32">
        <f t="shared" si="103"/>
        <v>32</v>
      </c>
      <c r="K1319" s="32" t="str">
        <f>VLOOKUP(F1319,_holidays!A1315:B3420, 2,)</f>
        <v>Y</v>
      </c>
      <c r="L1319" s="32" t="str">
        <f>VLOOKUP(F1319,_holidays!A1315:C3420, 3,FALSE)</f>
        <v>N</v>
      </c>
      <c r="M1319" s="32">
        <v>9.4</v>
      </c>
      <c r="N1319" s="32">
        <v>13.8</v>
      </c>
      <c r="O1319" s="32">
        <v>8.5</v>
      </c>
      <c r="P1319" s="32">
        <v>0</v>
      </c>
      <c r="Q1319" s="39">
        <v>127198.78</v>
      </c>
      <c r="R1319" s="40">
        <v>83.712090750000002</v>
      </c>
      <c r="S1319" s="40">
        <f t="shared" si="104"/>
        <v>10648075.814649286</v>
      </c>
    </row>
    <row r="1320" spans="6:19" ht="20" customHeight="1" x14ac:dyDescent="0.2">
      <c r="F1320" s="4">
        <v>43319</v>
      </c>
      <c r="G1320" s="32" t="str">
        <f t="shared" si="100"/>
        <v>Tuesday</v>
      </c>
      <c r="H1320" s="32" t="str">
        <f t="shared" si="101"/>
        <v>August</v>
      </c>
      <c r="I1320" s="32" t="str">
        <f t="shared" si="102"/>
        <v>2018</v>
      </c>
      <c r="J1320" s="32">
        <f t="shared" si="103"/>
        <v>32</v>
      </c>
      <c r="K1320" s="32" t="str">
        <f>VLOOKUP(F1320,_holidays!A1316:B3421, 2,)</f>
        <v>Y</v>
      </c>
      <c r="L1320" s="32" t="str">
        <f>VLOOKUP(F1320,_holidays!A1316:C3421, 3,FALSE)</f>
        <v>N</v>
      </c>
      <c r="M1320" s="32">
        <v>7.3</v>
      </c>
      <c r="N1320" s="32">
        <v>14.8</v>
      </c>
      <c r="O1320" s="32">
        <v>9.6</v>
      </c>
      <c r="P1320" s="32">
        <v>0</v>
      </c>
      <c r="Q1320" s="39">
        <v>131851.01500000001</v>
      </c>
      <c r="R1320" s="40">
        <v>75.541241439999993</v>
      </c>
      <c r="S1320" s="40">
        <f t="shared" si="104"/>
        <v>9960189.3582240622</v>
      </c>
    </row>
    <row r="1321" spans="6:19" ht="20" customHeight="1" x14ac:dyDescent="0.2">
      <c r="F1321" s="4">
        <v>43320</v>
      </c>
      <c r="G1321" s="32" t="str">
        <f t="shared" si="100"/>
        <v>Wednesday</v>
      </c>
      <c r="H1321" s="32" t="str">
        <f t="shared" si="101"/>
        <v>August</v>
      </c>
      <c r="I1321" s="32" t="str">
        <f t="shared" si="102"/>
        <v>2018</v>
      </c>
      <c r="J1321" s="32">
        <f t="shared" si="103"/>
        <v>32</v>
      </c>
      <c r="K1321" s="32" t="str">
        <f>VLOOKUP(F1321,_holidays!A1317:B3422, 2,)</f>
        <v>Y</v>
      </c>
      <c r="L1321" s="32" t="str">
        <f>VLOOKUP(F1321,_holidays!A1317:C3422, 3,FALSE)</f>
        <v>N</v>
      </c>
      <c r="M1321" s="32">
        <v>9.6</v>
      </c>
      <c r="N1321" s="32">
        <v>16</v>
      </c>
      <c r="O1321" s="32">
        <v>7.2</v>
      </c>
      <c r="P1321" s="32">
        <v>1</v>
      </c>
      <c r="Q1321" s="39">
        <v>131939.5</v>
      </c>
      <c r="R1321" s="40">
        <v>89.686836400000004</v>
      </c>
      <c r="S1321" s="40">
        <f t="shared" si="104"/>
        <v>11833236.3511978</v>
      </c>
    </row>
    <row r="1322" spans="6:19" ht="20" customHeight="1" x14ac:dyDescent="0.2">
      <c r="F1322" s="4">
        <v>43321</v>
      </c>
      <c r="G1322" s="32" t="str">
        <f t="shared" si="100"/>
        <v>Thursday</v>
      </c>
      <c r="H1322" s="32" t="str">
        <f t="shared" si="101"/>
        <v>August</v>
      </c>
      <c r="I1322" s="32" t="str">
        <f t="shared" si="102"/>
        <v>2018</v>
      </c>
      <c r="J1322" s="32">
        <f t="shared" si="103"/>
        <v>32</v>
      </c>
      <c r="K1322" s="32" t="str">
        <f>VLOOKUP(F1322,_holidays!A1318:B3423, 2,)</f>
        <v>Y</v>
      </c>
      <c r="L1322" s="32" t="str">
        <f>VLOOKUP(F1322,_holidays!A1318:C3423, 3,FALSE)</f>
        <v>N</v>
      </c>
      <c r="M1322" s="32">
        <v>5.6</v>
      </c>
      <c r="N1322" s="32">
        <v>15.4</v>
      </c>
      <c r="O1322" s="32">
        <v>8.6</v>
      </c>
      <c r="P1322" s="32">
        <v>2.2000000000000002</v>
      </c>
      <c r="Q1322" s="39">
        <v>135670.99</v>
      </c>
      <c r="R1322" s="40">
        <v>82.760846979999997</v>
      </c>
      <c r="S1322" s="40">
        <f t="shared" si="104"/>
        <v>11228246.043015109</v>
      </c>
    </row>
    <row r="1323" spans="6:19" ht="20" customHeight="1" x14ac:dyDescent="0.2">
      <c r="F1323" s="4">
        <v>43322</v>
      </c>
      <c r="G1323" s="32" t="str">
        <f t="shared" si="100"/>
        <v>Friday</v>
      </c>
      <c r="H1323" s="32" t="str">
        <f t="shared" si="101"/>
        <v>August</v>
      </c>
      <c r="I1323" s="32" t="str">
        <f t="shared" si="102"/>
        <v>2018</v>
      </c>
      <c r="J1323" s="32">
        <f t="shared" si="103"/>
        <v>32</v>
      </c>
      <c r="K1323" s="32" t="str">
        <f>VLOOKUP(F1323,_holidays!A1319:B3424, 2,)</f>
        <v>Y</v>
      </c>
      <c r="L1323" s="32" t="str">
        <f>VLOOKUP(F1323,_holidays!A1319:C3424, 3,FALSE)</f>
        <v>N</v>
      </c>
      <c r="M1323" s="32">
        <v>9.4</v>
      </c>
      <c r="N1323" s="32">
        <v>20</v>
      </c>
      <c r="O1323" s="32">
        <v>11.8</v>
      </c>
      <c r="P1323" s="32">
        <v>0</v>
      </c>
      <c r="Q1323" s="39">
        <v>121875.355</v>
      </c>
      <c r="R1323" s="40">
        <v>58.050358019999997</v>
      </c>
      <c r="S1323" s="40">
        <f t="shared" si="104"/>
        <v>7074907.991564597</v>
      </c>
    </row>
    <row r="1324" spans="6:19" ht="20" customHeight="1" x14ac:dyDescent="0.2">
      <c r="F1324" s="4">
        <v>43323</v>
      </c>
      <c r="G1324" s="32" t="str">
        <f t="shared" si="100"/>
        <v>Saturday</v>
      </c>
      <c r="H1324" s="32" t="str">
        <f t="shared" si="101"/>
        <v>August</v>
      </c>
      <c r="I1324" s="32" t="str">
        <f t="shared" si="102"/>
        <v>2018</v>
      </c>
      <c r="J1324" s="32">
        <f t="shared" si="103"/>
        <v>32</v>
      </c>
      <c r="K1324" s="32" t="str">
        <f>VLOOKUP(F1324,_holidays!A1320:B3425, 2,)</f>
        <v>Y</v>
      </c>
      <c r="L1324" s="32" t="str">
        <f>VLOOKUP(F1324,_holidays!A1320:C3425, 3,FALSE)</f>
        <v>N</v>
      </c>
      <c r="M1324" s="32">
        <v>8.1</v>
      </c>
      <c r="N1324" s="32">
        <v>14.7</v>
      </c>
      <c r="O1324" s="32">
        <v>7.4</v>
      </c>
      <c r="P1324" s="32">
        <v>10.4</v>
      </c>
      <c r="Q1324" s="39">
        <v>119988.735</v>
      </c>
      <c r="R1324" s="40">
        <v>64.602342530000001</v>
      </c>
      <c r="S1324" s="40">
        <f t="shared" si="104"/>
        <v>7751553.3582114</v>
      </c>
    </row>
    <row r="1325" spans="6:19" ht="20" customHeight="1" x14ac:dyDescent="0.2">
      <c r="F1325" s="4">
        <v>43324</v>
      </c>
      <c r="G1325" s="32" t="str">
        <f t="shared" si="100"/>
        <v>Sunday</v>
      </c>
      <c r="H1325" s="32" t="str">
        <f t="shared" si="101"/>
        <v>August</v>
      </c>
      <c r="I1325" s="32" t="str">
        <f t="shared" si="102"/>
        <v>2018</v>
      </c>
      <c r="J1325" s="32">
        <f t="shared" si="103"/>
        <v>33</v>
      </c>
      <c r="K1325" s="32" t="str">
        <f>VLOOKUP(F1325,_holidays!A1321:B3426, 2,)</f>
        <v>Y</v>
      </c>
      <c r="L1325" s="32" t="str">
        <f>VLOOKUP(F1325,_holidays!A1321:C3426, 3,FALSE)</f>
        <v>N</v>
      </c>
      <c r="M1325" s="32">
        <v>5.4</v>
      </c>
      <c r="N1325" s="32">
        <v>14.8</v>
      </c>
      <c r="O1325" s="32">
        <v>10.4</v>
      </c>
      <c r="P1325" s="32">
        <v>4.5999999999999996</v>
      </c>
      <c r="Q1325" s="39">
        <v>115231.85</v>
      </c>
      <c r="R1325" s="40">
        <v>48.788940629999999</v>
      </c>
      <c r="S1325" s="40">
        <f t="shared" si="104"/>
        <v>5622039.8883350659</v>
      </c>
    </row>
    <row r="1326" spans="6:19" ht="20" customHeight="1" x14ac:dyDescent="0.2">
      <c r="F1326" s="4">
        <v>43325</v>
      </c>
      <c r="G1326" s="32" t="str">
        <f t="shared" si="100"/>
        <v>Monday</v>
      </c>
      <c r="H1326" s="32" t="str">
        <f t="shared" si="101"/>
        <v>August</v>
      </c>
      <c r="I1326" s="32" t="str">
        <f t="shared" si="102"/>
        <v>2018</v>
      </c>
      <c r="J1326" s="32">
        <f t="shared" si="103"/>
        <v>33</v>
      </c>
      <c r="K1326" s="32" t="str">
        <f>VLOOKUP(F1326,_holidays!A1322:B3427, 2,)</f>
        <v>Y</v>
      </c>
      <c r="L1326" s="32" t="str">
        <f>VLOOKUP(F1326,_holidays!A1322:C3427, 3,FALSE)</f>
        <v>N</v>
      </c>
      <c r="M1326" s="32">
        <v>7.9</v>
      </c>
      <c r="N1326" s="32">
        <v>14.9</v>
      </c>
      <c r="O1326" s="32">
        <v>8.6</v>
      </c>
      <c r="P1326" s="32">
        <v>0</v>
      </c>
      <c r="Q1326" s="39">
        <v>127541.57</v>
      </c>
      <c r="R1326" s="40">
        <v>79.759066959999998</v>
      </c>
      <c r="S1326" s="40">
        <f t="shared" si="104"/>
        <v>10172596.621813528</v>
      </c>
    </row>
    <row r="1327" spans="6:19" ht="20" customHeight="1" x14ac:dyDescent="0.2">
      <c r="F1327" s="4">
        <v>43326</v>
      </c>
      <c r="G1327" s="32" t="str">
        <f t="shared" si="100"/>
        <v>Tuesday</v>
      </c>
      <c r="H1327" s="32" t="str">
        <f t="shared" si="101"/>
        <v>August</v>
      </c>
      <c r="I1327" s="32" t="str">
        <f t="shared" si="102"/>
        <v>2018</v>
      </c>
      <c r="J1327" s="32">
        <f t="shared" si="103"/>
        <v>33</v>
      </c>
      <c r="K1327" s="32" t="str">
        <f>VLOOKUP(F1327,_holidays!A1323:B3428, 2,)</f>
        <v>Y</v>
      </c>
      <c r="L1327" s="32" t="str">
        <f>VLOOKUP(F1327,_holidays!A1323:C3428, 3,FALSE)</f>
        <v>N</v>
      </c>
      <c r="M1327" s="32">
        <v>9.4</v>
      </c>
      <c r="N1327" s="32">
        <v>16.7</v>
      </c>
      <c r="O1327" s="32">
        <v>13.2</v>
      </c>
      <c r="P1327" s="32">
        <v>0.2</v>
      </c>
      <c r="Q1327" s="39">
        <v>121073.45</v>
      </c>
      <c r="R1327" s="40">
        <v>69.127751180000004</v>
      </c>
      <c r="S1327" s="40">
        <f t="shared" si="104"/>
        <v>8369535.3261041716</v>
      </c>
    </row>
    <row r="1328" spans="6:19" ht="20" customHeight="1" x14ac:dyDescent="0.2">
      <c r="F1328" s="4">
        <v>43327</v>
      </c>
      <c r="G1328" s="32" t="str">
        <f t="shared" si="100"/>
        <v>Wednesday</v>
      </c>
      <c r="H1328" s="32" t="str">
        <f t="shared" si="101"/>
        <v>August</v>
      </c>
      <c r="I1328" s="32" t="str">
        <f t="shared" si="102"/>
        <v>2018</v>
      </c>
      <c r="J1328" s="32">
        <f t="shared" si="103"/>
        <v>33</v>
      </c>
      <c r="K1328" s="32" t="str">
        <f>VLOOKUP(F1328,_holidays!A1324:B3429, 2,)</f>
        <v>Y</v>
      </c>
      <c r="L1328" s="32" t="str">
        <f>VLOOKUP(F1328,_holidays!A1324:C3429, 3,FALSE)</f>
        <v>N</v>
      </c>
      <c r="M1328" s="32">
        <v>11.5</v>
      </c>
      <c r="N1328" s="32">
        <v>18.399999999999999</v>
      </c>
      <c r="O1328" s="32">
        <v>10.1</v>
      </c>
      <c r="P1328" s="32">
        <v>0</v>
      </c>
      <c r="Q1328" s="39">
        <v>122602.11500000001</v>
      </c>
      <c r="R1328" s="40">
        <v>67.796604759999994</v>
      </c>
      <c r="S1328" s="40">
        <f t="shared" si="104"/>
        <v>8312007.1333950674</v>
      </c>
    </row>
    <row r="1329" spans="6:19" ht="20" customHeight="1" x14ac:dyDescent="0.2">
      <c r="F1329" s="4">
        <v>43328</v>
      </c>
      <c r="G1329" s="32" t="str">
        <f t="shared" si="100"/>
        <v>Thursday</v>
      </c>
      <c r="H1329" s="32" t="str">
        <f t="shared" si="101"/>
        <v>August</v>
      </c>
      <c r="I1329" s="32" t="str">
        <f t="shared" si="102"/>
        <v>2018</v>
      </c>
      <c r="J1329" s="32">
        <f t="shared" si="103"/>
        <v>33</v>
      </c>
      <c r="K1329" s="32" t="str">
        <f>VLOOKUP(F1329,_holidays!A1325:B3430, 2,)</f>
        <v>Y</v>
      </c>
      <c r="L1329" s="32" t="str">
        <f>VLOOKUP(F1329,_holidays!A1325:C3430, 3,FALSE)</f>
        <v>N</v>
      </c>
      <c r="M1329" s="32">
        <v>8.6999999999999993</v>
      </c>
      <c r="N1329" s="32">
        <v>14.7</v>
      </c>
      <c r="O1329" s="32">
        <v>9.1999999999999993</v>
      </c>
      <c r="P1329" s="32">
        <v>0.2</v>
      </c>
      <c r="Q1329" s="39">
        <v>131137.065</v>
      </c>
      <c r="R1329" s="40">
        <v>95.267104889999999</v>
      </c>
      <c r="S1329" s="40">
        <f t="shared" si="104"/>
        <v>12493048.526321748</v>
      </c>
    </row>
    <row r="1330" spans="6:19" ht="20" customHeight="1" x14ac:dyDescent="0.2">
      <c r="F1330" s="4">
        <v>43329</v>
      </c>
      <c r="G1330" s="32" t="str">
        <f t="shared" si="100"/>
        <v>Friday</v>
      </c>
      <c r="H1330" s="32" t="str">
        <f t="shared" si="101"/>
        <v>August</v>
      </c>
      <c r="I1330" s="32" t="str">
        <f t="shared" si="102"/>
        <v>2018</v>
      </c>
      <c r="J1330" s="32">
        <f t="shared" si="103"/>
        <v>33</v>
      </c>
      <c r="K1330" s="32" t="str">
        <f>VLOOKUP(F1330,_holidays!A1326:B3431, 2,)</f>
        <v>Y</v>
      </c>
      <c r="L1330" s="32" t="str">
        <f>VLOOKUP(F1330,_holidays!A1326:C3431, 3,FALSE)</f>
        <v>N</v>
      </c>
      <c r="M1330" s="32">
        <v>7.7</v>
      </c>
      <c r="N1330" s="32">
        <v>15.9</v>
      </c>
      <c r="O1330" s="32">
        <v>12.2</v>
      </c>
      <c r="P1330" s="32">
        <v>0</v>
      </c>
      <c r="Q1330" s="39">
        <v>125189.54</v>
      </c>
      <c r="R1330" s="40">
        <v>77.617767220000005</v>
      </c>
      <c r="S1330" s="40">
        <f t="shared" si="104"/>
        <v>9716932.5740988795</v>
      </c>
    </row>
    <row r="1331" spans="6:19" ht="20" customHeight="1" x14ac:dyDescent="0.2">
      <c r="F1331" s="4">
        <v>43330</v>
      </c>
      <c r="G1331" s="32" t="str">
        <f t="shared" si="100"/>
        <v>Saturday</v>
      </c>
      <c r="H1331" s="32" t="str">
        <f t="shared" si="101"/>
        <v>August</v>
      </c>
      <c r="I1331" s="32" t="str">
        <f t="shared" si="102"/>
        <v>2018</v>
      </c>
      <c r="J1331" s="32">
        <f t="shared" si="103"/>
        <v>33</v>
      </c>
      <c r="K1331" s="32" t="str">
        <f>VLOOKUP(F1331,_holidays!A1327:B3432, 2,)</f>
        <v>Y</v>
      </c>
      <c r="L1331" s="32" t="str">
        <f>VLOOKUP(F1331,_holidays!A1327:C3432, 3,FALSE)</f>
        <v>N</v>
      </c>
      <c r="M1331" s="32">
        <v>8.9</v>
      </c>
      <c r="N1331" s="32">
        <v>13.8</v>
      </c>
      <c r="O1331" s="32">
        <v>10.4</v>
      </c>
      <c r="P1331" s="32">
        <v>2.2000000000000002</v>
      </c>
      <c r="Q1331" s="39">
        <v>116571.26</v>
      </c>
      <c r="R1331" s="40">
        <v>38.301147139999998</v>
      </c>
      <c r="S1331" s="40">
        <f t="shared" si="104"/>
        <v>4464812.9815551955</v>
      </c>
    </row>
    <row r="1332" spans="6:19" ht="20" customHeight="1" x14ac:dyDescent="0.2">
      <c r="F1332" s="4">
        <v>43331</v>
      </c>
      <c r="G1332" s="32" t="str">
        <f t="shared" si="100"/>
        <v>Sunday</v>
      </c>
      <c r="H1332" s="32" t="str">
        <f t="shared" si="101"/>
        <v>August</v>
      </c>
      <c r="I1332" s="32" t="str">
        <f t="shared" si="102"/>
        <v>2018</v>
      </c>
      <c r="J1332" s="32">
        <f t="shared" si="103"/>
        <v>34</v>
      </c>
      <c r="K1332" s="32" t="str">
        <f>VLOOKUP(F1332,_holidays!A1328:B3433, 2,)</f>
        <v>Y</v>
      </c>
      <c r="L1332" s="32" t="str">
        <f>VLOOKUP(F1332,_holidays!A1328:C3433, 3,FALSE)</f>
        <v>N</v>
      </c>
      <c r="M1332" s="32">
        <v>6.7</v>
      </c>
      <c r="N1332" s="32">
        <v>11.9</v>
      </c>
      <c r="O1332" s="32">
        <v>9.3000000000000007</v>
      </c>
      <c r="P1332" s="32">
        <v>9.1999999999999993</v>
      </c>
      <c r="Q1332" s="39">
        <v>119707.93</v>
      </c>
      <c r="R1332" s="40">
        <v>50.446948470000002</v>
      </c>
      <c r="S1332" s="40">
        <f t="shared" si="104"/>
        <v>6038899.7761603668</v>
      </c>
    </row>
    <row r="1333" spans="6:19" ht="20" customHeight="1" x14ac:dyDescent="0.2">
      <c r="F1333" s="4">
        <v>43332</v>
      </c>
      <c r="G1333" s="32" t="str">
        <f t="shared" si="100"/>
        <v>Monday</v>
      </c>
      <c r="H1333" s="32" t="str">
        <f t="shared" si="101"/>
        <v>August</v>
      </c>
      <c r="I1333" s="32" t="str">
        <f t="shared" si="102"/>
        <v>2018</v>
      </c>
      <c r="J1333" s="32">
        <f t="shared" si="103"/>
        <v>34</v>
      </c>
      <c r="K1333" s="32" t="str">
        <f>VLOOKUP(F1333,_holidays!A1329:B3434, 2,)</f>
        <v>Y</v>
      </c>
      <c r="L1333" s="32" t="str">
        <f>VLOOKUP(F1333,_holidays!A1329:C3434, 3,FALSE)</f>
        <v>N</v>
      </c>
      <c r="M1333" s="32">
        <v>5.5</v>
      </c>
      <c r="N1333" s="32">
        <v>12.4</v>
      </c>
      <c r="O1333" s="32">
        <v>6.5</v>
      </c>
      <c r="P1333" s="32">
        <v>2</v>
      </c>
      <c r="Q1333" s="39">
        <v>138918.38500000001</v>
      </c>
      <c r="R1333" s="40">
        <v>102.3388107</v>
      </c>
      <c r="S1333" s="40">
        <f t="shared" si="104"/>
        <v>14216742.305264721</v>
      </c>
    </row>
    <row r="1334" spans="6:19" ht="20" customHeight="1" x14ac:dyDescent="0.2">
      <c r="F1334" s="4">
        <v>43333</v>
      </c>
      <c r="G1334" s="32" t="str">
        <f t="shared" si="100"/>
        <v>Tuesday</v>
      </c>
      <c r="H1334" s="32" t="str">
        <f t="shared" si="101"/>
        <v>August</v>
      </c>
      <c r="I1334" s="32" t="str">
        <f t="shared" si="102"/>
        <v>2018</v>
      </c>
      <c r="J1334" s="32">
        <f t="shared" si="103"/>
        <v>34</v>
      </c>
      <c r="K1334" s="32" t="str">
        <f>VLOOKUP(F1334,_holidays!A1330:B3435, 2,)</f>
        <v>Y</v>
      </c>
      <c r="L1334" s="32" t="str">
        <f>VLOOKUP(F1334,_holidays!A1330:C3435, 3,FALSE)</f>
        <v>N</v>
      </c>
      <c r="M1334" s="32">
        <v>8.6</v>
      </c>
      <c r="N1334" s="32">
        <v>12.4</v>
      </c>
      <c r="O1334" s="32">
        <v>7.7</v>
      </c>
      <c r="P1334" s="32">
        <v>1.2</v>
      </c>
      <c r="Q1334" s="39">
        <v>138424.25</v>
      </c>
      <c r="R1334" s="40">
        <v>119.2284324</v>
      </c>
      <c r="S1334" s="40">
        <f t="shared" si="104"/>
        <v>16504106.3336457</v>
      </c>
    </row>
    <row r="1335" spans="6:19" ht="20" customHeight="1" x14ac:dyDescent="0.2">
      <c r="F1335" s="4">
        <v>43334</v>
      </c>
      <c r="G1335" s="32" t="str">
        <f t="shared" si="100"/>
        <v>Wednesday</v>
      </c>
      <c r="H1335" s="32" t="str">
        <f t="shared" si="101"/>
        <v>August</v>
      </c>
      <c r="I1335" s="32" t="str">
        <f t="shared" si="102"/>
        <v>2018</v>
      </c>
      <c r="J1335" s="32">
        <f t="shared" si="103"/>
        <v>34</v>
      </c>
      <c r="K1335" s="32" t="str">
        <f>VLOOKUP(F1335,_holidays!A1331:B3436, 2,)</f>
        <v>Y</v>
      </c>
      <c r="L1335" s="32" t="str">
        <f>VLOOKUP(F1335,_holidays!A1331:C3436, 3,FALSE)</f>
        <v>N</v>
      </c>
      <c r="M1335" s="32">
        <v>8.6999999999999993</v>
      </c>
      <c r="N1335" s="32">
        <v>14</v>
      </c>
      <c r="O1335" s="32">
        <v>8.5</v>
      </c>
      <c r="P1335" s="32">
        <v>1</v>
      </c>
      <c r="Q1335" s="39">
        <v>136240.845</v>
      </c>
      <c r="R1335" s="40">
        <v>104.8161592</v>
      </c>
      <c r="S1335" s="40">
        <f t="shared" si="104"/>
        <v>14280242.099062525</v>
      </c>
    </row>
    <row r="1336" spans="6:19" ht="20" customHeight="1" x14ac:dyDescent="0.2">
      <c r="F1336" s="4">
        <v>43335</v>
      </c>
      <c r="G1336" s="32" t="str">
        <f t="shared" si="100"/>
        <v>Thursday</v>
      </c>
      <c r="H1336" s="32" t="str">
        <f t="shared" si="101"/>
        <v>August</v>
      </c>
      <c r="I1336" s="32" t="str">
        <f t="shared" si="102"/>
        <v>2018</v>
      </c>
      <c r="J1336" s="32">
        <f t="shared" si="103"/>
        <v>34</v>
      </c>
      <c r="K1336" s="32" t="str">
        <f>VLOOKUP(F1336,_holidays!A1332:B3437, 2,)</f>
        <v>Y</v>
      </c>
      <c r="L1336" s="32" t="str">
        <f>VLOOKUP(F1336,_holidays!A1332:C3437, 3,FALSE)</f>
        <v>N</v>
      </c>
      <c r="M1336" s="32">
        <v>5.6</v>
      </c>
      <c r="N1336" s="32">
        <v>16</v>
      </c>
      <c r="O1336" s="32">
        <v>11.1</v>
      </c>
      <c r="P1336" s="32">
        <v>0</v>
      </c>
      <c r="Q1336" s="39">
        <v>131956.72500000001</v>
      </c>
      <c r="R1336" s="40">
        <v>89.579370560000001</v>
      </c>
      <c r="S1336" s="40">
        <f t="shared" si="104"/>
        <v>11820600.366659017</v>
      </c>
    </row>
    <row r="1337" spans="6:19" ht="20" customHeight="1" x14ac:dyDescent="0.2">
      <c r="F1337" s="4">
        <v>43336</v>
      </c>
      <c r="G1337" s="32" t="str">
        <f t="shared" si="100"/>
        <v>Friday</v>
      </c>
      <c r="H1337" s="32" t="str">
        <f t="shared" si="101"/>
        <v>August</v>
      </c>
      <c r="I1337" s="32" t="str">
        <f t="shared" si="102"/>
        <v>2018</v>
      </c>
      <c r="J1337" s="32">
        <f t="shared" si="103"/>
        <v>34</v>
      </c>
      <c r="K1337" s="32" t="str">
        <f>VLOOKUP(F1337,_holidays!A1333:B3438, 2,)</f>
        <v>Y</v>
      </c>
      <c r="L1337" s="32" t="str">
        <f>VLOOKUP(F1337,_holidays!A1333:C3438, 3,FALSE)</f>
        <v>N</v>
      </c>
      <c r="M1337" s="32">
        <v>4.8</v>
      </c>
      <c r="N1337" s="32">
        <v>15.4</v>
      </c>
      <c r="O1337" s="32">
        <v>14.7</v>
      </c>
      <c r="P1337" s="32">
        <v>0</v>
      </c>
      <c r="Q1337" s="39">
        <v>130210.94</v>
      </c>
      <c r="R1337" s="40">
        <v>97.467844349999993</v>
      </c>
      <c r="S1337" s="40">
        <f t="shared" si="104"/>
        <v>12691379.632587189</v>
      </c>
    </row>
    <row r="1338" spans="6:19" ht="20" customHeight="1" x14ac:dyDescent="0.2">
      <c r="F1338" s="4">
        <v>43337</v>
      </c>
      <c r="G1338" s="32" t="str">
        <f t="shared" si="100"/>
        <v>Saturday</v>
      </c>
      <c r="H1338" s="32" t="str">
        <f t="shared" si="101"/>
        <v>August</v>
      </c>
      <c r="I1338" s="32" t="str">
        <f t="shared" si="102"/>
        <v>2018</v>
      </c>
      <c r="J1338" s="32">
        <f t="shared" si="103"/>
        <v>34</v>
      </c>
      <c r="K1338" s="32" t="str">
        <f>VLOOKUP(F1338,_holidays!A1334:B3439, 2,)</f>
        <v>Y</v>
      </c>
      <c r="L1338" s="32" t="str">
        <f>VLOOKUP(F1338,_holidays!A1334:C3439, 3,FALSE)</f>
        <v>N</v>
      </c>
      <c r="M1338" s="32">
        <v>3.9</v>
      </c>
      <c r="N1338" s="32">
        <v>15.2</v>
      </c>
      <c r="O1338" s="32">
        <v>14.9</v>
      </c>
      <c r="P1338" s="32">
        <v>0</v>
      </c>
      <c r="Q1338" s="39">
        <v>116471.77499999999</v>
      </c>
      <c r="R1338" s="40">
        <v>118.4878363</v>
      </c>
      <c r="S1338" s="40">
        <f t="shared" si="104"/>
        <v>13800488.609770432</v>
      </c>
    </row>
    <row r="1339" spans="6:19" ht="20" customHeight="1" x14ac:dyDescent="0.2">
      <c r="F1339" s="4">
        <v>43338</v>
      </c>
      <c r="G1339" s="32" t="str">
        <f t="shared" si="100"/>
        <v>Sunday</v>
      </c>
      <c r="H1339" s="32" t="str">
        <f t="shared" si="101"/>
        <v>August</v>
      </c>
      <c r="I1339" s="32" t="str">
        <f t="shared" si="102"/>
        <v>2018</v>
      </c>
      <c r="J1339" s="32">
        <f t="shared" si="103"/>
        <v>35</v>
      </c>
      <c r="K1339" s="32" t="str">
        <f>VLOOKUP(F1339,_holidays!A1335:B3440, 2,)</f>
        <v>Y</v>
      </c>
      <c r="L1339" s="32" t="str">
        <f>VLOOKUP(F1339,_holidays!A1335:C3440, 3,FALSE)</f>
        <v>N</v>
      </c>
      <c r="M1339" s="32">
        <v>4.9000000000000004</v>
      </c>
      <c r="N1339" s="32">
        <v>14.7</v>
      </c>
      <c r="O1339" s="32">
        <v>12.3</v>
      </c>
      <c r="P1339" s="32">
        <v>0</v>
      </c>
      <c r="Q1339" s="39">
        <v>111436.265</v>
      </c>
      <c r="R1339" s="40">
        <v>105.4622088</v>
      </c>
      <c r="S1339" s="40">
        <f t="shared" si="104"/>
        <v>11752314.647322131</v>
      </c>
    </row>
    <row r="1340" spans="6:19" ht="20" customHeight="1" x14ac:dyDescent="0.2">
      <c r="F1340" s="4">
        <v>43339</v>
      </c>
      <c r="G1340" s="32" t="str">
        <f t="shared" si="100"/>
        <v>Monday</v>
      </c>
      <c r="H1340" s="32" t="str">
        <f t="shared" si="101"/>
        <v>August</v>
      </c>
      <c r="I1340" s="32" t="str">
        <f t="shared" si="102"/>
        <v>2018</v>
      </c>
      <c r="J1340" s="32">
        <f t="shared" si="103"/>
        <v>35</v>
      </c>
      <c r="K1340" s="32" t="str">
        <f>VLOOKUP(F1340,_holidays!A1336:B3441, 2,)</f>
        <v>Y</v>
      </c>
      <c r="L1340" s="32" t="str">
        <f>VLOOKUP(F1340,_holidays!A1336:C3441, 3,FALSE)</f>
        <v>N</v>
      </c>
      <c r="M1340" s="32">
        <v>6.8</v>
      </c>
      <c r="N1340" s="32">
        <v>12.9</v>
      </c>
      <c r="O1340" s="32">
        <v>12.4</v>
      </c>
      <c r="P1340" s="32">
        <v>3.6</v>
      </c>
      <c r="Q1340" s="39">
        <v>131280.85</v>
      </c>
      <c r="R1340" s="40">
        <v>105.01180309999999</v>
      </c>
      <c r="S1340" s="40">
        <f t="shared" si="104"/>
        <v>13786038.771000635</v>
      </c>
    </row>
    <row r="1341" spans="6:19" ht="20" customHeight="1" x14ac:dyDescent="0.2">
      <c r="F1341" s="4">
        <v>43340</v>
      </c>
      <c r="G1341" s="32" t="str">
        <f t="shared" si="100"/>
        <v>Tuesday</v>
      </c>
      <c r="H1341" s="32" t="str">
        <f t="shared" si="101"/>
        <v>August</v>
      </c>
      <c r="I1341" s="32" t="str">
        <f t="shared" si="102"/>
        <v>2018</v>
      </c>
      <c r="J1341" s="32">
        <f t="shared" si="103"/>
        <v>35</v>
      </c>
      <c r="K1341" s="32" t="str">
        <f>VLOOKUP(F1341,_holidays!A1337:B3442, 2,)</f>
        <v>Y</v>
      </c>
      <c r="L1341" s="32" t="str">
        <f>VLOOKUP(F1341,_holidays!A1337:C3442, 3,FALSE)</f>
        <v>N</v>
      </c>
      <c r="M1341" s="32">
        <v>1.9</v>
      </c>
      <c r="N1341" s="32">
        <v>11.2</v>
      </c>
      <c r="O1341" s="32">
        <v>11.7</v>
      </c>
      <c r="P1341" s="32">
        <v>0.2</v>
      </c>
      <c r="Q1341" s="39">
        <v>139563.095</v>
      </c>
      <c r="R1341" s="40">
        <v>119.82307369999999</v>
      </c>
      <c r="S1341" s="40">
        <f t="shared" si="104"/>
        <v>16722879.017985102</v>
      </c>
    </row>
    <row r="1342" spans="6:19" ht="20" customHeight="1" x14ac:dyDescent="0.2">
      <c r="F1342" s="4">
        <v>43341</v>
      </c>
      <c r="G1342" s="32" t="str">
        <f t="shared" si="100"/>
        <v>Wednesday</v>
      </c>
      <c r="H1342" s="32" t="str">
        <f t="shared" si="101"/>
        <v>August</v>
      </c>
      <c r="I1342" s="32" t="str">
        <f t="shared" si="102"/>
        <v>2018</v>
      </c>
      <c r="J1342" s="32">
        <f t="shared" si="103"/>
        <v>35</v>
      </c>
      <c r="K1342" s="32" t="str">
        <f>VLOOKUP(F1342,_holidays!A1338:B3443, 2,)</f>
        <v>Y</v>
      </c>
      <c r="L1342" s="32" t="str">
        <f>VLOOKUP(F1342,_holidays!A1338:C3443, 3,FALSE)</f>
        <v>N</v>
      </c>
      <c r="M1342" s="32">
        <v>0.8</v>
      </c>
      <c r="N1342" s="32">
        <v>12.5</v>
      </c>
      <c r="O1342" s="32">
        <v>15.5</v>
      </c>
      <c r="P1342" s="32">
        <v>0</v>
      </c>
      <c r="Q1342" s="39">
        <v>136032.16</v>
      </c>
      <c r="R1342" s="40">
        <v>118.3790102</v>
      </c>
      <c r="S1342" s="40">
        <f t="shared" si="104"/>
        <v>16103352.456168031</v>
      </c>
    </row>
    <row r="1343" spans="6:19" ht="20" customHeight="1" x14ac:dyDescent="0.2">
      <c r="F1343" s="4">
        <v>43342</v>
      </c>
      <c r="G1343" s="32" t="str">
        <f t="shared" si="100"/>
        <v>Thursday</v>
      </c>
      <c r="H1343" s="32" t="str">
        <f t="shared" si="101"/>
        <v>August</v>
      </c>
      <c r="I1343" s="32" t="str">
        <f t="shared" si="102"/>
        <v>2018</v>
      </c>
      <c r="J1343" s="32">
        <f t="shared" si="103"/>
        <v>35</v>
      </c>
      <c r="K1343" s="32" t="str">
        <f>VLOOKUP(F1343,_holidays!A1339:B3444, 2,)</f>
        <v>Y</v>
      </c>
      <c r="L1343" s="32" t="str">
        <f>VLOOKUP(F1343,_holidays!A1339:C3444, 3,FALSE)</f>
        <v>N</v>
      </c>
      <c r="M1343" s="32">
        <v>4.8</v>
      </c>
      <c r="N1343" s="32">
        <v>16.7</v>
      </c>
      <c r="O1343" s="32">
        <v>5.0999999999999996</v>
      </c>
      <c r="P1343" s="32">
        <v>0</v>
      </c>
      <c r="Q1343" s="39">
        <v>139752.54500000001</v>
      </c>
      <c r="R1343" s="40">
        <v>97.166418829999998</v>
      </c>
      <c r="S1343" s="40">
        <f t="shared" si="104"/>
        <v>13579254.320028422</v>
      </c>
    </row>
    <row r="1344" spans="6:19" ht="20" customHeight="1" x14ac:dyDescent="0.2">
      <c r="F1344" s="4">
        <v>43343</v>
      </c>
      <c r="G1344" s="32" t="str">
        <f t="shared" si="100"/>
        <v>Friday</v>
      </c>
      <c r="H1344" s="32" t="str">
        <f t="shared" si="101"/>
        <v>August</v>
      </c>
      <c r="I1344" s="32" t="str">
        <f t="shared" si="102"/>
        <v>2018</v>
      </c>
      <c r="J1344" s="32">
        <f t="shared" si="103"/>
        <v>35</v>
      </c>
      <c r="K1344" s="32" t="str">
        <f>VLOOKUP(F1344,_holidays!A1340:B3445, 2,)</f>
        <v>Y</v>
      </c>
      <c r="L1344" s="32" t="str">
        <f>VLOOKUP(F1344,_holidays!A1340:C3445, 3,FALSE)</f>
        <v>N</v>
      </c>
      <c r="M1344" s="32">
        <v>8.9</v>
      </c>
      <c r="N1344" s="32">
        <v>16</v>
      </c>
      <c r="O1344" s="32">
        <v>6.8</v>
      </c>
      <c r="P1344" s="32">
        <v>1.6</v>
      </c>
      <c r="Q1344" s="39">
        <v>130466.91499999999</v>
      </c>
      <c r="R1344" s="40">
        <v>122.4259917</v>
      </c>
      <c r="S1344" s="40">
        <f t="shared" si="104"/>
        <v>15972541.452914605</v>
      </c>
    </row>
    <row r="1345" spans="6:19" ht="20" customHeight="1" x14ac:dyDescent="0.2">
      <c r="F1345" s="4">
        <v>43344</v>
      </c>
      <c r="G1345" s="32" t="str">
        <f t="shared" si="100"/>
        <v>Saturday</v>
      </c>
      <c r="H1345" s="32" t="str">
        <f t="shared" si="101"/>
        <v>September</v>
      </c>
      <c r="I1345" s="32" t="str">
        <f t="shared" si="102"/>
        <v>2018</v>
      </c>
      <c r="J1345" s="32">
        <f t="shared" si="103"/>
        <v>35</v>
      </c>
      <c r="K1345" s="32" t="str">
        <f>VLOOKUP(F1345,_holidays!A1341:B3446, 2,)</f>
        <v>Y</v>
      </c>
      <c r="L1345" s="32" t="str">
        <f>VLOOKUP(F1345,_holidays!A1341:C3446, 3,FALSE)</f>
        <v>N</v>
      </c>
      <c r="M1345" s="32">
        <v>10.5</v>
      </c>
      <c r="N1345" s="32">
        <v>13.4</v>
      </c>
      <c r="O1345" s="32">
        <v>7.4</v>
      </c>
      <c r="P1345" s="32">
        <v>2.2000000000000002</v>
      </c>
      <c r="Q1345" s="39">
        <v>116344.565</v>
      </c>
      <c r="R1345" s="40">
        <v>104.0260614</v>
      </c>
      <c r="S1345" s="40">
        <f t="shared" si="104"/>
        <v>12102866.862246292</v>
      </c>
    </row>
    <row r="1346" spans="6:19" ht="20" customHeight="1" x14ac:dyDescent="0.2">
      <c r="F1346" s="4">
        <v>43345</v>
      </c>
      <c r="G1346" s="32" t="str">
        <f t="shared" si="100"/>
        <v>Sunday</v>
      </c>
      <c r="H1346" s="32" t="str">
        <f t="shared" si="101"/>
        <v>September</v>
      </c>
      <c r="I1346" s="32" t="str">
        <f t="shared" si="102"/>
        <v>2018</v>
      </c>
      <c r="J1346" s="32">
        <f t="shared" si="103"/>
        <v>36</v>
      </c>
      <c r="K1346" s="32" t="str">
        <f>VLOOKUP(F1346,_holidays!A1342:B3447, 2,)</f>
        <v>Y</v>
      </c>
      <c r="L1346" s="32" t="str">
        <f>VLOOKUP(F1346,_holidays!A1342:C3447, 3,FALSE)</f>
        <v>N</v>
      </c>
      <c r="M1346" s="32">
        <v>5</v>
      </c>
      <c r="N1346" s="32">
        <v>12.3</v>
      </c>
      <c r="O1346" s="32">
        <v>11.2</v>
      </c>
      <c r="P1346" s="32">
        <v>3</v>
      </c>
      <c r="Q1346" s="39">
        <v>118402.905</v>
      </c>
      <c r="R1346" s="40">
        <v>137.1315117</v>
      </c>
      <c r="S1346" s="40">
        <f t="shared" si="104"/>
        <v>16236769.352321489</v>
      </c>
    </row>
    <row r="1347" spans="6:19" ht="20" customHeight="1" x14ac:dyDescent="0.2">
      <c r="F1347" s="4">
        <v>43346</v>
      </c>
      <c r="G1347" s="32" t="str">
        <f t="shared" si="100"/>
        <v>Monday</v>
      </c>
      <c r="H1347" s="32" t="str">
        <f t="shared" si="101"/>
        <v>September</v>
      </c>
      <c r="I1347" s="32" t="str">
        <f t="shared" si="102"/>
        <v>2018</v>
      </c>
      <c r="J1347" s="32">
        <f t="shared" si="103"/>
        <v>36</v>
      </c>
      <c r="K1347" s="32" t="str">
        <f>VLOOKUP(F1347,_holidays!A1343:B3448, 2,)</f>
        <v>Y</v>
      </c>
      <c r="L1347" s="32" t="str">
        <f>VLOOKUP(F1347,_holidays!A1343:C3448, 3,FALSE)</f>
        <v>N</v>
      </c>
      <c r="M1347" s="32">
        <v>5</v>
      </c>
      <c r="N1347" s="32">
        <v>13.1</v>
      </c>
      <c r="O1347" s="32">
        <v>14.7</v>
      </c>
      <c r="P1347" s="32">
        <v>0</v>
      </c>
      <c r="Q1347" s="39">
        <v>131448.995</v>
      </c>
      <c r="R1347" s="40">
        <v>139.51638489999999</v>
      </c>
      <c r="S1347" s="40">
        <f t="shared" si="104"/>
        <v>18339288.581138175</v>
      </c>
    </row>
    <row r="1348" spans="6:19" ht="20" customHeight="1" x14ac:dyDescent="0.2">
      <c r="F1348" s="4">
        <v>43347</v>
      </c>
      <c r="G1348" s="32" t="str">
        <f t="shared" si="100"/>
        <v>Tuesday</v>
      </c>
      <c r="H1348" s="32" t="str">
        <f t="shared" si="101"/>
        <v>September</v>
      </c>
      <c r="I1348" s="32" t="str">
        <f t="shared" si="102"/>
        <v>2018</v>
      </c>
      <c r="J1348" s="32">
        <f t="shared" si="103"/>
        <v>36</v>
      </c>
      <c r="K1348" s="32" t="str">
        <f>VLOOKUP(F1348,_holidays!A1344:B3449, 2,)</f>
        <v>Y</v>
      </c>
      <c r="L1348" s="32" t="str">
        <f>VLOOKUP(F1348,_holidays!A1344:C3449, 3,FALSE)</f>
        <v>N</v>
      </c>
      <c r="M1348" s="32">
        <v>3.4</v>
      </c>
      <c r="N1348" s="32">
        <v>19.5</v>
      </c>
      <c r="O1348" s="32">
        <v>14.7</v>
      </c>
      <c r="P1348" s="32">
        <v>0</v>
      </c>
      <c r="Q1348" s="39">
        <v>128192.08500000001</v>
      </c>
      <c r="R1348" s="40">
        <v>119.57434360000001</v>
      </c>
      <c r="S1348" s="40">
        <f t="shared" si="104"/>
        <v>15328484.418590408</v>
      </c>
    </row>
    <row r="1349" spans="6:19" ht="20" customHeight="1" x14ac:dyDescent="0.2">
      <c r="F1349" s="4">
        <v>43348</v>
      </c>
      <c r="G1349" s="32" t="str">
        <f t="shared" si="100"/>
        <v>Wednesday</v>
      </c>
      <c r="H1349" s="32" t="str">
        <f t="shared" si="101"/>
        <v>September</v>
      </c>
      <c r="I1349" s="32" t="str">
        <f t="shared" si="102"/>
        <v>2018</v>
      </c>
      <c r="J1349" s="32">
        <f t="shared" si="103"/>
        <v>36</v>
      </c>
      <c r="K1349" s="32" t="str">
        <f>VLOOKUP(F1349,_holidays!A1345:B3450, 2,)</f>
        <v>Y</v>
      </c>
      <c r="L1349" s="32" t="str">
        <f>VLOOKUP(F1349,_holidays!A1345:C3450, 3,FALSE)</f>
        <v>N</v>
      </c>
      <c r="M1349" s="32">
        <v>8.1</v>
      </c>
      <c r="N1349" s="32">
        <v>20.2</v>
      </c>
      <c r="O1349" s="32">
        <v>14.5</v>
      </c>
      <c r="P1349" s="32">
        <v>0</v>
      </c>
      <c r="Q1349" s="39">
        <v>118307.155</v>
      </c>
      <c r="R1349" s="40">
        <v>111.54075349999999</v>
      </c>
      <c r="S1349" s="40">
        <f t="shared" si="104"/>
        <v>13196069.213141292</v>
      </c>
    </row>
    <row r="1350" spans="6:19" ht="20" customHeight="1" x14ac:dyDescent="0.2">
      <c r="F1350" s="4">
        <v>43349</v>
      </c>
      <c r="G1350" s="32" t="str">
        <f t="shared" ref="G1350:G1413" si="105">TEXT(F1350,"DDDD")</f>
        <v>Thursday</v>
      </c>
      <c r="H1350" s="32" t="str">
        <f t="shared" ref="H1350:H1413" si="106">TEXT(F1350,"MMMM")</f>
        <v>September</v>
      </c>
      <c r="I1350" s="32" t="str">
        <f t="shared" ref="I1350:I1413" si="107">TEXT(F1350,"YYYY")</f>
        <v>2018</v>
      </c>
      <c r="J1350" s="32">
        <f t="shared" ref="J1350:J1413" si="108">WEEKNUM(F1350)</f>
        <v>36</v>
      </c>
      <c r="K1350" s="32" t="str">
        <f>VLOOKUP(F1350,_holidays!A1346:B3451, 2,)</f>
        <v>Y</v>
      </c>
      <c r="L1350" s="32" t="str">
        <f>VLOOKUP(F1350,_holidays!A1346:C3451, 3,FALSE)</f>
        <v>N</v>
      </c>
      <c r="M1350" s="32">
        <v>13.8</v>
      </c>
      <c r="N1350" s="32">
        <v>20.6</v>
      </c>
      <c r="O1350" s="32">
        <v>9.5</v>
      </c>
      <c r="P1350" s="32">
        <v>0</v>
      </c>
      <c r="Q1350" s="39">
        <v>116467.37</v>
      </c>
      <c r="R1350" s="40">
        <v>138.90753839999999</v>
      </c>
      <c r="S1350" s="40">
        <f t="shared" ref="S1350:S1413" si="109">Q1350*R1350</f>
        <v>16178195.670622006</v>
      </c>
    </row>
    <row r="1351" spans="6:19" ht="20" customHeight="1" x14ac:dyDescent="0.2">
      <c r="F1351" s="4">
        <v>43350</v>
      </c>
      <c r="G1351" s="32" t="str">
        <f t="shared" si="105"/>
        <v>Friday</v>
      </c>
      <c r="H1351" s="32" t="str">
        <f t="shared" si="106"/>
        <v>September</v>
      </c>
      <c r="I1351" s="32" t="str">
        <f t="shared" si="107"/>
        <v>2018</v>
      </c>
      <c r="J1351" s="32">
        <f t="shared" si="108"/>
        <v>36</v>
      </c>
      <c r="K1351" s="32" t="str">
        <f>VLOOKUP(F1351,_holidays!A1347:B3452, 2,)</f>
        <v>Y</v>
      </c>
      <c r="L1351" s="32" t="str">
        <f>VLOOKUP(F1351,_holidays!A1347:C3452, 3,FALSE)</f>
        <v>N</v>
      </c>
      <c r="M1351" s="32">
        <v>8.6999999999999993</v>
      </c>
      <c r="N1351" s="32">
        <v>15.1</v>
      </c>
      <c r="O1351" s="32">
        <v>14.7</v>
      </c>
      <c r="P1351" s="32">
        <v>3.4</v>
      </c>
      <c r="Q1351" s="39">
        <v>123583.52</v>
      </c>
      <c r="R1351" s="40">
        <v>161.5068282</v>
      </c>
      <c r="S1351" s="40">
        <f t="shared" si="109"/>
        <v>19959582.332991265</v>
      </c>
    </row>
    <row r="1352" spans="6:19" ht="20" customHeight="1" x14ac:dyDescent="0.2">
      <c r="F1352" s="4">
        <v>43351</v>
      </c>
      <c r="G1352" s="32" t="str">
        <f t="shared" si="105"/>
        <v>Saturday</v>
      </c>
      <c r="H1352" s="32" t="str">
        <f t="shared" si="106"/>
        <v>September</v>
      </c>
      <c r="I1352" s="32" t="str">
        <f t="shared" si="107"/>
        <v>2018</v>
      </c>
      <c r="J1352" s="32">
        <f t="shared" si="108"/>
        <v>36</v>
      </c>
      <c r="K1352" s="32" t="str">
        <f>VLOOKUP(F1352,_holidays!A1348:B3453, 2,)</f>
        <v>Y</v>
      </c>
      <c r="L1352" s="32" t="str">
        <f>VLOOKUP(F1352,_holidays!A1348:C3453, 3,FALSE)</f>
        <v>N</v>
      </c>
      <c r="M1352" s="32">
        <v>4.2</v>
      </c>
      <c r="N1352" s="32">
        <v>17.5</v>
      </c>
      <c r="O1352" s="32">
        <v>16.2</v>
      </c>
      <c r="P1352" s="32">
        <v>0.2</v>
      </c>
      <c r="Q1352" s="39">
        <v>109948.61500000001</v>
      </c>
      <c r="R1352" s="40">
        <v>109.29377119999999</v>
      </c>
      <c r="S1352" s="40">
        <f t="shared" si="109"/>
        <v>12016698.771566888</v>
      </c>
    </row>
    <row r="1353" spans="6:19" ht="20" customHeight="1" x14ac:dyDescent="0.2">
      <c r="F1353" s="4">
        <v>43352</v>
      </c>
      <c r="G1353" s="32" t="str">
        <f t="shared" si="105"/>
        <v>Sunday</v>
      </c>
      <c r="H1353" s="32" t="str">
        <f t="shared" si="106"/>
        <v>September</v>
      </c>
      <c r="I1353" s="32" t="str">
        <f t="shared" si="107"/>
        <v>2018</v>
      </c>
      <c r="J1353" s="32">
        <f t="shared" si="108"/>
        <v>37</v>
      </c>
      <c r="K1353" s="32" t="str">
        <f>VLOOKUP(F1353,_holidays!A1349:B3454, 2,)</f>
        <v>Y</v>
      </c>
      <c r="L1353" s="32" t="str">
        <f>VLOOKUP(F1353,_holidays!A1349:C3454, 3,FALSE)</f>
        <v>N</v>
      </c>
      <c r="M1353" s="32">
        <v>8.6</v>
      </c>
      <c r="N1353" s="32">
        <v>18.100000000000001</v>
      </c>
      <c r="O1353" s="32">
        <v>7.3</v>
      </c>
      <c r="P1353" s="32">
        <v>0</v>
      </c>
      <c r="Q1353" s="39">
        <v>107838.95</v>
      </c>
      <c r="R1353" s="40">
        <v>67.615591249999994</v>
      </c>
      <c r="S1353" s="40">
        <f t="shared" si="109"/>
        <v>7291594.3640291868</v>
      </c>
    </row>
    <row r="1354" spans="6:19" ht="20" customHeight="1" x14ac:dyDescent="0.2">
      <c r="F1354" s="4">
        <v>43353</v>
      </c>
      <c r="G1354" s="32" t="str">
        <f t="shared" si="105"/>
        <v>Monday</v>
      </c>
      <c r="H1354" s="32" t="str">
        <f t="shared" si="106"/>
        <v>September</v>
      </c>
      <c r="I1354" s="32" t="str">
        <f t="shared" si="107"/>
        <v>2018</v>
      </c>
      <c r="J1354" s="32">
        <f t="shared" si="108"/>
        <v>37</v>
      </c>
      <c r="K1354" s="32" t="str">
        <f>VLOOKUP(F1354,_holidays!A1350:B3455, 2,)</f>
        <v>Y</v>
      </c>
      <c r="L1354" s="32" t="str">
        <f>VLOOKUP(F1354,_holidays!A1350:C3455, 3,FALSE)</f>
        <v>N</v>
      </c>
      <c r="M1354" s="32">
        <v>13.4</v>
      </c>
      <c r="N1354" s="32">
        <v>18</v>
      </c>
      <c r="O1354" s="32">
        <v>10.199999999999999</v>
      </c>
      <c r="P1354" s="32">
        <v>0</v>
      </c>
      <c r="Q1354" s="39">
        <v>123132.625</v>
      </c>
      <c r="R1354" s="40">
        <v>92.615982560000006</v>
      </c>
      <c r="S1354" s="40">
        <f t="shared" si="109"/>
        <v>11404049.049567021</v>
      </c>
    </row>
    <row r="1355" spans="6:19" ht="20" customHeight="1" x14ac:dyDescent="0.2">
      <c r="F1355" s="4">
        <v>43354</v>
      </c>
      <c r="G1355" s="32" t="str">
        <f t="shared" si="105"/>
        <v>Tuesday</v>
      </c>
      <c r="H1355" s="32" t="str">
        <f t="shared" si="106"/>
        <v>September</v>
      </c>
      <c r="I1355" s="32" t="str">
        <f t="shared" si="107"/>
        <v>2018</v>
      </c>
      <c r="J1355" s="32">
        <f t="shared" si="108"/>
        <v>37</v>
      </c>
      <c r="K1355" s="32" t="str">
        <f>VLOOKUP(F1355,_holidays!A1351:B3456, 2,)</f>
        <v>Y</v>
      </c>
      <c r="L1355" s="32" t="str">
        <f>VLOOKUP(F1355,_holidays!A1351:C3456, 3,FALSE)</f>
        <v>N</v>
      </c>
      <c r="M1355" s="32">
        <v>9.1</v>
      </c>
      <c r="N1355" s="32">
        <v>24.2</v>
      </c>
      <c r="O1355" s="32">
        <v>17.7</v>
      </c>
      <c r="P1355" s="32">
        <v>0</v>
      </c>
      <c r="Q1355" s="39">
        <v>111096.53</v>
      </c>
      <c r="R1355" s="40">
        <v>67.333252150000007</v>
      </c>
      <c r="S1355" s="40">
        <f t="shared" si="109"/>
        <v>7480490.6674800403</v>
      </c>
    </row>
    <row r="1356" spans="6:19" ht="20" customHeight="1" x14ac:dyDescent="0.2">
      <c r="F1356" s="4">
        <v>43355</v>
      </c>
      <c r="G1356" s="32" t="str">
        <f t="shared" si="105"/>
        <v>Wednesday</v>
      </c>
      <c r="H1356" s="32" t="str">
        <f t="shared" si="106"/>
        <v>September</v>
      </c>
      <c r="I1356" s="32" t="str">
        <f t="shared" si="107"/>
        <v>2018</v>
      </c>
      <c r="J1356" s="32">
        <f t="shared" si="108"/>
        <v>37</v>
      </c>
      <c r="K1356" s="32" t="str">
        <f>VLOOKUP(F1356,_holidays!A1352:B3457, 2,)</f>
        <v>Y</v>
      </c>
      <c r="L1356" s="32" t="str">
        <f>VLOOKUP(F1356,_holidays!A1352:C3457, 3,FALSE)</f>
        <v>N</v>
      </c>
      <c r="M1356" s="32">
        <v>11.7</v>
      </c>
      <c r="N1356" s="32">
        <v>18.5</v>
      </c>
      <c r="O1356" s="32">
        <v>15.8</v>
      </c>
      <c r="P1356" s="32">
        <v>0</v>
      </c>
      <c r="Q1356" s="39">
        <v>112935.03999999999</v>
      </c>
      <c r="R1356" s="40">
        <v>83.694892069999995</v>
      </c>
      <c r="S1356" s="40">
        <f t="shared" si="109"/>
        <v>9452085.9837211315</v>
      </c>
    </row>
    <row r="1357" spans="6:19" ht="20" customHeight="1" x14ac:dyDescent="0.2">
      <c r="F1357" s="4">
        <v>43356</v>
      </c>
      <c r="G1357" s="32" t="str">
        <f t="shared" si="105"/>
        <v>Thursday</v>
      </c>
      <c r="H1357" s="32" t="str">
        <f t="shared" si="106"/>
        <v>September</v>
      </c>
      <c r="I1357" s="32" t="str">
        <f t="shared" si="107"/>
        <v>2018</v>
      </c>
      <c r="J1357" s="32">
        <f t="shared" si="108"/>
        <v>37</v>
      </c>
      <c r="K1357" s="32" t="str">
        <f>VLOOKUP(F1357,_holidays!A1353:B3458, 2,)</f>
        <v>Y</v>
      </c>
      <c r="L1357" s="32" t="str">
        <f>VLOOKUP(F1357,_holidays!A1353:C3458, 3,FALSE)</f>
        <v>N</v>
      </c>
      <c r="M1357" s="32">
        <v>7.1</v>
      </c>
      <c r="N1357" s="32">
        <v>19.7</v>
      </c>
      <c r="O1357" s="32">
        <v>18.2</v>
      </c>
      <c r="P1357" s="32">
        <v>0</v>
      </c>
      <c r="Q1357" s="39">
        <v>117880.565</v>
      </c>
      <c r="R1357" s="40">
        <v>84.978278599999996</v>
      </c>
      <c r="S1357" s="40">
        <f t="shared" si="109"/>
        <v>10017287.494095409</v>
      </c>
    </row>
    <row r="1358" spans="6:19" ht="20" customHeight="1" x14ac:dyDescent="0.2">
      <c r="F1358" s="4">
        <v>43357</v>
      </c>
      <c r="G1358" s="32" t="str">
        <f t="shared" si="105"/>
        <v>Friday</v>
      </c>
      <c r="H1358" s="32" t="str">
        <f t="shared" si="106"/>
        <v>September</v>
      </c>
      <c r="I1358" s="32" t="str">
        <f t="shared" si="107"/>
        <v>2018</v>
      </c>
      <c r="J1358" s="32">
        <f t="shared" si="108"/>
        <v>37</v>
      </c>
      <c r="K1358" s="32" t="str">
        <f>VLOOKUP(F1358,_holidays!A1354:B3459, 2,)</f>
        <v>Y</v>
      </c>
      <c r="L1358" s="32" t="str">
        <f>VLOOKUP(F1358,_holidays!A1354:C3459, 3,FALSE)</f>
        <v>N</v>
      </c>
      <c r="M1358" s="32">
        <v>10.9</v>
      </c>
      <c r="N1358" s="32">
        <v>22.7</v>
      </c>
      <c r="O1358" s="32">
        <v>18.2</v>
      </c>
      <c r="P1358" s="32">
        <v>0</v>
      </c>
      <c r="Q1358" s="39">
        <v>111213.15</v>
      </c>
      <c r="R1358" s="40">
        <v>35.224262940000003</v>
      </c>
      <c r="S1358" s="40">
        <f t="shared" si="109"/>
        <v>3917401.2379856613</v>
      </c>
    </row>
    <row r="1359" spans="6:19" ht="20" customHeight="1" x14ac:dyDescent="0.2">
      <c r="F1359" s="4">
        <v>43358</v>
      </c>
      <c r="G1359" s="32" t="str">
        <f t="shared" si="105"/>
        <v>Saturday</v>
      </c>
      <c r="H1359" s="32" t="str">
        <f t="shared" si="106"/>
        <v>September</v>
      </c>
      <c r="I1359" s="32" t="str">
        <f t="shared" si="107"/>
        <v>2018</v>
      </c>
      <c r="J1359" s="32">
        <f t="shared" si="108"/>
        <v>37</v>
      </c>
      <c r="K1359" s="32" t="str">
        <f>VLOOKUP(F1359,_holidays!A1355:B3460, 2,)</f>
        <v>Y</v>
      </c>
      <c r="L1359" s="32" t="str">
        <f>VLOOKUP(F1359,_holidays!A1355:C3460, 3,FALSE)</f>
        <v>N</v>
      </c>
      <c r="M1359" s="32">
        <v>10.199999999999999</v>
      </c>
      <c r="N1359" s="32">
        <v>13.7</v>
      </c>
      <c r="O1359" s="32">
        <v>6.3</v>
      </c>
      <c r="P1359" s="32">
        <v>0.2</v>
      </c>
      <c r="Q1359" s="39">
        <v>108632.355</v>
      </c>
      <c r="R1359" s="40">
        <v>14.67358758</v>
      </c>
      <c r="S1359" s="40">
        <f t="shared" si="109"/>
        <v>1594026.3751141508</v>
      </c>
    </row>
    <row r="1360" spans="6:19" ht="20" customHeight="1" x14ac:dyDescent="0.2">
      <c r="F1360" s="4">
        <v>43359</v>
      </c>
      <c r="G1360" s="32" t="str">
        <f t="shared" si="105"/>
        <v>Sunday</v>
      </c>
      <c r="H1360" s="32" t="str">
        <f t="shared" si="106"/>
        <v>September</v>
      </c>
      <c r="I1360" s="32" t="str">
        <f t="shared" si="107"/>
        <v>2018</v>
      </c>
      <c r="J1360" s="32">
        <f t="shared" si="108"/>
        <v>38</v>
      </c>
      <c r="K1360" s="32" t="str">
        <f>VLOOKUP(F1360,_holidays!A1356:B3461, 2,)</f>
        <v>Y</v>
      </c>
      <c r="L1360" s="32" t="str">
        <f>VLOOKUP(F1360,_holidays!A1356:C3461, 3,FALSE)</f>
        <v>N</v>
      </c>
      <c r="M1360" s="32">
        <v>5.5</v>
      </c>
      <c r="N1360" s="32">
        <v>14</v>
      </c>
      <c r="O1360" s="32">
        <v>15.3</v>
      </c>
      <c r="P1360" s="32">
        <v>2</v>
      </c>
      <c r="Q1360" s="39">
        <v>113030.005</v>
      </c>
      <c r="R1360" s="40">
        <v>81.637617719999994</v>
      </c>
      <c r="S1360" s="40">
        <f t="shared" si="109"/>
        <v>9227500.3390796892</v>
      </c>
    </row>
    <row r="1361" spans="6:19" ht="20" customHeight="1" x14ac:dyDescent="0.2">
      <c r="F1361" s="4">
        <v>43360</v>
      </c>
      <c r="G1361" s="32" t="str">
        <f t="shared" si="105"/>
        <v>Monday</v>
      </c>
      <c r="H1361" s="32" t="str">
        <f t="shared" si="106"/>
        <v>September</v>
      </c>
      <c r="I1361" s="32" t="str">
        <f t="shared" si="107"/>
        <v>2018</v>
      </c>
      <c r="J1361" s="32">
        <f t="shared" si="108"/>
        <v>38</v>
      </c>
      <c r="K1361" s="32" t="str">
        <f>VLOOKUP(F1361,_holidays!A1357:B3462, 2,)</f>
        <v>Y</v>
      </c>
      <c r="L1361" s="32" t="str">
        <f>VLOOKUP(F1361,_holidays!A1357:C3462, 3,FALSE)</f>
        <v>N</v>
      </c>
      <c r="M1361" s="32">
        <v>6.7</v>
      </c>
      <c r="N1361" s="32">
        <v>18.100000000000001</v>
      </c>
      <c r="O1361" s="32">
        <v>18.7</v>
      </c>
      <c r="P1361" s="32">
        <v>0</v>
      </c>
      <c r="Q1361" s="39">
        <v>118208.24</v>
      </c>
      <c r="R1361" s="40">
        <v>70.685303939999997</v>
      </c>
      <c r="S1361" s="40">
        <f t="shared" si="109"/>
        <v>8355585.3726124652</v>
      </c>
    </row>
    <row r="1362" spans="6:19" ht="20" customHeight="1" x14ac:dyDescent="0.2">
      <c r="F1362" s="4">
        <v>43361</v>
      </c>
      <c r="G1362" s="32" t="str">
        <f t="shared" si="105"/>
        <v>Tuesday</v>
      </c>
      <c r="H1362" s="32" t="str">
        <f t="shared" si="106"/>
        <v>September</v>
      </c>
      <c r="I1362" s="32" t="str">
        <f t="shared" si="107"/>
        <v>2018</v>
      </c>
      <c r="J1362" s="32">
        <f t="shared" si="108"/>
        <v>38</v>
      </c>
      <c r="K1362" s="32" t="str">
        <f>VLOOKUP(F1362,_holidays!A1358:B3463, 2,)</f>
        <v>Y</v>
      </c>
      <c r="L1362" s="32" t="str">
        <f>VLOOKUP(F1362,_holidays!A1358:C3463, 3,FALSE)</f>
        <v>N</v>
      </c>
      <c r="M1362" s="32">
        <v>11</v>
      </c>
      <c r="N1362" s="32">
        <v>20.3</v>
      </c>
      <c r="O1362" s="32">
        <v>8</v>
      </c>
      <c r="P1362" s="32">
        <v>0</v>
      </c>
      <c r="Q1362" s="39">
        <v>119622.285</v>
      </c>
      <c r="R1362" s="40">
        <v>85.452468640000006</v>
      </c>
      <c r="S1362" s="40">
        <f t="shared" si="109"/>
        <v>10222019.557607643</v>
      </c>
    </row>
    <row r="1363" spans="6:19" ht="20" customHeight="1" x14ac:dyDescent="0.2">
      <c r="F1363" s="4">
        <v>43362</v>
      </c>
      <c r="G1363" s="32" t="str">
        <f t="shared" si="105"/>
        <v>Wednesday</v>
      </c>
      <c r="H1363" s="32" t="str">
        <f t="shared" si="106"/>
        <v>September</v>
      </c>
      <c r="I1363" s="32" t="str">
        <f t="shared" si="107"/>
        <v>2018</v>
      </c>
      <c r="J1363" s="32">
        <f t="shared" si="108"/>
        <v>38</v>
      </c>
      <c r="K1363" s="32" t="str">
        <f>VLOOKUP(F1363,_holidays!A1359:B3464, 2,)</f>
        <v>Y</v>
      </c>
      <c r="L1363" s="32" t="str">
        <f>VLOOKUP(F1363,_holidays!A1359:C3464, 3,FALSE)</f>
        <v>N</v>
      </c>
      <c r="M1363" s="32">
        <v>8.5</v>
      </c>
      <c r="N1363" s="32">
        <v>14.7</v>
      </c>
      <c r="O1363" s="32">
        <v>16.100000000000001</v>
      </c>
      <c r="P1363" s="32">
        <v>3</v>
      </c>
      <c r="Q1363" s="39">
        <v>123787.77</v>
      </c>
      <c r="R1363" s="40">
        <v>101.0040489</v>
      </c>
      <c r="S1363" s="40">
        <f t="shared" si="109"/>
        <v>12503065.974301953</v>
      </c>
    </row>
    <row r="1364" spans="6:19" ht="20" customHeight="1" x14ac:dyDescent="0.2">
      <c r="F1364" s="4">
        <v>43363</v>
      </c>
      <c r="G1364" s="32" t="str">
        <f t="shared" si="105"/>
        <v>Thursday</v>
      </c>
      <c r="H1364" s="32" t="str">
        <f t="shared" si="106"/>
        <v>September</v>
      </c>
      <c r="I1364" s="32" t="str">
        <f t="shared" si="107"/>
        <v>2018</v>
      </c>
      <c r="J1364" s="32">
        <f t="shared" si="108"/>
        <v>38</v>
      </c>
      <c r="K1364" s="32" t="str">
        <f>VLOOKUP(F1364,_holidays!A1360:B3465, 2,)</f>
        <v>Y</v>
      </c>
      <c r="L1364" s="32" t="str">
        <f>VLOOKUP(F1364,_holidays!A1360:C3465, 3,FALSE)</f>
        <v>N</v>
      </c>
      <c r="M1364" s="32">
        <v>3.8</v>
      </c>
      <c r="N1364" s="32">
        <v>17.399999999999999</v>
      </c>
      <c r="O1364" s="32">
        <v>18.5</v>
      </c>
      <c r="P1364" s="32">
        <v>0.8</v>
      </c>
      <c r="Q1364" s="39">
        <v>125335.57</v>
      </c>
      <c r="R1364" s="40">
        <v>115.429534</v>
      </c>
      <c r="S1364" s="40">
        <f t="shared" si="109"/>
        <v>14467426.438724382</v>
      </c>
    </row>
    <row r="1365" spans="6:19" ht="20" customHeight="1" x14ac:dyDescent="0.2">
      <c r="F1365" s="4">
        <v>43364</v>
      </c>
      <c r="G1365" s="32" t="str">
        <f t="shared" si="105"/>
        <v>Friday</v>
      </c>
      <c r="H1365" s="32" t="str">
        <f t="shared" si="106"/>
        <v>September</v>
      </c>
      <c r="I1365" s="32" t="str">
        <f t="shared" si="107"/>
        <v>2018</v>
      </c>
      <c r="J1365" s="32">
        <f t="shared" si="108"/>
        <v>38</v>
      </c>
      <c r="K1365" s="32" t="str">
        <f>VLOOKUP(F1365,_holidays!A1361:B3466, 2,)</f>
        <v>N</v>
      </c>
      <c r="L1365" s="32" t="str">
        <f>VLOOKUP(F1365,_holidays!A1361:C3466, 3,FALSE)</f>
        <v>N</v>
      </c>
      <c r="M1365" s="32">
        <v>8.3000000000000007</v>
      </c>
      <c r="N1365" s="32">
        <v>18.899999999999999</v>
      </c>
      <c r="O1365" s="32">
        <v>16.600000000000001</v>
      </c>
      <c r="P1365" s="32">
        <v>0</v>
      </c>
      <c r="Q1365" s="39">
        <v>120372.48</v>
      </c>
      <c r="R1365" s="40">
        <v>110.8134668</v>
      </c>
      <c r="S1365" s="40">
        <f t="shared" si="109"/>
        <v>13338891.816113664</v>
      </c>
    </row>
    <row r="1366" spans="6:19" ht="20" customHeight="1" x14ac:dyDescent="0.2">
      <c r="F1366" s="4">
        <v>43365</v>
      </c>
      <c r="G1366" s="32" t="str">
        <f t="shared" si="105"/>
        <v>Saturday</v>
      </c>
      <c r="H1366" s="32" t="str">
        <f t="shared" si="106"/>
        <v>September</v>
      </c>
      <c r="I1366" s="32" t="str">
        <f t="shared" si="107"/>
        <v>2018</v>
      </c>
      <c r="J1366" s="32">
        <f t="shared" si="108"/>
        <v>38</v>
      </c>
      <c r="K1366" s="32" t="str">
        <f>VLOOKUP(F1366,_holidays!A1362:B3467, 2,)</f>
        <v>N</v>
      </c>
      <c r="L1366" s="32" t="str">
        <f>VLOOKUP(F1366,_holidays!A1362:C3467, 3,FALSE)</f>
        <v>N</v>
      </c>
      <c r="M1366" s="32">
        <v>6.8</v>
      </c>
      <c r="N1366" s="32">
        <v>17.3</v>
      </c>
      <c r="O1366" s="32">
        <v>19.7</v>
      </c>
      <c r="P1366" s="32">
        <v>0</v>
      </c>
      <c r="Q1366" s="39">
        <v>107731.72</v>
      </c>
      <c r="R1366" s="40">
        <v>83.493593180000005</v>
      </c>
      <c r="S1366" s="40">
        <f t="shared" si="109"/>
        <v>8994908.4022616707</v>
      </c>
    </row>
    <row r="1367" spans="6:19" ht="20" customHeight="1" x14ac:dyDescent="0.2">
      <c r="F1367" s="4">
        <v>43366</v>
      </c>
      <c r="G1367" s="32" t="str">
        <f t="shared" si="105"/>
        <v>Sunday</v>
      </c>
      <c r="H1367" s="32" t="str">
        <f t="shared" si="106"/>
        <v>September</v>
      </c>
      <c r="I1367" s="32" t="str">
        <f t="shared" si="107"/>
        <v>2018</v>
      </c>
      <c r="J1367" s="32">
        <f t="shared" si="108"/>
        <v>39</v>
      </c>
      <c r="K1367" s="32" t="str">
        <f>VLOOKUP(F1367,_holidays!A1363:B3468, 2,)</f>
        <v>N</v>
      </c>
      <c r="L1367" s="32" t="str">
        <f>VLOOKUP(F1367,_holidays!A1363:C3468, 3,FALSE)</f>
        <v>N</v>
      </c>
      <c r="M1367" s="32">
        <v>10.4</v>
      </c>
      <c r="N1367" s="32">
        <v>13.7</v>
      </c>
      <c r="O1367" s="32">
        <v>11.6</v>
      </c>
      <c r="P1367" s="32">
        <v>0.2</v>
      </c>
      <c r="Q1367" s="39">
        <v>107332.1</v>
      </c>
      <c r="R1367" s="40">
        <v>79.780017569999998</v>
      </c>
      <c r="S1367" s="40">
        <f t="shared" si="109"/>
        <v>8562956.823824998</v>
      </c>
    </row>
    <row r="1368" spans="6:19" ht="20" customHeight="1" x14ac:dyDescent="0.2">
      <c r="F1368" s="4">
        <v>43367</v>
      </c>
      <c r="G1368" s="32" t="str">
        <f t="shared" si="105"/>
        <v>Monday</v>
      </c>
      <c r="H1368" s="32" t="str">
        <f t="shared" si="106"/>
        <v>September</v>
      </c>
      <c r="I1368" s="32" t="str">
        <f t="shared" si="107"/>
        <v>2018</v>
      </c>
      <c r="J1368" s="32">
        <f t="shared" si="108"/>
        <v>39</v>
      </c>
      <c r="K1368" s="32" t="str">
        <f>VLOOKUP(F1368,_holidays!A1364:B3469, 2,)</f>
        <v>N</v>
      </c>
      <c r="L1368" s="32" t="str">
        <f>VLOOKUP(F1368,_holidays!A1364:C3469, 3,FALSE)</f>
        <v>N</v>
      </c>
      <c r="M1368" s="32">
        <v>4.5999999999999996</v>
      </c>
      <c r="N1368" s="32">
        <v>14.9</v>
      </c>
      <c r="O1368" s="32">
        <v>17.2</v>
      </c>
      <c r="P1368" s="32">
        <v>0</v>
      </c>
      <c r="Q1368" s="39">
        <v>119535.715</v>
      </c>
      <c r="R1368" s="40">
        <v>93.755130829999999</v>
      </c>
      <c r="S1368" s="40">
        <f t="shared" si="109"/>
        <v>11207086.598682594</v>
      </c>
    </row>
    <row r="1369" spans="6:19" ht="20" customHeight="1" x14ac:dyDescent="0.2">
      <c r="F1369" s="4">
        <v>43368</v>
      </c>
      <c r="G1369" s="32" t="str">
        <f t="shared" si="105"/>
        <v>Tuesday</v>
      </c>
      <c r="H1369" s="32" t="str">
        <f t="shared" si="106"/>
        <v>September</v>
      </c>
      <c r="I1369" s="32" t="str">
        <f t="shared" si="107"/>
        <v>2018</v>
      </c>
      <c r="J1369" s="32">
        <f t="shared" si="108"/>
        <v>39</v>
      </c>
      <c r="K1369" s="32" t="str">
        <f>VLOOKUP(F1369,_holidays!A1365:B3470, 2,)</f>
        <v>N</v>
      </c>
      <c r="L1369" s="32" t="str">
        <f>VLOOKUP(F1369,_holidays!A1365:C3470, 3,FALSE)</f>
        <v>N</v>
      </c>
      <c r="M1369" s="32">
        <v>8.6</v>
      </c>
      <c r="N1369" s="32">
        <v>13.6</v>
      </c>
      <c r="O1369" s="32">
        <v>12.2</v>
      </c>
      <c r="P1369" s="32">
        <v>0</v>
      </c>
      <c r="Q1369" s="39">
        <v>124797.08500000001</v>
      </c>
      <c r="R1369" s="40">
        <v>118.656356</v>
      </c>
      <c r="S1369" s="40">
        <f t="shared" si="109"/>
        <v>14807967.34552226</v>
      </c>
    </row>
    <row r="1370" spans="6:19" ht="20" customHeight="1" x14ac:dyDescent="0.2">
      <c r="F1370" s="4">
        <v>43369</v>
      </c>
      <c r="G1370" s="32" t="str">
        <f t="shared" si="105"/>
        <v>Wednesday</v>
      </c>
      <c r="H1370" s="32" t="str">
        <f t="shared" si="106"/>
        <v>September</v>
      </c>
      <c r="I1370" s="32" t="str">
        <f t="shared" si="107"/>
        <v>2018</v>
      </c>
      <c r="J1370" s="32">
        <f t="shared" si="108"/>
        <v>39</v>
      </c>
      <c r="K1370" s="32" t="str">
        <f>VLOOKUP(F1370,_holidays!A1366:B3471, 2,)</f>
        <v>N</v>
      </c>
      <c r="L1370" s="32" t="str">
        <f>VLOOKUP(F1370,_holidays!A1366:C3471, 3,FALSE)</f>
        <v>N</v>
      </c>
      <c r="M1370" s="32">
        <v>6.4</v>
      </c>
      <c r="N1370" s="32">
        <v>17.600000000000001</v>
      </c>
      <c r="O1370" s="32">
        <v>20.8</v>
      </c>
      <c r="P1370" s="32">
        <v>0</v>
      </c>
      <c r="Q1370" s="39">
        <v>119238.345</v>
      </c>
      <c r="R1370" s="40">
        <v>120.8612104</v>
      </c>
      <c r="S1370" s="40">
        <f t="shared" si="109"/>
        <v>14411290.702792788</v>
      </c>
    </row>
    <row r="1371" spans="6:19" ht="20" customHeight="1" x14ac:dyDescent="0.2">
      <c r="F1371" s="4">
        <v>43370</v>
      </c>
      <c r="G1371" s="32" t="str">
        <f t="shared" si="105"/>
        <v>Thursday</v>
      </c>
      <c r="H1371" s="32" t="str">
        <f t="shared" si="106"/>
        <v>September</v>
      </c>
      <c r="I1371" s="32" t="str">
        <f t="shared" si="107"/>
        <v>2018</v>
      </c>
      <c r="J1371" s="32">
        <f t="shared" si="108"/>
        <v>39</v>
      </c>
      <c r="K1371" s="32" t="str">
        <f>VLOOKUP(F1371,_holidays!A1367:B3472, 2,)</f>
        <v>N</v>
      </c>
      <c r="L1371" s="32" t="str">
        <f>VLOOKUP(F1371,_holidays!A1367:C3472, 3,FALSE)</f>
        <v>N</v>
      </c>
      <c r="M1371" s="32">
        <v>9.1999999999999993</v>
      </c>
      <c r="N1371" s="32">
        <v>24.2</v>
      </c>
      <c r="O1371" s="32">
        <v>20.8</v>
      </c>
      <c r="P1371" s="32">
        <v>0</v>
      </c>
      <c r="Q1371" s="39">
        <v>110878.67</v>
      </c>
      <c r="R1371" s="40">
        <v>99.286997249999999</v>
      </c>
      <c r="S1371" s="40">
        <f t="shared" si="109"/>
        <v>11008810.203373658</v>
      </c>
    </row>
    <row r="1372" spans="6:19" ht="20" customHeight="1" x14ac:dyDescent="0.2">
      <c r="F1372" s="4">
        <v>43371</v>
      </c>
      <c r="G1372" s="32" t="str">
        <f t="shared" si="105"/>
        <v>Friday</v>
      </c>
      <c r="H1372" s="32" t="str">
        <f t="shared" si="106"/>
        <v>September</v>
      </c>
      <c r="I1372" s="32" t="str">
        <f t="shared" si="107"/>
        <v>2018</v>
      </c>
      <c r="J1372" s="32">
        <f t="shared" si="108"/>
        <v>39</v>
      </c>
      <c r="K1372" s="32" t="str">
        <f>VLOOKUP(F1372,_holidays!A1368:B3473, 2,)</f>
        <v>N</v>
      </c>
      <c r="L1372" s="32" t="str">
        <f>VLOOKUP(F1372,_holidays!A1368:C3473, 3,FALSE)</f>
        <v>Y</v>
      </c>
      <c r="M1372" s="32">
        <v>10.7</v>
      </c>
      <c r="N1372" s="32">
        <v>15.2</v>
      </c>
      <c r="O1372" s="32">
        <v>10.199999999999999</v>
      </c>
      <c r="P1372" s="32">
        <v>0</v>
      </c>
      <c r="Q1372" s="39">
        <v>108622.42</v>
      </c>
      <c r="R1372" s="40">
        <v>90.212995460000002</v>
      </c>
      <c r="S1372" s="40">
        <f t="shared" si="109"/>
        <v>9799153.8823142126</v>
      </c>
    </row>
    <row r="1373" spans="6:19" ht="20" customHeight="1" x14ac:dyDescent="0.2">
      <c r="F1373" s="4">
        <v>43372</v>
      </c>
      <c r="G1373" s="32" t="str">
        <f t="shared" si="105"/>
        <v>Saturday</v>
      </c>
      <c r="H1373" s="32" t="str">
        <f t="shared" si="106"/>
        <v>September</v>
      </c>
      <c r="I1373" s="32" t="str">
        <f t="shared" si="107"/>
        <v>2018</v>
      </c>
      <c r="J1373" s="32">
        <f t="shared" si="108"/>
        <v>39</v>
      </c>
      <c r="K1373" s="32" t="str">
        <f>VLOOKUP(F1373,_holidays!A1369:B3474, 2,)</f>
        <v>N</v>
      </c>
      <c r="L1373" s="32" t="str">
        <f>VLOOKUP(F1373,_holidays!A1369:C3474, 3,FALSE)</f>
        <v>N</v>
      </c>
      <c r="M1373" s="32">
        <v>5.5</v>
      </c>
      <c r="N1373" s="32">
        <v>14</v>
      </c>
      <c r="O1373" s="32">
        <v>17</v>
      </c>
      <c r="P1373" s="32">
        <v>1.2</v>
      </c>
      <c r="Q1373" s="39">
        <v>109315.065</v>
      </c>
      <c r="R1373" s="40">
        <v>86.164086429999998</v>
      </c>
      <c r="S1373" s="40">
        <f t="shared" si="109"/>
        <v>9419032.7087610681</v>
      </c>
    </row>
    <row r="1374" spans="6:19" ht="20" customHeight="1" x14ac:dyDescent="0.2">
      <c r="F1374" s="4">
        <v>43373</v>
      </c>
      <c r="G1374" s="32" t="str">
        <f t="shared" si="105"/>
        <v>Sunday</v>
      </c>
      <c r="H1374" s="32" t="str">
        <f t="shared" si="106"/>
        <v>September</v>
      </c>
      <c r="I1374" s="32" t="str">
        <f t="shared" si="107"/>
        <v>2018</v>
      </c>
      <c r="J1374" s="32">
        <f t="shared" si="108"/>
        <v>40</v>
      </c>
      <c r="K1374" s="32" t="str">
        <f>VLOOKUP(F1374,_holidays!A1370:B3475, 2,)</f>
        <v>N</v>
      </c>
      <c r="L1374" s="32" t="str">
        <f>VLOOKUP(F1374,_holidays!A1370:C3475, 3,FALSE)</f>
        <v>N</v>
      </c>
      <c r="M1374" s="32">
        <v>6.8</v>
      </c>
      <c r="N1374" s="32">
        <v>16.5</v>
      </c>
      <c r="O1374" s="32">
        <v>19.8</v>
      </c>
      <c r="P1374" s="32">
        <v>0.2</v>
      </c>
      <c r="Q1374" s="39">
        <v>106236.23</v>
      </c>
      <c r="R1374" s="40">
        <v>86.884516410000003</v>
      </c>
      <c r="S1374" s="40">
        <f t="shared" si="109"/>
        <v>9230283.468771534</v>
      </c>
    </row>
    <row r="1375" spans="6:19" ht="20" customHeight="1" x14ac:dyDescent="0.2">
      <c r="F1375" s="4">
        <v>43374</v>
      </c>
      <c r="G1375" s="32" t="str">
        <f t="shared" si="105"/>
        <v>Monday</v>
      </c>
      <c r="H1375" s="32" t="str">
        <f t="shared" si="106"/>
        <v>October</v>
      </c>
      <c r="I1375" s="32" t="str">
        <f t="shared" si="107"/>
        <v>2018</v>
      </c>
      <c r="J1375" s="32">
        <f t="shared" si="108"/>
        <v>40</v>
      </c>
      <c r="K1375" s="32" t="str">
        <f>VLOOKUP(F1375,_holidays!A1371:B3476, 2,)</f>
        <v>N</v>
      </c>
      <c r="L1375" s="32" t="str">
        <f>VLOOKUP(F1375,_holidays!A1371:C3476, 3,FALSE)</f>
        <v>N</v>
      </c>
      <c r="M1375" s="32">
        <v>4.7</v>
      </c>
      <c r="N1375" s="32">
        <v>23.3</v>
      </c>
      <c r="O1375" s="32">
        <v>21.4</v>
      </c>
      <c r="P1375" s="32">
        <v>0</v>
      </c>
      <c r="Q1375" s="39">
        <v>114466.64</v>
      </c>
      <c r="R1375" s="40">
        <v>111.1212712</v>
      </c>
      <c r="S1375" s="40">
        <f t="shared" si="109"/>
        <v>12719678.546792768</v>
      </c>
    </row>
    <row r="1376" spans="6:19" ht="20" customHeight="1" x14ac:dyDescent="0.2">
      <c r="F1376" s="4">
        <v>43375</v>
      </c>
      <c r="G1376" s="32" t="str">
        <f t="shared" si="105"/>
        <v>Tuesday</v>
      </c>
      <c r="H1376" s="32" t="str">
        <f t="shared" si="106"/>
        <v>October</v>
      </c>
      <c r="I1376" s="32" t="str">
        <f t="shared" si="107"/>
        <v>2018</v>
      </c>
      <c r="J1376" s="32">
        <f t="shared" si="108"/>
        <v>40</v>
      </c>
      <c r="K1376" s="32" t="str">
        <f>VLOOKUP(F1376,_holidays!A1372:B3477, 2,)</f>
        <v>N</v>
      </c>
      <c r="L1376" s="32" t="str">
        <f>VLOOKUP(F1376,_holidays!A1372:C3477, 3,FALSE)</f>
        <v>N</v>
      </c>
      <c r="M1376" s="32">
        <v>11.4</v>
      </c>
      <c r="N1376" s="32">
        <v>25.8</v>
      </c>
      <c r="O1376" s="32">
        <v>13.4</v>
      </c>
      <c r="P1376" s="32">
        <v>0</v>
      </c>
      <c r="Q1376" s="39">
        <v>114458.205</v>
      </c>
      <c r="R1376" s="40">
        <v>104.9424003</v>
      </c>
      <c r="S1376" s="40">
        <f t="shared" si="109"/>
        <v>12011518.766729463</v>
      </c>
    </row>
    <row r="1377" spans="6:19" ht="20" customHeight="1" x14ac:dyDescent="0.2">
      <c r="F1377" s="4">
        <v>43376</v>
      </c>
      <c r="G1377" s="32" t="str">
        <f t="shared" si="105"/>
        <v>Wednesday</v>
      </c>
      <c r="H1377" s="32" t="str">
        <f t="shared" si="106"/>
        <v>October</v>
      </c>
      <c r="I1377" s="32" t="str">
        <f t="shared" si="107"/>
        <v>2018</v>
      </c>
      <c r="J1377" s="32">
        <f t="shared" si="108"/>
        <v>40</v>
      </c>
      <c r="K1377" s="32" t="str">
        <f>VLOOKUP(F1377,_holidays!A1373:B3478, 2,)</f>
        <v>N</v>
      </c>
      <c r="L1377" s="32" t="str">
        <f>VLOOKUP(F1377,_holidays!A1373:C3478, 3,FALSE)</f>
        <v>N</v>
      </c>
      <c r="M1377" s="32">
        <v>14.7</v>
      </c>
      <c r="N1377" s="32">
        <v>18.100000000000001</v>
      </c>
      <c r="O1377" s="32">
        <v>10.9</v>
      </c>
      <c r="P1377" s="32">
        <v>0</v>
      </c>
      <c r="Q1377" s="39">
        <v>115490.83500000001</v>
      </c>
      <c r="R1377" s="40">
        <v>122.0868375</v>
      </c>
      <c r="S1377" s="40">
        <f t="shared" si="109"/>
        <v>14099910.805384314</v>
      </c>
    </row>
    <row r="1378" spans="6:19" ht="20" customHeight="1" x14ac:dyDescent="0.2">
      <c r="F1378" s="4">
        <v>43377</v>
      </c>
      <c r="G1378" s="32" t="str">
        <f t="shared" si="105"/>
        <v>Thursday</v>
      </c>
      <c r="H1378" s="32" t="str">
        <f t="shared" si="106"/>
        <v>October</v>
      </c>
      <c r="I1378" s="32" t="str">
        <f t="shared" si="107"/>
        <v>2018</v>
      </c>
      <c r="J1378" s="32">
        <f t="shared" si="108"/>
        <v>40</v>
      </c>
      <c r="K1378" s="32" t="str">
        <f>VLOOKUP(F1378,_holidays!A1374:B3479, 2,)</f>
        <v>N</v>
      </c>
      <c r="L1378" s="32" t="str">
        <f>VLOOKUP(F1378,_holidays!A1374:C3479, 3,FALSE)</f>
        <v>N</v>
      </c>
      <c r="M1378" s="32">
        <v>10.9</v>
      </c>
      <c r="N1378" s="32">
        <v>14.6</v>
      </c>
      <c r="O1378" s="32">
        <v>12.5</v>
      </c>
      <c r="P1378" s="32">
        <v>0</v>
      </c>
      <c r="Q1378" s="39">
        <v>115294.12</v>
      </c>
      <c r="R1378" s="40">
        <v>97.499455749999996</v>
      </c>
      <c r="S1378" s="40">
        <f t="shared" si="109"/>
        <v>11241113.951175189</v>
      </c>
    </row>
    <row r="1379" spans="6:19" ht="20" customHeight="1" x14ac:dyDescent="0.2">
      <c r="F1379" s="4">
        <v>43378</v>
      </c>
      <c r="G1379" s="32" t="str">
        <f t="shared" si="105"/>
        <v>Friday</v>
      </c>
      <c r="H1379" s="32" t="str">
        <f t="shared" si="106"/>
        <v>October</v>
      </c>
      <c r="I1379" s="32" t="str">
        <f t="shared" si="107"/>
        <v>2018</v>
      </c>
      <c r="J1379" s="32">
        <f t="shared" si="108"/>
        <v>40</v>
      </c>
      <c r="K1379" s="32" t="str">
        <f>VLOOKUP(F1379,_holidays!A1375:B3480, 2,)</f>
        <v>N</v>
      </c>
      <c r="L1379" s="32" t="str">
        <f>VLOOKUP(F1379,_holidays!A1375:C3480, 3,FALSE)</f>
        <v>N</v>
      </c>
      <c r="M1379" s="32">
        <v>9.1</v>
      </c>
      <c r="N1379" s="32">
        <v>20.5</v>
      </c>
      <c r="O1379" s="32">
        <v>22.5</v>
      </c>
      <c r="P1379" s="32">
        <v>0</v>
      </c>
      <c r="Q1379" s="39">
        <v>112576.545</v>
      </c>
      <c r="R1379" s="40">
        <v>105.2909812</v>
      </c>
      <c r="S1379" s="40">
        <f t="shared" si="109"/>
        <v>11853294.883155955</v>
      </c>
    </row>
    <row r="1380" spans="6:19" ht="20" customHeight="1" x14ac:dyDescent="0.2">
      <c r="F1380" s="4">
        <v>43379</v>
      </c>
      <c r="G1380" s="32" t="str">
        <f t="shared" si="105"/>
        <v>Saturday</v>
      </c>
      <c r="H1380" s="32" t="str">
        <f t="shared" si="106"/>
        <v>October</v>
      </c>
      <c r="I1380" s="32" t="str">
        <f t="shared" si="107"/>
        <v>2018</v>
      </c>
      <c r="J1380" s="32">
        <f t="shared" si="108"/>
        <v>40</v>
      </c>
      <c r="K1380" s="32" t="str">
        <f>VLOOKUP(F1380,_holidays!A1376:B3481, 2,)</f>
        <v>N</v>
      </c>
      <c r="L1380" s="32" t="str">
        <f>VLOOKUP(F1380,_holidays!A1376:C3481, 3,FALSE)</f>
        <v>N</v>
      </c>
      <c r="M1380" s="32">
        <v>8.3000000000000007</v>
      </c>
      <c r="N1380" s="32">
        <v>23.8</v>
      </c>
      <c r="O1380" s="32">
        <v>22.7</v>
      </c>
      <c r="P1380" s="32">
        <v>0</v>
      </c>
      <c r="Q1380" s="39">
        <v>102988.145</v>
      </c>
      <c r="R1380" s="40">
        <v>100.10292629999999</v>
      </c>
      <c r="S1380" s="40">
        <f t="shared" si="109"/>
        <v>10309414.688708713</v>
      </c>
    </row>
    <row r="1381" spans="6:19" ht="20" customHeight="1" x14ac:dyDescent="0.2">
      <c r="F1381" s="4">
        <v>43380</v>
      </c>
      <c r="G1381" s="32" t="str">
        <f t="shared" si="105"/>
        <v>Sunday</v>
      </c>
      <c r="H1381" s="32" t="str">
        <f t="shared" si="106"/>
        <v>October</v>
      </c>
      <c r="I1381" s="32" t="str">
        <f t="shared" si="107"/>
        <v>2018</v>
      </c>
      <c r="J1381" s="32">
        <f t="shared" si="108"/>
        <v>41</v>
      </c>
      <c r="K1381" s="32" t="str">
        <f>VLOOKUP(F1381,_holidays!A1377:B3482, 2,)</f>
        <v>N</v>
      </c>
      <c r="L1381" s="32" t="str">
        <f>VLOOKUP(F1381,_holidays!A1377:C3482, 3,FALSE)</f>
        <v>N</v>
      </c>
      <c r="M1381" s="32">
        <v>10.3</v>
      </c>
      <c r="N1381" s="32">
        <v>24.7</v>
      </c>
      <c r="O1381" s="32">
        <v>21.2</v>
      </c>
      <c r="P1381" s="32">
        <v>0</v>
      </c>
      <c r="Q1381" s="39">
        <v>100476.705</v>
      </c>
      <c r="R1381" s="40">
        <v>87.871654219999996</v>
      </c>
      <c r="S1381" s="40">
        <f t="shared" si="109"/>
        <v>8829054.2789249457</v>
      </c>
    </row>
    <row r="1382" spans="6:19" ht="20" customHeight="1" x14ac:dyDescent="0.2">
      <c r="F1382" s="4">
        <v>43381</v>
      </c>
      <c r="G1382" s="32" t="str">
        <f t="shared" si="105"/>
        <v>Monday</v>
      </c>
      <c r="H1382" s="32" t="str">
        <f t="shared" si="106"/>
        <v>October</v>
      </c>
      <c r="I1382" s="32" t="str">
        <f t="shared" si="107"/>
        <v>2018</v>
      </c>
      <c r="J1382" s="32">
        <f t="shared" si="108"/>
        <v>41</v>
      </c>
      <c r="K1382" s="32" t="str">
        <f>VLOOKUP(F1382,_holidays!A1378:B3483, 2,)</f>
        <v>N</v>
      </c>
      <c r="L1382" s="32" t="str">
        <f>VLOOKUP(F1382,_holidays!A1378:C3483, 3,FALSE)</f>
        <v>N</v>
      </c>
      <c r="M1382" s="32">
        <v>13.5</v>
      </c>
      <c r="N1382" s="32">
        <v>28.2</v>
      </c>
      <c r="O1382" s="32">
        <v>22.7</v>
      </c>
      <c r="P1382" s="32">
        <v>0</v>
      </c>
      <c r="Q1382" s="39">
        <v>113945.5</v>
      </c>
      <c r="R1382" s="40">
        <v>87.101261609999995</v>
      </c>
      <c r="S1382" s="40">
        <f t="shared" si="109"/>
        <v>9924796.8047822546</v>
      </c>
    </row>
    <row r="1383" spans="6:19" ht="20" customHeight="1" x14ac:dyDescent="0.2">
      <c r="F1383" s="4">
        <v>43382</v>
      </c>
      <c r="G1383" s="32" t="str">
        <f t="shared" si="105"/>
        <v>Tuesday</v>
      </c>
      <c r="H1383" s="32" t="str">
        <f t="shared" si="106"/>
        <v>October</v>
      </c>
      <c r="I1383" s="32" t="str">
        <f t="shared" si="107"/>
        <v>2018</v>
      </c>
      <c r="J1383" s="32">
        <f t="shared" si="108"/>
        <v>41</v>
      </c>
      <c r="K1383" s="32" t="str">
        <f>VLOOKUP(F1383,_holidays!A1379:B3484, 2,)</f>
        <v>Y</v>
      </c>
      <c r="L1383" s="32" t="str">
        <f>VLOOKUP(F1383,_holidays!A1379:C3484, 3,FALSE)</f>
        <v>N</v>
      </c>
      <c r="M1383" s="32">
        <v>16.100000000000001</v>
      </c>
      <c r="N1383" s="32">
        <v>17.899999999999999</v>
      </c>
      <c r="O1383" s="32">
        <v>7.2</v>
      </c>
      <c r="Q1383" s="39">
        <v>116449.31</v>
      </c>
      <c r="R1383" s="40">
        <v>99.00074936</v>
      </c>
      <c r="S1383" s="40">
        <f t="shared" si="109"/>
        <v>11528568.952454941</v>
      </c>
    </row>
    <row r="1384" spans="6:19" ht="20" customHeight="1" x14ac:dyDescent="0.2">
      <c r="F1384" s="4">
        <v>43383</v>
      </c>
      <c r="G1384" s="32" t="str">
        <f t="shared" si="105"/>
        <v>Wednesday</v>
      </c>
      <c r="H1384" s="32" t="str">
        <f t="shared" si="106"/>
        <v>October</v>
      </c>
      <c r="I1384" s="32" t="str">
        <f t="shared" si="107"/>
        <v>2018</v>
      </c>
      <c r="J1384" s="32">
        <f t="shared" si="108"/>
        <v>41</v>
      </c>
      <c r="K1384" s="32" t="str">
        <f>VLOOKUP(F1384,_holidays!A1380:B3485, 2,)</f>
        <v>Y</v>
      </c>
      <c r="L1384" s="32" t="str">
        <f>VLOOKUP(F1384,_holidays!A1380:C3485, 3,FALSE)</f>
        <v>N</v>
      </c>
      <c r="M1384" s="32">
        <v>10.1</v>
      </c>
      <c r="N1384" s="32">
        <v>16.5</v>
      </c>
      <c r="O1384" s="32">
        <v>20</v>
      </c>
      <c r="Q1384" s="39">
        <v>109551.08</v>
      </c>
      <c r="R1384" s="40">
        <v>73.539697610000005</v>
      </c>
      <c r="S1384" s="40">
        <f t="shared" si="109"/>
        <v>8056353.2960489197</v>
      </c>
    </row>
    <row r="1385" spans="6:19" ht="20" customHeight="1" x14ac:dyDescent="0.2">
      <c r="F1385" s="4">
        <v>43384</v>
      </c>
      <c r="G1385" s="32" t="str">
        <f t="shared" si="105"/>
        <v>Thursday</v>
      </c>
      <c r="H1385" s="32" t="str">
        <f t="shared" si="106"/>
        <v>October</v>
      </c>
      <c r="I1385" s="32" t="str">
        <f t="shared" si="107"/>
        <v>2018</v>
      </c>
      <c r="J1385" s="32">
        <f t="shared" si="108"/>
        <v>41</v>
      </c>
      <c r="K1385" s="32" t="str">
        <f>VLOOKUP(F1385,_holidays!A1381:B3486, 2,)</f>
        <v>Y</v>
      </c>
      <c r="L1385" s="32" t="str">
        <f>VLOOKUP(F1385,_holidays!A1381:C3486, 3,FALSE)</f>
        <v>N</v>
      </c>
      <c r="M1385" s="32">
        <v>6.4</v>
      </c>
      <c r="N1385" s="32">
        <v>20.7</v>
      </c>
      <c r="O1385" s="32">
        <v>23.7</v>
      </c>
      <c r="P1385" s="32">
        <v>0</v>
      </c>
      <c r="Q1385" s="39">
        <v>110432.33</v>
      </c>
      <c r="R1385" s="40">
        <v>85.630408540000005</v>
      </c>
      <c r="S1385" s="40">
        <f t="shared" si="109"/>
        <v>9456365.5339240991</v>
      </c>
    </row>
    <row r="1386" spans="6:19" ht="20" customHeight="1" x14ac:dyDescent="0.2">
      <c r="F1386" s="4">
        <v>43385</v>
      </c>
      <c r="G1386" s="32" t="str">
        <f t="shared" si="105"/>
        <v>Friday</v>
      </c>
      <c r="H1386" s="32" t="str">
        <f t="shared" si="106"/>
        <v>October</v>
      </c>
      <c r="I1386" s="32" t="str">
        <f t="shared" si="107"/>
        <v>2018</v>
      </c>
      <c r="J1386" s="32">
        <f t="shared" si="108"/>
        <v>41</v>
      </c>
      <c r="K1386" s="32" t="str">
        <f>VLOOKUP(F1386,_holidays!A1382:B3487, 2,)</f>
        <v>Y</v>
      </c>
      <c r="L1386" s="32" t="str">
        <f>VLOOKUP(F1386,_holidays!A1382:C3487, 3,FALSE)</f>
        <v>N</v>
      </c>
      <c r="M1386" s="32">
        <v>8.6999999999999993</v>
      </c>
      <c r="N1386" s="32">
        <v>22.7</v>
      </c>
      <c r="O1386" s="32">
        <v>23.9</v>
      </c>
      <c r="P1386" s="32">
        <v>0</v>
      </c>
      <c r="Q1386" s="39">
        <v>110457.33500000001</v>
      </c>
      <c r="R1386" s="40">
        <v>88.472364569999996</v>
      </c>
      <c r="S1386" s="40">
        <f t="shared" si="109"/>
        <v>9772421.6115506217</v>
      </c>
    </row>
    <row r="1387" spans="6:19" ht="20" customHeight="1" x14ac:dyDescent="0.2">
      <c r="F1387" s="4">
        <v>43386</v>
      </c>
      <c r="G1387" s="32" t="str">
        <f t="shared" si="105"/>
        <v>Saturday</v>
      </c>
      <c r="H1387" s="32" t="str">
        <f t="shared" si="106"/>
        <v>October</v>
      </c>
      <c r="I1387" s="32" t="str">
        <f t="shared" si="107"/>
        <v>2018</v>
      </c>
      <c r="J1387" s="32">
        <f t="shared" si="108"/>
        <v>41</v>
      </c>
      <c r="K1387" s="32" t="str">
        <f>VLOOKUP(F1387,_holidays!A1383:B3488, 2,)</f>
        <v>Y</v>
      </c>
      <c r="L1387" s="32" t="str">
        <f>VLOOKUP(F1387,_holidays!A1383:C3488, 3,FALSE)</f>
        <v>N</v>
      </c>
      <c r="M1387" s="32">
        <v>10.5</v>
      </c>
      <c r="N1387" s="32">
        <v>24.9</v>
      </c>
      <c r="O1387" s="32">
        <v>23.2</v>
      </c>
      <c r="P1387" s="32">
        <v>0</v>
      </c>
      <c r="Q1387" s="39">
        <v>96584.744999999995</v>
      </c>
      <c r="R1387" s="40">
        <v>74.616600149999996</v>
      </c>
      <c r="S1387" s="40">
        <f t="shared" si="109"/>
        <v>7206825.2982547106</v>
      </c>
    </row>
    <row r="1388" spans="6:19" ht="20" customHeight="1" x14ac:dyDescent="0.2">
      <c r="F1388" s="4">
        <v>43387</v>
      </c>
      <c r="G1388" s="32" t="str">
        <f t="shared" si="105"/>
        <v>Sunday</v>
      </c>
      <c r="H1388" s="32" t="str">
        <f t="shared" si="106"/>
        <v>October</v>
      </c>
      <c r="I1388" s="32" t="str">
        <f t="shared" si="107"/>
        <v>2018</v>
      </c>
      <c r="J1388" s="32">
        <f t="shared" si="108"/>
        <v>42</v>
      </c>
      <c r="K1388" s="32" t="str">
        <f>VLOOKUP(F1388,_holidays!A1384:B3489, 2,)</f>
        <v>Y</v>
      </c>
      <c r="L1388" s="32" t="str">
        <f>VLOOKUP(F1388,_holidays!A1384:C3489, 3,FALSE)</f>
        <v>N</v>
      </c>
      <c r="M1388" s="32">
        <v>12.4</v>
      </c>
      <c r="N1388" s="32">
        <v>27.3</v>
      </c>
      <c r="O1388" s="32">
        <v>22.1</v>
      </c>
      <c r="P1388" s="32">
        <v>0</v>
      </c>
      <c r="Q1388" s="39">
        <v>90918.615000000005</v>
      </c>
      <c r="R1388" s="40">
        <v>56.864164340000002</v>
      </c>
      <c r="S1388" s="40">
        <f t="shared" si="109"/>
        <v>5170011.0649251891</v>
      </c>
    </row>
    <row r="1389" spans="6:19" ht="20" customHeight="1" x14ac:dyDescent="0.2">
      <c r="F1389" s="4">
        <v>43388</v>
      </c>
      <c r="G1389" s="32" t="str">
        <f t="shared" si="105"/>
        <v>Monday</v>
      </c>
      <c r="H1389" s="32" t="str">
        <f t="shared" si="106"/>
        <v>October</v>
      </c>
      <c r="I1389" s="32" t="str">
        <f t="shared" si="107"/>
        <v>2018</v>
      </c>
      <c r="J1389" s="32">
        <f t="shared" si="108"/>
        <v>42</v>
      </c>
      <c r="K1389" s="32" t="str">
        <f>VLOOKUP(F1389,_holidays!A1385:B3490, 2,)</f>
        <v>Y</v>
      </c>
      <c r="L1389" s="32" t="str">
        <f>VLOOKUP(F1389,_holidays!A1385:C3490, 3,FALSE)</f>
        <v>N</v>
      </c>
      <c r="M1389" s="32">
        <v>19.5</v>
      </c>
      <c r="N1389" s="32">
        <v>27.5</v>
      </c>
      <c r="O1389" s="32">
        <v>19.399999999999999</v>
      </c>
      <c r="P1389" s="32">
        <v>0</v>
      </c>
      <c r="Q1389" s="39">
        <v>108070.27499999999</v>
      </c>
      <c r="R1389" s="40">
        <v>79.182454410000005</v>
      </c>
      <c r="S1389" s="40">
        <f t="shared" si="109"/>
        <v>8557269.6232636627</v>
      </c>
    </row>
    <row r="1390" spans="6:19" ht="20" customHeight="1" x14ac:dyDescent="0.2">
      <c r="F1390" s="4">
        <v>43389</v>
      </c>
      <c r="G1390" s="32" t="str">
        <f t="shared" si="105"/>
        <v>Tuesday</v>
      </c>
      <c r="H1390" s="32" t="str">
        <f t="shared" si="106"/>
        <v>October</v>
      </c>
      <c r="I1390" s="32" t="str">
        <f t="shared" si="107"/>
        <v>2018</v>
      </c>
      <c r="J1390" s="32">
        <f t="shared" si="108"/>
        <v>42</v>
      </c>
      <c r="K1390" s="32" t="str">
        <f>VLOOKUP(F1390,_holidays!A1386:B3491, 2,)</f>
        <v>Y</v>
      </c>
      <c r="L1390" s="32" t="str">
        <f>VLOOKUP(F1390,_holidays!A1386:C3491, 3,FALSE)</f>
        <v>N</v>
      </c>
      <c r="M1390" s="32">
        <v>20</v>
      </c>
      <c r="N1390" s="32">
        <v>23.1</v>
      </c>
      <c r="O1390" s="32">
        <v>6.1</v>
      </c>
      <c r="P1390" s="32">
        <v>0.2</v>
      </c>
      <c r="Q1390" s="39">
        <v>113889.41</v>
      </c>
      <c r="R1390" s="40">
        <v>89.02524597</v>
      </c>
      <c r="S1390" s="40">
        <f t="shared" si="109"/>
        <v>10139032.738628179</v>
      </c>
    </row>
    <row r="1391" spans="6:19" ht="20" customHeight="1" x14ac:dyDescent="0.2">
      <c r="F1391" s="4">
        <v>43390</v>
      </c>
      <c r="G1391" s="32" t="str">
        <f t="shared" si="105"/>
        <v>Wednesday</v>
      </c>
      <c r="H1391" s="32" t="str">
        <f t="shared" si="106"/>
        <v>October</v>
      </c>
      <c r="I1391" s="32" t="str">
        <f t="shared" si="107"/>
        <v>2018</v>
      </c>
      <c r="J1391" s="32">
        <f t="shared" si="108"/>
        <v>42</v>
      </c>
      <c r="K1391" s="32" t="str">
        <f>VLOOKUP(F1391,_holidays!A1387:B3492, 2,)</f>
        <v>Y</v>
      </c>
      <c r="L1391" s="32" t="str">
        <f>VLOOKUP(F1391,_holidays!A1387:C3492, 3,FALSE)</f>
        <v>N</v>
      </c>
      <c r="M1391" s="32">
        <v>16.100000000000001</v>
      </c>
      <c r="N1391" s="32">
        <v>22.6</v>
      </c>
      <c r="O1391" s="32">
        <v>15.1</v>
      </c>
      <c r="P1391" s="32">
        <v>5.2</v>
      </c>
      <c r="Q1391" s="39">
        <v>112592.26</v>
      </c>
      <c r="R1391" s="40">
        <v>122.20067</v>
      </c>
      <c r="S1391" s="40">
        <f t="shared" si="109"/>
        <v>13758849.6088142</v>
      </c>
    </row>
    <row r="1392" spans="6:19" ht="20" customHeight="1" x14ac:dyDescent="0.2">
      <c r="F1392" s="4">
        <v>43391</v>
      </c>
      <c r="G1392" s="32" t="str">
        <f t="shared" si="105"/>
        <v>Thursday</v>
      </c>
      <c r="H1392" s="32" t="str">
        <f t="shared" si="106"/>
        <v>October</v>
      </c>
      <c r="I1392" s="32" t="str">
        <f t="shared" si="107"/>
        <v>2018</v>
      </c>
      <c r="J1392" s="32">
        <f t="shared" si="108"/>
        <v>42</v>
      </c>
      <c r="K1392" s="32" t="str">
        <f>VLOOKUP(F1392,_holidays!A1388:B3493, 2,)</f>
        <v>Y</v>
      </c>
      <c r="L1392" s="32" t="str">
        <f>VLOOKUP(F1392,_holidays!A1388:C3493, 3,FALSE)</f>
        <v>N</v>
      </c>
      <c r="M1392" s="32">
        <v>14.7</v>
      </c>
      <c r="N1392" s="32">
        <v>20.7</v>
      </c>
      <c r="O1392" s="32">
        <v>10.5</v>
      </c>
      <c r="P1392" s="32">
        <v>2</v>
      </c>
      <c r="Q1392" s="39">
        <v>112806.58500000001</v>
      </c>
      <c r="R1392" s="40">
        <v>165.77970980000001</v>
      </c>
      <c r="S1392" s="40">
        <f t="shared" si="109"/>
        <v>18701042.924829036</v>
      </c>
    </row>
    <row r="1393" spans="6:19" ht="20" customHeight="1" x14ac:dyDescent="0.2">
      <c r="F1393" s="4">
        <v>43392</v>
      </c>
      <c r="G1393" s="32" t="str">
        <f t="shared" si="105"/>
        <v>Friday</v>
      </c>
      <c r="H1393" s="32" t="str">
        <f t="shared" si="106"/>
        <v>October</v>
      </c>
      <c r="I1393" s="32" t="str">
        <f t="shared" si="107"/>
        <v>2018</v>
      </c>
      <c r="J1393" s="32">
        <f t="shared" si="108"/>
        <v>42</v>
      </c>
      <c r="K1393" s="32" t="str">
        <f>VLOOKUP(F1393,_holidays!A1389:B3494, 2,)</f>
        <v>Y</v>
      </c>
      <c r="L1393" s="32" t="str">
        <f>VLOOKUP(F1393,_holidays!A1389:C3494, 3,FALSE)</f>
        <v>N</v>
      </c>
      <c r="M1393" s="32">
        <v>12.8</v>
      </c>
      <c r="N1393" s="32">
        <v>27.4</v>
      </c>
      <c r="O1393" s="32">
        <v>23</v>
      </c>
      <c r="P1393" s="32">
        <v>0</v>
      </c>
      <c r="Q1393" s="39">
        <v>107940.16</v>
      </c>
      <c r="R1393" s="40">
        <v>101.6603803</v>
      </c>
      <c r="S1393" s="40">
        <f t="shared" si="109"/>
        <v>10973237.715242848</v>
      </c>
    </row>
    <row r="1394" spans="6:19" ht="20" customHeight="1" x14ac:dyDescent="0.2">
      <c r="F1394" s="4">
        <v>43393</v>
      </c>
      <c r="G1394" s="32" t="str">
        <f t="shared" si="105"/>
        <v>Saturday</v>
      </c>
      <c r="H1394" s="32" t="str">
        <f t="shared" si="106"/>
        <v>October</v>
      </c>
      <c r="I1394" s="32" t="str">
        <f t="shared" si="107"/>
        <v>2018</v>
      </c>
      <c r="J1394" s="32">
        <f t="shared" si="108"/>
        <v>42</v>
      </c>
      <c r="K1394" s="32" t="str">
        <f>VLOOKUP(F1394,_holidays!A1390:B3495, 2,)</f>
        <v>Y</v>
      </c>
      <c r="L1394" s="32" t="str">
        <f>VLOOKUP(F1394,_holidays!A1390:C3495, 3,FALSE)</f>
        <v>N</v>
      </c>
      <c r="M1394" s="32">
        <v>11.7</v>
      </c>
      <c r="N1394" s="32">
        <v>16.100000000000001</v>
      </c>
      <c r="O1394" s="32">
        <v>9.8000000000000007</v>
      </c>
      <c r="P1394" s="32">
        <v>5</v>
      </c>
      <c r="Q1394" s="39">
        <v>99368.854999999996</v>
      </c>
      <c r="R1394" s="40">
        <v>96.292242040000005</v>
      </c>
      <c r="S1394" s="40">
        <f t="shared" si="109"/>
        <v>9568449.8368976638</v>
      </c>
    </row>
    <row r="1395" spans="6:19" ht="20" customHeight="1" x14ac:dyDescent="0.2">
      <c r="F1395" s="4">
        <v>43394</v>
      </c>
      <c r="G1395" s="32" t="str">
        <f t="shared" si="105"/>
        <v>Sunday</v>
      </c>
      <c r="H1395" s="32" t="str">
        <f t="shared" si="106"/>
        <v>October</v>
      </c>
      <c r="I1395" s="32" t="str">
        <f t="shared" si="107"/>
        <v>2018</v>
      </c>
      <c r="J1395" s="32">
        <f t="shared" si="108"/>
        <v>43</v>
      </c>
      <c r="K1395" s="32" t="str">
        <f>VLOOKUP(F1395,_holidays!A1391:B3496, 2,)</f>
        <v>Y</v>
      </c>
      <c r="L1395" s="32" t="str">
        <f>VLOOKUP(F1395,_holidays!A1391:C3496, 3,FALSE)</f>
        <v>N</v>
      </c>
      <c r="M1395" s="32">
        <v>7.6</v>
      </c>
      <c r="N1395" s="32">
        <v>19.2</v>
      </c>
      <c r="O1395" s="32">
        <v>22.7</v>
      </c>
      <c r="P1395" s="32">
        <v>5.6</v>
      </c>
      <c r="Q1395" s="39">
        <v>98427.53</v>
      </c>
      <c r="R1395" s="40">
        <v>81.920924420000006</v>
      </c>
      <c r="S1395" s="40">
        <f t="shared" si="109"/>
        <v>8063274.2459772835</v>
      </c>
    </row>
    <row r="1396" spans="6:19" ht="20" customHeight="1" x14ac:dyDescent="0.2">
      <c r="F1396" s="4">
        <v>43395</v>
      </c>
      <c r="G1396" s="32" t="str">
        <f t="shared" si="105"/>
        <v>Monday</v>
      </c>
      <c r="H1396" s="32" t="str">
        <f t="shared" si="106"/>
        <v>October</v>
      </c>
      <c r="I1396" s="32" t="str">
        <f t="shared" si="107"/>
        <v>2018</v>
      </c>
      <c r="J1396" s="32">
        <f t="shared" si="108"/>
        <v>43</v>
      </c>
      <c r="K1396" s="32" t="str">
        <f>VLOOKUP(F1396,_holidays!A1392:B3497, 2,)</f>
        <v>Y</v>
      </c>
      <c r="L1396" s="32" t="str">
        <f>VLOOKUP(F1396,_holidays!A1392:C3497, 3,FALSE)</f>
        <v>N</v>
      </c>
      <c r="M1396" s="32">
        <v>8.9</v>
      </c>
      <c r="N1396" s="32">
        <v>27</v>
      </c>
      <c r="O1396" s="32">
        <v>25.7</v>
      </c>
      <c r="P1396" s="32">
        <v>0</v>
      </c>
      <c r="Q1396" s="39">
        <v>105893.61500000001</v>
      </c>
      <c r="R1396" s="40">
        <v>84.175390419999999</v>
      </c>
      <c r="S1396" s="40">
        <f t="shared" si="109"/>
        <v>8913636.3856101688</v>
      </c>
    </row>
    <row r="1397" spans="6:19" ht="20" customHeight="1" x14ac:dyDescent="0.2">
      <c r="F1397" s="4">
        <v>43396</v>
      </c>
      <c r="G1397" s="32" t="str">
        <f t="shared" si="105"/>
        <v>Tuesday</v>
      </c>
      <c r="H1397" s="32" t="str">
        <f t="shared" si="106"/>
        <v>October</v>
      </c>
      <c r="I1397" s="32" t="str">
        <f t="shared" si="107"/>
        <v>2018</v>
      </c>
      <c r="J1397" s="32">
        <f t="shared" si="108"/>
        <v>43</v>
      </c>
      <c r="K1397" s="32" t="str">
        <f>VLOOKUP(F1397,_holidays!A1393:B3498, 2,)</f>
        <v>Y</v>
      </c>
      <c r="L1397" s="32" t="str">
        <f>VLOOKUP(F1397,_holidays!A1393:C3498, 3,FALSE)</f>
        <v>N</v>
      </c>
      <c r="M1397" s="32">
        <v>13</v>
      </c>
      <c r="N1397" s="32">
        <v>18.8</v>
      </c>
      <c r="O1397" s="32">
        <v>16.7</v>
      </c>
      <c r="P1397" s="32">
        <v>0</v>
      </c>
      <c r="Q1397" s="39">
        <v>109241.565</v>
      </c>
      <c r="R1397" s="40">
        <v>90.935335870000003</v>
      </c>
      <c r="S1397" s="40">
        <f t="shared" si="109"/>
        <v>9933918.4042394366</v>
      </c>
    </row>
    <row r="1398" spans="6:19" ht="20" customHeight="1" x14ac:dyDescent="0.2">
      <c r="F1398" s="4">
        <v>43397</v>
      </c>
      <c r="G1398" s="32" t="str">
        <f t="shared" si="105"/>
        <v>Wednesday</v>
      </c>
      <c r="H1398" s="32" t="str">
        <f t="shared" si="106"/>
        <v>October</v>
      </c>
      <c r="I1398" s="32" t="str">
        <f t="shared" si="107"/>
        <v>2018</v>
      </c>
      <c r="J1398" s="32">
        <f t="shared" si="108"/>
        <v>43</v>
      </c>
      <c r="K1398" s="32" t="str">
        <f>VLOOKUP(F1398,_holidays!A1394:B3499, 2,)</f>
        <v>Y</v>
      </c>
      <c r="L1398" s="32" t="str">
        <f>VLOOKUP(F1398,_holidays!A1394:C3499, 3,FALSE)</f>
        <v>N</v>
      </c>
      <c r="M1398" s="32">
        <v>9.1999999999999993</v>
      </c>
      <c r="N1398" s="32">
        <v>15.5</v>
      </c>
      <c r="O1398" s="32">
        <v>19.7</v>
      </c>
      <c r="P1398" s="32">
        <v>0</v>
      </c>
      <c r="Q1398" s="39">
        <v>111423.36500000001</v>
      </c>
      <c r="R1398" s="40">
        <v>93.344752569999997</v>
      </c>
      <c r="S1398" s="40">
        <f t="shared" si="109"/>
        <v>10400786.436441798</v>
      </c>
    </row>
    <row r="1399" spans="6:19" ht="20" customHeight="1" x14ac:dyDescent="0.2">
      <c r="F1399" s="4">
        <v>43398</v>
      </c>
      <c r="G1399" s="32" t="str">
        <f t="shared" si="105"/>
        <v>Thursday</v>
      </c>
      <c r="H1399" s="32" t="str">
        <f t="shared" si="106"/>
        <v>October</v>
      </c>
      <c r="I1399" s="32" t="str">
        <f t="shared" si="107"/>
        <v>2018</v>
      </c>
      <c r="J1399" s="32">
        <f t="shared" si="108"/>
        <v>43</v>
      </c>
      <c r="K1399" s="32" t="str">
        <f>VLOOKUP(F1399,_holidays!A1395:B3500, 2,)</f>
        <v>Y</v>
      </c>
      <c r="L1399" s="32" t="str">
        <f>VLOOKUP(F1399,_holidays!A1395:C3500, 3,FALSE)</f>
        <v>N</v>
      </c>
      <c r="M1399" s="32">
        <v>6.4</v>
      </c>
      <c r="N1399" s="32">
        <v>19.5</v>
      </c>
      <c r="O1399" s="32">
        <v>25</v>
      </c>
      <c r="P1399" s="32">
        <v>0</v>
      </c>
      <c r="Q1399" s="39">
        <v>112414.39</v>
      </c>
      <c r="R1399" s="40">
        <v>115.427252</v>
      </c>
      <c r="S1399" s="40">
        <f t="shared" si="109"/>
        <v>12975684.12295628</v>
      </c>
    </row>
    <row r="1400" spans="6:19" ht="20" customHeight="1" x14ac:dyDescent="0.2">
      <c r="F1400" s="4">
        <v>43399</v>
      </c>
      <c r="G1400" s="32" t="str">
        <f t="shared" si="105"/>
        <v>Friday</v>
      </c>
      <c r="H1400" s="32" t="str">
        <f t="shared" si="106"/>
        <v>October</v>
      </c>
      <c r="I1400" s="32" t="str">
        <f t="shared" si="107"/>
        <v>2018</v>
      </c>
      <c r="J1400" s="32">
        <f t="shared" si="108"/>
        <v>43</v>
      </c>
      <c r="K1400" s="32" t="str">
        <f>VLOOKUP(F1400,_holidays!A1396:B3501, 2,)</f>
        <v>Y</v>
      </c>
      <c r="L1400" s="32" t="str">
        <f>VLOOKUP(F1400,_holidays!A1396:C3501, 3,FALSE)</f>
        <v>N</v>
      </c>
      <c r="M1400" s="32">
        <v>9.6</v>
      </c>
      <c r="N1400" s="32">
        <v>18.3</v>
      </c>
      <c r="O1400" s="32">
        <v>23.7</v>
      </c>
      <c r="P1400" s="32">
        <v>0</v>
      </c>
      <c r="Q1400" s="39">
        <v>111145.12</v>
      </c>
      <c r="R1400" s="40">
        <v>111.2042443</v>
      </c>
      <c r="S1400" s="40">
        <f t="shared" si="109"/>
        <v>12359809.077232815</v>
      </c>
    </row>
    <row r="1401" spans="6:19" ht="20" customHeight="1" x14ac:dyDescent="0.2">
      <c r="F1401" s="4">
        <v>43400</v>
      </c>
      <c r="G1401" s="32" t="str">
        <f t="shared" si="105"/>
        <v>Saturday</v>
      </c>
      <c r="H1401" s="32" t="str">
        <f t="shared" si="106"/>
        <v>October</v>
      </c>
      <c r="I1401" s="32" t="str">
        <f t="shared" si="107"/>
        <v>2018</v>
      </c>
      <c r="J1401" s="32">
        <f t="shared" si="108"/>
        <v>43</v>
      </c>
      <c r="K1401" s="32" t="str">
        <f>VLOOKUP(F1401,_holidays!A1397:B3502, 2,)</f>
        <v>Y</v>
      </c>
      <c r="L1401" s="32" t="str">
        <f>VLOOKUP(F1401,_holidays!A1397:C3502, 3,FALSE)</f>
        <v>N</v>
      </c>
      <c r="M1401" s="32">
        <v>11.3</v>
      </c>
      <c r="N1401" s="32">
        <v>19.600000000000001</v>
      </c>
      <c r="O1401" s="32">
        <v>20.5</v>
      </c>
      <c r="P1401" s="32">
        <v>0</v>
      </c>
      <c r="Q1401" s="39">
        <v>97973.985000000001</v>
      </c>
      <c r="R1401" s="40">
        <v>98.832267079999994</v>
      </c>
      <c r="S1401" s="40">
        <f t="shared" si="109"/>
        <v>9682991.0524119139</v>
      </c>
    </row>
    <row r="1402" spans="6:19" ht="20" customHeight="1" x14ac:dyDescent="0.2">
      <c r="F1402" s="4">
        <v>43401</v>
      </c>
      <c r="G1402" s="32" t="str">
        <f t="shared" si="105"/>
        <v>Sunday</v>
      </c>
      <c r="H1402" s="32" t="str">
        <f t="shared" si="106"/>
        <v>October</v>
      </c>
      <c r="I1402" s="32" t="str">
        <f t="shared" si="107"/>
        <v>2018</v>
      </c>
      <c r="J1402" s="32">
        <f t="shared" si="108"/>
        <v>44</v>
      </c>
      <c r="K1402" s="32" t="str">
        <f>VLOOKUP(F1402,_holidays!A1398:B3503, 2,)</f>
        <v>Y</v>
      </c>
      <c r="L1402" s="32" t="str">
        <f>VLOOKUP(F1402,_holidays!A1398:C3503, 3,FALSE)</f>
        <v>N</v>
      </c>
      <c r="M1402" s="32">
        <v>9.3000000000000007</v>
      </c>
      <c r="N1402" s="32">
        <v>15.9</v>
      </c>
      <c r="O1402" s="32">
        <v>22.8</v>
      </c>
      <c r="P1402" s="32">
        <v>0</v>
      </c>
      <c r="Q1402" s="39">
        <v>95624.014999999999</v>
      </c>
      <c r="R1402" s="40">
        <v>110.2151781</v>
      </c>
      <c r="S1402" s="40">
        <f t="shared" si="109"/>
        <v>10539217.843862072</v>
      </c>
    </row>
    <row r="1403" spans="6:19" ht="20" customHeight="1" x14ac:dyDescent="0.2">
      <c r="F1403" s="4">
        <v>43402</v>
      </c>
      <c r="G1403" s="32" t="str">
        <f t="shared" si="105"/>
        <v>Monday</v>
      </c>
      <c r="H1403" s="32" t="str">
        <f t="shared" si="106"/>
        <v>October</v>
      </c>
      <c r="I1403" s="32" t="str">
        <f t="shared" si="107"/>
        <v>2018</v>
      </c>
      <c r="J1403" s="32">
        <f t="shared" si="108"/>
        <v>44</v>
      </c>
      <c r="K1403" s="32" t="str">
        <f>VLOOKUP(F1403,_holidays!A1399:B3504, 2,)</f>
        <v>Y</v>
      </c>
      <c r="L1403" s="32" t="str">
        <f>VLOOKUP(F1403,_holidays!A1399:C3504, 3,FALSE)</f>
        <v>N</v>
      </c>
      <c r="M1403" s="32">
        <v>9.1</v>
      </c>
      <c r="N1403" s="32">
        <v>17</v>
      </c>
      <c r="O1403" s="32">
        <v>25.6</v>
      </c>
      <c r="P1403" s="32">
        <v>0</v>
      </c>
      <c r="Q1403" s="39">
        <v>110196.61500000001</v>
      </c>
      <c r="R1403" s="40">
        <v>142.33806010000001</v>
      </c>
      <c r="S1403" s="40">
        <f t="shared" si="109"/>
        <v>15685172.408686563</v>
      </c>
    </row>
    <row r="1404" spans="6:19" ht="20" customHeight="1" x14ac:dyDescent="0.2">
      <c r="F1404" s="4">
        <v>43403</v>
      </c>
      <c r="G1404" s="32" t="str">
        <f t="shared" si="105"/>
        <v>Tuesday</v>
      </c>
      <c r="H1404" s="32" t="str">
        <f t="shared" si="106"/>
        <v>October</v>
      </c>
      <c r="I1404" s="32" t="str">
        <f t="shared" si="107"/>
        <v>2018</v>
      </c>
      <c r="J1404" s="32">
        <f t="shared" si="108"/>
        <v>44</v>
      </c>
      <c r="K1404" s="32" t="str">
        <f>VLOOKUP(F1404,_holidays!A1400:B3505, 2,)</f>
        <v>Y</v>
      </c>
      <c r="L1404" s="32" t="str">
        <f>VLOOKUP(F1404,_holidays!A1400:C3505, 3,FALSE)</f>
        <v>N</v>
      </c>
      <c r="M1404" s="32">
        <v>8.3000000000000007</v>
      </c>
      <c r="N1404" s="32">
        <v>25.2</v>
      </c>
      <c r="O1404" s="32">
        <v>25.8</v>
      </c>
      <c r="P1404" s="32">
        <v>0</v>
      </c>
      <c r="Q1404" s="39">
        <v>113459.02499999999</v>
      </c>
      <c r="R1404" s="40">
        <v>149.08062029999999</v>
      </c>
      <c r="S1404" s="40">
        <f t="shared" si="109"/>
        <v>16914541.825633205</v>
      </c>
    </row>
    <row r="1405" spans="6:19" ht="20" customHeight="1" x14ac:dyDescent="0.2">
      <c r="F1405" s="4">
        <v>43404</v>
      </c>
      <c r="G1405" s="32" t="str">
        <f t="shared" si="105"/>
        <v>Wednesday</v>
      </c>
      <c r="H1405" s="32" t="str">
        <f t="shared" si="106"/>
        <v>October</v>
      </c>
      <c r="I1405" s="32" t="str">
        <f t="shared" si="107"/>
        <v>2018</v>
      </c>
      <c r="J1405" s="32">
        <f t="shared" si="108"/>
        <v>44</v>
      </c>
      <c r="K1405" s="32" t="str">
        <f>VLOOKUP(F1405,_holidays!A1401:B3506, 2,)</f>
        <v>Y</v>
      </c>
      <c r="L1405" s="32" t="str">
        <f>VLOOKUP(F1405,_holidays!A1401:C3506, 3,FALSE)</f>
        <v>N</v>
      </c>
      <c r="M1405" s="32">
        <v>13</v>
      </c>
      <c r="N1405" s="32">
        <v>19.5</v>
      </c>
      <c r="O1405" s="32">
        <v>16.7</v>
      </c>
      <c r="P1405" s="32">
        <v>0</v>
      </c>
      <c r="Q1405" s="39">
        <v>114402.745</v>
      </c>
      <c r="R1405" s="40">
        <v>121.6154276</v>
      </c>
      <c r="S1405" s="40">
        <f t="shared" si="109"/>
        <v>13913138.751788761</v>
      </c>
    </row>
    <row r="1406" spans="6:19" ht="20" customHeight="1" x14ac:dyDescent="0.2">
      <c r="F1406" s="4">
        <v>43405</v>
      </c>
      <c r="G1406" s="32" t="str">
        <f t="shared" si="105"/>
        <v>Thursday</v>
      </c>
      <c r="H1406" s="32" t="str">
        <f t="shared" si="106"/>
        <v>November</v>
      </c>
      <c r="I1406" s="32" t="str">
        <f t="shared" si="107"/>
        <v>2018</v>
      </c>
      <c r="J1406" s="32">
        <f t="shared" si="108"/>
        <v>44</v>
      </c>
      <c r="K1406" s="32" t="str">
        <f>VLOOKUP(F1406,_holidays!A1402:B3507, 2,)</f>
        <v>Y</v>
      </c>
      <c r="L1406" s="32" t="str">
        <f>VLOOKUP(F1406,_holidays!A1402:C3507, 3,FALSE)</f>
        <v>N</v>
      </c>
      <c r="M1406" s="32">
        <v>12.8</v>
      </c>
      <c r="N1406" s="32">
        <v>34.299999999999997</v>
      </c>
      <c r="O1406" s="32">
        <v>14.2</v>
      </c>
      <c r="P1406" s="32">
        <v>0</v>
      </c>
      <c r="Q1406" s="39">
        <v>119350.66499999999</v>
      </c>
      <c r="R1406" s="40">
        <v>101.7889277</v>
      </c>
      <c r="S1406" s="40">
        <f t="shared" si="109"/>
        <v>12148576.21063192</v>
      </c>
    </row>
    <row r="1407" spans="6:19" ht="20" customHeight="1" x14ac:dyDescent="0.2">
      <c r="F1407" s="4">
        <v>43406</v>
      </c>
      <c r="G1407" s="32" t="str">
        <f t="shared" si="105"/>
        <v>Friday</v>
      </c>
      <c r="H1407" s="32" t="str">
        <f t="shared" si="106"/>
        <v>November</v>
      </c>
      <c r="I1407" s="32" t="str">
        <f t="shared" si="107"/>
        <v>2018</v>
      </c>
      <c r="J1407" s="32">
        <f t="shared" si="108"/>
        <v>44</v>
      </c>
      <c r="K1407" s="32" t="str">
        <f>VLOOKUP(F1407,_holidays!A1403:B3508, 2,)</f>
        <v>Y</v>
      </c>
      <c r="L1407" s="32" t="str">
        <f>VLOOKUP(F1407,_holidays!A1403:C3508, 3,FALSE)</f>
        <v>N</v>
      </c>
      <c r="M1407" s="32">
        <v>16.3</v>
      </c>
      <c r="N1407" s="32">
        <v>31.6</v>
      </c>
      <c r="O1407" s="32">
        <v>13.4</v>
      </c>
      <c r="P1407" s="32">
        <v>0</v>
      </c>
      <c r="Q1407" s="39">
        <v>116793.855</v>
      </c>
      <c r="R1407" s="40">
        <v>79.019020170000005</v>
      </c>
      <c r="S1407" s="40">
        <f t="shared" si="109"/>
        <v>9228935.9839770552</v>
      </c>
    </row>
    <row r="1408" spans="6:19" ht="20" customHeight="1" x14ac:dyDescent="0.2">
      <c r="F1408" s="4">
        <v>43407</v>
      </c>
      <c r="G1408" s="32" t="str">
        <f t="shared" si="105"/>
        <v>Saturday</v>
      </c>
      <c r="H1408" s="32" t="str">
        <f t="shared" si="106"/>
        <v>November</v>
      </c>
      <c r="I1408" s="32" t="str">
        <f t="shared" si="107"/>
        <v>2018</v>
      </c>
      <c r="J1408" s="32">
        <f t="shared" si="108"/>
        <v>44</v>
      </c>
      <c r="K1408" s="32" t="str">
        <f>VLOOKUP(F1408,_holidays!A1404:B3509, 2,)</f>
        <v>Y</v>
      </c>
      <c r="L1408" s="32" t="str">
        <f>VLOOKUP(F1408,_holidays!A1404:C3509, 3,FALSE)</f>
        <v>N</v>
      </c>
      <c r="M1408" s="32">
        <v>12.6</v>
      </c>
      <c r="N1408" s="32">
        <v>20.9</v>
      </c>
      <c r="O1408" s="32">
        <v>19.899999999999999</v>
      </c>
      <c r="P1408" s="32">
        <v>0.2</v>
      </c>
      <c r="Q1408" s="39">
        <v>93859.285000000003</v>
      </c>
      <c r="R1408" s="40">
        <v>74.729665089999997</v>
      </c>
      <c r="S1408" s="40">
        <f t="shared" si="109"/>
        <v>7014072.9336368609</v>
      </c>
    </row>
    <row r="1409" spans="6:19" ht="20" customHeight="1" x14ac:dyDescent="0.2">
      <c r="F1409" s="4">
        <v>43408</v>
      </c>
      <c r="G1409" s="32" t="str">
        <f t="shared" si="105"/>
        <v>Sunday</v>
      </c>
      <c r="H1409" s="32" t="str">
        <f t="shared" si="106"/>
        <v>November</v>
      </c>
      <c r="I1409" s="32" t="str">
        <f t="shared" si="107"/>
        <v>2018</v>
      </c>
      <c r="J1409" s="32">
        <f t="shared" si="108"/>
        <v>45</v>
      </c>
      <c r="K1409" s="32" t="str">
        <f>VLOOKUP(F1409,_holidays!A1405:B3510, 2,)</f>
        <v>Y</v>
      </c>
      <c r="L1409" s="32" t="str">
        <f>VLOOKUP(F1409,_holidays!A1405:C3510, 3,FALSE)</f>
        <v>N</v>
      </c>
      <c r="M1409" s="32">
        <v>9.1999999999999993</v>
      </c>
      <c r="N1409" s="32">
        <v>20.9</v>
      </c>
      <c r="O1409" s="32">
        <v>19.7</v>
      </c>
      <c r="P1409" s="32">
        <v>0</v>
      </c>
      <c r="Q1409" s="39">
        <v>96432.625</v>
      </c>
      <c r="R1409" s="40">
        <v>90.901472760000004</v>
      </c>
      <c r="S1409" s="40">
        <f t="shared" si="109"/>
        <v>8765867.634612795</v>
      </c>
    </row>
    <row r="1410" spans="6:19" ht="20" customHeight="1" x14ac:dyDescent="0.2">
      <c r="F1410" s="4">
        <v>43409</v>
      </c>
      <c r="G1410" s="32" t="str">
        <f t="shared" si="105"/>
        <v>Monday</v>
      </c>
      <c r="H1410" s="32" t="str">
        <f t="shared" si="106"/>
        <v>November</v>
      </c>
      <c r="I1410" s="32" t="str">
        <f t="shared" si="107"/>
        <v>2018</v>
      </c>
      <c r="J1410" s="32">
        <f t="shared" si="108"/>
        <v>45</v>
      </c>
      <c r="K1410" s="32" t="str">
        <f>VLOOKUP(F1410,_holidays!A1406:B3511, 2,)</f>
        <v>Y</v>
      </c>
      <c r="L1410" s="32" t="str">
        <f>VLOOKUP(F1410,_holidays!A1406:C3511, 3,FALSE)</f>
        <v>N</v>
      </c>
      <c r="M1410" s="32">
        <v>14.5</v>
      </c>
      <c r="N1410" s="32">
        <v>28.6</v>
      </c>
      <c r="O1410" s="32">
        <v>15.8</v>
      </c>
      <c r="P1410" s="32">
        <v>2.8</v>
      </c>
      <c r="Q1410" s="39">
        <v>107014.075</v>
      </c>
      <c r="R1410" s="40">
        <v>104.6322227</v>
      </c>
      <c r="S1410" s="40">
        <f t="shared" si="109"/>
        <v>11197120.527434502</v>
      </c>
    </row>
    <row r="1411" spans="6:19" ht="20" customHeight="1" x14ac:dyDescent="0.2">
      <c r="F1411" s="4">
        <v>43410</v>
      </c>
      <c r="G1411" s="32" t="str">
        <f t="shared" si="105"/>
        <v>Tuesday</v>
      </c>
      <c r="H1411" s="32" t="str">
        <f t="shared" si="106"/>
        <v>November</v>
      </c>
      <c r="I1411" s="32" t="str">
        <f t="shared" si="107"/>
        <v>2018</v>
      </c>
      <c r="J1411" s="32">
        <f t="shared" si="108"/>
        <v>45</v>
      </c>
      <c r="K1411" s="32" t="str">
        <f>VLOOKUP(F1411,_holidays!A1407:B3512, 2,)</f>
        <v>Y</v>
      </c>
      <c r="L1411" s="32" t="str">
        <f>VLOOKUP(F1411,_holidays!A1407:C3512, 3,FALSE)</f>
        <v>Y</v>
      </c>
      <c r="M1411" s="32">
        <v>16.3</v>
      </c>
      <c r="N1411" s="32">
        <v>21.4</v>
      </c>
      <c r="O1411" s="32">
        <v>7.8</v>
      </c>
      <c r="P1411" s="32">
        <v>4.4000000000000004</v>
      </c>
      <c r="Q1411" s="39">
        <v>100696.565</v>
      </c>
      <c r="R1411" s="40">
        <v>115.778035</v>
      </c>
      <c r="S1411" s="40">
        <f t="shared" si="109"/>
        <v>11658450.426949775</v>
      </c>
    </row>
    <row r="1412" spans="6:19" ht="20" customHeight="1" x14ac:dyDescent="0.2">
      <c r="F1412" s="4">
        <v>43411</v>
      </c>
      <c r="G1412" s="32" t="str">
        <f t="shared" si="105"/>
        <v>Wednesday</v>
      </c>
      <c r="H1412" s="32" t="str">
        <f t="shared" si="106"/>
        <v>November</v>
      </c>
      <c r="I1412" s="32" t="str">
        <f t="shared" si="107"/>
        <v>2018</v>
      </c>
      <c r="J1412" s="32">
        <f t="shared" si="108"/>
        <v>45</v>
      </c>
      <c r="K1412" s="32" t="str">
        <f>VLOOKUP(F1412,_holidays!A1408:B3513, 2,)</f>
        <v>Y</v>
      </c>
      <c r="L1412" s="32" t="str">
        <f>VLOOKUP(F1412,_holidays!A1408:C3513, 3,FALSE)</f>
        <v>N</v>
      </c>
      <c r="M1412" s="32">
        <v>11.1</v>
      </c>
      <c r="N1412" s="32">
        <v>17.2</v>
      </c>
      <c r="O1412" s="32">
        <v>18.2</v>
      </c>
      <c r="P1412" s="32">
        <v>35.799999999999997</v>
      </c>
      <c r="Q1412" s="39">
        <v>106387.19500000001</v>
      </c>
      <c r="R1412" s="40">
        <v>95.569564769999999</v>
      </c>
      <c r="S1412" s="40">
        <f t="shared" si="109"/>
        <v>10167377.92325112</v>
      </c>
    </row>
    <row r="1413" spans="6:19" ht="20" customHeight="1" x14ac:dyDescent="0.2">
      <c r="F1413" s="4">
        <v>43412</v>
      </c>
      <c r="G1413" s="32" t="str">
        <f t="shared" si="105"/>
        <v>Thursday</v>
      </c>
      <c r="H1413" s="32" t="str">
        <f t="shared" si="106"/>
        <v>November</v>
      </c>
      <c r="I1413" s="32" t="str">
        <f t="shared" si="107"/>
        <v>2018</v>
      </c>
      <c r="J1413" s="32">
        <f t="shared" si="108"/>
        <v>45</v>
      </c>
      <c r="K1413" s="32" t="str">
        <f>VLOOKUP(F1413,_holidays!A1409:B3514, 2,)</f>
        <v>Y</v>
      </c>
      <c r="L1413" s="32" t="str">
        <f>VLOOKUP(F1413,_holidays!A1409:C3514, 3,FALSE)</f>
        <v>N</v>
      </c>
      <c r="M1413" s="32">
        <v>7.7</v>
      </c>
      <c r="N1413" s="32">
        <v>17</v>
      </c>
      <c r="O1413" s="32">
        <v>22.7</v>
      </c>
      <c r="P1413" s="32">
        <v>3</v>
      </c>
      <c r="Q1413" s="39">
        <v>109430.37</v>
      </c>
      <c r="R1413" s="40">
        <v>91.884517419999995</v>
      </c>
      <c r="S1413" s="40">
        <f t="shared" si="109"/>
        <v>10054956.738542045</v>
      </c>
    </row>
    <row r="1414" spans="6:19" ht="20" customHeight="1" x14ac:dyDescent="0.2">
      <c r="F1414" s="4">
        <v>43413</v>
      </c>
      <c r="G1414" s="32" t="str">
        <f t="shared" ref="G1414:G1477" si="110">TEXT(F1414,"DDDD")</f>
        <v>Friday</v>
      </c>
      <c r="H1414" s="32" t="str">
        <f t="shared" ref="H1414:H1477" si="111">TEXT(F1414,"MMMM")</f>
        <v>November</v>
      </c>
      <c r="I1414" s="32" t="str">
        <f t="shared" ref="I1414:I1477" si="112">TEXT(F1414,"YYYY")</f>
        <v>2018</v>
      </c>
      <c r="J1414" s="32">
        <f t="shared" ref="J1414:J1477" si="113">WEEKNUM(F1414)</f>
        <v>45</v>
      </c>
      <c r="K1414" s="32" t="str">
        <f>VLOOKUP(F1414,_holidays!A1410:B3515, 2,)</f>
        <v>Y</v>
      </c>
      <c r="L1414" s="32" t="str">
        <f>VLOOKUP(F1414,_holidays!A1410:C3515, 3,FALSE)</f>
        <v>N</v>
      </c>
      <c r="M1414" s="32">
        <v>8</v>
      </c>
      <c r="N1414" s="32">
        <v>20</v>
      </c>
      <c r="O1414" s="32">
        <v>14.8</v>
      </c>
      <c r="P1414" s="32">
        <v>0</v>
      </c>
      <c r="Q1414" s="39">
        <v>112506.95</v>
      </c>
      <c r="R1414" s="40">
        <v>101.7347422</v>
      </c>
      <c r="S1414" s="40">
        <f t="shared" ref="S1414:S1477" si="114">Q1414*R1414</f>
        <v>11445865.553958289</v>
      </c>
    </row>
    <row r="1415" spans="6:19" ht="20" customHeight="1" x14ac:dyDescent="0.2">
      <c r="F1415" s="4">
        <v>43414</v>
      </c>
      <c r="G1415" s="32" t="str">
        <f t="shared" si="110"/>
        <v>Saturday</v>
      </c>
      <c r="H1415" s="32" t="str">
        <f t="shared" si="111"/>
        <v>November</v>
      </c>
      <c r="I1415" s="32" t="str">
        <f t="shared" si="112"/>
        <v>2018</v>
      </c>
      <c r="J1415" s="32">
        <f t="shared" si="113"/>
        <v>45</v>
      </c>
      <c r="K1415" s="32" t="str">
        <f>VLOOKUP(F1415,_holidays!A1411:B3516, 2,)</f>
        <v>Y</v>
      </c>
      <c r="L1415" s="32" t="str">
        <f>VLOOKUP(F1415,_holidays!A1411:C3516, 3,FALSE)</f>
        <v>N</v>
      </c>
      <c r="M1415" s="32">
        <v>9</v>
      </c>
      <c r="N1415" s="32">
        <v>20.3</v>
      </c>
      <c r="O1415" s="32">
        <v>27.3</v>
      </c>
      <c r="P1415" s="32">
        <v>0</v>
      </c>
      <c r="Q1415" s="39">
        <v>100203.55</v>
      </c>
      <c r="R1415" s="40">
        <v>86.725271390000003</v>
      </c>
      <c r="S1415" s="40">
        <f t="shared" si="114"/>
        <v>8690180.0679914355</v>
      </c>
    </row>
    <row r="1416" spans="6:19" ht="20" customHeight="1" x14ac:dyDescent="0.2">
      <c r="F1416" s="4">
        <v>43415</v>
      </c>
      <c r="G1416" s="32" t="str">
        <f t="shared" si="110"/>
        <v>Sunday</v>
      </c>
      <c r="H1416" s="32" t="str">
        <f t="shared" si="111"/>
        <v>November</v>
      </c>
      <c r="I1416" s="32" t="str">
        <f t="shared" si="112"/>
        <v>2018</v>
      </c>
      <c r="J1416" s="32">
        <f t="shared" si="113"/>
        <v>46</v>
      </c>
      <c r="K1416" s="32" t="str">
        <f>VLOOKUP(F1416,_holidays!A1412:B3517, 2,)</f>
        <v>Y</v>
      </c>
      <c r="L1416" s="32" t="str">
        <f>VLOOKUP(F1416,_holidays!A1412:C3517, 3,FALSE)</f>
        <v>N</v>
      </c>
      <c r="M1416" s="32">
        <v>9.3000000000000007</v>
      </c>
      <c r="N1416" s="32">
        <v>19.600000000000001</v>
      </c>
      <c r="O1416" s="32">
        <v>29.1</v>
      </c>
      <c r="P1416" s="32">
        <v>0.2</v>
      </c>
      <c r="Q1416" s="39">
        <v>94602.89</v>
      </c>
      <c r="R1416" s="40">
        <v>76.672204399999998</v>
      </c>
      <c r="S1416" s="40">
        <f t="shared" si="114"/>
        <v>7253412.1189107159</v>
      </c>
    </row>
    <row r="1417" spans="6:19" ht="20" customHeight="1" x14ac:dyDescent="0.2">
      <c r="F1417" s="4">
        <v>43416</v>
      </c>
      <c r="G1417" s="32" t="str">
        <f t="shared" si="110"/>
        <v>Monday</v>
      </c>
      <c r="H1417" s="32" t="str">
        <f t="shared" si="111"/>
        <v>November</v>
      </c>
      <c r="I1417" s="32" t="str">
        <f t="shared" si="112"/>
        <v>2018</v>
      </c>
      <c r="J1417" s="32">
        <f t="shared" si="113"/>
        <v>46</v>
      </c>
      <c r="K1417" s="32" t="str">
        <f>VLOOKUP(F1417,_holidays!A1413:B3518, 2,)</f>
        <v>Y</v>
      </c>
      <c r="L1417" s="32" t="str">
        <f>VLOOKUP(F1417,_holidays!A1413:C3518, 3,FALSE)</f>
        <v>N</v>
      </c>
      <c r="M1417" s="32">
        <v>10.9</v>
      </c>
      <c r="N1417" s="32">
        <v>30.2</v>
      </c>
      <c r="O1417" s="32">
        <v>17.5</v>
      </c>
      <c r="P1417" s="32">
        <v>0</v>
      </c>
      <c r="Q1417" s="39">
        <v>114159.595</v>
      </c>
      <c r="R1417" s="40">
        <v>105.4518321</v>
      </c>
      <c r="S1417" s="40">
        <f t="shared" si="114"/>
        <v>12038338.444544001</v>
      </c>
    </row>
    <row r="1418" spans="6:19" ht="20" customHeight="1" x14ac:dyDescent="0.2">
      <c r="F1418" s="4">
        <v>43417</v>
      </c>
      <c r="G1418" s="32" t="str">
        <f t="shared" si="110"/>
        <v>Tuesday</v>
      </c>
      <c r="H1418" s="32" t="str">
        <f t="shared" si="111"/>
        <v>November</v>
      </c>
      <c r="I1418" s="32" t="str">
        <f t="shared" si="112"/>
        <v>2018</v>
      </c>
      <c r="J1418" s="32">
        <f t="shared" si="113"/>
        <v>46</v>
      </c>
      <c r="K1418" s="32" t="str">
        <f>VLOOKUP(F1418,_holidays!A1414:B3519, 2,)</f>
        <v>Y</v>
      </c>
      <c r="L1418" s="32" t="str">
        <f>VLOOKUP(F1418,_holidays!A1414:C3519, 3,FALSE)</f>
        <v>N</v>
      </c>
      <c r="M1418" s="32">
        <v>16.899999999999999</v>
      </c>
      <c r="N1418" s="32">
        <v>30.5</v>
      </c>
      <c r="O1418" s="32">
        <v>18.399999999999999</v>
      </c>
      <c r="P1418" s="32">
        <v>0</v>
      </c>
      <c r="Q1418" s="39">
        <v>120185.265</v>
      </c>
      <c r="R1418" s="40">
        <v>111.5733647</v>
      </c>
      <c r="S1418" s="40">
        <f t="shared" si="114"/>
        <v>13409474.403411146</v>
      </c>
    </row>
    <row r="1419" spans="6:19" ht="20" customHeight="1" x14ac:dyDescent="0.2">
      <c r="F1419" s="4">
        <v>43418</v>
      </c>
      <c r="G1419" s="32" t="str">
        <f t="shared" si="110"/>
        <v>Wednesday</v>
      </c>
      <c r="H1419" s="32" t="str">
        <f t="shared" si="111"/>
        <v>November</v>
      </c>
      <c r="I1419" s="32" t="str">
        <f t="shared" si="112"/>
        <v>2018</v>
      </c>
      <c r="J1419" s="32">
        <f t="shared" si="113"/>
        <v>46</v>
      </c>
      <c r="K1419" s="32" t="str">
        <f>VLOOKUP(F1419,_holidays!A1415:B3520, 2,)</f>
        <v>Y</v>
      </c>
      <c r="L1419" s="32" t="str">
        <f>VLOOKUP(F1419,_holidays!A1415:C3520, 3,FALSE)</f>
        <v>N</v>
      </c>
      <c r="M1419" s="32">
        <v>14.8</v>
      </c>
      <c r="N1419" s="32">
        <v>17.3</v>
      </c>
      <c r="O1419" s="32">
        <v>7.2</v>
      </c>
      <c r="P1419" s="32">
        <v>6.2</v>
      </c>
      <c r="Q1419" s="39">
        <v>116487.58</v>
      </c>
      <c r="R1419" s="40">
        <v>119.62472270000001</v>
      </c>
      <c r="S1419" s="40">
        <f t="shared" si="114"/>
        <v>13934794.455494067</v>
      </c>
    </row>
    <row r="1420" spans="6:19" ht="20" customHeight="1" x14ac:dyDescent="0.2">
      <c r="F1420" s="4">
        <v>43419</v>
      </c>
      <c r="G1420" s="32" t="str">
        <f t="shared" si="110"/>
        <v>Thursday</v>
      </c>
      <c r="H1420" s="32" t="str">
        <f t="shared" si="111"/>
        <v>November</v>
      </c>
      <c r="I1420" s="32" t="str">
        <f t="shared" si="112"/>
        <v>2018</v>
      </c>
      <c r="J1420" s="32">
        <f t="shared" si="113"/>
        <v>46</v>
      </c>
      <c r="K1420" s="32" t="str">
        <f>VLOOKUP(F1420,_holidays!A1416:B3521, 2,)</f>
        <v>Y</v>
      </c>
      <c r="L1420" s="32" t="str">
        <f>VLOOKUP(F1420,_holidays!A1416:C3521, 3,FALSE)</f>
        <v>N</v>
      </c>
      <c r="M1420" s="32">
        <v>13.7</v>
      </c>
      <c r="N1420" s="32">
        <v>18.100000000000001</v>
      </c>
      <c r="O1420" s="32">
        <v>23.8</v>
      </c>
      <c r="P1420" s="32">
        <v>0.2</v>
      </c>
      <c r="Q1420" s="39">
        <v>108628.34</v>
      </c>
      <c r="R1420" s="40">
        <v>96.501965749999997</v>
      </c>
      <c r="S1420" s="40">
        <f t="shared" si="114"/>
        <v>10482848.346159354</v>
      </c>
    </row>
    <row r="1421" spans="6:19" ht="20" customHeight="1" x14ac:dyDescent="0.2">
      <c r="F1421" s="4">
        <v>43420</v>
      </c>
      <c r="G1421" s="32" t="str">
        <f t="shared" si="110"/>
        <v>Friday</v>
      </c>
      <c r="H1421" s="32" t="str">
        <f t="shared" si="111"/>
        <v>November</v>
      </c>
      <c r="I1421" s="32" t="str">
        <f t="shared" si="112"/>
        <v>2018</v>
      </c>
      <c r="J1421" s="32">
        <f t="shared" si="113"/>
        <v>46</v>
      </c>
      <c r="K1421" s="32" t="str">
        <f>VLOOKUP(F1421,_holidays!A1417:B3522, 2,)</f>
        <v>Y</v>
      </c>
      <c r="L1421" s="32" t="str">
        <f>VLOOKUP(F1421,_holidays!A1417:C3522, 3,FALSE)</f>
        <v>N</v>
      </c>
      <c r="M1421" s="32">
        <v>8.3000000000000007</v>
      </c>
      <c r="N1421" s="32">
        <v>19</v>
      </c>
      <c r="O1421" s="32">
        <v>29.8</v>
      </c>
      <c r="P1421" s="32">
        <v>0</v>
      </c>
      <c r="Q1421" s="39">
        <v>107405.925</v>
      </c>
      <c r="R1421" s="40">
        <v>97.767081950000005</v>
      </c>
      <c r="S1421" s="40">
        <f t="shared" si="114"/>
        <v>10500763.871390555</v>
      </c>
    </row>
    <row r="1422" spans="6:19" ht="20" customHeight="1" x14ac:dyDescent="0.2">
      <c r="F1422" s="4">
        <v>43421</v>
      </c>
      <c r="G1422" s="32" t="str">
        <f t="shared" si="110"/>
        <v>Saturday</v>
      </c>
      <c r="H1422" s="32" t="str">
        <f t="shared" si="111"/>
        <v>November</v>
      </c>
      <c r="I1422" s="32" t="str">
        <f t="shared" si="112"/>
        <v>2018</v>
      </c>
      <c r="J1422" s="32">
        <f t="shared" si="113"/>
        <v>46</v>
      </c>
      <c r="K1422" s="32" t="str">
        <f>VLOOKUP(F1422,_holidays!A1418:B3523, 2,)</f>
        <v>Y</v>
      </c>
      <c r="L1422" s="32" t="str">
        <f>VLOOKUP(F1422,_holidays!A1418:C3523, 3,FALSE)</f>
        <v>N</v>
      </c>
      <c r="M1422" s="32">
        <v>9.6</v>
      </c>
      <c r="N1422" s="32">
        <v>18.100000000000001</v>
      </c>
      <c r="O1422" s="32">
        <v>29.9</v>
      </c>
      <c r="P1422" s="32">
        <v>0</v>
      </c>
      <c r="Q1422" s="39">
        <v>90498.92</v>
      </c>
      <c r="R1422" s="40">
        <v>83.267081379999993</v>
      </c>
      <c r="S1422" s="40">
        <f t="shared" si="114"/>
        <v>7535580.9364421088</v>
      </c>
    </row>
    <row r="1423" spans="6:19" ht="20" customHeight="1" x14ac:dyDescent="0.2">
      <c r="F1423" s="4">
        <v>43422</v>
      </c>
      <c r="G1423" s="32" t="str">
        <f t="shared" si="110"/>
        <v>Sunday</v>
      </c>
      <c r="H1423" s="32" t="str">
        <f t="shared" si="111"/>
        <v>November</v>
      </c>
      <c r="I1423" s="32" t="str">
        <f t="shared" si="112"/>
        <v>2018</v>
      </c>
      <c r="J1423" s="32">
        <f t="shared" si="113"/>
        <v>47</v>
      </c>
      <c r="K1423" s="32" t="str">
        <f>VLOOKUP(F1423,_holidays!A1419:B3524, 2,)</f>
        <v>Y</v>
      </c>
      <c r="L1423" s="32" t="str">
        <f>VLOOKUP(F1423,_holidays!A1419:C3524, 3,FALSE)</f>
        <v>N</v>
      </c>
      <c r="M1423" s="32">
        <v>9.8000000000000007</v>
      </c>
      <c r="N1423" s="32">
        <v>26.6</v>
      </c>
      <c r="O1423" s="32">
        <v>30.1</v>
      </c>
      <c r="P1423" s="32">
        <v>0</v>
      </c>
      <c r="Q1423" s="39">
        <v>92043.13</v>
      </c>
      <c r="R1423" s="40">
        <v>89.24819359</v>
      </c>
      <c r="S1423" s="40">
        <f t="shared" si="114"/>
        <v>8214683.0848695375</v>
      </c>
    </row>
    <row r="1424" spans="6:19" ht="20" customHeight="1" x14ac:dyDescent="0.2">
      <c r="F1424" s="4">
        <v>43423</v>
      </c>
      <c r="G1424" s="32" t="str">
        <f t="shared" si="110"/>
        <v>Monday</v>
      </c>
      <c r="H1424" s="32" t="str">
        <f t="shared" si="111"/>
        <v>November</v>
      </c>
      <c r="I1424" s="32" t="str">
        <f t="shared" si="112"/>
        <v>2018</v>
      </c>
      <c r="J1424" s="32">
        <f t="shared" si="113"/>
        <v>47</v>
      </c>
      <c r="K1424" s="32" t="str">
        <f>VLOOKUP(F1424,_holidays!A1420:B3525, 2,)</f>
        <v>Y</v>
      </c>
      <c r="L1424" s="32" t="str">
        <f>VLOOKUP(F1424,_holidays!A1420:C3525, 3,FALSE)</f>
        <v>N</v>
      </c>
      <c r="M1424" s="32">
        <v>15.4</v>
      </c>
      <c r="N1424" s="32">
        <v>30.9</v>
      </c>
      <c r="O1424" s="32">
        <v>27.5</v>
      </c>
      <c r="P1424" s="32">
        <v>0</v>
      </c>
      <c r="Q1424" s="39">
        <v>113978.535</v>
      </c>
      <c r="R1424" s="40">
        <v>104.47126299999999</v>
      </c>
      <c r="S1424" s="40">
        <f t="shared" si="114"/>
        <v>11907481.506339705</v>
      </c>
    </row>
    <row r="1425" spans="6:19" ht="20" customHeight="1" x14ac:dyDescent="0.2">
      <c r="F1425" s="4">
        <v>43424</v>
      </c>
      <c r="G1425" s="32" t="str">
        <f t="shared" si="110"/>
        <v>Tuesday</v>
      </c>
      <c r="H1425" s="32" t="str">
        <f t="shared" si="111"/>
        <v>November</v>
      </c>
      <c r="I1425" s="32" t="str">
        <f t="shared" si="112"/>
        <v>2018</v>
      </c>
      <c r="J1425" s="32">
        <f t="shared" si="113"/>
        <v>47</v>
      </c>
      <c r="K1425" s="32" t="str">
        <f>VLOOKUP(F1425,_holidays!A1421:B3526, 2,)</f>
        <v>Y</v>
      </c>
      <c r="L1425" s="32" t="str">
        <f>VLOOKUP(F1425,_holidays!A1421:C3526, 3,FALSE)</f>
        <v>N</v>
      </c>
      <c r="M1425" s="32">
        <v>22.5</v>
      </c>
      <c r="N1425" s="32">
        <v>27.6</v>
      </c>
      <c r="O1425" s="32">
        <v>5.5</v>
      </c>
      <c r="P1425" s="32">
        <v>0</v>
      </c>
      <c r="Q1425" s="39">
        <v>118330.625</v>
      </c>
      <c r="R1425" s="40">
        <v>110.715976</v>
      </c>
      <c r="S1425" s="40">
        <f t="shared" si="114"/>
        <v>13101090.637565</v>
      </c>
    </row>
    <row r="1426" spans="6:19" ht="20" customHeight="1" x14ac:dyDescent="0.2">
      <c r="F1426" s="4">
        <v>43425</v>
      </c>
      <c r="G1426" s="32" t="str">
        <f t="shared" si="110"/>
        <v>Wednesday</v>
      </c>
      <c r="H1426" s="32" t="str">
        <f t="shared" si="111"/>
        <v>November</v>
      </c>
      <c r="I1426" s="32" t="str">
        <f t="shared" si="112"/>
        <v>2018</v>
      </c>
      <c r="J1426" s="32">
        <f t="shared" si="113"/>
        <v>47</v>
      </c>
      <c r="K1426" s="32" t="str">
        <f>VLOOKUP(F1426,_holidays!A1422:B3527, 2,)</f>
        <v>Y</v>
      </c>
      <c r="L1426" s="32" t="str">
        <f>VLOOKUP(F1426,_holidays!A1422:C3527, 3,FALSE)</f>
        <v>N</v>
      </c>
      <c r="M1426" s="32">
        <v>12.3</v>
      </c>
      <c r="N1426" s="32">
        <v>23.2</v>
      </c>
      <c r="O1426" s="32">
        <v>24.2</v>
      </c>
      <c r="P1426" s="32">
        <v>24.2</v>
      </c>
      <c r="Q1426" s="39">
        <v>106618.19500000001</v>
      </c>
      <c r="R1426" s="40">
        <v>100.42825310000001</v>
      </c>
      <c r="S1426" s="40">
        <f t="shared" si="114"/>
        <v>10707479.072525157</v>
      </c>
    </row>
    <row r="1427" spans="6:19" ht="20" customHeight="1" x14ac:dyDescent="0.2">
      <c r="F1427" s="4">
        <v>43426</v>
      </c>
      <c r="G1427" s="32" t="str">
        <f t="shared" si="110"/>
        <v>Thursday</v>
      </c>
      <c r="H1427" s="32" t="str">
        <f t="shared" si="111"/>
        <v>November</v>
      </c>
      <c r="I1427" s="32" t="str">
        <f t="shared" si="112"/>
        <v>2018</v>
      </c>
      <c r="J1427" s="32">
        <f t="shared" si="113"/>
        <v>47</v>
      </c>
      <c r="K1427" s="32" t="str">
        <f>VLOOKUP(F1427,_holidays!A1423:B3528, 2,)</f>
        <v>Y</v>
      </c>
      <c r="L1427" s="32" t="str">
        <f>VLOOKUP(F1427,_holidays!A1423:C3528, 3,FALSE)</f>
        <v>N</v>
      </c>
      <c r="M1427" s="32">
        <v>9.6999999999999993</v>
      </c>
      <c r="N1427" s="32">
        <v>16.399999999999999</v>
      </c>
      <c r="O1427" s="32">
        <v>20.3</v>
      </c>
      <c r="P1427" s="32">
        <v>6.2</v>
      </c>
      <c r="Q1427" s="39">
        <v>107278.83</v>
      </c>
      <c r="R1427" s="40">
        <v>77.208902539999997</v>
      </c>
      <c r="S1427" s="40">
        <f t="shared" si="114"/>
        <v>8282880.730075228</v>
      </c>
    </row>
    <row r="1428" spans="6:19" ht="20" customHeight="1" x14ac:dyDescent="0.2">
      <c r="F1428" s="4">
        <v>43427</v>
      </c>
      <c r="G1428" s="32" t="str">
        <f t="shared" si="110"/>
        <v>Friday</v>
      </c>
      <c r="H1428" s="32" t="str">
        <f t="shared" si="111"/>
        <v>November</v>
      </c>
      <c r="I1428" s="32" t="str">
        <f t="shared" si="112"/>
        <v>2018</v>
      </c>
      <c r="J1428" s="32">
        <f t="shared" si="113"/>
        <v>47</v>
      </c>
      <c r="K1428" s="32" t="str">
        <f>VLOOKUP(F1428,_holidays!A1424:B3529, 2,)</f>
        <v>Y</v>
      </c>
      <c r="L1428" s="32" t="str">
        <f>VLOOKUP(F1428,_holidays!A1424:C3529, 3,FALSE)</f>
        <v>N</v>
      </c>
      <c r="M1428" s="32">
        <v>11</v>
      </c>
      <c r="N1428" s="32">
        <v>14.5</v>
      </c>
      <c r="O1428" s="32">
        <v>3.5</v>
      </c>
      <c r="P1428" s="32">
        <v>6</v>
      </c>
      <c r="Q1428" s="39">
        <v>113582.6</v>
      </c>
      <c r="R1428" s="40">
        <v>93.528906469999995</v>
      </c>
      <c r="S1428" s="40">
        <f t="shared" si="114"/>
        <v>10623256.372019421</v>
      </c>
    </row>
    <row r="1429" spans="6:19" ht="20" customHeight="1" x14ac:dyDescent="0.2">
      <c r="F1429" s="4">
        <v>43428</v>
      </c>
      <c r="G1429" s="32" t="str">
        <f t="shared" si="110"/>
        <v>Saturday</v>
      </c>
      <c r="H1429" s="32" t="str">
        <f t="shared" si="111"/>
        <v>November</v>
      </c>
      <c r="I1429" s="32" t="str">
        <f t="shared" si="112"/>
        <v>2018</v>
      </c>
      <c r="J1429" s="32">
        <f t="shared" si="113"/>
        <v>47</v>
      </c>
      <c r="K1429" s="32" t="str">
        <f>VLOOKUP(F1429,_holidays!A1425:B3530, 2,)</f>
        <v>Y</v>
      </c>
      <c r="L1429" s="32" t="str">
        <f>VLOOKUP(F1429,_holidays!A1425:C3530, 3,FALSE)</f>
        <v>N</v>
      </c>
      <c r="M1429" s="32">
        <v>11.1</v>
      </c>
      <c r="N1429" s="32">
        <v>16.899999999999999</v>
      </c>
      <c r="O1429" s="32">
        <v>15.8</v>
      </c>
      <c r="P1429" s="32">
        <v>7</v>
      </c>
      <c r="Q1429" s="39">
        <v>101352.12</v>
      </c>
      <c r="R1429" s="40">
        <v>110.5056773</v>
      </c>
      <c r="S1429" s="40">
        <f t="shared" si="114"/>
        <v>11199984.666390875</v>
      </c>
    </row>
    <row r="1430" spans="6:19" ht="20" customHeight="1" x14ac:dyDescent="0.2">
      <c r="F1430" s="4">
        <v>43429</v>
      </c>
      <c r="G1430" s="32" t="str">
        <f t="shared" si="110"/>
        <v>Sunday</v>
      </c>
      <c r="H1430" s="32" t="str">
        <f t="shared" si="111"/>
        <v>November</v>
      </c>
      <c r="I1430" s="32" t="str">
        <f t="shared" si="112"/>
        <v>2018</v>
      </c>
      <c r="J1430" s="32">
        <f t="shared" si="113"/>
        <v>48</v>
      </c>
      <c r="K1430" s="32" t="str">
        <f>VLOOKUP(F1430,_holidays!A1426:B3531, 2,)</f>
        <v>Y</v>
      </c>
      <c r="L1430" s="32" t="str">
        <f>VLOOKUP(F1430,_holidays!A1426:C3531, 3,FALSE)</f>
        <v>N</v>
      </c>
      <c r="M1430" s="32">
        <v>12.7</v>
      </c>
      <c r="N1430" s="32">
        <v>18.8</v>
      </c>
      <c r="O1430" s="32">
        <v>20.5</v>
      </c>
      <c r="P1430" s="32">
        <v>0.8</v>
      </c>
      <c r="Q1430" s="39">
        <v>96240.41</v>
      </c>
      <c r="R1430" s="40">
        <v>116.4628124</v>
      </c>
      <c r="S1430" s="40">
        <f t="shared" si="114"/>
        <v>11208428.815129085</v>
      </c>
    </row>
    <row r="1431" spans="6:19" ht="20" customHeight="1" x14ac:dyDescent="0.2">
      <c r="F1431" s="4">
        <v>43430</v>
      </c>
      <c r="G1431" s="32" t="str">
        <f t="shared" si="110"/>
        <v>Monday</v>
      </c>
      <c r="H1431" s="32" t="str">
        <f t="shared" si="111"/>
        <v>November</v>
      </c>
      <c r="I1431" s="32" t="str">
        <f t="shared" si="112"/>
        <v>2018</v>
      </c>
      <c r="J1431" s="32">
        <f t="shared" si="113"/>
        <v>48</v>
      </c>
      <c r="K1431" s="32" t="str">
        <f>VLOOKUP(F1431,_holidays!A1427:B3532, 2,)</f>
        <v>Y</v>
      </c>
      <c r="L1431" s="32" t="str">
        <f>VLOOKUP(F1431,_holidays!A1427:C3532, 3,FALSE)</f>
        <v>N</v>
      </c>
      <c r="M1431" s="32">
        <v>11.9</v>
      </c>
      <c r="N1431" s="32">
        <v>18.600000000000001</v>
      </c>
      <c r="O1431" s="32">
        <v>25.5</v>
      </c>
      <c r="P1431" s="32">
        <v>0</v>
      </c>
      <c r="Q1431" s="39">
        <v>110547.605</v>
      </c>
      <c r="R1431" s="40">
        <v>112.20926300000001</v>
      </c>
      <c r="S1431" s="40">
        <f t="shared" si="114"/>
        <v>12404465.283465115</v>
      </c>
    </row>
    <row r="1432" spans="6:19" ht="20" customHeight="1" x14ac:dyDescent="0.2">
      <c r="F1432" s="4">
        <v>43431</v>
      </c>
      <c r="G1432" s="32" t="str">
        <f t="shared" si="110"/>
        <v>Tuesday</v>
      </c>
      <c r="H1432" s="32" t="str">
        <f t="shared" si="111"/>
        <v>November</v>
      </c>
      <c r="I1432" s="32" t="str">
        <f t="shared" si="112"/>
        <v>2018</v>
      </c>
      <c r="J1432" s="32">
        <f t="shared" si="113"/>
        <v>48</v>
      </c>
      <c r="K1432" s="32" t="str">
        <f>VLOOKUP(F1432,_holidays!A1428:B3533, 2,)</f>
        <v>Y</v>
      </c>
      <c r="L1432" s="32" t="str">
        <f>VLOOKUP(F1432,_holidays!A1428:C3533, 3,FALSE)</f>
        <v>N</v>
      </c>
      <c r="M1432" s="32">
        <v>14.4</v>
      </c>
      <c r="N1432" s="32">
        <v>20</v>
      </c>
      <c r="O1432" s="32">
        <v>23.3</v>
      </c>
      <c r="P1432" s="32">
        <v>0.2</v>
      </c>
      <c r="Q1432" s="39">
        <v>109706.42</v>
      </c>
      <c r="R1432" s="40">
        <v>109.76169760000001</v>
      </c>
      <c r="S1432" s="40">
        <f t="shared" si="114"/>
        <v>12041562.896818593</v>
      </c>
    </row>
    <row r="1433" spans="6:19" ht="20" customHeight="1" x14ac:dyDescent="0.2">
      <c r="F1433" s="4">
        <v>43432</v>
      </c>
      <c r="G1433" s="32" t="str">
        <f t="shared" si="110"/>
        <v>Wednesday</v>
      </c>
      <c r="H1433" s="32" t="str">
        <f t="shared" si="111"/>
        <v>November</v>
      </c>
      <c r="I1433" s="32" t="str">
        <f t="shared" si="112"/>
        <v>2018</v>
      </c>
      <c r="J1433" s="32">
        <f t="shared" si="113"/>
        <v>48</v>
      </c>
      <c r="K1433" s="32" t="str">
        <f>VLOOKUP(F1433,_holidays!A1429:B3534, 2,)</f>
        <v>Y</v>
      </c>
      <c r="L1433" s="32" t="str">
        <f>VLOOKUP(F1433,_holidays!A1429:C3534, 3,FALSE)</f>
        <v>N</v>
      </c>
      <c r="M1433" s="32">
        <v>14.4</v>
      </c>
      <c r="N1433" s="32">
        <v>20.8</v>
      </c>
      <c r="O1433" s="32">
        <v>18</v>
      </c>
      <c r="P1433" s="32">
        <v>0</v>
      </c>
      <c r="Q1433" s="39">
        <v>106684.825</v>
      </c>
      <c r="R1433" s="40">
        <v>98.178259999999995</v>
      </c>
      <c r="S1433" s="40">
        <f t="shared" si="114"/>
        <v>10474130.4869045</v>
      </c>
    </row>
    <row r="1434" spans="6:19" ht="20" customHeight="1" x14ac:dyDescent="0.2">
      <c r="F1434" s="4">
        <v>43433</v>
      </c>
      <c r="G1434" s="32" t="str">
        <f t="shared" si="110"/>
        <v>Thursday</v>
      </c>
      <c r="H1434" s="32" t="str">
        <f t="shared" si="111"/>
        <v>November</v>
      </c>
      <c r="I1434" s="32" t="str">
        <f t="shared" si="112"/>
        <v>2018</v>
      </c>
      <c r="J1434" s="32">
        <f t="shared" si="113"/>
        <v>48</v>
      </c>
      <c r="K1434" s="32" t="str">
        <f>VLOOKUP(F1434,_holidays!A1430:B3535, 2,)</f>
        <v>Y</v>
      </c>
      <c r="L1434" s="32" t="str">
        <f>VLOOKUP(F1434,_holidays!A1430:C3535, 3,FALSE)</f>
        <v>N</v>
      </c>
      <c r="M1434" s="32">
        <v>13.9</v>
      </c>
      <c r="N1434" s="32">
        <v>18.7</v>
      </c>
      <c r="O1434" s="32">
        <v>21.1</v>
      </c>
      <c r="P1434" s="32">
        <v>0.6</v>
      </c>
      <c r="Q1434" s="39">
        <v>112586.74</v>
      </c>
      <c r="R1434" s="40">
        <v>116.3293321</v>
      </c>
      <c r="S1434" s="40">
        <f t="shared" si="114"/>
        <v>13097140.267516354</v>
      </c>
    </row>
    <row r="1435" spans="6:19" ht="20" customHeight="1" x14ac:dyDescent="0.2">
      <c r="F1435" s="4">
        <v>43434</v>
      </c>
      <c r="G1435" s="32" t="str">
        <f t="shared" si="110"/>
        <v>Friday</v>
      </c>
      <c r="H1435" s="32" t="str">
        <f t="shared" si="111"/>
        <v>November</v>
      </c>
      <c r="I1435" s="32" t="str">
        <f t="shared" si="112"/>
        <v>2018</v>
      </c>
      <c r="J1435" s="32">
        <f t="shared" si="113"/>
        <v>48</v>
      </c>
      <c r="K1435" s="32" t="str">
        <f>VLOOKUP(F1435,_holidays!A1431:B3536, 2,)</f>
        <v>Y</v>
      </c>
      <c r="L1435" s="32" t="str">
        <f>VLOOKUP(F1435,_holidays!A1431:C3536, 3,FALSE)</f>
        <v>N</v>
      </c>
      <c r="M1435" s="32">
        <v>14.7</v>
      </c>
      <c r="N1435" s="32">
        <v>20.8</v>
      </c>
      <c r="O1435" s="32">
        <v>28</v>
      </c>
      <c r="P1435" s="32">
        <v>0</v>
      </c>
      <c r="Q1435" s="39">
        <v>110031.82</v>
      </c>
      <c r="R1435" s="40">
        <v>106.2941526</v>
      </c>
      <c r="S1435" s="40">
        <f t="shared" si="114"/>
        <v>11695739.065935733</v>
      </c>
    </row>
    <row r="1436" spans="6:19" ht="20" customHeight="1" x14ac:dyDescent="0.2">
      <c r="F1436" s="4">
        <v>43435</v>
      </c>
      <c r="G1436" s="32" t="str">
        <f t="shared" si="110"/>
        <v>Saturday</v>
      </c>
      <c r="H1436" s="32" t="str">
        <f t="shared" si="111"/>
        <v>December</v>
      </c>
      <c r="I1436" s="32" t="str">
        <f t="shared" si="112"/>
        <v>2018</v>
      </c>
      <c r="J1436" s="32">
        <f t="shared" si="113"/>
        <v>48</v>
      </c>
      <c r="K1436" s="32" t="str">
        <f>VLOOKUP(F1436,_holidays!A1432:B3537, 2,)</f>
        <v>Y</v>
      </c>
      <c r="L1436" s="32" t="str">
        <f>VLOOKUP(F1436,_holidays!A1432:C3537, 3,FALSE)</f>
        <v>N</v>
      </c>
      <c r="M1436" s="32">
        <v>10.3</v>
      </c>
      <c r="N1436" s="32">
        <v>31.7</v>
      </c>
      <c r="O1436" s="32">
        <v>30.8</v>
      </c>
      <c r="P1436" s="32">
        <v>0</v>
      </c>
      <c r="Q1436" s="39">
        <v>100725.24</v>
      </c>
      <c r="R1436" s="40">
        <v>71.104740500000005</v>
      </c>
      <c r="S1436" s="40">
        <f t="shared" si="114"/>
        <v>7162042.0520002209</v>
      </c>
    </row>
    <row r="1437" spans="6:19" ht="20" customHeight="1" x14ac:dyDescent="0.2">
      <c r="F1437" s="4">
        <v>43436</v>
      </c>
      <c r="G1437" s="32" t="str">
        <f t="shared" si="110"/>
        <v>Sunday</v>
      </c>
      <c r="H1437" s="32" t="str">
        <f t="shared" si="111"/>
        <v>December</v>
      </c>
      <c r="I1437" s="32" t="str">
        <f t="shared" si="112"/>
        <v>2018</v>
      </c>
      <c r="J1437" s="32">
        <f t="shared" si="113"/>
        <v>49</v>
      </c>
      <c r="K1437" s="32" t="str">
        <f>VLOOKUP(F1437,_holidays!A1433:B3538, 2,)</f>
        <v>Y</v>
      </c>
      <c r="L1437" s="32" t="str">
        <f>VLOOKUP(F1437,_holidays!A1433:C3538, 3,FALSE)</f>
        <v>N</v>
      </c>
      <c r="M1437" s="32">
        <v>12.2</v>
      </c>
      <c r="N1437" s="32">
        <v>19.5</v>
      </c>
      <c r="O1437" s="32">
        <v>18.899999999999999</v>
      </c>
      <c r="P1437" s="32">
        <v>10.4</v>
      </c>
      <c r="Q1437" s="39">
        <v>88903.065000000002</v>
      </c>
      <c r="R1437" s="40">
        <v>24.455382029999999</v>
      </c>
      <c r="S1437" s="40">
        <f t="shared" si="114"/>
        <v>2174158.4182129218</v>
      </c>
    </row>
    <row r="1438" spans="6:19" ht="20" customHeight="1" x14ac:dyDescent="0.2">
      <c r="F1438" s="4">
        <v>43437</v>
      </c>
      <c r="G1438" s="32" t="str">
        <f t="shared" si="110"/>
        <v>Monday</v>
      </c>
      <c r="H1438" s="32" t="str">
        <f t="shared" si="111"/>
        <v>December</v>
      </c>
      <c r="I1438" s="32" t="str">
        <f t="shared" si="112"/>
        <v>2018</v>
      </c>
      <c r="J1438" s="32">
        <f t="shared" si="113"/>
        <v>49</v>
      </c>
      <c r="K1438" s="32" t="str">
        <f>VLOOKUP(F1438,_holidays!A1434:B3539, 2,)</f>
        <v>Y</v>
      </c>
      <c r="L1438" s="32" t="str">
        <f>VLOOKUP(F1438,_holidays!A1434:C3539, 3,FALSE)</f>
        <v>N</v>
      </c>
      <c r="M1438" s="32">
        <v>13.3</v>
      </c>
      <c r="N1438" s="32">
        <v>23.6</v>
      </c>
      <c r="O1438" s="32">
        <v>13.4</v>
      </c>
      <c r="P1438" s="32">
        <v>0</v>
      </c>
      <c r="Q1438" s="39">
        <v>107666.30499999999</v>
      </c>
      <c r="R1438" s="40">
        <v>71.126198709999997</v>
      </c>
      <c r="S1438" s="40">
        <f t="shared" si="114"/>
        <v>7657895.003801466</v>
      </c>
    </row>
    <row r="1439" spans="6:19" ht="20" customHeight="1" x14ac:dyDescent="0.2">
      <c r="F1439" s="4">
        <v>43438</v>
      </c>
      <c r="G1439" s="32" t="str">
        <f t="shared" si="110"/>
        <v>Tuesday</v>
      </c>
      <c r="H1439" s="32" t="str">
        <f t="shared" si="111"/>
        <v>December</v>
      </c>
      <c r="I1439" s="32" t="str">
        <f t="shared" si="112"/>
        <v>2018</v>
      </c>
      <c r="J1439" s="32">
        <f t="shared" si="113"/>
        <v>49</v>
      </c>
      <c r="K1439" s="32" t="str">
        <f>VLOOKUP(F1439,_holidays!A1435:B3540, 2,)</f>
        <v>Y</v>
      </c>
      <c r="L1439" s="32" t="str">
        <f>VLOOKUP(F1439,_holidays!A1435:C3540, 3,FALSE)</f>
        <v>N</v>
      </c>
      <c r="M1439" s="32">
        <v>13.4</v>
      </c>
      <c r="N1439" s="32">
        <v>20.5</v>
      </c>
      <c r="O1439" s="32">
        <v>28.2</v>
      </c>
      <c r="P1439" s="32">
        <v>0</v>
      </c>
      <c r="Q1439" s="39">
        <v>111718.075</v>
      </c>
      <c r="R1439" s="40">
        <v>92.945548959999996</v>
      </c>
      <c r="S1439" s="40">
        <f t="shared" si="114"/>
        <v>10383697.809629451</v>
      </c>
    </row>
    <row r="1440" spans="6:19" ht="20" customHeight="1" x14ac:dyDescent="0.2">
      <c r="F1440" s="4">
        <v>43439</v>
      </c>
      <c r="G1440" s="32" t="str">
        <f t="shared" si="110"/>
        <v>Wednesday</v>
      </c>
      <c r="H1440" s="32" t="str">
        <f t="shared" si="111"/>
        <v>December</v>
      </c>
      <c r="I1440" s="32" t="str">
        <f t="shared" si="112"/>
        <v>2018</v>
      </c>
      <c r="J1440" s="32">
        <f t="shared" si="113"/>
        <v>49</v>
      </c>
      <c r="K1440" s="32" t="str">
        <f>VLOOKUP(F1440,_holidays!A1436:B3541, 2,)</f>
        <v>Y</v>
      </c>
      <c r="L1440" s="32" t="str">
        <f>VLOOKUP(F1440,_holidays!A1436:C3541, 3,FALSE)</f>
        <v>N</v>
      </c>
      <c r="M1440" s="32">
        <v>13.4</v>
      </c>
      <c r="N1440" s="32">
        <v>25.2</v>
      </c>
      <c r="O1440" s="32">
        <v>31.1</v>
      </c>
      <c r="P1440" s="32">
        <v>0</v>
      </c>
      <c r="Q1440" s="39">
        <v>114225.12</v>
      </c>
      <c r="R1440" s="40">
        <v>86.814999110000002</v>
      </c>
      <c r="S1440" s="40">
        <f t="shared" si="114"/>
        <v>9916453.6911396421</v>
      </c>
    </row>
    <row r="1441" spans="6:19" ht="20" customHeight="1" x14ac:dyDescent="0.2">
      <c r="F1441" s="4">
        <v>43440</v>
      </c>
      <c r="G1441" s="32" t="str">
        <f t="shared" si="110"/>
        <v>Thursday</v>
      </c>
      <c r="H1441" s="32" t="str">
        <f t="shared" si="111"/>
        <v>December</v>
      </c>
      <c r="I1441" s="32" t="str">
        <f t="shared" si="112"/>
        <v>2018</v>
      </c>
      <c r="J1441" s="32">
        <f t="shared" si="113"/>
        <v>49</v>
      </c>
      <c r="K1441" s="32" t="str">
        <f>VLOOKUP(F1441,_holidays!A1437:B3542, 2,)</f>
        <v>Y</v>
      </c>
      <c r="L1441" s="32" t="str">
        <f>VLOOKUP(F1441,_holidays!A1437:C3542, 3,FALSE)</f>
        <v>N</v>
      </c>
      <c r="M1441" s="32">
        <v>14.5</v>
      </c>
      <c r="N1441" s="32">
        <v>35.5</v>
      </c>
      <c r="O1441" s="32">
        <v>31.3</v>
      </c>
      <c r="P1441" s="32">
        <v>0</v>
      </c>
      <c r="Q1441" s="39">
        <v>135452.26</v>
      </c>
      <c r="R1441" s="40">
        <v>125.30810839999999</v>
      </c>
      <c r="S1441" s="40">
        <f t="shared" si="114"/>
        <v>16973266.479104985</v>
      </c>
    </row>
    <row r="1442" spans="6:19" ht="20" customHeight="1" x14ac:dyDescent="0.2">
      <c r="F1442" s="4">
        <v>43441</v>
      </c>
      <c r="G1442" s="32" t="str">
        <f t="shared" si="110"/>
        <v>Friday</v>
      </c>
      <c r="H1442" s="32" t="str">
        <f t="shared" si="111"/>
        <v>December</v>
      </c>
      <c r="I1442" s="32" t="str">
        <f t="shared" si="112"/>
        <v>2018</v>
      </c>
      <c r="J1442" s="32">
        <f t="shared" si="113"/>
        <v>49</v>
      </c>
      <c r="K1442" s="32" t="str">
        <f>VLOOKUP(F1442,_holidays!A1438:B3543, 2,)</f>
        <v>Y</v>
      </c>
      <c r="L1442" s="32" t="str">
        <f>VLOOKUP(F1442,_holidays!A1438:C3543, 3,FALSE)</f>
        <v>N</v>
      </c>
      <c r="M1442" s="32">
        <v>25.1</v>
      </c>
      <c r="N1442" s="32">
        <v>38</v>
      </c>
      <c r="O1442" s="32">
        <v>27.1</v>
      </c>
      <c r="P1442" s="32">
        <v>0</v>
      </c>
      <c r="Q1442" s="39">
        <v>156648.405</v>
      </c>
      <c r="R1442" s="40">
        <v>177.86181680000001</v>
      </c>
      <c r="S1442" s="40">
        <f t="shared" si="114"/>
        <v>27861769.912122205</v>
      </c>
    </row>
    <row r="1443" spans="6:19" ht="20" customHeight="1" x14ac:dyDescent="0.2">
      <c r="F1443" s="4">
        <v>43442</v>
      </c>
      <c r="G1443" s="32" t="str">
        <f t="shared" si="110"/>
        <v>Saturday</v>
      </c>
      <c r="H1443" s="32" t="str">
        <f t="shared" si="111"/>
        <v>December</v>
      </c>
      <c r="I1443" s="32" t="str">
        <f t="shared" si="112"/>
        <v>2018</v>
      </c>
      <c r="J1443" s="32">
        <f t="shared" si="113"/>
        <v>49</v>
      </c>
      <c r="K1443" s="32" t="str">
        <f>VLOOKUP(F1443,_holidays!A1439:B3544, 2,)</f>
        <v>Y</v>
      </c>
      <c r="L1443" s="32" t="str">
        <f>VLOOKUP(F1443,_holidays!A1439:C3544, 3,FALSE)</f>
        <v>N</v>
      </c>
      <c r="M1443" s="32">
        <v>22.7</v>
      </c>
      <c r="N1443" s="32">
        <v>30.3</v>
      </c>
      <c r="O1443" s="32">
        <v>11</v>
      </c>
      <c r="P1443" s="32">
        <v>0</v>
      </c>
      <c r="Q1443" s="39">
        <v>121237.47</v>
      </c>
      <c r="R1443" s="40">
        <v>113.36703300000001</v>
      </c>
      <c r="S1443" s="40">
        <f t="shared" si="114"/>
        <v>13744332.262326511</v>
      </c>
    </row>
    <row r="1444" spans="6:19" ht="20" customHeight="1" x14ac:dyDescent="0.2">
      <c r="F1444" s="4">
        <v>43443</v>
      </c>
      <c r="G1444" s="32" t="str">
        <f t="shared" si="110"/>
        <v>Sunday</v>
      </c>
      <c r="H1444" s="32" t="str">
        <f t="shared" si="111"/>
        <v>December</v>
      </c>
      <c r="I1444" s="32" t="str">
        <f t="shared" si="112"/>
        <v>2018</v>
      </c>
      <c r="J1444" s="32">
        <f t="shared" si="113"/>
        <v>50</v>
      </c>
      <c r="K1444" s="32" t="str">
        <f>VLOOKUP(F1444,_holidays!A1440:B3545, 2,)</f>
        <v>Y</v>
      </c>
      <c r="L1444" s="32" t="str">
        <f>VLOOKUP(F1444,_holidays!A1440:C3545, 3,FALSE)</f>
        <v>N</v>
      </c>
      <c r="M1444" s="32">
        <v>16</v>
      </c>
      <c r="N1444" s="32">
        <v>20.100000000000001</v>
      </c>
      <c r="O1444" s="32">
        <v>11.8</v>
      </c>
      <c r="P1444" s="32">
        <v>1.2</v>
      </c>
      <c r="Q1444" s="39">
        <v>102161.11500000001</v>
      </c>
      <c r="R1444" s="40">
        <v>80.188787649999995</v>
      </c>
      <c r="S1444" s="40">
        <f t="shared" si="114"/>
        <v>8192175.9568222295</v>
      </c>
    </row>
    <row r="1445" spans="6:19" ht="20" customHeight="1" x14ac:dyDescent="0.2">
      <c r="F1445" s="4">
        <v>43444</v>
      </c>
      <c r="G1445" s="32" t="str">
        <f t="shared" si="110"/>
        <v>Monday</v>
      </c>
      <c r="H1445" s="32" t="str">
        <f t="shared" si="111"/>
        <v>December</v>
      </c>
      <c r="I1445" s="32" t="str">
        <f t="shared" si="112"/>
        <v>2018</v>
      </c>
      <c r="J1445" s="32">
        <f t="shared" si="113"/>
        <v>50</v>
      </c>
      <c r="K1445" s="32" t="str">
        <f>VLOOKUP(F1445,_holidays!A1441:B3546, 2,)</f>
        <v>Y</v>
      </c>
      <c r="L1445" s="32" t="str">
        <f>VLOOKUP(F1445,_holidays!A1441:C3546, 3,FALSE)</f>
        <v>N</v>
      </c>
      <c r="M1445" s="32">
        <v>15.8</v>
      </c>
      <c r="N1445" s="32">
        <v>20.6</v>
      </c>
      <c r="O1445" s="32">
        <v>28.5</v>
      </c>
      <c r="P1445" s="32">
        <v>0</v>
      </c>
      <c r="Q1445" s="39">
        <v>110803.765</v>
      </c>
      <c r="R1445" s="40">
        <v>95.225723139999999</v>
      </c>
      <c r="S1445" s="40">
        <f t="shared" si="114"/>
        <v>10551368.648759622</v>
      </c>
    </row>
    <row r="1446" spans="6:19" ht="20" customHeight="1" x14ac:dyDescent="0.2">
      <c r="F1446" s="4">
        <v>43445</v>
      </c>
      <c r="G1446" s="32" t="str">
        <f t="shared" si="110"/>
        <v>Tuesday</v>
      </c>
      <c r="H1446" s="32" t="str">
        <f t="shared" si="111"/>
        <v>December</v>
      </c>
      <c r="I1446" s="32" t="str">
        <f t="shared" si="112"/>
        <v>2018</v>
      </c>
      <c r="J1446" s="32">
        <f t="shared" si="113"/>
        <v>50</v>
      </c>
      <c r="K1446" s="32" t="str">
        <f>VLOOKUP(F1446,_holidays!A1442:B3547, 2,)</f>
        <v>Y</v>
      </c>
      <c r="L1446" s="32" t="str">
        <f>VLOOKUP(F1446,_holidays!A1442:C3547, 3,FALSE)</f>
        <v>N</v>
      </c>
      <c r="M1446" s="32">
        <v>13</v>
      </c>
      <c r="N1446" s="32">
        <v>23.6</v>
      </c>
      <c r="O1446" s="32">
        <v>31.6</v>
      </c>
      <c r="P1446" s="32">
        <v>0</v>
      </c>
      <c r="Q1446" s="39">
        <v>114413.785</v>
      </c>
      <c r="R1446" s="40">
        <v>118.6444142</v>
      </c>
      <c r="S1446" s="40">
        <f t="shared" si="114"/>
        <v>13574556.497729747</v>
      </c>
    </row>
    <row r="1447" spans="6:19" ht="20" customHeight="1" x14ac:dyDescent="0.2">
      <c r="F1447" s="4">
        <v>43446</v>
      </c>
      <c r="G1447" s="32" t="str">
        <f t="shared" si="110"/>
        <v>Wednesday</v>
      </c>
      <c r="H1447" s="32" t="str">
        <f t="shared" si="111"/>
        <v>December</v>
      </c>
      <c r="I1447" s="32" t="str">
        <f t="shared" si="112"/>
        <v>2018</v>
      </c>
      <c r="J1447" s="32">
        <f t="shared" si="113"/>
        <v>50</v>
      </c>
      <c r="K1447" s="32" t="str">
        <f>VLOOKUP(F1447,_holidays!A1443:B3548, 2,)</f>
        <v>Y</v>
      </c>
      <c r="L1447" s="32" t="str">
        <f>VLOOKUP(F1447,_holidays!A1443:C3548, 3,FALSE)</f>
        <v>N</v>
      </c>
      <c r="M1447" s="32">
        <v>16</v>
      </c>
      <c r="N1447" s="32">
        <v>33.6</v>
      </c>
      <c r="O1447" s="32">
        <v>29.4</v>
      </c>
      <c r="P1447" s="32">
        <v>0</v>
      </c>
      <c r="Q1447" s="39">
        <v>129715.465</v>
      </c>
      <c r="R1447" s="40">
        <v>199.184327</v>
      </c>
      <c r="S1447" s="40">
        <f t="shared" si="114"/>
        <v>25837287.597517055</v>
      </c>
    </row>
    <row r="1448" spans="6:19" ht="20" customHeight="1" x14ac:dyDescent="0.2">
      <c r="F1448" s="4">
        <v>43447</v>
      </c>
      <c r="G1448" s="32" t="str">
        <f t="shared" si="110"/>
        <v>Thursday</v>
      </c>
      <c r="H1448" s="32" t="str">
        <f t="shared" si="111"/>
        <v>December</v>
      </c>
      <c r="I1448" s="32" t="str">
        <f t="shared" si="112"/>
        <v>2018</v>
      </c>
      <c r="J1448" s="32">
        <f t="shared" si="113"/>
        <v>50</v>
      </c>
      <c r="K1448" s="32" t="str">
        <f>VLOOKUP(F1448,_holidays!A1444:B3549, 2,)</f>
        <v>Y</v>
      </c>
      <c r="L1448" s="32" t="str">
        <f>VLOOKUP(F1448,_holidays!A1444:C3549, 3,FALSE)</f>
        <v>N</v>
      </c>
      <c r="M1448" s="32">
        <v>16.899999999999999</v>
      </c>
      <c r="N1448" s="32">
        <v>21.1</v>
      </c>
      <c r="O1448" s="32">
        <v>6</v>
      </c>
      <c r="P1448" s="32">
        <v>16.2</v>
      </c>
      <c r="Q1448" s="39">
        <v>114986.33</v>
      </c>
      <c r="R1448" s="40">
        <v>101.8597212</v>
      </c>
      <c r="S1448" s="40">
        <f t="shared" si="114"/>
        <v>11712475.515611196</v>
      </c>
    </row>
    <row r="1449" spans="6:19" ht="20" customHeight="1" x14ac:dyDescent="0.2">
      <c r="F1449" s="4">
        <v>43448</v>
      </c>
      <c r="G1449" s="32" t="str">
        <f t="shared" si="110"/>
        <v>Friday</v>
      </c>
      <c r="H1449" s="32" t="str">
        <f t="shared" si="111"/>
        <v>December</v>
      </c>
      <c r="I1449" s="32" t="str">
        <f t="shared" si="112"/>
        <v>2018</v>
      </c>
      <c r="J1449" s="32">
        <f t="shared" si="113"/>
        <v>50</v>
      </c>
      <c r="K1449" s="32" t="str">
        <f>VLOOKUP(F1449,_holidays!A1445:B3550, 2,)</f>
        <v>Y</v>
      </c>
      <c r="L1449" s="32" t="str">
        <f>VLOOKUP(F1449,_holidays!A1445:C3550, 3,FALSE)</f>
        <v>N</v>
      </c>
      <c r="M1449" s="32">
        <v>16.399999999999999</v>
      </c>
      <c r="N1449" s="32">
        <v>22.7</v>
      </c>
      <c r="O1449" s="32">
        <v>13.7</v>
      </c>
      <c r="P1449" s="32">
        <v>16.600000000000001</v>
      </c>
      <c r="Q1449" s="39">
        <v>110025.465</v>
      </c>
      <c r="R1449" s="40">
        <v>92.958029269999997</v>
      </c>
      <c r="S1449" s="40">
        <f t="shared" si="114"/>
        <v>10227750.395915359</v>
      </c>
    </row>
    <row r="1450" spans="6:19" ht="20" customHeight="1" x14ac:dyDescent="0.2">
      <c r="F1450" s="4">
        <v>43449</v>
      </c>
      <c r="G1450" s="32" t="str">
        <f t="shared" si="110"/>
        <v>Saturday</v>
      </c>
      <c r="H1450" s="32" t="str">
        <f t="shared" si="111"/>
        <v>December</v>
      </c>
      <c r="I1450" s="32" t="str">
        <f t="shared" si="112"/>
        <v>2018</v>
      </c>
      <c r="J1450" s="32">
        <f t="shared" si="113"/>
        <v>50</v>
      </c>
      <c r="K1450" s="32" t="str">
        <f>VLOOKUP(F1450,_holidays!A1446:B3551, 2,)</f>
        <v>Y</v>
      </c>
      <c r="L1450" s="32" t="str">
        <f>VLOOKUP(F1450,_holidays!A1446:C3551, 3,FALSE)</f>
        <v>N</v>
      </c>
      <c r="M1450" s="32">
        <v>17.2</v>
      </c>
      <c r="N1450" s="32">
        <v>24.8</v>
      </c>
      <c r="O1450" s="32">
        <v>17.5</v>
      </c>
      <c r="P1450" s="32">
        <v>41.2</v>
      </c>
      <c r="Q1450" s="39">
        <v>102577.145</v>
      </c>
      <c r="R1450" s="40">
        <v>101.632949</v>
      </c>
      <c r="S1450" s="40">
        <f t="shared" si="114"/>
        <v>10425217.746350605</v>
      </c>
    </row>
    <row r="1451" spans="6:19" ht="20" customHeight="1" x14ac:dyDescent="0.2">
      <c r="F1451" s="4">
        <v>43450</v>
      </c>
      <c r="G1451" s="32" t="str">
        <f t="shared" si="110"/>
        <v>Sunday</v>
      </c>
      <c r="H1451" s="32" t="str">
        <f t="shared" si="111"/>
        <v>December</v>
      </c>
      <c r="I1451" s="32" t="str">
        <f t="shared" si="112"/>
        <v>2018</v>
      </c>
      <c r="J1451" s="32">
        <f t="shared" si="113"/>
        <v>51</v>
      </c>
      <c r="K1451" s="32" t="str">
        <f>VLOOKUP(F1451,_holidays!A1447:B3552, 2,)</f>
        <v>Y</v>
      </c>
      <c r="L1451" s="32" t="str">
        <f>VLOOKUP(F1451,_holidays!A1447:C3552, 3,FALSE)</f>
        <v>N</v>
      </c>
      <c r="M1451" s="32">
        <v>15.8</v>
      </c>
      <c r="N1451" s="32">
        <v>23.5</v>
      </c>
      <c r="O1451" s="32">
        <v>16.3</v>
      </c>
      <c r="P1451" s="32">
        <v>3.8</v>
      </c>
      <c r="Q1451" s="39">
        <v>99110.774999999994</v>
      </c>
      <c r="R1451" s="40">
        <v>101.4492327</v>
      </c>
      <c r="S1451" s="40">
        <f t="shared" si="114"/>
        <v>10054712.076052342</v>
      </c>
    </row>
    <row r="1452" spans="6:19" ht="20" customHeight="1" x14ac:dyDescent="0.2">
      <c r="F1452" s="4">
        <v>43451</v>
      </c>
      <c r="G1452" s="32" t="str">
        <f t="shared" si="110"/>
        <v>Monday</v>
      </c>
      <c r="H1452" s="32" t="str">
        <f t="shared" si="111"/>
        <v>December</v>
      </c>
      <c r="I1452" s="32" t="str">
        <f t="shared" si="112"/>
        <v>2018</v>
      </c>
      <c r="J1452" s="32">
        <f t="shared" si="113"/>
        <v>51</v>
      </c>
      <c r="K1452" s="32" t="str">
        <f>VLOOKUP(F1452,_holidays!A1448:B3553, 2,)</f>
        <v>Y</v>
      </c>
      <c r="L1452" s="32" t="str">
        <f>VLOOKUP(F1452,_holidays!A1448:C3553, 3,FALSE)</f>
        <v>N</v>
      </c>
      <c r="M1452" s="32">
        <v>15.6</v>
      </c>
      <c r="N1452" s="32">
        <v>21.8</v>
      </c>
      <c r="O1452" s="32">
        <v>23.2</v>
      </c>
      <c r="P1452" s="32">
        <v>2</v>
      </c>
      <c r="Q1452" s="39">
        <v>112804.4</v>
      </c>
      <c r="R1452" s="40">
        <v>101.40388849999999</v>
      </c>
      <c r="S1452" s="40">
        <f t="shared" si="114"/>
        <v>11438804.799909398</v>
      </c>
    </row>
    <row r="1453" spans="6:19" ht="20" customHeight="1" x14ac:dyDescent="0.2">
      <c r="F1453" s="4">
        <v>43452</v>
      </c>
      <c r="G1453" s="32" t="str">
        <f t="shared" si="110"/>
        <v>Tuesday</v>
      </c>
      <c r="H1453" s="32" t="str">
        <f t="shared" si="111"/>
        <v>December</v>
      </c>
      <c r="I1453" s="32" t="str">
        <f t="shared" si="112"/>
        <v>2018</v>
      </c>
      <c r="J1453" s="32">
        <f t="shared" si="113"/>
        <v>51</v>
      </c>
      <c r="K1453" s="32" t="str">
        <f>VLOOKUP(F1453,_holidays!A1449:B3554, 2,)</f>
        <v>Y</v>
      </c>
      <c r="L1453" s="32" t="str">
        <f>VLOOKUP(F1453,_holidays!A1449:C3554, 3,FALSE)</f>
        <v>N</v>
      </c>
      <c r="M1453" s="32">
        <v>16.7</v>
      </c>
      <c r="N1453" s="32">
        <v>20.8</v>
      </c>
      <c r="O1453" s="32">
        <v>21.1</v>
      </c>
      <c r="P1453" s="32">
        <v>0</v>
      </c>
      <c r="Q1453" s="39">
        <v>113485.105</v>
      </c>
      <c r="R1453" s="40">
        <v>104.7225562</v>
      </c>
      <c r="S1453" s="40">
        <f t="shared" si="114"/>
        <v>11884450.286225401</v>
      </c>
    </row>
    <row r="1454" spans="6:19" ht="20" customHeight="1" x14ac:dyDescent="0.2">
      <c r="F1454" s="4">
        <v>43453</v>
      </c>
      <c r="G1454" s="32" t="str">
        <f t="shared" si="110"/>
        <v>Wednesday</v>
      </c>
      <c r="H1454" s="32" t="str">
        <f t="shared" si="111"/>
        <v>December</v>
      </c>
      <c r="I1454" s="32" t="str">
        <f t="shared" si="112"/>
        <v>2018</v>
      </c>
      <c r="J1454" s="32">
        <f t="shared" si="113"/>
        <v>51</v>
      </c>
      <c r="K1454" s="32" t="str">
        <f>VLOOKUP(F1454,_holidays!A1450:B3555, 2,)</f>
        <v>Y</v>
      </c>
      <c r="L1454" s="32" t="str">
        <f>VLOOKUP(F1454,_holidays!A1450:C3555, 3,FALSE)</f>
        <v>N</v>
      </c>
      <c r="M1454" s="32">
        <v>16.8</v>
      </c>
      <c r="N1454" s="32">
        <v>26.9</v>
      </c>
      <c r="O1454" s="32">
        <v>16.600000000000001</v>
      </c>
      <c r="P1454" s="32">
        <v>0</v>
      </c>
      <c r="Q1454" s="39">
        <v>119907.245</v>
      </c>
      <c r="R1454" s="40">
        <v>117.70772239999999</v>
      </c>
      <c r="S1454" s="40">
        <f t="shared" si="114"/>
        <v>14114008.708208786</v>
      </c>
    </row>
    <row r="1455" spans="6:19" ht="20" customHeight="1" x14ac:dyDescent="0.2">
      <c r="F1455" s="4">
        <v>43454</v>
      </c>
      <c r="G1455" s="32" t="str">
        <f t="shared" si="110"/>
        <v>Thursday</v>
      </c>
      <c r="H1455" s="32" t="str">
        <f t="shared" si="111"/>
        <v>December</v>
      </c>
      <c r="I1455" s="32" t="str">
        <f t="shared" si="112"/>
        <v>2018</v>
      </c>
      <c r="J1455" s="32">
        <f t="shared" si="113"/>
        <v>51</v>
      </c>
      <c r="K1455" s="32" t="str">
        <f>VLOOKUP(F1455,_holidays!A1451:B3556, 2,)</f>
        <v>Y</v>
      </c>
      <c r="L1455" s="32" t="str">
        <f>VLOOKUP(F1455,_holidays!A1451:C3556, 3,FALSE)</f>
        <v>N</v>
      </c>
      <c r="M1455" s="32">
        <v>16.899999999999999</v>
      </c>
      <c r="N1455" s="32">
        <v>21.2</v>
      </c>
      <c r="O1455" s="32">
        <v>14.8</v>
      </c>
      <c r="P1455" s="32">
        <v>0</v>
      </c>
      <c r="Q1455" s="39">
        <v>111880.52499999999</v>
      </c>
      <c r="R1455" s="40">
        <v>75.555462689999999</v>
      </c>
      <c r="S1455" s="40">
        <f t="shared" si="114"/>
        <v>8453184.8323751111</v>
      </c>
    </row>
    <row r="1456" spans="6:19" ht="20" customHeight="1" x14ac:dyDescent="0.2">
      <c r="F1456" s="4">
        <v>43455</v>
      </c>
      <c r="G1456" s="32" t="str">
        <f t="shared" si="110"/>
        <v>Friday</v>
      </c>
      <c r="H1456" s="32" t="str">
        <f t="shared" si="111"/>
        <v>December</v>
      </c>
      <c r="I1456" s="32" t="str">
        <f t="shared" si="112"/>
        <v>2018</v>
      </c>
      <c r="J1456" s="32">
        <f t="shared" si="113"/>
        <v>51</v>
      </c>
      <c r="K1456" s="32" t="str">
        <f>VLOOKUP(F1456,_holidays!A1452:B3557, 2,)</f>
        <v>N</v>
      </c>
      <c r="L1456" s="32" t="str">
        <f>VLOOKUP(F1456,_holidays!A1452:C3557, 3,FALSE)</f>
        <v>N</v>
      </c>
      <c r="M1456" s="32">
        <v>15.4</v>
      </c>
      <c r="N1456" s="32">
        <v>20.9</v>
      </c>
      <c r="O1456" s="32">
        <v>9.6</v>
      </c>
      <c r="P1456" s="32">
        <v>1</v>
      </c>
      <c r="Q1456" s="39">
        <v>102075.925</v>
      </c>
      <c r="R1456" s="40">
        <v>65.932437969999995</v>
      </c>
      <c r="S1456" s="40">
        <f t="shared" si="114"/>
        <v>6730114.5932928715</v>
      </c>
    </row>
    <row r="1457" spans="6:19" ht="20" customHeight="1" x14ac:dyDescent="0.2">
      <c r="F1457" s="4">
        <v>43456</v>
      </c>
      <c r="G1457" s="32" t="str">
        <f t="shared" si="110"/>
        <v>Saturday</v>
      </c>
      <c r="H1457" s="32" t="str">
        <f t="shared" si="111"/>
        <v>December</v>
      </c>
      <c r="I1457" s="32" t="str">
        <f t="shared" si="112"/>
        <v>2018</v>
      </c>
      <c r="J1457" s="32">
        <f t="shared" si="113"/>
        <v>51</v>
      </c>
      <c r="K1457" s="32" t="str">
        <f>VLOOKUP(F1457,_holidays!A1453:B3558, 2,)</f>
        <v>N</v>
      </c>
      <c r="L1457" s="32" t="str">
        <f>VLOOKUP(F1457,_holidays!A1453:C3558, 3,FALSE)</f>
        <v>N</v>
      </c>
      <c r="M1457" s="32">
        <v>14.1</v>
      </c>
      <c r="N1457" s="32">
        <v>19.100000000000001</v>
      </c>
      <c r="O1457" s="32">
        <v>27.8</v>
      </c>
      <c r="P1457" s="32">
        <v>9.8000000000000007</v>
      </c>
      <c r="Q1457" s="39">
        <v>92725.74</v>
      </c>
      <c r="R1457" s="40">
        <v>69.250457960000006</v>
      </c>
      <c r="S1457" s="40">
        <f t="shared" si="114"/>
        <v>6421299.9596798914</v>
      </c>
    </row>
    <row r="1458" spans="6:19" ht="20" customHeight="1" x14ac:dyDescent="0.2">
      <c r="F1458" s="4">
        <v>43457</v>
      </c>
      <c r="G1458" s="32" t="str">
        <f t="shared" si="110"/>
        <v>Sunday</v>
      </c>
      <c r="H1458" s="32" t="str">
        <f t="shared" si="111"/>
        <v>December</v>
      </c>
      <c r="I1458" s="32" t="str">
        <f t="shared" si="112"/>
        <v>2018</v>
      </c>
      <c r="J1458" s="32">
        <f t="shared" si="113"/>
        <v>52</v>
      </c>
      <c r="K1458" s="32" t="str">
        <f>VLOOKUP(F1458,_holidays!A1454:B3559, 2,)</f>
        <v>N</v>
      </c>
      <c r="L1458" s="32" t="str">
        <f>VLOOKUP(F1458,_holidays!A1454:C3559, 3,FALSE)</f>
        <v>N</v>
      </c>
      <c r="M1458" s="32">
        <v>11.5</v>
      </c>
      <c r="N1458" s="32">
        <v>26.9</v>
      </c>
      <c r="O1458" s="32">
        <v>32.299999999999997</v>
      </c>
      <c r="P1458" s="32">
        <v>0</v>
      </c>
      <c r="Q1458" s="39">
        <v>94938.395000000004</v>
      </c>
      <c r="R1458" s="40">
        <v>65.612248190000003</v>
      </c>
      <c r="S1458" s="40">
        <f t="shared" si="114"/>
        <v>6229121.5355002554</v>
      </c>
    </row>
    <row r="1459" spans="6:19" ht="20" customHeight="1" x14ac:dyDescent="0.2">
      <c r="F1459" s="4">
        <v>43458</v>
      </c>
      <c r="G1459" s="32" t="str">
        <f t="shared" si="110"/>
        <v>Monday</v>
      </c>
      <c r="H1459" s="32" t="str">
        <f t="shared" si="111"/>
        <v>December</v>
      </c>
      <c r="I1459" s="32" t="str">
        <f t="shared" si="112"/>
        <v>2018</v>
      </c>
      <c r="J1459" s="32">
        <f t="shared" si="113"/>
        <v>52</v>
      </c>
      <c r="K1459" s="32" t="str">
        <f>VLOOKUP(F1459,_holidays!A1455:B3560, 2,)</f>
        <v>N</v>
      </c>
      <c r="L1459" s="32" t="str">
        <f>VLOOKUP(F1459,_holidays!A1455:C3560, 3,FALSE)</f>
        <v>N</v>
      </c>
      <c r="M1459" s="32">
        <v>14.3</v>
      </c>
      <c r="N1459" s="32">
        <v>34.200000000000003</v>
      </c>
      <c r="O1459" s="32">
        <v>32.299999999999997</v>
      </c>
      <c r="P1459" s="32">
        <v>0</v>
      </c>
      <c r="Q1459" s="39">
        <v>112358.815</v>
      </c>
      <c r="R1459" s="40">
        <v>96.817179359999997</v>
      </c>
      <c r="S1459" s="40">
        <f t="shared" si="114"/>
        <v>10878263.544532059</v>
      </c>
    </row>
    <row r="1460" spans="6:19" ht="20" customHeight="1" x14ac:dyDescent="0.2">
      <c r="F1460" s="4">
        <v>43459</v>
      </c>
      <c r="G1460" s="32" t="str">
        <f t="shared" si="110"/>
        <v>Tuesday</v>
      </c>
      <c r="H1460" s="32" t="str">
        <f t="shared" si="111"/>
        <v>December</v>
      </c>
      <c r="I1460" s="32" t="str">
        <f t="shared" si="112"/>
        <v>2018</v>
      </c>
      <c r="J1460" s="32">
        <f t="shared" si="113"/>
        <v>52</v>
      </c>
      <c r="K1460" s="32" t="str">
        <f>VLOOKUP(F1460,_holidays!A1456:B3561, 2,)</f>
        <v>N</v>
      </c>
      <c r="L1460" s="32" t="str">
        <f>VLOOKUP(F1460,_holidays!A1456:C3561, 3,FALSE)</f>
        <v>Y</v>
      </c>
      <c r="M1460" s="32">
        <v>15.8</v>
      </c>
      <c r="N1460" s="32">
        <v>23.9</v>
      </c>
      <c r="O1460" s="32">
        <v>32.200000000000003</v>
      </c>
      <c r="P1460" s="32">
        <v>0</v>
      </c>
      <c r="Q1460" s="39">
        <v>98191.654999999999</v>
      </c>
      <c r="R1460" s="40">
        <v>55.238545299999998</v>
      </c>
      <c r="S1460" s="40">
        <f t="shared" si="114"/>
        <v>5423964.1827994715</v>
      </c>
    </row>
    <row r="1461" spans="6:19" ht="20" customHeight="1" x14ac:dyDescent="0.2">
      <c r="F1461" s="4">
        <v>43460</v>
      </c>
      <c r="G1461" s="32" t="str">
        <f t="shared" si="110"/>
        <v>Wednesday</v>
      </c>
      <c r="H1461" s="32" t="str">
        <f t="shared" si="111"/>
        <v>December</v>
      </c>
      <c r="I1461" s="32" t="str">
        <f t="shared" si="112"/>
        <v>2018</v>
      </c>
      <c r="J1461" s="32">
        <f t="shared" si="113"/>
        <v>52</v>
      </c>
      <c r="K1461" s="32" t="str">
        <f>VLOOKUP(F1461,_holidays!A1457:B3562, 2,)</f>
        <v>N</v>
      </c>
      <c r="L1461" s="32" t="str">
        <f>VLOOKUP(F1461,_holidays!A1457:C3562, 3,FALSE)</f>
        <v>Y</v>
      </c>
      <c r="M1461" s="32">
        <v>13.3</v>
      </c>
      <c r="N1461" s="32">
        <v>23.8</v>
      </c>
      <c r="O1461" s="32">
        <v>32.299999999999997</v>
      </c>
      <c r="P1461" s="32">
        <v>0</v>
      </c>
      <c r="Q1461" s="39">
        <v>100017.19500000001</v>
      </c>
      <c r="R1461" s="40">
        <v>77.578354779999998</v>
      </c>
      <c r="S1461" s="40">
        <f t="shared" si="114"/>
        <v>7759169.4378104424</v>
      </c>
    </row>
    <row r="1462" spans="6:19" ht="20" customHeight="1" x14ac:dyDescent="0.2">
      <c r="F1462" s="4">
        <v>43461</v>
      </c>
      <c r="G1462" s="32" t="str">
        <f t="shared" si="110"/>
        <v>Thursday</v>
      </c>
      <c r="H1462" s="32" t="str">
        <f t="shared" si="111"/>
        <v>December</v>
      </c>
      <c r="I1462" s="32" t="str">
        <f t="shared" si="112"/>
        <v>2018</v>
      </c>
      <c r="J1462" s="32">
        <f t="shared" si="113"/>
        <v>52</v>
      </c>
      <c r="K1462" s="32" t="str">
        <f>VLOOKUP(F1462,_holidays!A1458:B3563, 2,)</f>
        <v>N</v>
      </c>
      <c r="L1462" s="32" t="str">
        <f>VLOOKUP(F1462,_holidays!A1458:C3563, 3,FALSE)</f>
        <v>N</v>
      </c>
      <c r="M1462" s="32">
        <v>16.2</v>
      </c>
      <c r="N1462" s="32">
        <v>37.4</v>
      </c>
      <c r="O1462" s="32">
        <v>29.3</v>
      </c>
      <c r="P1462" s="32">
        <v>0</v>
      </c>
      <c r="Q1462" s="39">
        <v>129749.14</v>
      </c>
      <c r="R1462" s="40">
        <v>102.3108963</v>
      </c>
      <c r="S1462" s="40">
        <f t="shared" si="114"/>
        <v>13274750.807554182</v>
      </c>
    </row>
    <row r="1463" spans="6:19" ht="20" customHeight="1" x14ac:dyDescent="0.2">
      <c r="F1463" s="4">
        <v>43462</v>
      </c>
      <c r="G1463" s="32" t="str">
        <f t="shared" si="110"/>
        <v>Friday</v>
      </c>
      <c r="H1463" s="32" t="str">
        <f t="shared" si="111"/>
        <v>December</v>
      </c>
      <c r="I1463" s="32" t="str">
        <f t="shared" si="112"/>
        <v>2018</v>
      </c>
      <c r="J1463" s="32">
        <f t="shared" si="113"/>
        <v>52</v>
      </c>
      <c r="K1463" s="32" t="str">
        <f>VLOOKUP(F1463,_holidays!A1459:B3564, 2,)</f>
        <v>N</v>
      </c>
      <c r="L1463" s="32" t="str">
        <f>VLOOKUP(F1463,_holidays!A1459:C3564, 3,FALSE)</f>
        <v>N</v>
      </c>
      <c r="M1463" s="32">
        <v>21.9</v>
      </c>
      <c r="N1463" s="32">
        <v>36.4</v>
      </c>
      <c r="O1463" s="32">
        <v>19.100000000000001</v>
      </c>
      <c r="P1463" s="32">
        <v>0</v>
      </c>
      <c r="Q1463" s="39">
        <v>133831.375</v>
      </c>
      <c r="R1463" s="40">
        <v>121.46071910000001</v>
      </c>
      <c r="S1463" s="40">
        <f t="shared" si="114"/>
        <v>16255255.045641763</v>
      </c>
    </row>
    <row r="1464" spans="6:19" ht="20" customHeight="1" x14ac:dyDescent="0.2">
      <c r="F1464" s="4">
        <v>43463</v>
      </c>
      <c r="G1464" s="32" t="str">
        <f t="shared" si="110"/>
        <v>Saturday</v>
      </c>
      <c r="H1464" s="32" t="str">
        <f t="shared" si="111"/>
        <v>December</v>
      </c>
      <c r="I1464" s="32" t="str">
        <f t="shared" si="112"/>
        <v>2018</v>
      </c>
      <c r="J1464" s="32">
        <f t="shared" si="113"/>
        <v>52</v>
      </c>
      <c r="K1464" s="32" t="str">
        <f>VLOOKUP(F1464,_holidays!A1460:B3565, 2,)</f>
        <v>N</v>
      </c>
      <c r="L1464" s="32" t="str">
        <f>VLOOKUP(F1464,_holidays!A1460:C3565, 3,FALSE)</f>
        <v>N</v>
      </c>
      <c r="M1464" s="32">
        <v>21</v>
      </c>
      <c r="N1464" s="32">
        <v>23.9</v>
      </c>
      <c r="O1464" s="32">
        <v>5.7</v>
      </c>
      <c r="P1464" s="32">
        <v>1.2</v>
      </c>
      <c r="Q1464" s="39">
        <v>108290.11</v>
      </c>
      <c r="R1464" s="40">
        <v>91.7235266</v>
      </c>
      <c r="S1464" s="40">
        <f t="shared" si="114"/>
        <v>9932750.785101926</v>
      </c>
    </row>
    <row r="1465" spans="6:19" ht="20" customHeight="1" x14ac:dyDescent="0.2">
      <c r="F1465" s="4">
        <v>43464</v>
      </c>
      <c r="G1465" s="32" t="str">
        <f t="shared" si="110"/>
        <v>Sunday</v>
      </c>
      <c r="H1465" s="32" t="str">
        <f t="shared" si="111"/>
        <v>December</v>
      </c>
      <c r="I1465" s="32" t="str">
        <f t="shared" si="112"/>
        <v>2018</v>
      </c>
      <c r="J1465" s="32">
        <f t="shared" si="113"/>
        <v>53</v>
      </c>
      <c r="K1465" s="32" t="str">
        <f>VLOOKUP(F1465,_holidays!A1461:B3566, 2,)</f>
        <v>N</v>
      </c>
      <c r="L1465" s="32" t="str">
        <f>VLOOKUP(F1465,_holidays!A1461:C3566, 3,FALSE)</f>
        <v>N</v>
      </c>
      <c r="M1465" s="32">
        <v>18.2</v>
      </c>
      <c r="N1465" s="32">
        <v>22.7</v>
      </c>
      <c r="O1465" s="32">
        <v>9.9</v>
      </c>
      <c r="P1465" s="32">
        <v>0.6</v>
      </c>
      <c r="Q1465" s="39">
        <v>99613.865000000005</v>
      </c>
      <c r="R1465" s="40">
        <v>84.166495269999999</v>
      </c>
      <c r="S1465" s="40">
        <f t="shared" si="114"/>
        <v>8384149.897348919</v>
      </c>
    </row>
    <row r="1466" spans="6:19" ht="20" customHeight="1" x14ac:dyDescent="0.2">
      <c r="F1466" s="4">
        <v>43465</v>
      </c>
      <c r="G1466" s="32" t="str">
        <f t="shared" si="110"/>
        <v>Monday</v>
      </c>
      <c r="H1466" s="32" t="str">
        <f t="shared" si="111"/>
        <v>December</v>
      </c>
      <c r="I1466" s="32" t="str">
        <f t="shared" si="112"/>
        <v>2018</v>
      </c>
      <c r="J1466" s="32">
        <f t="shared" si="113"/>
        <v>53</v>
      </c>
      <c r="K1466" s="32" t="str">
        <f>VLOOKUP(F1466,_holidays!A1462:B3567, 2,)</f>
        <v>N</v>
      </c>
      <c r="L1466" s="32" t="str">
        <f>VLOOKUP(F1466,_holidays!A1462:C3567, 3,FALSE)</f>
        <v>N</v>
      </c>
      <c r="M1466" s="32">
        <v>17.3</v>
      </c>
      <c r="N1466" s="32">
        <v>23.5</v>
      </c>
      <c r="O1466" s="32">
        <v>31.3</v>
      </c>
      <c r="P1466" s="32">
        <v>0.8</v>
      </c>
      <c r="Q1466" s="39">
        <v>103381.91499999999</v>
      </c>
      <c r="R1466" s="40">
        <v>84.897997059999994</v>
      </c>
      <c r="S1466" s="40">
        <f t="shared" si="114"/>
        <v>8776917.5157271679</v>
      </c>
    </row>
    <row r="1467" spans="6:19" ht="20" customHeight="1" x14ac:dyDescent="0.2">
      <c r="F1467" s="4">
        <v>43466</v>
      </c>
      <c r="G1467" s="32" t="str">
        <f t="shared" si="110"/>
        <v>Tuesday</v>
      </c>
      <c r="H1467" s="32" t="str">
        <f t="shared" si="111"/>
        <v>January</v>
      </c>
      <c r="I1467" s="32" t="str">
        <f t="shared" si="112"/>
        <v>2019</v>
      </c>
      <c r="J1467" s="32">
        <f t="shared" si="113"/>
        <v>1</v>
      </c>
      <c r="K1467" s="32" t="str">
        <f>VLOOKUP(F1467,_holidays!A1463:B3568, 2,)</f>
        <v>N</v>
      </c>
      <c r="L1467" s="32" t="str">
        <f>VLOOKUP(F1467,_holidays!A1463:C3568, 3,FALSE)</f>
        <v>Y</v>
      </c>
      <c r="M1467" s="32">
        <v>15.5</v>
      </c>
      <c r="N1467" s="32">
        <v>26.2</v>
      </c>
      <c r="O1467" s="32">
        <v>31.7</v>
      </c>
      <c r="P1467" s="32">
        <v>0</v>
      </c>
      <c r="Q1467" s="39">
        <v>98933.06</v>
      </c>
      <c r="R1467" s="40">
        <v>78.560978969999994</v>
      </c>
      <c r="S1467" s="40">
        <f t="shared" si="114"/>
        <v>7772278.0460977471</v>
      </c>
    </row>
    <row r="1468" spans="6:19" ht="20" customHeight="1" x14ac:dyDescent="0.2">
      <c r="F1468" s="4">
        <v>43467</v>
      </c>
      <c r="G1468" s="32" t="str">
        <f t="shared" si="110"/>
        <v>Wednesday</v>
      </c>
      <c r="H1468" s="32" t="str">
        <f t="shared" si="111"/>
        <v>January</v>
      </c>
      <c r="I1468" s="32" t="str">
        <f t="shared" si="112"/>
        <v>2019</v>
      </c>
      <c r="J1468" s="32">
        <f t="shared" si="113"/>
        <v>1</v>
      </c>
      <c r="K1468" s="32" t="str">
        <f>VLOOKUP(F1468,_holidays!A1464:B3569, 2,)</f>
        <v>N</v>
      </c>
      <c r="L1468" s="32" t="str">
        <f>VLOOKUP(F1468,_holidays!A1464:C3569, 3,FALSE)</f>
        <v>N</v>
      </c>
      <c r="M1468" s="32">
        <v>18.399999999999999</v>
      </c>
      <c r="N1468" s="32">
        <v>22.2</v>
      </c>
      <c r="O1468" s="32">
        <v>26.3</v>
      </c>
      <c r="P1468" s="32">
        <v>0</v>
      </c>
      <c r="Q1468" s="39">
        <v>106470.675</v>
      </c>
      <c r="R1468" s="40">
        <v>92.202011200000001</v>
      </c>
      <c r="S1468" s="40">
        <f t="shared" si="114"/>
        <v>9816810.3688215595</v>
      </c>
    </row>
    <row r="1469" spans="6:19" ht="20" customHeight="1" x14ac:dyDescent="0.2">
      <c r="F1469" s="4">
        <v>43468</v>
      </c>
      <c r="G1469" s="32" t="str">
        <f t="shared" si="110"/>
        <v>Thursday</v>
      </c>
      <c r="H1469" s="32" t="str">
        <f t="shared" si="111"/>
        <v>January</v>
      </c>
      <c r="I1469" s="32" t="str">
        <f t="shared" si="112"/>
        <v>2019</v>
      </c>
      <c r="J1469" s="32">
        <f t="shared" si="113"/>
        <v>1</v>
      </c>
      <c r="K1469" s="32" t="str">
        <f>VLOOKUP(F1469,_holidays!A1465:B3570, 2,)</f>
        <v>N</v>
      </c>
      <c r="L1469" s="32" t="str">
        <f>VLOOKUP(F1469,_holidays!A1465:C3570, 3,FALSE)</f>
        <v>N</v>
      </c>
      <c r="M1469" s="32">
        <v>15.9</v>
      </c>
      <c r="N1469" s="32">
        <v>29.5</v>
      </c>
      <c r="O1469" s="32">
        <v>27.6</v>
      </c>
      <c r="P1469" s="32">
        <v>0</v>
      </c>
      <c r="Q1469" s="39">
        <v>118789.605</v>
      </c>
      <c r="R1469" s="40">
        <v>127.38030259999999</v>
      </c>
      <c r="S1469" s="40">
        <f t="shared" si="114"/>
        <v>15131455.830634471</v>
      </c>
    </row>
    <row r="1470" spans="6:19" ht="20" customHeight="1" x14ac:dyDescent="0.2">
      <c r="F1470" s="4">
        <v>43469</v>
      </c>
      <c r="G1470" s="32" t="str">
        <f t="shared" si="110"/>
        <v>Friday</v>
      </c>
      <c r="H1470" s="32" t="str">
        <f t="shared" si="111"/>
        <v>January</v>
      </c>
      <c r="I1470" s="32" t="str">
        <f t="shared" si="112"/>
        <v>2019</v>
      </c>
      <c r="J1470" s="32">
        <f t="shared" si="113"/>
        <v>1</v>
      </c>
      <c r="K1470" s="32" t="str">
        <f>VLOOKUP(F1470,_holidays!A1466:B3571, 2,)</f>
        <v>N</v>
      </c>
      <c r="L1470" s="32" t="str">
        <f>VLOOKUP(F1470,_holidays!A1466:C3571, 3,FALSE)</f>
        <v>N</v>
      </c>
      <c r="M1470" s="32">
        <v>18</v>
      </c>
      <c r="N1470" s="32">
        <v>42.6</v>
      </c>
      <c r="O1470" s="32">
        <v>27.4</v>
      </c>
      <c r="P1470" s="32">
        <v>0</v>
      </c>
      <c r="Q1470" s="39">
        <v>133288.46</v>
      </c>
      <c r="R1470" s="40">
        <v>121.0209967</v>
      </c>
      <c r="S1470" s="40">
        <f t="shared" si="114"/>
        <v>16130702.277808081</v>
      </c>
    </row>
    <row r="1471" spans="6:19" ht="20" customHeight="1" x14ac:dyDescent="0.2">
      <c r="F1471" s="4">
        <v>43470</v>
      </c>
      <c r="G1471" s="32" t="str">
        <f t="shared" si="110"/>
        <v>Saturday</v>
      </c>
      <c r="H1471" s="32" t="str">
        <f t="shared" si="111"/>
        <v>January</v>
      </c>
      <c r="I1471" s="32" t="str">
        <f t="shared" si="112"/>
        <v>2019</v>
      </c>
      <c r="J1471" s="32">
        <f t="shared" si="113"/>
        <v>1</v>
      </c>
      <c r="K1471" s="32" t="str">
        <f>VLOOKUP(F1471,_holidays!A1467:B3572, 2,)</f>
        <v>N</v>
      </c>
      <c r="L1471" s="32" t="str">
        <f>VLOOKUP(F1471,_holidays!A1467:C3572, 3,FALSE)</f>
        <v>N</v>
      </c>
      <c r="M1471" s="32">
        <v>17.399999999999999</v>
      </c>
      <c r="N1471" s="32">
        <v>21.2</v>
      </c>
      <c r="O1471" s="32">
        <v>12.9</v>
      </c>
      <c r="P1471" s="32">
        <v>0.4</v>
      </c>
      <c r="Q1471" s="39">
        <v>97262.79</v>
      </c>
      <c r="R1471" s="40">
        <v>83.493520489999995</v>
      </c>
      <c r="S1471" s="40">
        <f t="shared" si="114"/>
        <v>8120812.7497795662</v>
      </c>
    </row>
    <row r="1472" spans="6:19" ht="20" customHeight="1" x14ac:dyDescent="0.2">
      <c r="F1472" s="4">
        <v>43471</v>
      </c>
      <c r="G1472" s="32" t="str">
        <f t="shared" si="110"/>
        <v>Sunday</v>
      </c>
      <c r="H1472" s="32" t="str">
        <f t="shared" si="111"/>
        <v>January</v>
      </c>
      <c r="I1472" s="32" t="str">
        <f t="shared" si="112"/>
        <v>2019</v>
      </c>
      <c r="J1472" s="32">
        <f t="shared" si="113"/>
        <v>2</v>
      </c>
      <c r="K1472" s="32" t="str">
        <f>VLOOKUP(F1472,_holidays!A1468:B3573, 2,)</f>
        <v>N</v>
      </c>
      <c r="L1472" s="32" t="str">
        <f>VLOOKUP(F1472,_holidays!A1468:C3573, 3,FALSE)</f>
        <v>N</v>
      </c>
      <c r="M1472" s="32">
        <v>14.6</v>
      </c>
      <c r="N1472" s="32">
        <v>22.1</v>
      </c>
      <c r="O1472" s="32">
        <v>30.9</v>
      </c>
      <c r="P1472" s="32">
        <v>1.4</v>
      </c>
      <c r="Q1472" s="39">
        <v>93606.214999999997</v>
      </c>
      <c r="R1472" s="40">
        <v>65.766406979999999</v>
      </c>
      <c r="S1472" s="40">
        <f t="shared" si="114"/>
        <v>6156144.4315473801</v>
      </c>
    </row>
    <row r="1473" spans="6:19" ht="20" customHeight="1" x14ac:dyDescent="0.2">
      <c r="F1473" s="4">
        <v>43472</v>
      </c>
      <c r="G1473" s="32" t="str">
        <f t="shared" si="110"/>
        <v>Monday</v>
      </c>
      <c r="H1473" s="32" t="str">
        <f t="shared" si="111"/>
        <v>January</v>
      </c>
      <c r="I1473" s="32" t="str">
        <f t="shared" si="112"/>
        <v>2019</v>
      </c>
      <c r="J1473" s="32">
        <f t="shared" si="113"/>
        <v>2</v>
      </c>
      <c r="K1473" s="32" t="str">
        <f>VLOOKUP(F1473,_holidays!A1469:B3574, 2,)</f>
        <v>N</v>
      </c>
      <c r="L1473" s="32" t="str">
        <f>VLOOKUP(F1473,_holidays!A1469:C3574, 3,FALSE)</f>
        <v>N</v>
      </c>
      <c r="M1473" s="32">
        <v>17.100000000000001</v>
      </c>
      <c r="N1473" s="32">
        <v>23.1</v>
      </c>
      <c r="O1473" s="32">
        <v>30.2</v>
      </c>
      <c r="P1473" s="32">
        <v>0</v>
      </c>
      <c r="Q1473" s="39">
        <v>109874.9</v>
      </c>
      <c r="R1473" s="40">
        <v>85.07795745</v>
      </c>
      <c r="S1473" s="40">
        <f t="shared" si="114"/>
        <v>9347932.0670230053</v>
      </c>
    </row>
    <row r="1474" spans="6:19" ht="20" customHeight="1" x14ac:dyDescent="0.2">
      <c r="F1474" s="4">
        <v>43473</v>
      </c>
      <c r="G1474" s="32" t="str">
        <f t="shared" si="110"/>
        <v>Tuesday</v>
      </c>
      <c r="H1474" s="32" t="str">
        <f t="shared" si="111"/>
        <v>January</v>
      </c>
      <c r="I1474" s="32" t="str">
        <f t="shared" si="112"/>
        <v>2019</v>
      </c>
      <c r="J1474" s="32">
        <f t="shared" si="113"/>
        <v>2</v>
      </c>
      <c r="K1474" s="32" t="str">
        <f>VLOOKUP(F1474,_holidays!A1470:B3575, 2,)</f>
        <v>N</v>
      </c>
      <c r="L1474" s="32" t="str">
        <f>VLOOKUP(F1474,_holidays!A1470:C3575, 3,FALSE)</f>
        <v>N</v>
      </c>
      <c r="M1474" s="32">
        <v>16.7</v>
      </c>
      <c r="N1474" s="32">
        <v>24.1</v>
      </c>
      <c r="O1474" s="32">
        <v>28.9</v>
      </c>
      <c r="P1474" s="32">
        <v>0</v>
      </c>
      <c r="Q1474" s="39">
        <v>113446.1</v>
      </c>
      <c r="R1474" s="40">
        <v>104.9077815</v>
      </c>
      <c r="S1474" s="40">
        <f t="shared" si="114"/>
        <v>11901378.67082715</v>
      </c>
    </row>
    <row r="1475" spans="6:19" ht="20" customHeight="1" x14ac:dyDescent="0.2">
      <c r="F1475" s="4">
        <v>43474</v>
      </c>
      <c r="G1475" s="32" t="str">
        <f t="shared" si="110"/>
        <v>Wednesday</v>
      </c>
      <c r="H1475" s="32" t="str">
        <f t="shared" si="111"/>
        <v>January</v>
      </c>
      <c r="I1475" s="32" t="str">
        <f t="shared" si="112"/>
        <v>2019</v>
      </c>
      <c r="J1475" s="32">
        <f t="shared" si="113"/>
        <v>2</v>
      </c>
      <c r="K1475" s="32" t="str">
        <f>VLOOKUP(F1475,_holidays!A1471:B3576, 2,)</f>
        <v>N</v>
      </c>
      <c r="L1475" s="32" t="str">
        <f>VLOOKUP(F1475,_holidays!A1471:C3576, 3,FALSE)</f>
        <v>N</v>
      </c>
      <c r="M1475" s="32">
        <v>16.100000000000001</v>
      </c>
      <c r="N1475" s="32">
        <v>20.5</v>
      </c>
      <c r="O1475" s="32">
        <v>28.4</v>
      </c>
      <c r="P1475" s="32">
        <v>0.6</v>
      </c>
      <c r="Q1475" s="39">
        <v>105483.435</v>
      </c>
      <c r="R1475" s="40">
        <v>91.851546720000002</v>
      </c>
      <c r="S1475" s="40">
        <f t="shared" si="114"/>
        <v>9688816.6580885835</v>
      </c>
    </row>
    <row r="1476" spans="6:19" ht="20" customHeight="1" x14ac:dyDescent="0.2">
      <c r="F1476" s="4">
        <v>43475</v>
      </c>
      <c r="G1476" s="32" t="str">
        <f t="shared" si="110"/>
        <v>Thursday</v>
      </c>
      <c r="H1476" s="32" t="str">
        <f t="shared" si="111"/>
        <v>January</v>
      </c>
      <c r="I1476" s="32" t="str">
        <f t="shared" si="112"/>
        <v>2019</v>
      </c>
      <c r="J1476" s="32">
        <f t="shared" si="113"/>
        <v>2</v>
      </c>
      <c r="K1476" s="32" t="str">
        <f>VLOOKUP(F1476,_holidays!A1472:B3577, 2,)</f>
        <v>N</v>
      </c>
      <c r="L1476" s="32" t="str">
        <f>VLOOKUP(F1476,_holidays!A1472:C3577, 3,FALSE)</f>
        <v>N</v>
      </c>
      <c r="M1476" s="32">
        <v>13.5</v>
      </c>
      <c r="N1476" s="32">
        <v>21.4</v>
      </c>
      <c r="O1476" s="32">
        <v>25.8</v>
      </c>
      <c r="P1476" s="32">
        <v>0</v>
      </c>
      <c r="Q1476" s="39">
        <v>108078.69500000001</v>
      </c>
      <c r="R1476" s="40">
        <v>96.413742569999997</v>
      </c>
      <c r="S1476" s="40">
        <f t="shared" si="114"/>
        <v>10420271.477031546</v>
      </c>
    </row>
    <row r="1477" spans="6:19" ht="20" customHeight="1" x14ac:dyDescent="0.2">
      <c r="F1477" s="4">
        <v>43476</v>
      </c>
      <c r="G1477" s="32" t="str">
        <f t="shared" si="110"/>
        <v>Friday</v>
      </c>
      <c r="H1477" s="32" t="str">
        <f t="shared" si="111"/>
        <v>January</v>
      </c>
      <c r="I1477" s="32" t="str">
        <f t="shared" si="112"/>
        <v>2019</v>
      </c>
      <c r="J1477" s="32">
        <f t="shared" si="113"/>
        <v>2</v>
      </c>
      <c r="K1477" s="32" t="str">
        <f>VLOOKUP(F1477,_holidays!A1473:B3578, 2,)</f>
        <v>N</v>
      </c>
      <c r="L1477" s="32" t="str">
        <f>VLOOKUP(F1477,_holidays!A1473:C3578, 3,FALSE)</f>
        <v>N</v>
      </c>
      <c r="M1477" s="32">
        <v>12.9</v>
      </c>
      <c r="N1477" s="32">
        <v>30.4</v>
      </c>
      <c r="O1477" s="32">
        <v>31.5</v>
      </c>
      <c r="P1477" s="32">
        <v>0</v>
      </c>
      <c r="Q1477" s="39">
        <v>119728.63499999999</v>
      </c>
      <c r="R1477" s="40">
        <v>116.3056708</v>
      </c>
      <c r="S1477" s="40">
        <f t="shared" si="114"/>
        <v>13925119.207643358</v>
      </c>
    </row>
    <row r="1478" spans="6:19" ht="20" customHeight="1" x14ac:dyDescent="0.2">
      <c r="F1478" s="4">
        <v>43477</v>
      </c>
      <c r="G1478" s="32" t="str">
        <f t="shared" ref="G1478:G1541" si="115">TEXT(F1478,"DDDD")</f>
        <v>Saturday</v>
      </c>
      <c r="H1478" s="32" t="str">
        <f t="shared" ref="H1478:H1541" si="116">TEXT(F1478,"MMMM")</f>
        <v>January</v>
      </c>
      <c r="I1478" s="32" t="str">
        <f t="shared" ref="I1478:I1541" si="117">TEXT(F1478,"YYYY")</f>
        <v>2019</v>
      </c>
      <c r="J1478" s="32">
        <f t="shared" ref="J1478:J1541" si="118">WEEKNUM(F1478)</f>
        <v>2</v>
      </c>
      <c r="K1478" s="32" t="str">
        <f>VLOOKUP(F1478,_holidays!A1474:B3579, 2,)</f>
        <v>N</v>
      </c>
      <c r="L1478" s="32" t="str">
        <f>VLOOKUP(F1478,_holidays!A1474:C3579, 3,FALSE)</f>
        <v>N</v>
      </c>
      <c r="M1478" s="32">
        <v>17.7</v>
      </c>
      <c r="N1478" s="32">
        <v>24.7</v>
      </c>
      <c r="O1478" s="32">
        <v>28.6</v>
      </c>
      <c r="P1478" s="32">
        <v>0</v>
      </c>
      <c r="Q1478" s="39">
        <v>108628.96</v>
      </c>
      <c r="R1478" s="40">
        <v>88.996642809999997</v>
      </c>
      <c r="S1478" s="40">
        <f t="shared" ref="S1478:S1541" si="119">Q1478*R1478</f>
        <v>9667612.7519417778</v>
      </c>
    </row>
    <row r="1479" spans="6:19" ht="20" customHeight="1" x14ac:dyDescent="0.2">
      <c r="F1479" s="4">
        <v>43478</v>
      </c>
      <c r="G1479" s="32" t="str">
        <f t="shared" si="115"/>
        <v>Sunday</v>
      </c>
      <c r="H1479" s="32" t="str">
        <f t="shared" si="116"/>
        <v>January</v>
      </c>
      <c r="I1479" s="32" t="str">
        <f t="shared" si="117"/>
        <v>2019</v>
      </c>
      <c r="J1479" s="32">
        <f t="shared" si="118"/>
        <v>3</v>
      </c>
      <c r="K1479" s="32" t="str">
        <f>VLOOKUP(F1479,_holidays!A1475:B3580, 2,)</f>
        <v>N</v>
      </c>
      <c r="L1479" s="32" t="str">
        <f>VLOOKUP(F1479,_holidays!A1475:C3580, 3,FALSE)</f>
        <v>N</v>
      </c>
      <c r="M1479" s="32">
        <v>14.4</v>
      </c>
      <c r="N1479" s="32">
        <v>30.5</v>
      </c>
      <c r="O1479" s="32">
        <v>31.3</v>
      </c>
      <c r="P1479" s="32">
        <v>0</v>
      </c>
      <c r="Q1479" s="39">
        <v>101853.24</v>
      </c>
      <c r="R1479" s="40">
        <v>75.273023879999997</v>
      </c>
      <c r="S1479" s="40">
        <f t="shared" si="119"/>
        <v>7666801.3667753711</v>
      </c>
    </row>
    <row r="1480" spans="6:19" ht="20" customHeight="1" x14ac:dyDescent="0.2">
      <c r="F1480" s="4">
        <v>43479</v>
      </c>
      <c r="G1480" s="32" t="str">
        <f t="shared" si="115"/>
        <v>Monday</v>
      </c>
      <c r="H1480" s="32" t="str">
        <f t="shared" si="116"/>
        <v>January</v>
      </c>
      <c r="I1480" s="32" t="str">
        <f t="shared" si="117"/>
        <v>2019</v>
      </c>
      <c r="J1480" s="32">
        <f t="shared" si="118"/>
        <v>3</v>
      </c>
      <c r="K1480" s="32" t="str">
        <f>VLOOKUP(F1480,_holidays!A1476:B3581, 2,)</f>
        <v>N</v>
      </c>
      <c r="L1480" s="32" t="str">
        <f>VLOOKUP(F1480,_holidays!A1476:C3581, 3,FALSE)</f>
        <v>N</v>
      </c>
      <c r="M1480" s="32">
        <v>18.7</v>
      </c>
      <c r="N1480" s="32">
        <v>32.299999999999997</v>
      </c>
      <c r="O1480" s="32">
        <v>31.1</v>
      </c>
      <c r="P1480" s="32">
        <v>0</v>
      </c>
      <c r="Q1480" s="39">
        <v>147070.535</v>
      </c>
      <c r="R1480" s="40">
        <v>188.19764950000001</v>
      </c>
      <c r="S1480" s="40">
        <f t="shared" si="119"/>
        <v>27678328.997707486</v>
      </c>
    </row>
    <row r="1481" spans="6:19" ht="20" customHeight="1" x14ac:dyDescent="0.2">
      <c r="F1481" s="4">
        <v>43480</v>
      </c>
      <c r="G1481" s="32" t="str">
        <f t="shared" si="115"/>
        <v>Tuesday</v>
      </c>
      <c r="H1481" s="32" t="str">
        <f t="shared" si="116"/>
        <v>January</v>
      </c>
      <c r="I1481" s="32" t="str">
        <f t="shared" si="117"/>
        <v>2019</v>
      </c>
      <c r="J1481" s="32">
        <f t="shared" si="118"/>
        <v>3</v>
      </c>
      <c r="K1481" s="32" t="str">
        <f>VLOOKUP(F1481,_holidays!A1477:B3582, 2,)</f>
        <v>N</v>
      </c>
      <c r="L1481" s="32" t="str">
        <f>VLOOKUP(F1481,_holidays!A1477:C3582, 3,FALSE)</f>
        <v>N</v>
      </c>
      <c r="M1481" s="32">
        <v>19.399999999999999</v>
      </c>
      <c r="N1481" s="32">
        <v>30.4</v>
      </c>
      <c r="O1481" s="32">
        <v>22.3</v>
      </c>
      <c r="P1481" s="32">
        <v>0</v>
      </c>
      <c r="Q1481" s="39">
        <v>152496.245</v>
      </c>
      <c r="R1481" s="40">
        <v>222.43841900000001</v>
      </c>
      <c r="S1481" s="40">
        <f t="shared" si="119"/>
        <v>33921023.641236655</v>
      </c>
    </row>
    <row r="1482" spans="6:19" ht="20" customHeight="1" x14ac:dyDescent="0.2">
      <c r="F1482" s="4">
        <v>43481</v>
      </c>
      <c r="G1482" s="32" t="str">
        <f t="shared" si="115"/>
        <v>Wednesday</v>
      </c>
      <c r="H1482" s="32" t="str">
        <f t="shared" si="116"/>
        <v>January</v>
      </c>
      <c r="I1482" s="32" t="str">
        <f t="shared" si="117"/>
        <v>2019</v>
      </c>
      <c r="J1482" s="32">
        <f t="shared" si="118"/>
        <v>3</v>
      </c>
      <c r="K1482" s="32" t="str">
        <f>VLOOKUP(F1482,_holidays!A1478:B3583, 2,)</f>
        <v>N</v>
      </c>
      <c r="L1482" s="32" t="str">
        <f>VLOOKUP(F1482,_holidays!A1478:C3583, 3,FALSE)</f>
        <v>N</v>
      </c>
      <c r="M1482" s="32">
        <v>19.8</v>
      </c>
      <c r="N1482" s="32">
        <v>26.7</v>
      </c>
      <c r="O1482" s="32">
        <v>17.5</v>
      </c>
      <c r="P1482" s="32">
        <v>0</v>
      </c>
      <c r="Q1482" s="39">
        <v>136971.755</v>
      </c>
      <c r="R1482" s="40">
        <v>178.07967540000001</v>
      </c>
      <c r="S1482" s="40">
        <f t="shared" si="119"/>
        <v>24391885.66936833</v>
      </c>
    </row>
    <row r="1483" spans="6:19" ht="20" customHeight="1" x14ac:dyDescent="0.2">
      <c r="F1483" s="4">
        <v>43482</v>
      </c>
      <c r="G1483" s="32" t="str">
        <f t="shared" si="115"/>
        <v>Thursday</v>
      </c>
      <c r="H1483" s="32" t="str">
        <f t="shared" si="116"/>
        <v>January</v>
      </c>
      <c r="I1483" s="32" t="str">
        <f t="shared" si="117"/>
        <v>2019</v>
      </c>
      <c r="J1483" s="32">
        <f t="shared" si="118"/>
        <v>3</v>
      </c>
      <c r="K1483" s="32" t="str">
        <f>VLOOKUP(F1483,_holidays!A1479:B3584, 2,)</f>
        <v>N</v>
      </c>
      <c r="L1483" s="32" t="str">
        <f>VLOOKUP(F1483,_holidays!A1479:C3584, 3,FALSE)</f>
        <v>N</v>
      </c>
      <c r="M1483" s="32">
        <v>20.7</v>
      </c>
      <c r="N1483" s="32">
        <v>32.5</v>
      </c>
      <c r="O1483" s="32">
        <v>6</v>
      </c>
      <c r="P1483" s="32">
        <v>0</v>
      </c>
      <c r="Q1483" s="39">
        <v>145211.49</v>
      </c>
      <c r="R1483" s="40">
        <v>175.35289299999999</v>
      </c>
      <c r="S1483" s="40">
        <f t="shared" si="119"/>
        <v>25463254.868340567</v>
      </c>
    </row>
    <row r="1484" spans="6:19" ht="20" customHeight="1" x14ac:dyDescent="0.2">
      <c r="F1484" s="4">
        <v>43483</v>
      </c>
      <c r="G1484" s="32" t="str">
        <f t="shared" si="115"/>
        <v>Friday</v>
      </c>
      <c r="H1484" s="32" t="str">
        <f t="shared" si="116"/>
        <v>January</v>
      </c>
      <c r="I1484" s="32" t="str">
        <f t="shared" si="117"/>
        <v>2019</v>
      </c>
      <c r="J1484" s="32">
        <f t="shared" si="118"/>
        <v>3</v>
      </c>
      <c r="K1484" s="32" t="str">
        <f>VLOOKUP(F1484,_holidays!A1480:B3585, 2,)</f>
        <v>N</v>
      </c>
      <c r="L1484" s="32" t="str">
        <f>VLOOKUP(F1484,_holidays!A1480:C3585, 3,FALSE)</f>
        <v>N</v>
      </c>
      <c r="M1484" s="32">
        <v>22.3</v>
      </c>
      <c r="N1484" s="32">
        <v>28.7</v>
      </c>
      <c r="O1484" s="32">
        <v>2.6</v>
      </c>
      <c r="P1484" s="32">
        <v>0.2</v>
      </c>
      <c r="Q1484" s="39">
        <v>134898.21</v>
      </c>
      <c r="R1484" s="40">
        <v>137.8500262</v>
      </c>
      <c r="S1484" s="40">
        <f t="shared" si="119"/>
        <v>18595721.782833099</v>
      </c>
    </row>
    <row r="1485" spans="6:19" ht="20" customHeight="1" x14ac:dyDescent="0.2">
      <c r="F1485" s="4">
        <v>43484</v>
      </c>
      <c r="G1485" s="32" t="str">
        <f t="shared" si="115"/>
        <v>Saturday</v>
      </c>
      <c r="H1485" s="32" t="str">
        <f t="shared" si="116"/>
        <v>January</v>
      </c>
      <c r="I1485" s="32" t="str">
        <f t="shared" si="117"/>
        <v>2019</v>
      </c>
      <c r="J1485" s="32">
        <f t="shared" si="118"/>
        <v>3</v>
      </c>
      <c r="K1485" s="32" t="str">
        <f>VLOOKUP(F1485,_holidays!A1481:B3586, 2,)</f>
        <v>N</v>
      </c>
      <c r="L1485" s="32" t="str">
        <f>VLOOKUP(F1485,_holidays!A1481:C3586, 3,FALSE)</f>
        <v>N</v>
      </c>
      <c r="M1485" s="32">
        <v>16.5</v>
      </c>
      <c r="N1485" s="32">
        <v>23.5</v>
      </c>
      <c r="O1485" s="32">
        <v>30.2</v>
      </c>
      <c r="P1485" s="32">
        <v>2</v>
      </c>
      <c r="Q1485" s="39">
        <v>101692.45</v>
      </c>
      <c r="R1485" s="40">
        <v>80.786252489999995</v>
      </c>
      <c r="S1485" s="40">
        <f t="shared" si="119"/>
        <v>8215351.9420266999</v>
      </c>
    </row>
    <row r="1486" spans="6:19" ht="20" customHeight="1" x14ac:dyDescent="0.2">
      <c r="F1486" s="4">
        <v>43485</v>
      </c>
      <c r="G1486" s="32" t="str">
        <f t="shared" si="115"/>
        <v>Sunday</v>
      </c>
      <c r="H1486" s="32" t="str">
        <f t="shared" si="116"/>
        <v>January</v>
      </c>
      <c r="I1486" s="32" t="str">
        <f t="shared" si="117"/>
        <v>2019</v>
      </c>
      <c r="J1486" s="32">
        <f t="shared" si="118"/>
        <v>4</v>
      </c>
      <c r="K1486" s="32" t="str">
        <f>VLOOKUP(F1486,_holidays!A1482:B3587, 2,)</f>
        <v>N</v>
      </c>
      <c r="L1486" s="32" t="str">
        <f>VLOOKUP(F1486,_holidays!A1482:C3587, 3,FALSE)</f>
        <v>N</v>
      </c>
      <c r="M1486" s="32">
        <v>15.2</v>
      </c>
      <c r="N1486" s="32">
        <v>22.9</v>
      </c>
      <c r="O1486" s="32">
        <v>29.2</v>
      </c>
      <c r="P1486" s="32">
        <v>0</v>
      </c>
      <c r="Q1486" s="39">
        <v>102283.13</v>
      </c>
      <c r="R1486" s="40">
        <v>86.607900729999997</v>
      </c>
      <c r="S1486" s="40">
        <f t="shared" si="119"/>
        <v>8858527.1693936847</v>
      </c>
    </row>
    <row r="1487" spans="6:19" ht="20" customHeight="1" x14ac:dyDescent="0.2">
      <c r="F1487" s="4">
        <v>43486</v>
      </c>
      <c r="G1487" s="32" t="str">
        <f t="shared" si="115"/>
        <v>Monday</v>
      </c>
      <c r="H1487" s="32" t="str">
        <f t="shared" si="116"/>
        <v>January</v>
      </c>
      <c r="I1487" s="32" t="str">
        <f t="shared" si="117"/>
        <v>2019</v>
      </c>
      <c r="J1487" s="32">
        <f t="shared" si="118"/>
        <v>4</v>
      </c>
      <c r="K1487" s="32" t="str">
        <f>VLOOKUP(F1487,_holidays!A1483:B3588, 2,)</f>
        <v>N</v>
      </c>
      <c r="L1487" s="32" t="str">
        <f>VLOOKUP(F1487,_holidays!A1483:C3588, 3,FALSE)</f>
        <v>N</v>
      </c>
      <c r="M1487" s="32">
        <v>18.399999999999999</v>
      </c>
      <c r="N1487" s="32">
        <v>25.1</v>
      </c>
      <c r="O1487" s="32">
        <v>28.2</v>
      </c>
      <c r="P1487" s="32">
        <v>0</v>
      </c>
      <c r="Q1487" s="39">
        <v>130517.97</v>
      </c>
      <c r="R1487" s="40">
        <v>176.68995000000001</v>
      </c>
      <c r="S1487" s="40">
        <f t="shared" si="119"/>
        <v>23061213.593401503</v>
      </c>
    </row>
    <row r="1488" spans="6:19" ht="20" customHeight="1" x14ac:dyDescent="0.2">
      <c r="F1488" s="4">
        <v>43487</v>
      </c>
      <c r="G1488" s="32" t="str">
        <f t="shared" si="115"/>
        <v>Tuesday</v>
      </c>
      <c r="H1488" s="32" t="str">
        <f t="shared" si="116"/>
        <v>January</v>
      </c>
      <c r="I1488" s="32" t="str">
        <f t="shared" si="117"/>
        <v>2019</v>
      </c>
      <c r="J1488" s="32">
        <f t="shared" si="118"/>
        <v>4</v>
      </c>
      <c r="K1488" s="32" t="str">
        <f>VLOOKUP(F1488,_holidays!A1484:B3589, 2,)</f>
        <v>N</v>
      </c>
      <c r="L1488" s="32" t="str">
        <f>VLOOKUP(F1488,_holidays!A1484:C3589, 3,FALSE)</f>
        <v>N</v>
      </c>
      <c r="M1488" s="32">
        <v>19</v>
      </c>
      <c r="N1488" s="32">
        <v>26.8</v>
      </c>
      <c r="O1488" s="32">
        <v>29.3</v>
      </c>
      <c r="P1488" s="32">
        <v>0</v>
      </c>
      <c r="Q1488" s="39">
        <v>141444.78</v>
      </c>
      <c r="R1488" s="40">
        <v>278.77774349999999</v>
      </c>
      <c r="S1488" s="40">
        <f t="shared" si="119"/>
        <v>39431656.598253928</v>
      </c>
    </row>
    <row r="1489" spans="6:19" ht="20" customHeight="1" x14ac:dyDescent="0.2">
      <c r="F1489" s="4">
        <v>43488</v>
      </c>
      <c r="G1489" s="32" t="str">
        <f t="shared" si="115"/>
        <v>Wednesday</v>
      </c>
      <c r="H1489" s="32" t="str">
        <f t="shared" si="116"/>
        <v>January</v>
      </c>
      <c r="I1489" s="32" t="str">
        <f t="shared" si="117"/>
        <v>2019</v>
      </c>
      <c r="J1489" s="32">
        <f t="shared" si="118"/>
        <v>4</v>
      </c>
      <c r="K1489" s="32" t="str">
        <f>VLOOKUP(F1489,_holidays!A1485:B3590, 2,)</f>
        <v>N</v>
      </c>
      <c r="L1489" s="32" t="str">
        <f>VLOOKUP(F1489,_holidays!A1485:C3590, 3,FALSE)</f>
        <v>N</v>
      </c>
      <c r="M1489" s="32">
        <v>18.7</v>
      </c>
      <c r="N1489" s="32">
        <v>23.9</v>
      </c>
      <c r="O1489" s="32">
        <v>27.4</v>
      </c>
      <c r="P1489" s="32">
        <v>0</v>
      </c>
      <c r="Q1489" s="39">
        <v>125501.15</v>
      </c>
      <c r="R1489" s="40">
        <v>154.47314489999999</v>
      </c>
      <c r="S1489" s="40">
        <f t="shared" si="119"/>
        <v>19386557.329066634</v>
      </c>
    </row>
    <row r="1490" spans="6:19" ht="20" customHeight="1" x14ac:dyDescent="0.2">
      <c r="F1490" s="4">
        <v>43489</v>
      </c>
      <c r="G1490" s="32" t="str">
        <f t="shared" si="115"/>
        <v>Thursday</v>
      </c>
      <c r="H1490" s="32" t="str">
        <f t="shared" si="116"/>
        <v>January</v>
      </c>
      <c r="I1490" s="32" t="str">
        <f t="shared" si="117"/>
        <v>2019</v>
      </c>
      <c r="J1490" s="32">
        <f t="shared" si="118"/>
        <v>4</v>
      </c>
      <c r="K1490" s="32" t="str">
        <f>VLOOKUP(F1490,_holidays!A1486:B3591, 2,)</f>
        <v>N</v>
      </c>
      <c r="L1490" s="32" t="str">
        <f>VLOOKUP(F1490,_holidays!A1486:C3591, 3,FALSE)</f>
        <v>N</v>
      </c>
      <c r="M1490" s="32">
        <v>17.3</v>
      </c>
      <c r="N1490" s="32">
        <v>40.799999999999997</v>
      </c>
      <c r="O1490" s="32">
        <v>30</v>
      </c>
      <c r="P1490" s="32">
        <v>0</v>
      </c>
      <c r="Q1490" s="39">
        <v>155891.345</v>
      </c>
      <c r="R1490" s="40">
        <v>4549.6451049999996</v>
      </c>
      <c r="S1490" s="40">
        <f t="shared" si="119"/>
        <v>709250294.69111621</v>
      </c>
    </row>
    <row r="1491" spans="6:19" ht="20" customHeight="1" x14ac:dyDescent="0.2">
      <c r="F1491" s="4">
        <v>43490</v>
      </c>
      <c r="G1491" s="32" t="str">
        <f t="shared" si="115"/>
        <v>Friday</v>
      </c>
      <c r="H1491" s="32" t="str">
        <f t="shared" si="116"/>
        <v>January</v>
      </c>
      <c r="I1491" s="32" t="str">
        <f t="shared" si="117"/>
        <v>2019</v>
      </c>
      <c r="J1491" s="32">
        <f t="shared" si="118"/>
        <v>4</v>
      </c>
      <c r="K1491" s="32" t="str">
        <f>VLOOKUP(F1491,_holidays!A1487:B3592, 2,)</f>
        <v>N</v>
      </c>
      <c r="L1491" s="32" t="str">
        <f>VLOOKUP(F1491,_holidays!A1487:C3592, 3,FALSE)</f>
        <v>N</v>
      </c>
      <c r="M1491" s="32">
        <v>21.1</v>
      </c>
      <c r="N1491" s="32">
        <v>42.8</v>
      </c>
      <c r="O1491" s="32">
        <v>25.3</v>
      </c>
      <c r="P1491" s="32">
        <v>0</v>
      </c>
      <c r="Q1491" s="39">
        <v>168894.845</v>
      </c>
      <c r="R1491" s="40">
        <v>906.43723230000001</v>
      </c>
      <c r="S1491" s="40">
        <f t="shared" si="119"/>
        <v>153092575.8515375</v>
      </c>
    </row>
    <row r="1492" spans="6:19" ht="20" customHeight="1" x14ac:dyDescent="0.2">
      <c r="F1492" s="4">
        <v>43491</v>
      </c>
      <c r="G1492" s="32" t="str">
        <f t="shared" si="115"/>
        <v>Saturday</v>
      </c>
      <c r="H1492" s="32" t="str">
        <f t="shared" si="116"/>
        <v>January</v>
      </c>
      <c r="I1492" s="32" t="str">
        <f t="shared" si="117"/>
        <v>2019</v>
      </c>
      <c r="J1492" s="32">
        <f t="shared" si="118"/>
        <v>4</v>
      </c>
      <c r="K1492" s="32" t="str">
        <f>VLOOKUP(F1492,_holidays!A1488:B3593, 2,)</f>
        <v>N</v>
      </c>
      <c r="L1492" s="32" t="str">
        <f>VLOOKUP(F1492,_holidays!A1488:C3593, 3,FALSE)</f>
        <v>Y</v>
      </c>
      <c r="M1492" s="32">
        <v>19.899999999999999</v>
      </c>
      <c r="N1492" s="32">
        <v>26.1</v>
      </c>
      <c r="O1492" s="32">
        <v>27.7</v>
      </c>
      <c r="P1492" s="32">
        <v>0</v>
      </c>
      <c r="Q1492" s="39">
        <v>114818.66499999999</v>
      </c>
      <c r="R1492" s="40">
        <v>163.73362520000001</v>
      </c>
      <c r="S1492" s="40">
        <f t="shared" si="119"/>
        <v>18799676.261074357</v>
      </c>
    </row>
    <row r="1493" spans="6:19" ht="20" customHeight="1" x14ac:dyDescent="0.2">
      <c r="F1493" s="4">
        <v>43492</v>
      </c>
      <c r="G1493" s="32" t="str">
        <f t="shared" si="115"/>
        <v>Sunday</v>
      </c>
      <c r="H1493" s="32" t="str">
        <f t="shared" si="116"/>
        <v>January</v>
      </c>
      <c r="I1493" s="32" t="str">
        <f t="shared" si="117"/>
        <v>2019</v>
      </c>
      <c r="J1493" s="32">
        <f t="shared" si="118"/>
        <v>5</v>
      </c>
      <c r="K1493" s="32" t="str">
        <f>VLOOKUP(F1493,_holidays!A1489:B3594, 2,)</f>
        <v>N</v>
      </c>
      <c r="L1493" s="32" t="str">
        <f>VLOOKUP(F1493,_holidays!A1489:C3594, 3,FALSE)</f>
        <v>N</v>
      </c>
      <c r="M1493" s="32">
        <v>18.399999999999999</v>
      </c>
      <c r="N1493" s="32">
        <v>27.8</v>
      </c>
      <c r="O1493" s="32">
        <v>21.1</v>
      </c>
      <c r="P1493" s="32">
        <v>0</v>
      </c>
      <c r="Q1493" s="39">
        <v>99801.574999999997</v>
      </c>
      <c r="R1493" s="40">
        <v>86.396224309999994</v>
      </c>
      <c r="S1493" s="40">
        <f t="shared" si="119"/>
        <v>8622479.2601912878</v>
      </c>
    </row>
    <row r="1494" spans="6:19" ht="20" customHeight="1" x14ac:dyDescent="0.2">
      <c r="F1494" s="4">
        <v>43493</v>
      </c>
      <c r="G1494" s="32" t="str">
        <f t="shared" si="115"/>
        <v>Monday</v>
      </c>
      <c r="H1494" s="32" t="str">
        <f t="shared" si="116"/>
        <v>January</v>
      </c>
      <c r="I1494" s="32" t="str">
        <f t="shared" si="117"/>
        <v>2019</v>
      </c>
      <c r="J1494" s="32">
        <f t="shared" si="118"/>
        <v>5</v>
      </c>
      <c r="K1494" s="32" t="str">
        <f>VLOOKUP(F1494,_holidays!A1490:B3595, 2,)</f>
        <v>N</v>
      </c>
      <c r="L1494" s="32" t="str">
        <f>VLOOKUP(F1494,_holidays!A1490:C3595, 3,FALSE)</f>
        <v>Y</v>
      </c>
      <c r="M1494" s="32">
        <v>15.5</v>
      </c>
      <c r="N1494" s="32">
        <v>34.5</v>
      </c>
      <c r="O1494" s="32">
        <v>29.4</v>
      </c>
      <c r="P1494" s="32">
        <v>0</v>
      </c>
      <c r="Q1494" s="39">
        <v>112374.63</v>
      </c>
      <c r="R1494" s="40">
        <v>150.94848010000001</v>
      </c>
      <c r="S1494" s="40">
        <f t="shared" si="119"/>
        <v>16962779.600299865</v>
      </c>
    </row>
    <row r="1495" spans="6:19" ht="20" customHeight="1" x14ac:dyDescent="0.2">
      <c r="F1495" s="4">
        <v>43494</v>
      </c>
      <c r="G1495" s="32" t="str">
        <f t="shared" si="115"/>
        <v>Tuesday</v>
      </c>
      <c r="H1495" s="32" t="str">
        <f t="shared" si="116"/>
        <v>January</v>
      </c>
      <c r="I1495" s="32" t="str">
        <f t="shared" si="117"/>
        <v>2019</v>
      </c>
      <c r="J1495" s="32">
        <f t="shared" si="118"/>
        <v>5</v>
      </c>
      <c r="K1495" s="32" t="str">
        <f>VLOOKUP(F1495,_holidays!A1491:B3596, 2,)</f>
        <v>N</v>
      </c>
      <c r="L1495" s="32" t="str">
        <f>VLOOKUP(F1495,_holidays!A1491:C3596, 3,FALSE)</f>
        <v>N</v>
      </c>
      <c r="M1495" s="32">
        <v>17.5</v>
      </c>
      <c r="N1495" s="32">
        <v>36.799999999999997</v>
      </c>
      <c r="O1495" s="32">
        <v>27.7</v>
      </c>
      <c r="P1495" s="32">
        <v>0</v>
      </c>
      <c r="Q1495" s="39">
        <v>138455.45499999999</v>
      </c>
      <c r="R1495" s="40">
        <v>183.4002093</v>
      </c>
      <c r="S1495" s="40">
        <f t="shared" si="119"/>
        <v>25392759.42572673</v>
      </c>
    </row>
    <row r="1496" spans="6:19" ht="20" customHeight="1" x14ac:dyDescent="0.2">
      <c r="F1496" s="4">
        <v>43495</v>
      </c>
      <c r="G1496" s="32" t="str">
        <f t="shared" si="115"/>
        <v>Wednesday</v>
      </c>
      <c r="H1496" s="32" t="str">
        <f t="shared" si="116"/>
        <v>January</v>
      </c>
      <c r="I1496" s="32" t="str">
        <f t="shared" si="117"/>
        <v>2019</v>
      </c>
      <c r="J1496" s="32">
        <f t="shared" si="118"/>
        <v>5</v>
      </c>
      <c r="K1496" s="32" t="str">
        <f>VLOOKUP(F1496,_holidays!A1492:B3597, 2,)</f>
        <v>N</v>
      </c>
      <c r="L1496" s="32" t="str">
        <f>VLOOKUP(F1496,_holidays!A1492:C3597, 3,FALSE)</f>
        <v>N</v>
      </c>
      <c r="M1496" s="32">
        <v>18</v>
      </c>
      <c r="N1496" s="32">
        <v>38.1</v>
      </c>
      <c r="O1496" s="32">
        <v>19.899999999999999</v>
      </c>
      <c r="P1496" s="32">
        <v>0</v>
      </c>
      <c r="Q1496" s="39">
        <v>142113.375</v>
      </c>
      <c r="R1496" s="40">
        <v>188.74241950000001</v>
      </c>
      <c r="S1496" s="40">
        <f t="shared" si="119"/>
        <v>26822822.240810815</v>
      </c>
    </row>
    <row r="1497" spans="6:19" ht="20" customHeight="1" x14ac:dyDescent="0.2">
      <c r="F1497" s="4">
        <v>43496</v>
      </c>
      <c r="G1497" s="32" t="str">
        <f t="shared" si="115"/>
        <v>Thursday</v>
      </c>
      <c r="H1497" s="32" t="str">
        <f t="shared" si="116"/>
        <v>January</v>
      </c>
      <c r="I1497" s="32" t="str">
        <f t="shared" si="117"/>
        <v>2019</v>
      </c>
      <c r="J1497" s="32">
        <f t="shared" si="118"/>
        <v>5</v>
      </c>
      <c r="K1497" s="32" t="str">
        <f>VLOOKUP(F1497,_holidays!A1493:B3598, 2,)</f>
        <v>Y</v>
      </c>
      <c r="L1497" s="32" t="str">
        <f>VLOOKUP(F1497,_holidays!A1493:C3598, 3,FALSE)</f>
        <v>N</v>
      </c>
      <c r="M1497" s="32">
        <v>17.2</v>
      </c>
      <c r="N1497" s="32">
        <v>21.5</v>
      </c>
      <c r="O1497" s="32">
        <v>27.8</v>
      </c>
      <c r="P1497" s="32">
        <v>6.6</v>
      </c>
      <c r="Q1497" s="39">
        <v>110277.21</v>
      </c>
      <c r="R1497" s="40">
        <v>107.5212334</v>
      </c>
      <c r="S1497" s="40">
        <f t="shared" si="119"/>
        <v>11857141.635110814</v>
      </c>
    </row>
    <row r="1498" spans="6:19" ht="20" customHeight="1" x14ac:dyDescent="0.2">
      <c r="F1498" s="4">
        <v>43497</v>
      </c>
      <c r="G1498" s="32" t="str">
        <f t="shared" si="115"/>
        <v>Friday</v>
      </c>
      <c r="H1498" s="32" t="str">
        <f t="shared" si="116"/>
        <v>February</v>
      </c>
      <c r="I1498" s="32" t="str">
        <f t="shared" si="117"/>
        <v>2019</v>
      </c>
      <c r="J1498" s="32">
        <f t="shared" si="118"/>
        <v>5</v>
      </c>
      <c r="K1498" s="32" t="str">
        <f>VLOOKUP(F1498,_holidays!A1494:B3599, 2,)</f>
        <v>Y</v>
      </c>
      <c r="L1498" s="32" t="str">
        <f>VLOOKUP(F1498,_holidays!A1494:C3599, 3,FALSE)</f>
        <v>N</v>
      </c>
      <c r="M1498" s="32">
        <v>12.6</v>
      </c>
      <c r="N1498" s="32">
        <v>24.2</v>
      </c>
      <c r="O1498" s="32">
        <v>28.8</v>
      </c>
      <c r="P1498" s="32">
        <v>0</v>
      </c>
      <c r="Q1498" s="39">
        <v>104422.79</v>
      </c>
      <c r="R1498" s="40">
        <v>117.68273910000001</v>
      </c>
      <c r="S1498" s="40">
        <f t="shared" si="119"/>
        <v>12288759.951664088</v>
      </c>
    </row>
    <row r="1499" spans="6:19" ht="20" customHeight="1" x14ac:dyDescent="0.2">
      <c r="F1499" s="4">
        <v>43498</v>
      </c>
      <c r="G1499" s="32" t="str">
        <f t="shared" si="115"/>
        <v>Saturday</v>
      </c>
      <c r="H1499" s="32" t="str">
        <f t="shared" si="116"/>
        <v>February</v>
      </c>
      <c r="I1499" s="32" t="str">
        <f t="shared" si="117"/>
        <v>2019</v>
      </c>
      <c r="J1499" s="32">
        <f t="shared" si="118"/>
        <v>5</v>
      </c>
      <c r="K1499" s="32" t="str">
        <f>VLOOKUP(F1499,_holidays!A1495:B3600, 2,)</f>
        <v>Y</v>
      </c>
      <c r="L1499" s="32" t="str">
        <f>VLOOKUP(F1499,_holidays!A1495:C3600, 3,FALSE)</f>
        <v>N</v>
      </c>
      <c r="M1499" s="32">
        <v>15</v>
      </c>
      <c r="N1499" s="32">
        <v>34.4</v>
      </c>
      <c r="O1499" s="32">
        <v>27.5</v>
      </c>
      <c r="P1499" s="32">
        <v>0</v>
      </c>
      <c r="Q1499" s="39">
        <v>124749.065</v>
      </c>
      <c r="R1499" s="40">
        <v>240.9545239</v>
      </c>
      <c r="S1499" s="40">
        <f t="shared" si="119"/>
        <v>30058851.564045154</v>
      </c>
    </row>
    <row r="1500" spans="6:19" ht="20" customHeight="1" x14ac:dyDescent="0.2">
      <c r="F1500" s="4">
        <v>43499</v>
      </c>
      <c r="G1500" s="32" t="str">
        <f t="shared" si="115"/>
        <v>Sunday</v>
      </c>
      <c r="H1500" s="32" t="str">
        <f t="shared" si="116"/>
        <v>February</v>
      </c>
      <c r="I1500" s="32" t="str">
        <f t="shared" si="117"/>
        <v>2019</v>
      </c>
      <c r="J1500" s="32">
        <f t="shared" si="118"/>
        <v>6</v>
      </c>
      <c r="K1500" s="32" t="str">
        <f>VLOOKUP(F1500,_holidays!A1496:B3601, 2,)</f>
        <v>Y</v>
      </c>
      <c r="L1500" s="32" t="str">
        <f>VLOOKUP(F1500,_holidays!A1496:C3601, 3,FALSE)</f>
        <v>N</v>
      </c>
      <c r="M1500" s="32">
        <v>19.100000000000001</v>
      </c>
      <c r="N1500" s="32">
        <v>38.200000000000003</v>
      </c>
      <c r="O1500" s="32">
        <v>26.1</v>
      </c>
      <c r="P1500" s="32">
        <v>0</v>
      </c>
      <c r="Q1500" s="39">
        <v>133287.58499999999</v>
      </c>
      <c r="R1500" s="40">
        <v>186.91763220000001</v>
      </c>
      <c r="S1500" s="40">
        <f t="shared" si="119"/>
        <v>24913799.789856236</v>
      </c>
    </row>
    <row r="1501" spans="6:19" ht="20" customHeight="1" x14ac:dyDescent="0.2">
      <c r="F1501" s="4">
        <v>43500</v>
      </c>
      <c r="G1501" s="32" t="str">
        <f t="shared" si="115"/>
        <v>Monday</v>
      </c>
      <c r="H1501" s="32" t="str">
        <f t="shared" si="116"/>
        <v>February</v>
      </c>
      <c r="I1501" s="32" t="str">
        <f t="shared" si="117"/>
        <v>2019</v>
      </c>
      <c r="J1501" s="32">
        <f t="shared" si="118"/>
        <v>6</v>
      </c>
      <c r="K1501" s="32" t="str">
        <f>VLOOKUP(F1501,_holidays!A1497:B3602, 2,)</f>
        <v>Y</v>
      </c>
      <c r="L1501" s="32" t="str">
        <f>VLOOKUP(F1501,_holidays!A1497:C3602, 3,FALSE)</f>
        <v>N</v>
      </c>
      <c r="M1501" s="32">
        <v>20</v>
      </c>
      <c r="N1501" s="32">
        <v>22.7</v>
      </c>
      <c r="O1501" s="32">
        <v>9.3000000000000007</v>
      </c>
      <c r="P1501" s="32">
        <v>0</v>
      </c>
      <c r="Q1501" s="39">
        <v>119168.96000000001</v>
      </c>
      <c r="R1501" s="40">
        <v>110.1512267</v>
      </c>
      <c r="S1501" s="40">
        <f t="shared" si="119"/>
        <v>13126607.128563233</v>
      </c>
    </row>
    <row r="1502" spans="6:19" ht="20" customHeight="1" x14ac:dyDescent="0.2">
      <c r="F1502" s="4">
        <v>43501</v>
      </c>
      <c r="G1502" s="32" t="str">
        <f t="shared" si="115"/>
        <v>Tuesday</v>
      </c>
      <c r="H1502" s="32" t="str">
        <f t="shared" si="116"/>
        <v>February</v>
      </c>
      <c r="I1502" s="32" t="str">
        <f t="shared" si="117"/>
        <v>2019</v>
      </c>
      <c r="J1502" s="32">
        <f t="shared" si="118"/>
        <v>6</v>
      </c>
      <c r="K1502" s="32" t="str">
        <f>VLOOKUP(F1502,_holidays!A1498:B3603, 2,)</f>
        <v>Y</v>
      </c>
      <c r="L1502" s="32" t="str">
        <f>VLOOKUP(F1502,_holidays!A1498:C3603, 3,FALSE)</f>
        <v>N</v>
      </c>
      <c r="M1502" s="32">
        <v>17.7</v>
      </c>
      <c r="N1502" s="32">
        <v>26.9</v>
      </c>
      <c r="O1502" s="32">
        <v>14.6</v>
      </c>
      <c r="P1502" s="32">
        <v>0</v>
      </c>
      <c r="Q1502" s="39">
        <v>119702.045</v>
      </c>
      <c r="R1502" s="40">
        <v>92.701339529999998</v>
      </c>
      <c r="S1502" s="40">
        <f t="shared" si="119"/>
        <v>11096539.915980339</v>
      </c>
    </row>
    <row r="1503" spans="6:19" ht="20" customHeight="1" x14ac:dyDescent="0.2">
      <c r="F1503" s="4">
        <v>43502</v>
      </c>
      <c r="G1503" s="32" t="str">
        <f t="shared" si="115"/>
        <v>Wednesday</v>
      </c>
      <c r="H1503" s="32" t="str">
        <f t="shared" si="116"/>
        <v>February</v>
      </c>
      <c r="I1503" s="32" t="str">
        <f t="shared" si="117"/>
        <v>2019</v>
      </c>
      <c r="J1503" s="32">
        <f t="shared" si="118"/>
        <v>6</v>
      </c>
      <c r="K1503" s="32" t="str">
        <f>VLOOKUP(F1503,_holidays!A1499:B3604, 2,)</f>
        <v>Y</v>
      </c>
      <c r="L1503" s="32" t="str">
        <f>VLOOKUP(F1503,_holidays!A1499:C3604, 3,FALSE)</f>
        <v>N</v>
      </c>
      <c r="M1503" s="32">
        <v>18.5</v>
      </c>
      <c r="N1503" s="32">
        <v>34.700000000000003</v>
      </c>
      <c r="O1503" s="32">
        <v>22.8</v>
      </c>
      <c r="P1503" s="32">
        <v>0</v>
      </c>
      <c r="Q1503" s="39">
        <v>140497.815</v>
      </c>
      <c r="R1503" s="40">
        <v>143.45505610000001</v>
      </c>
      <c r="S1503" s="40">
        <f t="shared" si="119"/>
        <v>20155121.932752423</v>
      </c>
    </row>
    <row r="1504" spans="6:19" ht="20" customHeight="1" x14ac:dyDescent="0.2">
      <c r="F1504" s="4">
        <v>43503</v>
      </c>
      <c r="G1504" s="32" t="str">
        <f t="shared" si="115"/>
        <v>Thursday</v>
      </c>
      <c r="H1504" s="32" t="str">
        <f t="shared" si="116"/>
        <v>February</v>
      </c>
      <c r="I1504" s="32" t="str">
        <f t="shared" si="117"/>
        <v>2019</v>
      </c>
      <c r="J1504" s="32">
        <f t="shared" si="118"/>
        <v>6</v>
      </c>
      <c r="K1504" s="32" t="str">
        <f>VLOOKUP(F1504,_holidays!A1500:B3605, 2,)</f>
        <v>Y</v>
      </c>
      <c r="L1504" s="32" t="str">
        <f>VLOOKUP(F1504,_holidays!A1500:C3605, 3,FALSE)</f>
        <v>N</v>
      </c>
      <c r="M1504" s="32">
        <v>20.7</v>
      </c>
      <c r="N1504" s="32">
        <v>28.3</v>
      </c>
      <c r="O1504" s="32">
        <v>25.1</v>
      </c>
      <c r="P1504" s="32">
        <v>11</v>
      </c>
      <c r="Q1504" s="39">
        <v>141593.54500000001</v>
      </c>
      <c r="R1504" s="40">
        <v>147.68790949999999</v>
      </c>
      <c r="S1504" s="40">
        <f t="shared" si="119"/>
        <v>20911654.659744177</v>
      </c>
    </row>
    <row r="1505" spans="6:19" ht="20" customHeight="1" x14ac:dyDescent="0.2">
      <c r="F1505" s="4">
        <v>43504</v>
      </c>
      <c r="G1505" s="32" t="str">
        <f t="shared" si="115"/>
        <v>Friday</v>
      </c>
      <c r="H1505" s="32" t="str">
        <f t="shared" si="116"/>
        <v>February</v>
      </c>
      <c r="I1505" s="32" t="str">
        <f t="shared" si="117"/>
        <v>2019</v>
      </c>
      <c r="J1505" s="32">
        <f t="shared" si="118"/>
        <v>6</v>
      </c>
      <c r="K1505" s="32" t="str">
        <f>VLOOKUP(F1505,_holidays!A1501:B3606, 2,)</f>
        <v>Y</v>
      </c>
      <c r="L1505" s="32" t="str">
        <f>VLOOKUP(F1505,_holidays!A1501:C3606, 3,FALSE)</f>
        <v>N</v>
      </c>
      <c r="M1505" s="32">
        <v>18.100000000000001</v>
      </c>
      <c r="N1505" s="32">
        <v>23.1</v>
      </c>
      <c r="O1505" s="32">
        <v>21.1</v>
      </c>
      <c r="P1505" s="32">
        <v>0</v>
      </c>
      <c r="Q1505" s="39">
        <v>117327.495</v>
      </c>
      <c r="R1505" s="40">
        <v>107.8491587</v>
      </c>
      <c r="S1505" s="40">
        <f t="shared" si="119"/>
        <v>12653671.628128456</v>
      </c>
    </row>
    <row r="1506" spans="6:19" ht="20" customHeight="1" x14ac:dyDescent="0.2">
      <c r="F1506" s="4">
        <v>43505</v>
      </c>
      <c r="G1506" s="32" t="str">
        <f t="shared" si="115"/>
        <v>Saturday</v>
      </c>
      <c r="H1506" s="32" t="str">
        <f t="shared" si="116"/>
        <v>February</v>
      </c>
      <c r="I1506" s="32" t="str">
        <f t="shared" si="117"/>
        <v>2019</v>
      </c>
      <c r="J1506" s="32">
        <f t="shared" si="118"/>
        <v>6</v>
      </c>
      <c r="K1506" s="32" t="str">
        <f>VLOOKUP(F1506,_holidays!A1502:B3607, 2,)</f>
        <v>Y</v>
      </c>
      <c r="L1506" s="32" t="str">
        <f>VLOOKUP(F1506,_holidays!A1502:C3607, 3,FALSE)</f>
        <v>N</v>
      </c>
      <c r="M1506" s="32">
        <v>14.6</v>
      </c>
      <c r="N1506" s="32">
        <v>19.7</v>
      </c>
      <c r="O1506" s="32">
        <v>13.6</v>
      </c>
      <c r="P1506" s="32">
        <v>0</v>
      </c>
      <c r="Q1506" s="39">
        <v>95668.77</v>
      </c>
      <c r="R1506" s="40">
        <v>44.176311859999998</v>
      </c>
      <c r="S1506" s="40">
        <f t="shared" si="119"/>
        <v>4226293.4187826123</v>
      </c>
    </row>
    <row r="1507" spans="6:19" ht="20" customHeight="1" x14ac:dyDescent="0.2">
      <c r="F1507" s="4">
        <v>43506</v>
      </c>
      <c r="G1507" s="32" t="str">
        <f t="shared" si="115"/>
        <v>Sunday</v>
      </c>
      <c r="H1507" s="32" t="str">
        <f t="shared" si="116"/>
        <v>February</v>
      </c>
      <c r="I1507" s="32" t="str">
        <f t="shared" si="117"/>
        <v>2019</v>
      </c>
      <c r="J1507" s="32">
        <f t="shared" si="118"/>
        <v>7</v>
      </c>
      <c r="K1507" s="32" t="str">
        <f>VLOOKUP(F1507,_holidays!A1503:B3608, 2,)</f>
        <v>Y</v>
      </c>
      <c r="L1507" s="32" t="str">
        <f>VLOOKUP(F1507,_holidays!A1503:C3608, 3,FALSE)</f>
        <v>N</v>
      </c>
      <c r="M1507" s="32">
        <v>13</v>
      </c>
      <c r="N1507" s="32">
        <v>23.3</v>
      </c>
      <c r="O1507" s="32">
        <v>23.5</v>
      </c>
      <c r="P1507" s="32">
        <v>4.8</v>
      </c>
      <c r="Q1507" s="39">
        <v>94786.72</v>
      </c>
      <c r="R1507" s="40">
        <v>86.435775870000001</v>
      </c>
      <c r="S1507" s="40">
        <f t="shared" si="119"/>
        <v>8192963.6853724467</v>
      </c>
    </row>
    <row r="1508" spans="6:19" ht="20" customHeight="1" x14ac:dyDescent="0.2">
      <c r="F1508" s="4">
        <v>43507</v>
      </c>
      <c r="G1508" s="32" t="str">
        <f t="shared" si="115"/>
        <v>Monday</v>
      </c>
      <c r="H1508" s="32" t="str">
        <f t="shared" si="116"/>
        <v>February</v>
      </c>
      <c r="I1508" s="32" t="str">
        <f t="shared" si="117"/>
        <v>2019</v>
      </c>
      <c r="J1508" s="32">
        <f t="shared" si="118"/>
        <v>7</v>
      </c>
      <c r="K1508" s="32" t="str">
        <f>VLOOKUP(F1508,_holidays!A1504:B3609, 2,)</f>
        <v>Y</v>
      </c>
      <c r="L1508" s="32" t="str">
        <f>VLOOKUP(F1508,_holidays!A1504:C3609, 3,FALSE)</f>
        <v>N</v>
      </c>
      <c r="M1508" s="32">
        <v>14.4</v>
      </c>
      <c r="N1508" s="32">
        <v>27.5</v>
      </c>
      <c r="O1508" s="32">
        <v>18.600000000000001</v>
      </c>
      <c r="P1508" s="32">
        <v>0</v>
      </c>
      <c r="Q1508" s="39">
        <v>114085.645</v>
      </c>
      <c r="R1508" s="40">
        <v>97.715089509999999</v>
      </c>
      <c r="S1508" s="40">
        <f t="shared" si="119"/>
        <v>11147889.012981085</v>
      </c>
    </row>
    <row r="1509" spans="6:19" ht="20" customHeight="1" x14ac:dyDescent="0.2">
      <c r="F1509" s="4">
        <v>43508</v>
      </c>
      <c r="G1509" s="32" t="str">
        <f t="shared" si="115"/>
        <v>Tuesday</v>
      </c>
      <c r="H1509" s="32" t="str">
        <f t="shared" si="116"/>
        <v>February</v>
      </c>
      <c r="I1509" s="32" t="str">
        <f t="shared" si="117"/>
        <v>2019</v>
      </c>
      <c r="J1509" s="32">
        <f t="shared" si="118"/>
        <v>7</v>
      </c>
      <c r="K1509" s="32" t="str">
        <f>VLOOKUP(F1509,_holidays!A1505:B3610, 2,)</f>
        <v>Y</v>
      </c>
      <c r="L1509" s="32" t="str">
        <f>VLOOKUP(F1509,_holidays!A1505:C3610, 3,FALSE)</f>
        <v>N</v>
      </c>
      <c r="M1509" s="32">
        <v>18.399999999999999</v>
      </c>
      <c r="N1509" s="32">
        <v>21.5</v>
      </c>
      <c r="O1509" s="32">
        <v>12.4</v>
      </c>
      <c r="P1509" s="32">
        <v>0</v>
      </c>
      <c r="Q1509" s="39">
        <v>107697.205</v>
      </c>
      <c r="R1509" s="40">
        <v>57.338211940000001</v>
      </c>
      <c r="S1509" s="40">
        <f t="shared" si="119"/>
        <v>6175165.1656356277</v>
      </c>
    </row>
    <row r="1510" spans="6:19" ht="20" customHeight="1" x14ac:dyDescent="0.2">
      <c r="F1510" s="4">
        <v>43509</v>
      </c>
      <c r="G1510" s="32" t="str">
        <f t="shared" si="115"/>
        <v>Wednesday</v>
      </c>
      <c r="H1510" s="32" t="str">
        <f t="shared" si="116"/>
        <v>February</v>
      </c>
      <c r="I1510" s="32" t="str">
        <f t="shared" si="117"/>
        <v>2019</v>
      </c>
      <c r="J1510" s="32">
        <f t="shared" si="118"/>
        <v>7</v>
      </c>
      <c r="K1510" s="32" t="str">
        <f>VLOOKUP(F1510,_holidays!A1506:B3611, 2,)</f>
        <v>Y</v>
      </c>
      <c r="L1510" s="32" t="str">
        <f>VLOOKUP(F1510,_holidays!A1506:C3611, 3,FALSE)</f>
        <v>N</v>
      </c>
      <c r="M1510" s="32">
        <v>11.8</v>
      </c>
      <c r="N1510" s="32">
        <v>19.2</v>
      </c>
      <c r="O1510" s="32">
        <v>23.7</v>
      </c>
      <c r="P1510" s="32">
        <v>2.8</v>
      </c>
      <c r="Q1510" s="39">
        <v>106692.845</v>
      </c>
      <c r="R1510" s="40">
        <v>85.981483069999996</v>
      </c>
      <c r="S1510" s="40">
        <f t="shared" si="119"/>
        <v>9173609.0460576341</v>
      </c>
    </row>
    <row r="1511" spans="6:19" ht="20" customHeight="1" x14ac:dyDescent="0.2">
      <c r="F1511" s="4">
        <v>43510</v>
      </c>
      <c r="G1511" s="32" t="str">
        <f t="shared" si="115"/>
        <v>Thursday</v>
      </c>
      <c r="H1511" s="32" t="str">
        <f t="shared" si="116"/>
        <v>February</v>
      </c>
      <c r="I1511" s="32" t="str">
        <f t="shared" si="117"/>
        <v>2019</v>
      </c>
      <c r="J1511" s="32">
        <f t="shared" si="118"/>
        <v>7</v>
      </c>
      <c r="K1511" s="32" t="str">
        <f>VLOOKUP(F1511,_holidays!A1507:B3612, 2,)</f>
        <v>Y</v>
      </c>
      <c r="L1511" s="32" t="str">
        <f>VLOOKUP(F1511,_holidays!A1507:C3612, 3,FALSE)</f>
        <v>N</v>
      </c>
      <c r="M1511" s="32">
        <v>12.3</v>
      </c>
      <c r="N1511" s="32">
        <v>23.2</v>
      </c>
      <c r="O1511" s="32">
        <v>24.2</v>
      </c>
      <c r="P1511" s="32">
        <v>0</v>
      </c>
      <c r="Q1511" s="39">
        <v>107655.08</v>
      </c>
      <c r="R1511" s="40">
        <v>108.29071519999999</v>
      </c>
      <c r="S1511" s="40">
        <f t="shared" si="119"/>
        <v>11658045.608113216</v>
      </c>
    </row>
    <row r="1512" spans="6:19" ht="20" customHeight="1" x14ac:dyDescent="0.2">
      <c r="F1512" s="4">
        <v>43511</v>
      </c>
      <c r="G1512" s="32" t="str">
        <f t="shared" si="115"/>
        <v>Friday</v>
      </c>
      <c r="H1512" s="32" t="str">
        <f t="shared" si="116"/>
        <v>February</v>
      </c>
      <c r="I1512" s="32" t="str">
        <f t="shared" si="117"/>
        <v>2019</v>
      </c>
      <c r="J1512" s="32">
        <f t="shared" si="118"/>
        <v>7</v>
      </c>
      <c r="K1512" s="32" t="str">
        <f>VLOOKUP(F1512,_holidays!A1508:B3613, 2,)</f>
        <v>Y</v>
      </c>
      <c r="L1512" s="32" t="str">
        <f>VLOOKUP(F1512,_holidays!A1508:C3613, 3,FALSE)</f>
        <v>N</v>
      </c>
      <c r="M1512" s="32">
        <v>14.8</v>
      </c>
      <c r="N1512" s="32">
        <v>22.8</v>
      </c>
      <c r="O1512" s="32">
        <v>23.1</v>
      </c>
      <c r="P1512" s="32">
        <v>0</v>
      </c>
      <c r="Q1512" s="39">
        <v>113910.46</v>
      </c>
      <c r="R1512" s="40">
        <v>114.7685038</v>
      </c>
      <c r="S1512" s="40">
        <f t="shared" si="119"/>
        <v>13073333.061369749</v>
      </c>
    </row>
    <row r="1513" spans="6:19" ht="20" customHeight="1" x14ac:dyDescent="0.2">
      <c r="F1513" s="4">
        <v>43512</v>
      </c>
      <c r="G1513" s="32" t="str">
        <f t="shared" si="115"/>
        <v>Saturday</v>
      </c>
      <c r="H1513" s="32" t="str">
        <f t="shared" si="116"/>
        <v>February</v>
      </c>
      <c r="I1513" s="32" t="str">
        <f t="shared" si="117"/>
        <v>2019</v>
      </c>
      <c r="J1513" s="32">
        <f t="shared" si="118"/>
        <v>7</v>
      </c>
      <c r="K1513" s="32" t="str">
        <f>VLOOKUP(F1513,_holidays!A1509:B3614, 2,)</f>
        <v>Y</v>
      </c>
      <c r="L1513" s="32" t="str">
        <f>VLOOKUP(F1513,_holidays!A1509:C3614, 3,FALSE)</f>
        <v>N</v>
      </c>
      <c r="M1513" s="32">
        <v>16.100000000000001</v>
      </c>
      <c r="N1513" s="32">
        <v>23.2</v>
      </c>
      <c r="O1513" s="32">
        <v>24.2</v>
      </c>
      <c r="P1513" s="32">
        <v>0</v>
      </c>
      <c r="Q1513" s="39">
        <v>106467.235</v>
      </c>
      <c r="R1513" s="40">
        <v>127.4802754</v>
      </c>
      <c r="S1513" s="40">
        <f t="shared" si="119"/>
        <v>13572472.438876519</v>
      </c>
    </row>
    <row r="1514" spans="6:19" ht="20" customHeight="1" x14ac:dyDescent="0.2">
      <c r="F1514" s="4">
        <v>43513</v>
      </c>
      <c r="G1514" s="32" t="str">
        <f t="shared" si="115"/>
        <v>Sunday</v>
      </c>
      <c r="H1514" s="32" t="str">
        <f t="shared" si="116"/>
        <v>February</v>
      </c>
      <c r="I1514" s="32" t="str">
        <f t="shared" si="117"/>
        <v>2019</v>
      </c>
      <c r="J1514" s="32">
        <f t="shared" si="118"/>
        <v>8</v>
      </c>
      <c r="K1514" s="32" t="str">
        <f>VLOOKUP(F1514,_holidays!A1510:B3615, 2,)</f>
        <v>Y</v>
      </c>
      <c r="L1514" s="32" t="str">
        <f>VLOOKUP(F1514,_holidays!A1510:C3615, 3,FALSE)</f>
        <v>N</v>
      </c>
      <c r="M1514" s="32">
        <v>15</v>
      </c>
      <c r="N1514" s="32">
        <v>29</v>
      </c>
      <c r="O1514" s="32">
        <v>20</v>
      </c>
      <c r="P1514" s="32">
        <v>0</v>
      </c>
      <c r="Q1514" s="39">
        <v>108470.925</v>
      </c>
      <c r="R1514" s="40">
        <v>110.4895928</v>
      </c>
      <c r="S1514" s="40">
        <f t="shared" si="119"/>
        <v>11984908.333889339</v>
      </c>
    </row>
    <row r="1515" spans="6:19" ht="20" customHeight="1" x14ac:dyDescent="0.2">
      <c r="F1515" s="4">
        <v>43514</v>
      </c>
      <c r="G1515" s="32" t="str">
        <f t="shared" si="115"/>
        <v>Monday</v>
      </c>
      <c r="H1515" s="32" t="str">
        <f t="shared" si="116"/>
        <v>February</v>
      </c>
      <c r="I1515" s="32" t="str">
        <f t="shared" si="117"/>
        <v>2019</v>
      </c>
      <c r="J1515" s="32">
        <f t="shared" si="118"/>
        <v>8</v>
      </c>
      <c r="K1515" s="32" t="str">
        <f>VLOOKUP(F1515,_holidays!A1511:B3616, 2,)</f>
        <v>Y</v>
      </c>
      <c r="L1515" s="32" t="str">
        <f>VLOOKUP(F1515,_holidays!A1511:C3616, 3,FALSE)</f>
        <v>N</v>
      </c>
      <c r="M1515" s="32">
        <v>18</v>
      </c>
      <c r="N1515" s="32">
        <v>23.6</v>
      </c>
      <c r="O1515" s="32">
        <v>16.899999999999999</v>
      </c>
      <c r="P1515" s="32">
        <v>0</v>
      </c>
      <c r="Q1515" s="39">
        <v>116995.065</v>
      </c>
      <c r="R1515" s="40">
        <v>104.4634554</v>
      </c>
      <c r="S1515" s="40">
        <f t="shared" si="119"/>
        <v>12221708.754647601</v>
      </c>
    </row>
    <row r="1516" spans="6:19" ht="20" customHeight="1" x14ac:dyDescent="0.2">
      <c r="F1516" s="4">
        <v>43515</v>
      </c>
      <c r="G1516" s="32" t="str">
        <f t="shared" si="115"/>
        <v>Tuesday</v>
      </c>
      <c r="H1516" s="32" t="str">
        <f t="shared" si="116"/>
        <v>February</v>
      </c>
      <c r="I1516" s="32" t="str">
        <f t="shared" si="117"/>
        <v>2019</v>
      </c>
      <c r="J1516" s="32">
        <f t="shared" si="118"/>
        <v>8</v>
      </c>
      <c r="K1516" s="32" t="str">
        <f>VLOOKUP(F1516,_holidays!A1512:B3617, 2,)</f>
        <v>Y</v>
      </c>
      <c r="L1516" s="32" t="str">
        <f>VLOOKUP(F1516,_holidays!A1512:C3617, 3,FALSE)</f>
        <v>N</v>
      </c>
      <c r="M1516" s="32">
        <v>13.7</v>
      </c>
      <c r="N1516" s="32">
        <v>20.2</v>
      </c>
      <c r="O1516" s="32">
        <v>21.4</v>
      </c>
      <c r="P1516" s="32">
        <v>0</v>
      </c>
      <c r="Q1516" s="39">
        <v>110531.6</v>
      </c>
      <c r="R1516" s="40">
        <v>105.09817820000001</v>
      </c>
      <c r="S1516" s="40">
        <f t="shared" si="119"/>
        <v>11616669.793531122</v>
      </c>
    </row>
    <row r="1517" spans="6:19" ht="20" customHeight="1" x14ac:dyDescent="0.2">
      <c r="F1517" s="4">
        <v>43516</v>
      </c>
      <c r="G1517" s="32" t="str">
        <f t="shared" si="115"/>
        <v>Wednesday</v>
      </c>
      <c r="H1517" s="32" t="str">
        <f t="shared" si="116"/>
        <v>February</v>
      </c>
      <c r="I1517" s="32" t="str">
        <f t="shared" si="117"/>
        <v>2019</v>
      </c>
      <c r="J1517" s="32">
        <f t="shared" si="118"/>
        <v>8</v>
      </c>
      <c r="K1517" s="32" t="str">
        <f>VLOOKUP(F1517,_holidays!A1513:B3618, 2,)</f>
        <v>Y</v>
      </c>
      <c r="L1517" s="32" t="str">
        <f>VLOOKUP(F1517,_holidays!A1513:C3618, 3,FALSE)</f>
        <v>N</v>
      </c>
      <c r="M1517" s="32">
        <v>13.5</v>
      </c>
      <c r="N1517" s="32">
        <v>23.2</v>
      </c>
      <c r="O1517" s="32">
        <v>20.8</v>
      </c>
      <c r="P1517" s="32">
        <v>0</v>
      </c>
      <c r="Q1517" s="39">
        <v>108972.30499999999</v>
      </c>
      <c r="R1517" s="40">
        <v>111.0460243</v>
      </c>
      <c r="S1517" s="40">
        <f t="shared" si="119"/>
        <v>12100941.22905701</v>
      </c>
    </row>
    <row r="1518" spans="6:19" ht="20" customHeight="1" x14ac:dyDescent="0.2">
      <c r="F1518" s="4">
        <v>43517</v>
      </c>
      <c r="G1518" s="32" t="str">
        <f t="shared" si="115"/>
        <v>Thursday</v>
      </c>
      <c r="H1518" s="32" t="str">
        <f t="shared" si="116"/>
        <v>February</v>
      </c>
      <c r="I1518" s="32" t="str">
        <f t="shared" si="117"/>
        <v>2019</v>
      </c>
      <c r="J1518" s="32">
        <f t="shared" si="118"/>
        <v>8</v>
      </c>
      <c r="K1518" s="32" t="str">
        <f>VLOOKUP(F1518,_holidays!A1514:B3619, 2,)</f>
        <v>Y</v>
      </c>
      <c r="L1518" s="32" t="str">
        <f>VLOOKUP(F1518,_holidays!A1514:C3619, 3,FALSE)</f>
        <v>N</v>
      </c>
      <c r="M1518" s="32">
        <v>14</v>
      </c>
      <c r="N1518" s="32">
        <v>20.399999999999999</v>
      </c>
      <c r="O1518" s="32">
        <v>16.2</v>
      </c>
      <c r="P1518" s="32">
        <v>0</v>
      </c>
      <c r="Q1518" s="39">
        <v>110235.33500000001</v>
      </c>
      <c r="R1518" s="40">
        <v>114.360572</v>
      </c>
      <c r="S1518" s="40">
        <f t="shared" si="119"/>
        <v>12606575.965211621</v>
      </c>
    </row>
    <row r="1519" spans="6:19" ht="20" customHeight="1" x14ac:dyDescent="0.2">
      <c r="F1519" s="4">
        <v>43518</v>
      </c>
      <c r="G1519" s="32" t="str">
        <f t="shared" si="115"/>
        <v>Friday</v>
      </c>
      <c r="H1519" s="32" t="str">
        <f t="shared" si="116"/>
        <v>February</v>
      </c>
      <c r="I1519" s="32" t="str">
        <f t="shared" si="117"/>
        <v>2019</v>
      </c>
      <c r="J1519" s="32">
        <f t="shared" si="118"/>
        <v>8</v>
      </c>
      <c r="K1519" s="32" t="str">
        <f>VLOOKUP(F1519,_holidays!A1515:B3620, 2,)</f>
        <v>Y</v>
      </c>
      <c r="L1519" s="32" t="str">
        <f>VLOOKUP(F1519,_holidays!A1515:C3620, 3,FALSE)</f>
        <v>N</v>
      </c>
      <c r="M1519" s="32">
        <v>15.5</v>
      </c>
      <c r="N1519" s="32">
        <v>21.2</v>
      </c>
      <c r="O1519" s="32">
        <v>23.9</v>
      </c>
      <c r="P1519" s="32">
        <v>0</v>
      </c>
      <c r="Q1519" s="39">
        <v>109901.75999999999</v>
      </c>
      <c r="R1519" s="40">
        <v>103.0440629</v>
      </c>
      <c r="S1519" s="40">
        <f t="shared" si="119"/>
        <v>11324723.870260704</v>
      </c>
    </row>
    <row r="1520" spans="6:19" ht="20" customHeight="1" x14ac:dyDescent="0.2">
      <c r="F1520" s="4">
        <v>43519</v>
      </c>
      <c r="G1520" s="32" t="str">
        <f t="shared" si="115"/>
        <v>Saturday</v>
      </c>
      <c r="H1520" s="32" t="str">
        <f t="shared" si="116"/>
        <v>February</v>
      </c>
      <c r="I1520" s="32" t="str">
        <f t="shared" si="117"/>
        <v>2019</v>
      </c>
      <c r="J1520" s="32">
        <f t="shared" si="118"/>
        <v>8</v>
      </c>
      <c r="K1520" s="32" t="str">
        <f>VLOOKUP(F1520,_holidays!A1516:B3621, 2,)</f>
        <v>Y</v>
      </c>
      <c r="L1520" s="32" t="str">
        <f>VLOOKUP(F1520,_holidays!A1516:C3621, 3,FALSE)</f>
        <v>N</v>
      </c>
      <c r="M1520" s="32">
        <v>16.399999999999999</v>
      </c>
      <c r="N1520" s="32">
        <v>25.8</v>
      </c>
      <c r="O1520" s="32">
        <v>24</v>
      </c>
      <c r="P1520" s="32">
        <v>0</v>
      </c>
      <c r="Q1520" s="39">
        <v>99890.25</v>
      </c>
      <c r="R1520" s="40">
        <v>77.031403220000001</v>
      </c>
      <c r="S1520" s="40">
        <f t="shared" si="119"/>
        <v>7694686.1254966054</v>
      </c>
    </row>
    <row r="1521" spans="6:19" ht="20" customHeight="1" x14ac:dyDescent="0.2">
      <c r="F1521" s="4">
        <v>43520</v>
      </c>
      <c r="G1521" s="32" t="str">
        <f t="shared" si="115"/>
        <v>Sunday</v>
      </c>
      <c r="H1521" s="32" t="str">
        <f t="shared" si="116"/>
        <v>February</v>
      </c>
      <c r="I1521" s="32" t="str">
        <f t="shared" si="117"/>
        <v>2019</v>
      </c>
      <c r="J1521" s="32">
        <f t="shared" si="118"/>
        <v>9</v>
      </c>
      <c r="K1521" s="32" t="str">
        <f>VLOOKUP(F1521,_holidays!A1517:B3622, 2,)</f>
        <v>Y</v>
      </c>
      <c r="L1521" s="32" t="str">
        <f>VLOOKUP(F1521,_holidays!A1517:C3622, 3,FALSE)</f>
        <v>N</v>
      </c>
      <c r="M1521" s="32">
        <v>13.8</v>
      </c>
      <c r="N1521" s="32">
        <v>32.9</v>
      </c>
      <c r="O1521" s="32">
        <v>24.6</v>
      </c>
      <c r="P1521" s="32">
        <v>0</v>
      </c>
      <c r="Q1521" s="39">
        <v>106877.86500000001</v>
      </c>
      <c r="R1521" s="40">
        <v>87.180913380000007</v>
      </c>
      <c r="S1521" s="40">
        <f t="shared" si="119"/>
        <v>9317709.8908043355</v>
      </c>
    </row>
    <row r="1522" spans="6:19" ht="20" customHeight="1" x14ac:dyDescent="0.2">
      <c r="F1522" s="4">
        <v>43521</v>
      </c>
      <c r="G1522" s="32" t="str">
        <f t="shared" si="115"/>
        <v>Monday</v>
      </c>
      <c r="H1522" s="32" t="str">
        <f t="shared" si="116"/>
        <v>February</v>
      </c>
      <c r="I1522" s="32" t="str">
        <f t="shared" si="117"/>
        <v>2019</v>
      </c>
      <c r="J1522" s="32">
        <f t="shared" si="118"/>
        <v>9</v>
      </c>
      <c r="K1522" s="32" t="str">
        <f>VLOOKUP(F1522,_holidays!A1518:B3623, 2,)</f>
        <v>Y</v>
      </c>
      <c r="L1522" s="32" t="str">
        <f>VLOOKUP(F1522,_holidays!A1518:C3623, 3,FALSE)</f>
        <v>N</v>
      </c>
      <c r="M1522" s="32">
        <v>18</v>
      </c>
      <c r="N1522" s="32">
        <v>34.200000000000003</v>
      </c>
      <c r="O1522" s="32">
        <v>24.4</v>
      </c>
      <c r="P1522" s="32">
        <v>0</v>
      </c>
      <c r="Q1522" s="39">
        <v>133476.60500000001</v>
      </c>
      <c r="R1522" s="40">
        <v>139.95597699999999</v>
      </c>
      <c r="S1522" s="40">
        <f t="shared" si="119"/>
        <v>18680848.659418084</v>
      </c>
    </row>
    <row r="1523" spans="6:19" ht="20" customHeight="1" x14ac:dyDescent="0.2">
      <c r="F1523" s="4">
        <v>43522</v>
      </c>
      <c r="G1523" s="32" t="str">
        <f t="shared" si="115"/>
        <v>Tuesday</v>
      </c>
      <c r="H1523" s="32" t="str">
        <f t="shared" si="116"/>
        <v>February</v>
      </c>
      <c r="I1523" s="32" t="str">
        <f t="shared" si="117"/>
        <v>2019</v>
      </c>
      <c r="J1523" s="32">
        <f t="shared" si="118"/>
        <v>9</v>
      </c>
      <c r="K1523" s="32" t="str">
        <f>VLOOKUP(F1523,_holidays!A1519:B3624, 2,)</f>
        <v>Y</v>
      </c>
      <c r="L1523" s="32" t="str">
        <f>VLOOKUP(F1523,_holidays!A1519:C3624, 3,FALSE)</f>
        <v>N</v>
      </c>
      <c r="M1523" s="32">
        <v>17.899999999999999</v>
      </c>
      <c r="N1523" s="32">
        <v>22.3</v>
      </c>
      <c r="O1523" s="32">
        <v>21</v>
      </c>
      <c r="P1523" s="32">
        <v>0</v>
      </c>
      <c r="Q1523" s="39">
        <v>123114.11500000001</v>
      </c>
      <c r="R1523" s="40">
        <v>115.9396033</v>
      </c>
      <c r="S1523" s="40">
        <f t="shared" si="119"/>
        <v>14273801.653730581</v>
      </c>
    </row>
    <row r="1524" spans="6:19" ht="20" customHeight="1" x14ac:dyDescent="0.2">
      <c r="F1524" s="4">
        <v>43523</v>
      </c>
      <c r="G1524" s="32" t="str">
        <f t="shared" si="115"/>
        <v>Wednesday</v>
      </c>
      <c r="H1524" s="32" t="str">
        <f t="shared" si="116"/>
        <v>February</v>
      </c>
      <c r="I1524" s="32" t="str">
        <f t="shared" si="117"/>
        <v>2019</v>
      </c>
      <c r="J1524" s="32">
        <f t="shared" si="118"/>
        <v>9</v>
      </c>
      <c r="K1524" s="32" t="str">
        <f>VLOOKUP(F1524,_holidays!A1520:B3625, 2,)</f>
        <v>Y</v>
      </c>
      <c r="L1524" s="32" t="str">
        <f>VLOOKUP(F1524,_holidays!A1520:C3625, 3,FALSE)</f>
        <v>N</v>
      </c>
      <c r="M1524" s="32">
        <v>12.9</v>
      </c>
      <c r="N1524" s="32">
        <v>25.7</v>
      </c>
      <c r="O1524" s="32">
        <v>24</v>
      </c>
      <c r="P1524" s="32">
        <v>0</v>
      </c>
      <c r="Q1524" s="39">
        <v>125272.27</v>
      </c>
      <c r="R1524" s="40">
        <v>123.7875391</v>
      </c>
      <c r="S1524" s="40">
        <f t="shared" si="119"/>
        <v>15507146.020770758</v>
      </c>
    </row>
    <row r="1525" spans="6:19" ht="20" customHeight="1" x14ac:dyDescent="0.2">
      <c r="F1525" s="4">
        <v>43524</v>
      </c>
      <c r="G1525" s="32" t="str">
        <f t="shared" si="115"/>
        <v>Thursday</v>
      </c>
      <c r="H1525" s="32" t="str">
        <f t="shared" si="116"/>
        <v>February</v>
      </c>
      <c r="I1525" s="32" t="str">
        <f t="shared" si="117"/>
        <v>2019</v>
      </c>
      <c r="J1525" s="32">
        <f t="shared" si="118"/>
        <v>9</v>
      </c>
      <c r="K1525" s="32" t="str">
        <f>VLOOKUP(F1525,_holidays!A1521:B3626, 2,)</f>
        <v>Y</v>
      </c>
      <c r="L1525" s="32" t="str">
        <f>VLOOKUP(F1525,_holidays!A1521:C3626, 3,FALSE)</f>
        <v>N</v>
      </c>
      <c r="M1525" s="32">
        <v>16.3</v>
      </c>
      <c r="N1525" s="32">
        <v>36.799999999999997</v>
      </c>
      <c r="O1525" s="32">
        <v>23.4</v>
      </c>
      <c r="P1525" s="32">
        <v>0</v>
      </c>
      <c r="Q1525" s="39">
        <v>150472.255</v>
      </c>
      <c r="R1525" s="40">
        <v>160.93844870000001</v>
      </c>
      <c r="S1525" s="40">
        <f t="shared" si="119"/>
        <v>24216771.292090822</v>
      </c>
    </row>
    <row r="1526" spans="6:19" ht="20" customHeight="1" x14ac:dyDescent="0.2">
      <c r="F1526" s="4">
        <v>43525</v>
      </c>
      <c r="G1526" s="32" t="str">
        <f t="shared" si="115"/>
        <v>Friday</v>
      </c>
      <c r="H1526" s="32" t="str">
        <f t="shared" si="116"/>
        <v>March</v>
      </c>
      <c r="I1526" s="32" t="str">
        <f t="shared" si="117"/>
        <v>2019</v>
      </c>
      <c r="J1526" s="32">
        <f t="shared" si="118"/>
        <v>9</v>
      </c>
      <c r="K1526" s="32" t="str">
        <f>VLOOKUP(F1526,_holidays!A1522:B3627, 2,)</f>
        <v>Y</v>
      </c>
      <c r="L1526" s="32" t="str">
        <f>VLOOKUP(F1526,_holidays!A1522:C3627, 3,FALSE)</f>
        <v>N</v>
      </c>
      <c r="M1526" s="32">
        <v>22.6</v>
      </c>
      <c r="N1526" s="32">
        <v>38.1</v>
      </c>
      <c r="O1526" s="32">
        <v>22.3</v>
      </c>
      <c r="P1526" s="32">
        <v>0</v>
      </c>
      <c r="Q1526" s="39">
        <v>163682.04</v>
      </c>
      <c r="R1526" s="40">
        <v>1284.799876</v>
      </c>
      <c r="S1526" s="40">
        <f t="shared" si="119"/>
        <v>210298664.69542706</v>
      </c>
    </row>
    <row r="1527" spans="6:19" ht="20" customHeight="1" x14ac:dyDescent="0.2">
      <c r="F1527" s="4">
        <v>43526</v>
      </c>
      <c r="G1527" s="32" t="str">
        <f t="shared" si="115"/>
        <v>Saturday</v>
      </c>
      <c r="H1527" s="32" t="str">
        <f t="shared" si="116"/>
        <v>March</v>
      </c>
      <c r="I1527" s="32" t="str">
        <f t="shared" si="117"/>
        <v>2019</v>
      </c>
      <c r="J1527" s="32">
        <f t="shared" si="118"/>
        <v>9</v>
      </c>
      <c r="K1527" s="32" t="str">
        <f>VLOOKUP(F1527,_holidays!A1523:B3628, 2,)</f>
        <v>Y</v>
      </c>
      <c r="L1527" s="32" t="str">
        <f>VLOOKUP(F1527,_holidays!A1523:C3628, 3,FALSE)</f>
        <v>N</v>
      </c>
      <c r="M1527" s="32">
        <v>22.3</v>
      </c>
      <c r="N1527" s="32">
        <v>36.299999999999997</v>
      </c>
      <c r="O1527" s="32">
        <v>23.4</v>
      </c>
      <c r="P1527" s="32">
        <v>0</v>
      </c>
      <c r="Q1527" s="39">
        <v>146265.11499999999</v>
      </c>
      <c r="R1527" s="40">
        <v>132.49259040000001</v>
      </c>
      <c r="S1527" s="40">
        <f t="shared" si="119"/>
        <v>19379043.971503895</v>
      </c>
    </row>
    <row r="1528" spans="6:19" ht="20" customHeight="1" x14ac:dyDescent="0.2">
      <c r="F1528" s="4">
        <v>43527</v>
      </c>
      <c r="G1528" s="32" t="str">
        <f t="shared" si="115"/>
        <v>Sunday</v>
      </c>
      <c r="H1528" s="32" t="str">
        <f t="shared" si="116"/>
        <v>March</v>
      </c>
      <c r="I1528" s="32" t="str">
        <f t="shared" si="117"/>
        <v>2019</v>
      </c>
      <c r="J1528" s="32">
        <f t="shared" si="118"/>
        <v>10</v>
      </c>
      <c r="K1528" s="32" t="str">
        <f>VLOOKUP(F1528,_holidays!A1524:B3629, 2,)</f>
        <v>Y</v>
      </c>
      <c r="L1528" s="32" t="str">
        <f>VLOOKUP(F1528,_holidays!A1524:C3629, 3,FALSE)</f>
        <v>N</v>
      </c>
      <c r="M1528" s="32">
        <v>25.1</v>
      </c>
      <c r="N1528" s="32">
        <v>36</v>
      </c>
      <c r="O1528" s="32">
        <v>14.4</v>
      </c>
      <c r="P1528" s="32">
        <v>0</v>
      </c>
      <c r="Q1528" s="39">
        <v>138597.69</v>
      </c>
      <c r="R1528" s="40">
        <v>153.7842958</v>
      </c>
      <c r="S1528" s="40">
        <f t="shared" si="119"/>
        <v>21314148.1561567</v>
      </c>
    </row>
    <row r="1529" spans="6:19" ht="20" customHeight="1" x14ac:dyDescent="0.2">
      <c r="F1529" s="4">
        <v>43528</v>
      </c>
      <c r="G1529" s="32" t="str">
        <f t="shared" si="115"/>
        <v>Monday</v>
      </c>
      <c r="H1529" s="32" t="str">
        <f t="shared" si="116"/>
        <v>March</v>
      </c>
      <c r="I1529" s="32" t="str">
        <f t="shared" si="117"/>
        <v>2019</v>
      </c>
      <c r="J1529" s="32">
        <f t="shared" si="118"/>
        <v>10</v>
      </c>
      <c r="K1529" s="32" t="str">
        <f>VLOOKUP(F1529,_holidays!A1525:B3630, 2,)</f>
        <v>Y</v>
      </c>
      <c r="L1529" s="32" t="str">
        <f>VLOOKUP(F1529,_holidays!A1525:C3630, 3,FALSE)</f>
        <v>N</v>
      </c>
      <c r="M1529" s="32">
        <v>19</v>
      </c>
      <c r="N1529" s="32">
        <v>24.6</v>
      </c>
      <c r="O1529" s="32">
        <v>21.8</v>
      </c>
      <c r="P1529" s="32">
        <v>0</v>
      </c>
      <c r="Q1529" s="39">
        <v>136528.81</v>
      </c>
      <c r="R1529" s="40">
        <v>135.2064474</v>
      </c>
      <c r="S1529" s="40">
        <f t="shared" si="119"/>
        <v>18459575.367849592</v>
      </c>
    </row>
    <row r="1530" spans="6:19" ht="20" customHeight="1" x14ac:dyDescent="0.2">
      <c r="F1530" s="4">
        <v>43529</v>
      </c>
      <c r="G1530" s="32" t="str">
        <f t="shared" si="115"/>
        <v>Tuesday</v>
      </c>
      <c r="H1530" s="32" t="str">
        <f t="shared" si="116"/>
        <v>March</v>
      </c>
      <c r="I1530" s="32" t="str">
        <f t="shared" si="117"/>
        <v>2019</v>
      </c>
      <c r="J1530" s="32">
        <f t="shared" si="118"/>
        <v>10</v>
      </c>
      <c r="K1530" s="32" t="str">
        <f>VLOOKUP(F1530,_holidays!A1526:B3631, 2,)</f>
        <v>Y</v>
      </c>
      <c r="L1530" s="32" t="str">
        <f>VLOOKUP(F1530,_holidays!A1526:C3631, 3,FALSE)</f>
        <v>N</v>
      </c>
      <c r="M1530" s="32">
        <v>18</v>
      </c>
      <c r="N1530" s="32">
        <v>24.3</v>
      </c>
      <c r="O1530" s="32">
        <v>15.5</v>
      </c>
      <c r="P1530" s="32">
        <v>0</v>
      </c>
      <c r="Q1530" s="39">
        <v>126073.53</v>
      </c>
      <c r="R1530" s="40">
        <v>118.26194460000001</v>
      </c>
      <c r="S1530" s="40">
        <f t="shared" si="119"/>
        <v>14909700.82038644</v>
      </c>
    </row>
    <row r="1531" spans="6:19" ht="20" customHeight="1" x14ac:dyDescent="0.2">
      <c r="F1531" s="4">
        <v>43530</v>
      </c>
      <c r="G1531" s="32" t="str">
        <f t="shared" si="115"/>
        <v>Wednesday</v>
      </c>
      <c r="H1531" s="32" t="str">
        <f t="shared" si="116"/>
        <v>March</v>
      </c>
      <c r="I1531" s="32" t="str">
        <f t="shared" si="117"/>
        <v>2019</v>
      </c>
      <c r="J1531" s="32">
        <f t="shared" si="118"/>
        <v>10</v>
      </c>
      <c r="K1531" s="32" t="str">
        <f>VLOOKUP(F1531,_holidays!A1527:B3632, 2,)</f>
        <v>Y</v>
      </c>
      <c r="L1531" s="32" t="str">
        <f>VLOOKUP(F1531,_holidays!A1527:C3632, 3,FALSE)</f>
        <v>N</v>
      </c>
      <c r="M1531" s="32">
        <v>13.2</v>
      </c>
      <c r="N1531" s="32">
        <v>17.2</v>
      </c>
      <c r="O1531" s="32">
        <v>19.5</v>
      </c>
      <c r="P1531" s="32">
        <v>1.6</v>
      </c>
      <c r="Q1531" s="39">
        <v>108723.61500000001</v>
      </c>
      <c r="R1531" s="40">
        <v>75.981191370000005</v>
      </c>
      <c r="S1531" s="40">
        <f t="shared" si="119"/>
        <v>8260949.7977532037</v>
      </c>
    </row>
    <row r="1532" spans="6:19" ht="20" customHeight="1" x14ac:dyDescent="0.2">
      <c r="F1532" s="4">
        <v>43531</v>
      </c>
      <c r="G1532" s="32" t="str">
        <f t="shared" si="115"/>
        <v>Thursday</v>
      </c>
      <c r="H1532" s="32" t="str">
        <f t="shared" si="116"/>
        <v>March</v>
      </c>
      <c r="I1532" s="32" t="str">
        <f t="shared" si="117"/>
        <v>2019</v>
      </c>
      <c r="J1532" s="32">
        <f t="shared" si="118"/>
        <v>10</v>
      </c>
      <c r="K1532" s="32" t="str">
        <f>VLOOKUP(F1532,_holidays!A1528:B3633, 2,)</f>
        <v>Y</v>
      </c>
      <c r="L1532" s="32" t="str">
        <f>VLOOKUP(F1532,_holidays!A1528:C3633, 3,FALSE)</f>
        <v>N</v>
      </c>
      <c r="M1532" s="32">
        <v>9.6999999999999993</v>
      </c>
      <c r="N1532" s="32">
        <v>22.1</v>
      </c>
      <c r="O1532" s="32">
        <v>21.2</v>
      </c>
      <c r="P1532" s="32">
        <v>2</v>
      </c>
      <c r="Q1532" s="39">
        <v>114519.86500000001</v>
      </c>
      <c r="R1532" s="40">
        <v>103.1975585</v>
      </c>
      <c r="S1532" s="40">
        <f t="shared" si="119"/>
        <v>11818170.467749603</v>
      </c>
    </row>
    <row r="1533" spans="6:19" ht="20" customHeight="1" x14ac:dyDescent="0.2">
      <c r="F1533" s="4">
        <v>43532</v>
      </c>
      <c r="G1533" s="32" t="str">
        <f t="shared" si="115"/>
        <v>Friday</v>
      </c>
      <c r="H1533" s="32" t="str">
        <f t="shared" si="116"/>
        <v>March</v>
      </c>
      <c r="I1533" s="32" t="str">
        <f t="shared" si="117"/>
        <v>2019</v>
      </c>
      <c r="J1533" s="32">
        <f t="shared" si="118"/>
        <v>10</v>
      </c>
      <c r="K1533" s="32" t="str">
        <f>VLOOKUP(F1533,_holidays!A1529:B3634, 2,)</f>
        <v>Y</v>
      </c>
      <c r="L1533" s="32" t="str">
        <f>VLOOKUP(F1533,_holidays!A1529:C3634, 3,FALSE)</f>
        <v>N</v>
      </c>
      <c r="M1533" s="32">
        <v>11.3</v>
      </c>
      <c r="N1533" s="32">
        <v>26.8</v>
      </c>
      <c r="O1533" s="32">
        <v>10.199999999999999</v>
      </c>
      <c r="P1533" s="32">
        <v>0</v>
      </c>
      <c r="Q1533" s="39">
        <v>117281.2</v>
      </c>
      <c r="R1533" s="40">
        <v>106.9388027</v>
      </c>
      <c r="S1533" s="40">
        <f t="shared" si="119"/>
        <v>12541911.10721924</v>
      </c>
    </row>
    <row r="1534" spans="6:19" ht="20" customHeight="1" x14ac:dyDescent="0.2">
      <c r="F1534" s="4">
        <v>43533</v>
      </c>
      <c r="G1534" s="32" t="str">
        <f t="shared" si="115"/>
        <v>Saturday</v>
      </c>
      <c r="H1534" s="32" t="str">
        <f t="shared" si="116"/>
        <v>March</v>
      </c>
      <c r="I1534" s="32" t="str">
        <f t="shared" si="117"/>
        <v>2019</v>
      </c>
      <c r="J1534" s="32">
        <f t="shared" si="118"/>
        <v>10</v>
      </c>
      <c r="K1534" s="32" t="str">
        <f>VLOOKUP(F1534,_holidays!A1530:B3635, 2,)</f>
        <v>Y</v>
      </c>
      <c r="L1534" s="32" t="str">
        <f>VLOOKUP(F1534,_holidays!A1530:C3635, 3,FALSE)</f>
        <v>N</v>
      </c>
      <c r="M1534" s="32">
        <v>13.9</v>
      </c>
      <c r="N1534" s="32">
        <v>24.7</v>
      </c>
      <c r="O1534" s="32">
        <v>20</v>
      </c>
      <c r="P1534" s="32">
        <v>0</v>
      </c>
      <c r="Q1534" s="39">
        <v>106854.935</v>
      </c>
      <c r="R1534" s="40">
        <v>95.078424589999997</v>
      </c>
      <c r="S1534" s="40">
        <f t="shared" si="119"/>
        <v>10159598.87946685</v>
      </c>
    </row>
    <row r="1535" spans="6:19" ht="20" customHeight="1" x14ac:dyDescent="0.2">
      <c r="F1535" s="4">
        <v>43534</v>
      </c>
      <c r="G1535" s="32" t="str">
        <f t="shared" si="115"/>
        <v>Sunday</v>
      </c>
      <c r="H1535" s="32" t="str">
        <f t="shared" si="116"/>
        <v>March</v>
      </c>
      <c r="I1535" s="32" t="str">
        <f t="shared" si="117"/>
        <v>2019</v>
      </c>
      <c r="J1535" s="32">
        <f t="shared" si="118"/>
        <v>11</v>
      </c>
      <c r="K1535" s="32" t="str">
        <f>VLOOKUP(F1535,_holidays!A1531:B3636, 2,)</f>
        <v>Y</v>
      </c>
      <c r="L1535" s="32" t="str">
        <f>VLOOKUP(F1535,_holidays!A1531:C3636, 3,FALSE)</f>
        <v>N</v>
      </c>
      <c r="M1535" s="32">
        <v>14.3</v>
      </c>
      <c r="N1535" s="32">
        <v>23.7</v>
      </c>
      <c r="O1535" s="32">
        <v>10.1</v>
      </c>
      <c r="P1535" s="32">
        <v>0</v>
      </c>
      <c r="Q1535" s="39">
        <v>101994.05499999999</v>
      </c>
      <c r="R1535" s="40">
        <v>74.374932029999997</v>
      </c>
      <c r="S1535" s="40">
        <f t="shared" si="119"/>
        <v>7585800.9080890808</v>
      </c>
    </row>
    <row r="1536" spans="6:19" ht="20" customHeight="1" x14ac:dyDescent="0.2">
      <c r="F1536" s="4">
        <v>43535</v>
      </c>
      <c r="G1536" s="32" t="str">
        <f t="shared" si="115"/>
        <v>Monday</v>
      </c>
      <c r="H1536" s="32" t="str">
        <f t="shared" si="116"/>
        <v>March</v>
      </c>
      <c r="I1536" s="32" t="str">
        <f t="shared" si="117"/>
        <v>2019</v>
      </c>
      <c r="J1536" s="32">
        <f t="shared" si="118"/>
        <v>11</v>
      </c>
      <c r="K1536" s="32" t="str">
        <f>VLOOKUP(F1536,_holidays!A1532:B3637, 2,)</f>
        <v>Y</v>
      </c>
      <c r="L1536" s="32" t="str">
        <f>VLOOKUP(F1536,_holidays!A1532:C3637, 3,FALSE)</f>
        <v>Y</v>
      </c>
      <c r="M1536" s="32">
        <v>15.9</v>
      </c>
      <c r="N1536" s="32">
        <v>21.8</v>
      </c>
      <c r="O1536" s="32">
        <v>18.600000000000001</v>
      </c>
      <c r="P1536" s="32">
        <v>0.2</v>
      </c>
      <c r="Q1536" s="39">
        <v>103219.08</v>
      </c>
      <c r="R1536" s="40">
        <v>81.472040070000006</v>
      </c>
      <c r="S1536" s="40">
        <f t="shared" si="119"/>
        <v>8409469.0217485372</v>
      </c>
    </row>
    <row r="1537" spans="6:19" ht="20" customHeight="1" x14ac:dyDescent="0.2">
      <c r="F1537" s="4">
        <v>43536</v>
      </c>
      <c r="G1537" s="32" t="str">
        <f t="shared" si="115"/>
        <v>Tuesday</v>
      </c>
      <c r="H1537" s="32" t="str">
        <f t="shared" si="116"/>
        <v>March</v>
      </c>
      <c r="I1537" s="32" t="str">
        <f t="shared" si="117"/>
        <v>2019</v>
      </c>
      <c r="J1537" s="32">
        <f t="shared" si="118"/>
        <v>11</v>
      </c>
      <c r="K1537" s="32" t="str">
        <f>VLOOKUP(F1537,_holidays!A1533:B3638, 2,)</f>
        <v>Y</v>
      </c>
      <c r="L1537" s="32" t="str">
        <f>VLOOKUP(F1537,_holidays!A1533:C3638, 3,FALSE)</f>
        <v>N</v>
      </c>
      <c r="M1537" s="32">
        <v>15.8</v>
      </c>
      <c r="N1537" s="32">
        <v>19.2</v>
      </c>
      <c r="O1537" s="32">
        <v>10.8</v>
      </c>
      <c r="P1537" s="32">
        <v>0</v>
      </c>
      <c r="Q1537" s="39">
        <v>110086.7</v>
      </c>
      <c r="R1537" s="40">
        <v>76.971547959999995</v>
      </c>
      <c r="S1537" s="40">
        <f t="shared" si="119"/>
        <v>8473543.7088081315</v>
      </c>
    </row>
    <row r="1538" spans="6:19" ht="20" customHeight="1" x14ac:dyDescent="0.2">
      <c r="F1538" s="4">
        <v>43537</v>
      </c>
      <c r="G1538" s="32" t="str">
        <f t="shared" si="115"/>
        <v>Wednesday</v>
      </c>
      <c r="H1538" s="32" t="str">
        <f t="shared" si="116"/>
        <v>March</v>
      </c>
      <c r="I1538" s="32" t="str">
        <f t="shared" si="117"/>
        <v>2019</v>
      </c>
      <c r="J1538" s="32">
        <f t="shared" si="118"/>
        <v>11</v>
      </c>
      <c r="K1538" s="32" t="str">
        <f>VLOOKUP(F1538,_holidays!A1534:B3639, 2,)</f>
        <v>Y</v>
      </c>
      <c r="L1538" s="32" t="str">
        <f>VLOOKUP(F1538,_holidays!A1534:C3639, 3,FALSE)</f>
        <v>N</v>
      </c>
      <c r="M1538" s="32">
        <v>11.9</v>
      </c>
      <c r="N1538" s="32">
        <v>18.600000000000001</v>
      </c>
      <c r="O1538" s="32">
        <v>15.1</v>
      </c>
      <c r="P1538" s="32">
        <v>0</v>
      </c>
      <c r="Q1538" s="39">
        <v>114740.52</v>
      </c>
      <c r="R1538" s="40">
        <v>122.2385811</v>
      </c>
      <c r="S1538" s="40">
        <f t="shared" si="119"/>
        <v>14025718.359476173</v>
      </c>
    </row>
    <row r="1539" spans="6:19" ht="20" customHeight="1" x14ac:dyDescent="0.2">
      <c r="F1539" s="4">
        <v>43538</v>
      </c>
      <c r="G1539" s="32" t="str">
        <f t="shared" si="115"/>
        <v>Thursday</v>
      </c>
      <c r="H1539" s="32" t="str">
        <f t="shared" si="116"/>
        <v>March</v>
      </c>
      <c r="I1539" s="32" t="str">
        <f t="shared" si="117"/>
        <v>2019</v>
      </c>
      <c r="J1539" s="32">
        <f t="shared" si="118"/>
        <v>11</v>
      </c>
      <c r="K1539" s="32" t="str">
        <f>VLOOKUP(F1539,_holidays!A1535:B3640, 2,)</f>
        <v>Y</v>
      </c>
      <c r="L1539" s="32" t="str">
        <f>VLOOKUP(F1539,_holidays!A1535:C3640, 3,FALSE)</f>
        <v>N</v>
      </c>
      <c r="M1539" s="32">
        <v>12.1</v>
      </c>
      <c r="N1539" s="32">
        <v>20.8</v>
      </c>
      <c r="O1539" s="32">
        <v>20.6</v>
      </c>
      <c r="P1539" s="32">
        <v>0.2</v>
      </c>
      <c r="Q1539" s="39">
        <v>112785.78</v>
      </c>
      <c r="R1539" s="40">
        <v>126.7859571</v>
      </c>
      <c r="S1539" s="40">
        <f t="shared" si="119"/>
        <v>14299653.064570038</v>
      </c>
    </row>
    <row r="1540" spans="6:19" ht="20" customHeight="1" x14ac:dyDescent="0.2">
      <c r="F1540" s="4">
        <v>43539</v>
      </c>
      <c r="G1540" s="32" t="str">
        <f t="shared" si="115"/>
        <v>Friday</v>
      </c>
      <c r="H1540" s="32" t="str">
        <f t="shared" si="116"/>
        <v>March</v>
      </c>
      <c r="I1540" s="32" t="str">
        <f t="shared" si="117"/>
        <v>2019</v>
      </c>
      <c r="J1540" s="32">
        <f t="shared" si="118"/>
        <v>11</v>
      </c>
      <c r="K1540" s="32" t="str">
        <f>VLOOKUP(F1540,_holidays!A1536:B3641, 2,)</f>
        <v>Y</v>
      </c>
      <c r="L1540" s="32" t="str">
        <f>VLOOKUP(F1540,_holidays!A1536:C3641, 3,FALSE)</f>
        <v>N</v>
      </c>
      <c r="M1540" s="32">
        <v>11.7</v>
      </c>
      <c r="N1540" s="32">
        <v>22.2</v>
      </c>
      <c r="O1540" s="32">
        <v>18.7</v>
      </c>
      <c r="P1540" s="32">
        <v>0</v>
      </c>
      <c r="Q1540" s="39">
        <v>111179.125</v>
      </c>
      <c r="R1540" s="40">
        <v>102.60851510000001</v>
      </c>
      <c r="S1540" s="40">
        <f t="shared" si="119"/>
        <v>11407924.926367288</v>
      </c>
    </row>
    <row r="1541" spans="6:19" ht="20" customHeight="1" x14ac:dyDescent="0.2">
      <c r="F1541" s="4">
        <v>43540</v>
      </c>
      <c r="G1541" s="32" t="str">
        <f t="shared" si="115"/>
        <v>Saturday</v>
      </c>
      <c r="H1541" s="32" t="str">
        <f t="shared" si="116"/>
        <v>March</v>
      </c>
      <c r="I1541" s="32" t="str">
        <f t="shared" si="117"/>
        <v>2019</v>
      </c>
      <c r="J1541" s="32">
        <f t="shared" si="118"/>
        <v>11</v>
      </c>
      <c r="K1541" s="32" t="str">
        <f>VLOOKUP(F1541,_holidays!A1537:B3642, 2,)</f>
        <v>Y</v>
      </c>
      <c r="L1541" s="32" t="str">
        <f>VLOOKUP(F1541,_holidays!A1537:C3642, 3,FALSE)</f>
        <v>N</v>
      </c>
      <c r="M1541" s="32">
        <v>12.2</v>
      </c>
      <c r="N1541" s="32">
        <v>25.6</v>
      </c>
      <c r="O1541" s="32">
        <v>20.100000000000001</v>
      </c>
      <c r="P1541" s="32">
        <v>0</v>
      </c>
      <c r="Q1541" s="39">
        <v>105119.48</v>
      </c>
      <c r="R1541" s="40">
        <v>95.251187810000005</v>
      </c>
      <c r="S1541" s="40">
        <f t="shared" si="119"/>
        <v>10012755.331969539</v>
      </c>
    </row>
    <row r="1542" spans="6:19" ht="20" customHeight="1" x14ac:dyDescent="0.2">
      <c r="F1542" s="4">
        <v>43541</v>
      </c>
      <c r="G1542" s="32" t="str">
        <f t="shared" ref="G1542:G1605" si="120">TEXT(F1542,"DDDD")</f>
        <v>Sunday</v>
      </c>
      <c r="H1542" s="32" t="str">
        <f t="shared" ref="H1542:H1605" si="121">TEXT(F1542,"MMMM")</f>
        <v>March</v>
      </c>
      <c r="I1542" s="32" t="str">
        <f t="shared" ref="I1542:I1605" si="122">TEXT(F1542,"YYYY")</f>
        <v>2019</v>
      </c>
      <c r="J1542" s="32">
        <f t="shared" ref="J1542:J1605" si="123">WEEKNUM(F1542)</f>
        <v>12</v>
      </c>
      <c r="K1542" s="32" t="str">
        <f>VLOOKUP(F1542,_holidays!A1538:B3643, 2,)</f>
        <v>Y</v>
      </c>
      <c r="L1542" s="32" t="str">
        <f>VLOOKUP(F1542,_holidays!A1538:C3643, 3,FALSE)</f>
        <v>N</v>
      </c>
      <c r="M1542" s="32">
        <v>14.2</v>
      </c>
      <c r="N1542" s="32">
        <v>25.6</v>
      </c>
      <c r="O1542" s="32">
        <v>19.2</v>
      </c>
      <c r="P1542" s="32">
        <v>0</v>
      </c>
      <c r="Q1542" s="39">
        <v>105669.045</v>
      </c>
      <c r="R1542" s="40">
        <v>103.9571924</v>
      </c>
      <c r="S1542" s="40">
        <f t="shared" ref="S1542:S1605" si="124">Q1542*R1542</f>
        <v>10985057.241789257</v>
      </c>
    </row>
    <row r="1543" spans="6:19" ht="20" customHeight="1" x14ac:dyDescent="0.2">
      <c r="F1543" s="4">
        <v>43542</v>
      </c>
      <c r="G1543" s="32" t="str">
        <f t="shared" si="120"/>
        <v>Monday</v>
      </c>
      <c r="H1543" s="32" t="str">
        <f t="shared" si="121"/>
        <v>March</v>
      </c>
      <c r="I1543" s="32" t="str">
        <f t="shared" si="122"/>
        <v>2019</v>
      </c>
      <c r="J1543" s="32">
        <f t="shared" si="123"/>
        <v>12</v>
      </c>
      <c r="K1543" s="32" t="str">
        <f>VLOOKUP(F1543,_holidays!A1539:B3644, 2,)</f>
        <v>Y</v>
      </c>
      <c r="L1543" s="32" t="str">
        <f>VLOOKUP(F1543,_holidays!A1539:C3644, 3,FALSE)</f>
        <v>N</v>
      </c>
      <c r="M1543" s="32">
        <v>16.5</v>
      </c>
      <c r="N1543" s="32">
        <v>28.2</v>
      </c>
      <c r="O1543" s="32">
        <v>18.899999999999999</v>
      </c>
      <c r="P1543" s="32">
        <v>0</v>
      </c>
      <c r="Q1543" s="39">
        <v>121954.38499999999</v>
      </c>
      <c r="R1543" s="40">
        <v>111.14979460000001</v>
      </c>
      <c r="S1543" s="40">
        <f t="shared" si="124"/>
        <v>13555204.843319321</v>
      </c>
    </row>
    <row r="1544" spans="6:19" ht="20" customHeight="1" x14ac:dyDescent="0.2">
      <c r="F1544" s="4">
        <v>43543</v>
      </c>
      <c r="G1544" s="32" t="str">
        <f t="shared" si="120"/>
        <v>Tuesday</v>
      </c>
      <c r="H1544" s="32" t="str">
        <f t="shared" si="121"/>
        <v>March</v>
      </c>
      <c r="I1544" s="32" t="str">
        <f t="shared" si="122"/>
        <v>2019</v>
      </c>
      <c r="J1544" s="32">
        <f t="shared" si="123"/>
        <v>12</v>
      </c>
      <c r="K1544" s="32" t="str">
        <f>VLOOKUP(F1544,_holidays!A1540:B3645, 2,)</f>
        <v>Y</v>
      </c>
      <c r="L1544" s="32" t="str">
        <f>VLOOKUP(F1544,_holidays!A1540:C3645, 3,FALSE)</f>
        <v>N</v>
      </c>
      <c r="M1544" s="32">
        <v>16.899999999999999</v>
      </c>
      <c r="N1544" s="32">
        <v>23.4</v>
      </c>
      <c r="O1544" s="32">
        <v>12.7</v>
      </c>
      <c r="P1544" s="32">
        <v>0</v>
      </c>
      <c r="Q1544" s="39">
        <v>123290.83500000001</v>
      </c>
      <c r="R1544" s="40">
        <v>113.64477429999999</v>
      </c>
      <c r="S1544" s="40">
        <f t="shared" si="124"/>
        <v>14011359.11683354</v>
      </c>
    </row>
    <row r="1545" spans="6:19" ht="20" customHeight="1" x14ac:dyDescent="0.2">
      <c r="F1545" s="4">
        <v>43544</v>
      </c>
      <c r="G1545" s="32" t="str">
        <f t="shared" si="120"/>
        <v>Wednesday</v>
      </c>
      <c r="H1545" s="32" t="str">
        <f t="shared" si="121"/>
        <v>March</v>
      </c>
      <c r="I1545" s="32" t="str">
        <f t="shared" si="122"/>
        <v>2019</v>
      </c>
      <c r="J1545" s="32">
        <f t="shared" si="123"/>
        <v>12</v>
      </c>
      <c r="K1545" s="32" t="str">
        <f>VLOOKUP(F1545,_holidays!A1541:B3646, 2,)</f>
        <v>Y</v>
      </c>
      <c r="L1545" s="32" t="str">
        <f>VLOOKUP(F1545,_holidays!A1541:C3646, 3,FALSE)</f>
        <v>N</v>
      </c>
      <c r="M1545" s="32">
        <v>19.3</v>
      </c>
      <c r="N1545" s="32">
        <v>23.4</v>
      </c>
      <c r="O1545" s="32">
        <v>11.1</v>
      </c>
      <c r="P1545" s="32">
        <v>0</v>
      </c>
      <c r="Q1545" s="39">
        <v>123994.3</v>
      </c>
      <c r="R1545" s="40">
        <v>127.27659920000001</v>
      </c>
      <c r="S1545" s="40">
        <f t="shared" si="124"/>
        <v>15781572.824184561</v>
      </c>
    </row>
    <row r="1546" spans="6:19" ht="20" customHeight="1" x14ac:dyDescent="0.2">
      <c r="F1546" s="4">
        <v>43545</v>
      </c>
      <c r="G1546" s="32" t="str">
        <f t="shared" si="120"/>
        <v>Thursday</v>
      </c>
      <c r="H1546" s="32" t="str">
        <f t="shared" si="121"/>
        <v>March</v>
      </c>
      <c r="I1546" s="32" t="str">
        <f t="shared" si="122"/>
        <v>2019</v>
      </c>
      <c r="J1546" s="32">
        <f t="shared" si="123"/>
        <v>12</v>
      </c>
      <c r="K1546" s="32" t="str">
        <f>VLOOKUP(F1546,_holidays!A1542:B3647, 2,)</f>
        <v>Y</v>
      </c>
      <c r="L1546" s="32" t="str">
        <f>VLOOKUP(F1546,_holidays!A1542:C3647, 3,FALSE)</f>
        <v>N</v>
      </c>
      <c r="M1546" s="32">
        <v>18.2</v>
      </c>
      <c r="N1546" s="32">
        <v>24.3</v>
      </c>
      <c r="O1546" s="32">
        <v>12.5</v>
      </c>
      <c r="P1546" s="32">
        <v>0</v>
      </c>
      <c r="Q1546" s="39">
        <v>124181.405</v>
      </c>
      <c r="R1546" s="40">
        <v>115.460165</v>
      </c>
      <c r="S1546" s="40">
        <f t="shared" si="124"/>
        <v>14338005.511231825</v>
      </c>
    </row>
    <row r="1547" spans="6:19" ht="20" customHeight="1" x14ac:dyDescent="0.2">
      <c r="F1547" s="4">
        <v>43546</v>
      </c>
      <c r="G1547" s="32" t="str">
        <f t="shared" si="120"/>
        <v>Friday</v>
      </c>
      <c r="H1547" s="32" t="str">
        <f t="shared" si="121"/>
        <v>March</v>
      </c>
      <c r="I1547" s="32" t="str">
        <f t="shared" si="122"/>
        <v>2019</v>
      </c>
      <c r="J1547" s="32">
        <f t="shared" si="123"/>
        <v>12</v>
      </c>
      <c r="K1547" s="32" t="str">
        <f>VLOOKUP(F1547,_holidays!A1543:B3648, 2,)</f>
        <v>Y</v>
      </c>
      <c r="L1547" s="32" t="str">
        <f>VLOOKUP(F1547,_holidays!A1543:C3648, 3,FALSE)</f>
        <v>N</v>
      </c>
      <c r="M1547" s="32">
        <v>18.7</v>
      </c>
      <c r="N1547" s="32">
        <v>28.6</v>
      </c>
      <c r="O1547" s="32">
        <v>15.3</v>
      </c>
      <c r="P1547" s="32">
        <v>0</v>
      </c>
      <c r="Q1547" s="39">
        <v>128305.64</v>
      </c>
      <c r="R1547" s="40">
        <v>111.2407066</v>
      </c>
      <c r="S1547" s="40">
        <f t="shared" si="124"/>
        <v>14272810.054365223</v>
      </c>
    </row>
    <row r="1548" spans="6:19" ht="20" customHeight="1" x14ac:dyDescent="0.2">
      <c r="F1548" s="4">
        <v>43547</v>
      </c>
      <c r="G1548" s="32" t="str">
        <f t="shared" si="120"/>
        <v>Saturday</v>
      </c>
      <c r="H1548" s="32" t="str">
        <f t="shared" si="121"/>
        <v>March</v>
      </c>
      <c r="I1548" s="32" t="str">
        <f t="shared" si="122"/>
        <v>2019</v>
      </c>
      <c r="J1548" s="32">
        <f t="shared" si="123"/>
        <v>12</v>
      </c>
      <c r="K1548" s="32" t="str">
        <f>VLOOKUP(F1548,_holidays!A1544:B3649, 2,)</f>
        <v>Y</v>
      </c>
      <c r="L1548" s="32" t="str">
        <f>VLOOKUP(F1548,_holidays!A1544:C3649, 3,FALSE)</f>
        <v>N</v>
      </c>
      <c r="M1548" s="32">
        <v>19.899999999999999</v>
      </c>
      <c r="N1548" s="32">
        <v>31.3</v>
      </c>
      <c r="O1548" s="32">
        <v>13.6</v>
      </c>
      <c r="P1548" s="32">
        <v>1.8</v>
      </c>
      <c r="Q1548" s="39">
        <v>109147.65</v>
      </c>
      <c r="R1548" s="40">
        <v>98.954731719999998</v>
      </c>
      <c r="S1548" s="40">
        <f t="shared" si="124"/>
        <v>10800676.423618456</v>
      </c>
    </row>
    <row r="1549" spans="6:19" ht="20" customHeight="1" x14ac:dyDescent="0.2">
      <c r="F1549" s="4">
        <v>43548</v>
      </c>
      <c r="G1549" s="32" t="str">
        <f t="shared" si="120"/>
        <v>Sunday</v>
      </c>
      <c r="H1549" s="32" t="str">
        <f t="shared" si="121"/>
        <v>March</v>
      </c>
      <c r="I1549" s="32" t="str">
        <f t="shared" si="122"/>
        <v>2019</v>
      </c>
      <c r="J1549" s="32">
        <f t="shared" si="123"/>
        <v>13</v>
      </c>
      <c r="K1549" s="32" t="str">
        <f>VLOOKUP(F1549,_holidays!A1545:B3650, 2,)</f>
        <v>Y</v>
      </c>
      <c r="L1549" s="32" t="str">
        <f>VLOOKUP(F1549,_holidays!A1545:C3650, 3,FALSE)</f>
        <v>N</v>
      </c>
      <c r="M1549" s="32">
        <v>16.5</v>
      </c>
      <c r="N1549" s="32">
        <v>29.3</v>
      </c>
      <c r="O1549" s="32">
        <v>16.899999999999999</v>
      </c>
      <c r="P1549" s="32">
        <v>2</v>
      </c>
      <c r="Q1549" s="39">
        <v>104226.83</v>
      </c>
      <c r="R1549" s="40">
        <v>97.857599649999997</v>
      </c>
      <c r="S1549" s="40">
        <f t="shared" si="124"/>
        <v>10199387.402928609</v>
      </c>
    </row>
    <row r="1550" spans="6:19" ht="20" customHeight="1" x14ac:dyDescent="0.2">
      <c r="F1550" s="4">
        <v>43549</v>
      </c>
      <c r="G1550" s="32" t="str">
        <f t="shared" si="120"/>
        <v>Monday</v>
      </c>
      <c r="H1550" s="32" t="str">
        <f t="shared" si="121"/>
        <v>March</v>
      </c>
      <c r="I1550" s="32" t="str">
        <f t="shared" si="122"/>
        <v>2019</v>
      </c>
      <c r="J1550" s="32">
        <f t="shared" si="123"/>
        <v>13</v>
      </c>
      <c r="K1550" s="32" t="str">
        <f>VLOOKUP(F1550,_holidays!A1546:B3651, 2,)</f>
        <v>Y</v>
      </c>
      <c r="L1550" s="32" t="str">
        <f>VLOOKUP(F1550,_holidays!A1546:C3651, 3,FALSE)</f>
        <v>N</v>
      </c>
      <c r="M1550" s="32">
        <v>14.8</v>
      </c>
      <c r="N1550" s="32">
        <v>19</v>
      </c>
      <c r="O1550" s="32">
        <v>13.6</v>
      </c>
      <c r="P1550" s="32">
        <v>0.2</v>
      </c>
      <c r="Q1550" s="39">
        <v>107583.935</v>
      </c>
      <c r="R1550" s="40">
        <v>80.292927370000001</v>
      </c>
      <c r="S1550" s="40">
        <f t="shared" si="124"/>
        <v>8638229.0791338012</v>
      </c>
    </row>
    <row r="1551" spans="6:19" ht="20" customHeight="1" x14ac:dyDescent="0.2">
      <c r="F1551" s="4">
        <v>43550</v>
      </c>
      <c r="G1551" s="32" t="str">
        <f t="shared" si="120"/>
        <v>Tuesday</v>
      </c>
      <c r="H1551" s="32" t="str">
        <f t="shared" si="121"/>
        <v>March</v>
      </c>
      <c r="I1551" s="32" t="str">
        <f t="shared" si="122"/>
        <v>2019</v>
      </c>
      <c r="J1551" s="32">
        <f t="shared" si="123"/>
        <v>13</v>
      </c>
      <c r="K1551" s="32" t="str">
        <f>VLOOKUP(F1551,_holidays!A1547:B3652, 2,)</f>
        <v>Y</v>
      </c>
      <c r="L1551" s="32" t="str">
        <f>VLOOKUP(F1551,_holidays!A1547:C3652, 3,FALSE)</f>
        <v>N</v>
      </c>
      <c r="M1551" s="32">
        <v>12.3</v>
      </c>
      <c r="N1551" s="32">
        <v>20.3</v>
      </c>
      <c r="O1551" s="32">
        <v>15.9</v>
      </c>
      <c r="P1551" s="32">
        <v>0</v>
      </c>
      <c r="Q1551" s="39">
        <v>108840.18</v>
      </c>
      <c r="R1551" s="40">
        <v>95.567893560000002</v>
      </c>
      <c r="S1551" s="40">
        <f t="shared" si="124"/>
        <v>10401626.737291241</v>
      </c>
    </row>
    <row r="1552" spans="6:19" ht="20" customHeight="1" x14ac:dyDescent="0.2">
      <c r="F1552" s="4">
        <v>43551</v>
      </c>
      <c r="G1552" s="32" t="str">
        <f t="shared" si="120"/>
        <v>Wednesday</v>
      </c>
      <c r="H1552" s="32" t="str">
        <f t="shared" si="121"/>
        <v>March</v>
      </c>
      <c r="I1552" s="32" t="str">
        <f t="shared" si="122"/>
        <v>2019</v>
      </c>
      <c r="J1552" s="32">
        <f t="shared" si="123"/>
        <v>13</v>
      </c>
      <c r="K1552" s="32" t="str">
        <f>VLOOKUP(F1552,_holidays!A1548:B3653, 2,)</f>
        <v>Y</v>
      </c>
      <c r="L1552" s="32" t="str">
        <f>VLOOKUP(F1552,_holidays!A1548:C3653, 3,FALSE)</f>
        <v>N</v>
      </c>
      <c r="M1552" s="32">
        <v>11.1</v>
      </c>
      <c r="N1552" s="32">
        <v>21.7</v>
      </c>
      <c r="O1552" s="32">
        <v>17.8</v>
      </c>
      <c r="P1552" s="32">
        <v>0</v>
      </c>
      <c r="Q1552" s="39">
        <v>113307.595</v>
      </c>
      <c r="R1552" s="40">
        <v>114.1613715</v>
      </c>
      <c r="S1552" s="40">
        <f t="shared" si="124"/>
        <v>12935350.446566543</v>
      </c>
    </row>
    <row r="1553" spans="6:19" ht="20" customHeight="1" x14ac:dyDescent="0.2">
      <c r="F1553" s="4">
        <v>43552</v>
      </c>
      <c r="G1553" s="32" t="str">
        <f t="shared" si="120"/>
        <v>Thursday</v>
      </c>
      <c r="H1553" s="32" t="str">
        <f t="shared" si="121"/>
        <v>March</v>
      </c>
      <c r="I1553" s="32" t="str">
        <f t="shared" si="122"/>
        <v>2019</v>
      </c>
      <c r="J1553" s="32">
        <f t="shared" si="123"/>
        <v>13</v>
      </c>
      <c r="K1553" s="32" t="str">
        <f>VLOOKUP(F1553,_holidays!A1549:B3654, 2,)</f>
        <v>Y</v>
      </c>
      <c r="L1553" s="32" t="str">
        <f>VLOOKUP(F1553,_holidays!A1549:C3654, 3,FALSE)</f>
        <v>N</v>
      </c>
      <c r="M1553" s="32">
        <v>11.6</v>
      </c>
      <c r="N1553" s="32">
        <v>27.9</v>
      </c>
      <c r="O1553" s="32">
        <v>17.8</v>
      </c>
      <c r="P1553" s="32">
        <v>0</v>
      </c>
      <c r="Q1553" s="39">
        <v>113923.16</v>
      </c>
      <c r="R1553" s="40">
        <v>108.460275</v>
      </c>
      <c r="S1553" s="40">
        <f t="shared" si="124"/>
        <v>12356137.262468999</v>
      </c>
    </row>
    <row r="1554" spans="6:19" ht="20" customHeight="1" x14ac:dyDescent="0.2">
      <c r="F1554" s="4">
        <v>43553</v>
      </c>
      <c r="G1554" s="32" t="str">
        <f t="shared" si="120"/>
        <v>Friday</v>
      </c>
      <c r="H1554" s="32" t="str">
        <f t="shared" si="121"/>
        <v>March</v>
      </c>
      <c r="I1554" s="32" t="str">
        <f t="shared" si="122"/>
        <v>2019</v>
      </c>
      <c r="J1554" s="32">
        <f t="shared" si="123"/>
        <v>13</v>
      </c>
      <c r="K1554" s="32" t="str">
        <f>VLOOKUP(F1554,_holidays!A1550:B3655, 2,)</f>
        <v>Y</v>
      </c>
      <c r="L1554" s="32" t="str">
        <f>VLOOKUP(F1554,_holidays!A1550:C3655, 3,FALSE)</f>
        <v>N</v>
      </c>
      <c r="M1554" s="32">
        <v>14.6</v>
      </c>
      <c r="N1554" s="32">
        <v>28.5</v>
      </c>
      <c r="O1554" s="32">
        <v>4.9000000000000004</v>
      </c>
      <c r="P1554" s="32">
        <v>0</v>
      </c>
      <c r="Q1554" s="39">
        <v>110768.285</v>
      </c>
      <c r="R1554" s="40">
        <v>83.989537740000003</v>
      </c>
      <c r="S1554" s="40">
        <f t="shared" si="124"/>
        <v>9303377.0534025766</v>
      </c>
    </row>
    <row r="1555" spans="6:19" ht="20" customHeight="1" x14ac:dyDescent="0.2">
      <c r="F1555" s="4">
        <v>43554</v>
      </c>
      <c r="G1555" s="32" t="str">
        <f t="shared" si="120"/>
        <v>Saturday</v>
      </c>
      <c r="H1555" s="32" t="str">
        <f t="shared" si="121"/>
        <v>March</v>
      </c>
      <c r="I1555" s="32" t="str">
        <f t="shared" si="122"/>
        <v>2019</v>
      </c>
      <c r="J1555" s="32">
        <f t="shared" si="123"/>
        <v>13</v>
      </c>
      <c r="K1555" s="32" t="str">
        <f>VLOOKUP(F1555,_holidays!A1551:B3656, 2,)</f>
        <v>Y</v>
      </c>
      <c r="L1555" s="32" t="str">
        <f>VLOOKUP(F1555,_holidays!A1551:C3656, 3,FALSE)</f>
        <v>N</v>
      </c>
      <c r="M1555" s="32">
        <v>9.1</v>
      </c>
      <c r="N1555" s="32">
        <v>15.6</v>
      </c>
      <c r="O1555" s="32">
        <v>11.4</v>
      </c>
      <c r="P1555" s="32">
        <v>1.8</v>
      </c>
      <c r="Q1555" s="39">
        <v>101262.655</v>
      </c>
      <c r="R1555" s="40">
        <v>85.165934859999993</v>
      </c>
      <c r="S1555" s="40">
        <f t="shared" si="124"/>
        <v>8624128.6794806533</v>
      </c>
    </row>
    <row r="1556" spans="6:19" ht="20" customHeight="1" x14ac:dyDescent="0.2">
      <c r="F1556" s="4">
        <v>43555</v>
      </c>
      <c r="G1556" s="32" t="str">
        <f t="shared" si="120"/>
        <v>Sunday</v>
      </c>
      <c r="H1556" s="32" t="str">
        <f t="shared" si="121"/>
        <v>March</v>
      </c>
      <c r="I1556" s="32" t="str">
        <f t="shared" si="122"/>
        <v>2019</v>
      </c>
      <c r="J1556" s="32">
        <f t="shared" si="123"/>
        <v>14</v>
      </c>
      <c r="K1556" s="32" t="str">
        <f>VLOOKUP(F1556,_holidays!A1552:B3657, 2,)</f>
        <v>Y</v>
      </c>
      <c r="L1556" s="32" t="str">
        <f>VLOOKUP(F1556,_holidays!A1552:C3657, 3,FALSE)</f>
        <v>N</v>
      </c>
      <c r="M1556" s="32">
        <v>9.4</v>
      </c>
      <c r="N1556" s="32">
        <v>18.5</v>
      </c>
      <c r="O1556" s="32">
        <v>8</v>
      </c>
      <c r="P1556" s="32">
        <v>2.2000000000000002</v>
      </c>
      <c r="Q1556" s="39">
        <v>101119.83500000001</v>
      </c>
      <c r="R1556" s="40">
        <v>94.389588230000001</v>
      </c>
      <c r="S1556" s="40">
        <f t="shared" si="124"/>
        <v>9544659.5875355434</v>
      </c>
    </row>
    <row r="1557" spans="6:19" ht="20" customHeight="1" x14ac:dyDescent="0.2">
      <c r="F1557" s="4">
        <v>43556</v>
      </c>
      <c r="G1557" s="32" t="str">
        <f t="shared" si="120"/>
        <v>Monday</v>
      </c>
      <c r="H1557" s="32" t="str">
        <f t="shared" si="121"/>
        <v>April</v>
      </c>
      <c r="I1557" s="32" t="str">
        <f t="shared" si="122"/>
        <v>2019</v>
      </c>
      <c r="J1557" s="32">
        <f t="shared" si="123"/>
        <v>14</v>
      </c>
      <c r="K1557" s="32" t="str">
        <f>VLOOKUP(F1557,_holidays!A1553:B3658, 2,)</f>
        <v>Y</v>
      </c>
      <c r="L1557" s="32" t="str">
        <f>VLOOKUP(F1557,_holidays!A1553:C3658, 3,FALSE)</f>
        <v>N</v>
      </c>
      <c r="M1557" s="32">
        <v>13</v>
      </c>
      <c r="N1557" s="32">
        <v>17.100000000000001</v>
      </c>
      <c r="O1557" s="32">
        <v>6.6</v>
      </c>
      <c r="P1557" s="32">
        <v>0.2</v>
      </c>
      <c r="Q1557" s="39">
        <v>116817.43</v>
      </c>
      <c r="R1557" s="40">
        <v>131.3335309</v>
      </c>
      <c r="S1557" s="40">
        <f t="shared" si="124"/>
        <v>15342045.552563585</v>
      </c>
    </row>
    <row r="1558" spans="6:19" ht="20" customHeight="1" x14ac:dyDescent="0.2">
      <c r="F1558" s="4">
        <v>43557</v>
      </c>
      <c r="G1558" s="32" t="str">
        <f t="shared" si="120"/>
        <v>Tuesday</v>
      </c>
      <c r="H1558" s="32" t="str">
        <f t="shared" si="121"/>
        <v>April</v>
      </c>
      <c r="I1558" s="32" t="str">
        <f t="shared" si="122"/>
        <v>2019</v>
      </c>
      <c r="J1558" s="32">
        <f t="shared" si="123"/>
        <v>14</v>
      </c>
      <c r="K1558" s="32" t="str">
        <f>VLOOKUP(F1558,_holidays!A1554:B3659, 2,)</f>
        <v>Y</v>
      </c>
      <c r="L1558" s="32" t="str">
        <f>VLOOKUP(F1558,_holidays!A1554:C3659, 3,FALSE)</f>
        <v>N</v>
      </c>
      <c r="M1558" s="32">
        <v>7.4</v>
      </c>
      <c r="N1558" s="32">
        <v>25.9</v>
      </c>
      <c r="O1558" s="32">
        <v>16.600000000000001</v>
      </c>
      <c r="P1558" s="32">
        <v>0</v>
      </c>
      <c r="Q1558" s="39">
        <v>114927.205</v>
      </c>
      <c r="R1558" s="40">
        <v>119.3975507</v>
      </c>
      <c r="S1558" s="40">
        <f t="shared" si="124"/>
        <v>13722026.785796793</v>
      </c>
    </row>
    <row r="1559" spans="6:19" ht="20" customHeight="1" x14ac:dyDescent="0.2">
      <c r="F1559" s="4">
        <v>43558</v>
      </c>
      <c r="G1559" s="32" t="str">
        <f t="shared" si="120"/>
        <v>Wednesday</v>
      </c>
      <c r="H1559" s="32" t="str">
        <f t="shared" si="121"/>
        <v>April</v>
      </c>
      <c r="I1559" s="32" t="str">
        <f t="shared" si="122"/>
        <v>2019</v>
      </c>
      <c r="J1559" s="32">
        <f t="shared" si="123"/>
        <v>14</v>
      </c>
      <c r="K1559" s="32" t="str">
        <f>VLOOKUP(F1559,_holidays!A1555:B3660, 2,)</f>
        <v>Y</v>
      </c>
      <c r="L1559" s="32" t="str">
        <f>VLOOKUP(F1559,_holidays!A1555:C3660, 3,FALSE)</f>
        <v>N</v>
      </c>
      <c r="M1559" s="32">
        <v>9.4</v>
      </c>
      <c r="N1559" s="32">
        <v>24.7</v>
      </c>
      <c r="O1559" s="32">
        <v>10.9</v>
      </c>
      <c r="P1559" s="32">
        <v>0</v>
      </c>
      <c r="Q1559" s="39">
        <v>115188.76</v>
      </c>
      <c r="R1559" s="40">
        <v>112.9080676</v>
      </c>
      <c r="S1559" s="40">
        <f t="shared" si="124"/>
        <v>13005740.300840175</v>
      </c>
    </row>
    <row r="1560" spans="6:19" ht="20" customHeight="1" x14ac:dyDescent="0.2">
      <c r="F1560" s="4">
        <v>43559</v>
      </c>
      <c r="G1560" s="32" t="str">
        <f t="shared" si="120"/>
        <v>Thursday</v>
      </c>
      <c r="H1560" s="32" t="str">
        <f t="shared" si="121"/>
        <v>April</v>
      </c>
      <c r="I1560" s="32" t="str">
        <f t="shared" si="122"/>
        <v>2019</v>
      </c>
      <c r="J1560" s="32">
        <f t="shared" si="123"/>
        <v>14</v>
      </c>
      <c r="K1560" s="32" t="str">
        <f>VLOOKUP(F1560,_holidays!A1556:B3661, 2,)</f>
        <v>Y</v>
      </c>
      <c r="L1560" s="32" t="str">
        <f>VLOOKUP(F1560,_holidays!A1556:C3661, 3,FALSE)</f>
        <v>N</v>
      </c>
      <c r="M1560" s="32">
        <v>13.3</v>
      </c>
      <c r="N1560" s="32">
        <v>21.9</v>
      </c>
      <c r="O1560" s="32">
        <v>13.9</v>
      </c>
      <c r="P1560" s="32">
        <v>0</v>
      </c>
      <c r="Q1560" s="39">
        <v>113763.83500000001</v>
      </c>
      <c r="R1560" s="40">
        <v>116.75648839999999</v>
      </c>
      <c r="S1560" s="40">
        <f t="shared" si="124"/>
        <v>13282665.881517014</v>
      </c>
    </row>
    <row r="1561" spans="6:19" ht="20" customHeight="1" x14ac:dyDescent="0.2">
      <c r="F1561" s="4">
        <v>43560</v>
      </c>
      <c r="G1561" s="32" t="str">
        <f t="shared" si="120"/>
        <v>Friday</v>
      </c>
      <c r="H1561" s="32" t="str">
        <f t="shared" si="121"/>
        <v>April</v>
      </c>
      <c r="I1561" s="32" t="str">
        <f t="shared" si="122"/>
        <v>2019</v>
      </c>
      <c r="J1561" s="32">
        <f t="shared" si="123"/>
        <v>14</v>
      </c>
      <c r="K1561" s="32" t="str">
        <f>VLOOKUP(F1561,_holidays!A1557:B3662, 2,)</f>
        <v>N</v>
      </c>
      <c r="L1561" s="32" t="str">
        <f>VLOOKUP(F1561,_holidays!A1557:C3662, 3,FALSE)</f>
        <v>N</v>
      </c>
      <c r="M1561" s="32">
        <v>14.4</v>
      </c>
      <c r="N1561" s="32">
        <v>28.5</v>
      </c>
      <c r="O1561" s="32">
        <v>15.3</v>
      </c>
      <c r="P1561" s="32">
        <v>0</v>
      </c>
      <c r="Q1561" s="39">
        <v>111484.73</v>
      </c>
      <c r="R1561" s="40">
        <v>98.530301969999996</v>
      </c>
      <c r="S1561" s="40">
        <f t="shared" si="124"/>
        <v>10984624.111943917</v>
      </c>
    </row>
    <row r="1562" spans="6:19" ht="20" customHeight="1" x14ac:dyDescent="0.2">
      <c r="F1562" s="4">
        <v>43561</v>
      </c>
      <c r="G1562" s="32" t="str">
        <f t="shared" si="120"/>
        <v>Saturday</v>
      </c>
      <c r="H1562" s="32" t="str">
        <f t="shared" si="121"/>
        <v>April</v>
      </c>
      <c r="I1562" s="32" t="str">
        <f t="shared" si="122"/>
        <v>2019</v>
      </c>
      <c r="J1562" s="32">
        <f t="shared" si="123"/>
        <v>14</v>
      </c>
      <c r="K1562" s="32" t="str">
        <f>VLOOKUP(F1562,_holidays!A1558:B3663, 2,)</f>
        <v>N</v>
      </c>
      <c r="L1562" s="32" t="str">
        <f>VLOOKUP(F1562,_holidays!A1558:C3663, 3,FALSE)</f>
        <v>N</v>
      </c>
      <c r="M1562" s="32">
        <v>16.5</v>
      </c>
      <c r="N1562" s="32">
        <v>20.100000000000001</v>
      </c>
      <c r="O1562" s="32">
        <v>12.4</v>
      </c>
      <c r="P1562" s="32">
        <v>0</v>
      </c>
      <c r="Q1562" s="39">
        <v>102229.645</v>
      </c>
      <c r="R1562" s="40">
        <v>103.2729949</v>
      </c>
      <c r="S1562" s="40">
        <f t="shared" si="124"/>
        <v>10557561.606713811</v>
      </c>
    </row>
    <row r="1563" spans="6:19" ht="20" customHeight="1" x14ac:dyDescent="0.2">
      <c r="F1563" s="4">
        <v>43562</v>
      </c>
      <c r="G1563" s="32" t="str">
        <f t="shared" si="120"/>
        <v>Sunday</v>
      </c>
      <c r="H1563" s="32" t="str">
        <f t="shared" si="121"/>
        <v>April</v>
      </c>
      <c r="I1563" s="32" t="str">
        <f t="shared" si="122"/>
        <v>2019</v>
      </c>
      <c r="J1563" s="32">
        <f t="shared" si="123"/>
        <v>15</v>
      </c>
      <c r="K1563" s="32" t="str">
        <f>VLOOKUP(F1563,_holidays!A1559:B3664, 2,)</f>
        <v>N</v>
      </c>
      <c r="L1563" s="32" t="str">
        <f>VLOOKUP(F1563,_holidays!A1559:C3664, 3,FALSE)</f>
        <v>N</v>
      </c>
      <c r="M1563" s="32">
        <v>9.5</v>
      </c>
      <c r="N1563" s="32">
        <v>26.5</v>
      </c>
      <c r="O1563" s="32">
        <v>15.9</v>
      </c>
      <c r="P1563" s="32">
        <v>0</v>
      </c>
      <c r="Q1563" s="39">
        <v>93590.425000000003</v>
      </c>
      <c r="R1563" s="40">
        <v>86.802686010000002</v>
      </c>
      <c r="S1563" s="40">
        <f t="shared" si="124"/>
        <v>8123900.2748174546</v>
      </c>
    </row>
    <row r="1564" spans="6:19" ht="20" customHeight="1" x14ac:dyDescent="0.2">
      <c r="F1564" s="4">
        <v>43563</v>
      </c>
      <c r="G1564" s="32" t="str">
        <f t="shared" si="120"/>
        <v>Monday</v>
      </c>
      <c r="H1564" s="32" t="str">
        <f t="shared" si="121"/>
        <v>April</v>
      </c>
      <c r="I1564" s="32" t="str">
        <f t="shared" si="122"/>
        <v>2019</v>
      </c>
      <c r="J1564" s="32">
        <f t="shared" si="123"/>
        <v>15</v>
      </c>
      <c r="K1564" s="32" t="str">
        <f>VLOOKUP(F1564,_holidays!A1560:B3665, 2,)</f>
        <v>N</v>
      </c>
      <c r="L1564" s="32" t="str">
        <f>VLOOKUP(F1564,_holidays!A1560:C3665, 3,FALSE)</f>
        <v>N</v>
      </c>
      <c r="M1564" s="32">
        <v>12.5</v>
      </c>
      <c r="N1564" s="32">
        <v>23.1</v>
      </c>
      <c r="O1564" s="32">
        <v>9</v>
      </c>
      <c r="P1564" s="32">
        <v>0</v>
      </c>
      <c r="Q1564" s="39">
        <v>108543.63499999999</v>
      </c>
      <c r="R1564" s="40">
        <v>113.1340539</v>
      </c>
      <c r="S1564" s="40">
        <f t="shared" si="124"/>
        <v>12279981.452591926</v>
      </c>
    </row>
    <row r="1565" spans="6:19" ht="20" customHeight="1" x14ac:dyDescent="0.2">
      <c r="F1565" s="4">
        <v>43564</v>
      </c>
      <c r="G1565" s="32" t="str">
        <f t="shared" si="120"/>
        <v>Tuesday</v>
      </c>
      <c r="H1565" s="32" t="str">
        <f t="shared" si="121"/>
        <v>April</v>
      </c>
      <c r="I1565" s="32" t="str">
        <f t="shared" si="122"/>
        <v>2019</v>
      </c>
      <c r="J1565" s="32">
        <f t="shared" si="123"/>
        <v>15</v>
      </c>
      <c r="K1565" s="32" t="str">
        <f>VLOOKUP(F1565,_holidays!A1561:B3666, 2,)</f>
        <v>N</v>
      </c>
      <c r="L1565" s="32" t="str">
        <f>VLOOKUP(F1565,_holidays!A1561:C3666, 3,FALSE)</f>
        <v>N</v>
      </c>
      <c r="M1565" s="32">
        <v>11.1</v>
      </c>
      <c r="N1565" s="32">
        <v>16.3</v>
      </c>
      <c r="O1565" s="32">
        <v>13.9</v>
      </c>
      <c r="P1565" s="32">
        <v>1.6</v>
      </c>
      <c r="Q1565" s="39">
        <v>111999.03999999999</v>
      </c>
      <c r="R1565" s="40">
        <v>106.3359468</v>
      </c>
      <c r="S1565" s="40">
        <f t="shared" si="124"/>
        <v>11909523.959091071</v>
      </c>
    </row>
    <row r="1566" spans="6:19" ht="20" customHeight="1" x14ac:dyDescent="0.2">
      <c r="F1566" s="4">
        <v>43565</v>
      </c>
      <c r="G1566" s="32" t="str">
        <f t="shared" si="120"/>
        <v>Wednesday</v>
      </c>
      <c r="H1566" s="32" t="str">
        <f t="shared" si="121"/>
        <v>April</v>
      </c>
      <c r="I1566" s="32" t="str">
        <f t="shared" si="122"/>
        <v>2019</v>
      </c>
      <c r="J1566" s="32">
        <f t="shared" si="123"/>
        <v>15</v>
      </c>
      <c r="K1566" s="32" t="str">
        <f>VLOOKUP(F1566,_holidays!A1562:B3667, 2,)</f>
        <v>N</v>
      </c>
      <c r="L1566" s="32" t="str">
        <f>VLOOKUP(F1566,_holidays!A1562:C3667, 3,FALSE)</f>
        <v>N</v>
      </c>
      <c r="M1566" s="32">
        <v>10.7</v>
      </c>
      <c r="N1566" s="32">
        <v>15.8</v>
      </c>
      <c r="O1566" s="32">
        <v>4.8</v>
      </c>
      <c r="P1566" s="32">
        <v>1.4</v>
      </c>
      <c r="Q1566" s="39">
        <v>120858.98</v>
      </c>
      <c r="R1566" s="40">
        <v>121.87513629999999</v>
      </c>
      <c r="S1566" s="40">
        <f t="shared" si="124"/>
        <v>14729704.660578974</v>
      </c>
    </row>
    <row r="1567" spans="6:19" ht="20" customHeight="1" x14ac:dyDescent="0.2">
      <c r="F1567" s="4">
        <v>43566</v>
      </c>
      <c r="G1567" s="32" t="str">
        <f t="shared" si="120"/>
        <v>Thursday</v>
      </c>
      <c r="H1567" s="32" t="str">
        <f t="shared" si="121"/>
        <v>April</v>
      </c>
      <c r="I1567" s="32" t="str">
        <f t="shared" si="122"/>
        <v>2019</v>
      </c>
      <c r="J1567" s="32">
        <f t="shared" si="123"/>
        <v>15</v>
      </c>
      <c r="K1567" s="32" t="str">
        <f>VLOOKUP(F1567,_holidays!A1563:B3668, 2,)</f>
        <v>N</v>
      </c>
      <c r="L1567" s="32" t="str">
        <f>VLOOKUP(F1567,_holidays!A1563:C3668, 3,FALSE)</f>
        <v>N</v>
      </c>
      <c r="M1567" s="32">
        <v>11.3</v>
      </c>
      <c r="N1567" s="32">
        <v>17.3</v>
      </c>
      <c r="O1567" s="32">
        <v>14.4</v>
      </c>
      <c r="P1567" s="32">
        <v>0</v>
      </c>
      <c r="Q1567" s="39">
        <v>116890.61</v>
      </c>
      <c r="R1567" s="40">
        <v>126.8896051</v>
      </c>
      <c r="S1567" s="40">
        <f t="shared" si="124"/>
        <v>14832203.34279811</v>
      </c>
    </row>
    <row r="1568" spans="6:19" ht="20" customHeight="1" x14ac:dyDescent="0.2">
      <c r="F1568" s="4">
        <v>43567</v>
      </c>
      <c r="G1568" s="32" t="str">
        <f t="shared" si="120"/>
        <v>Friday</v>
      </c>
      <c r="H1568" s="32" t="str">
        <f t="shared" si="121"/>
        <v>April</v>
      </c>
      <c r="I1568" s="32" t="str">
        <f t="shared" si="122"/>
        <v>2019</v>
      </c>
      <c r="J1568" s="32">
        <f t="shared" si="123"/>
        <v>15</v>
      </c>
      <c r="K1568" s="32" t="str">
        <f>VLOOKUP(F1568,_holidays!A1564:B3669, 2,)</f>
        <v>N</v>
      </c>
      <c r="L1568" s="32" t="str">
        <f>VLOOKUP(F1568,_holidays!A1564:C3669, 3,FALSE)</f>
        <v>N</v>
      </c>
      <c r="M1568" s="32">
        <v>6.7</v>
      </c>
      <c r="N1568" s="32">
        <v>24.9</v>
      </c>
      <c r="O1568" s="32">
        <v>15.3</v>
      </c>
      <c r="P1568" s="32">
        <v>0.2</v>
      </c>
      <c r="Q1568" s="39">
        <v>114848.77</v>
      </c>
      <c r="R1568" s="40">
        <v>128.7232047</v>
      </c>
      <c r="S1568" s="40">
        <f t="shared" si="124"/>
        <v>14783701.73025322</v>
      </c>
    </row>
    <row r="1569" spans="6:19" ht="20" customHeight="1" x14ac:dyDescent="0.2">
      <c r="F1569" s="4">
        <v>43568</v>
      </c>
      <c r="G1569" s="32" t="str">
        <f t="shared" si="120"/>
        <v>Saturday</v>
      </c>
      <c r="H1569" s="32" t="str">
        <f t="shared" si="121"/>
        <v>April</v>
      </c>
      <c r="I1569" s="32" t="str">
        <f t="shared" si="122"/>
        <v>2019</v>
      </c>
      <c r="J1569" s="32">
        <f t="shared" si="123"/>
        <v>15</v>
      </c>
      <c r="K1569" s="32" t="str">
        <f>VLOOKUP(F1569,_holidays!A1565:B3670, 2,)</f>
        <v>N</v>
      </c>
      <c r="L1569" s="32" t="str">
        <f>VLOOKUP(F1569,_holidays!A1565:C3670, 3,FALSE)</f>
        <v>N</v>
      </c>
      <c r="M1569" s="32">
        <v>10.5</v>
      </c>
      <c r="N1569" s="32">
        <v>20.7</v>
      </c>
      <c r="O1569" s="32">
        <v>10</v>
      </c>
      <c r="P1569" s="32">
        <v>0</v>
      </c>
      <c r="Q1569" s="39">
        <v>105963.55499999999</v>
      </c>
      <c r="R1569" s="40">
        <v>122.44216059999999</v>
      </c>
      <c r="S1569" s="40">
        <f t="shared" si="124"/>
        <v>12974406.619056931</v>
      </c>
    </row>
    <row r="1570" spans="6:19" ht="20" customHeight="1" x14ac:dyDescent="0.2">
      <c r="F1570" s="4">
        <v>43569</v>
      </c>
      <c r="G1570" s="32" t="str">
        <f t="shared" si="120"/>
        <v>Sunday</v>
      </c>
      <c r="H1570" s="32" t="str">
        <f t="shared" si="121"/>
        <v>April</v>
      </c>
      <c r="I1570" s="32" t="str">
        <f t="shared" si="122"/>
        <v>2019</v>
      </c>
      <c r="J1570" s="32">
        <f t="shared" si="123"/>
        <v>16</v>
      </c>
      <c r="K1570" s="32" t="str">
        <f>VLOOKUP(F1570,_holidays!A1566:B3671, 2,)</f>
        <v>N</v>
      </c>
      <c r="L1570" s="32" t="str">
        <f>VLOOKUP(F1570,_holidays!A1566:C3671, 3,FALSE)</f>
        <v>N</v>
      </c>
      <c r="M1570" s="32">
        <v>11.8</v>
      </c>
      <c r="N1570" s="32">
        <v>22.5</v>
      </c>
      <c r="O1570" s="32">
        <v>14.4</v>
      </c>
      <c r="P1570" s="32">
        <v>0</v>
      </c>
      <c r="Q1570" s="39">
        <v>98680</v>
      </c>
      <c r="R1570" s="40">
        <v>111.731646</v>
      </c>
      <c r="S1570" s="40">
        <f t="shared" si="124"/>
        <v>11025678.82728</v>
      </c>
    </row>
    <row r="1571" spans="6:19" ht="20" customHeight="1" x14ac:dyDescent="0.2">
      <c r="F1571" s="4">
        <v>43570</v>
      </c>
      <c r="G1571" s="32" t="str">
        <f t="shared" si="120"/>
        <v>Monday</v>
      </c>
      <c r="H1571" s="32" t="str">
        <f t="shared" si="121"/>
        <v>April</v>
      </c>
      <c r="I1571" s="32" t="str">
        <f t="shared" si="122"/>
        <v>2019</v>
      </c>
      <c r="J1571" s="32">
        <f t="shared" si="123"/>
        <v>16</v>
      </c>
      <c r="K1571" s="32" t="str">
        <f>VLOOKUP(F1571,_holidays!A1567:B3672, 2,)</f>
        <v>N</v>
      </c>
      <c r="L1571" s="32" t="str">
        <f>VLOOKUP(F1571,_holidays!A1567:C3672, 3,FALSE)</f>
        <v>N</v>
      </c>
      <c r="M1571" s="32">
        <v>12.9</v>
      </c>
      <c r="N1571" s="32">
        <v>27.4</v>
      </c>
      <c r="O1571" s="32">
        <v>10.9</v>
      </c>
      <c r="P1571" s="32">
        <v>0</v>
      </c>
      <c r="Q1571" s="39">
        <v>114194.955</v>
      </c>
      <c r="R1571" s="40">
        <v>113.1121728</v>
      </c>
      <c r="S1571" s="40">
        <f t="shared" si="124"/>
        <v>12916839.482848223</v>
      </c>
    </row>
    <row r="1572" spans="6:19" ht="20" customHeight="1" x14ac:dyDescent="0.2">
      <c r="F1572" s="4">
        <v>43571</v>
      </c>
      <c r="G1572" s="32" t="str">
        <f t="shared" si="120"/>
        <v>Tuesday</v>
      </c>
      <c r="H1572" s="32" t="str">
        <f t="shared" si="121"/>
        <v>April</v>
      </c>
      <c r="I1572" s="32" t="str">
        <f t="shared" si="122"/>
        <v>2019</v>
      </c>
      <c r="J1572" s="32">
        <f t="shared" si="123"/>
        <v>16</v>
      </c>
      <c r="K1572" s="32" t="str">
        <f>VLOOKUP(F1572,_holidays!A1568:B3673, 2,)</f>
        <v>N</v>
      </c>
      <c r="L1572" s="32" t="str">
        <f>VLOOKUP(F1572,_holidays!A1568:C3673, 3,FALSE)</f>
        <v>N</v>
      </c>
      <c r="M1572" s="32">
        <v>17.100000000000001</v>
      </c>
      <c r="N1572" s="32">
        <v>30.3</v>
      </c>
      <c r="O1572" s="32">
        <v>14.4</v>
      </c>
      <c r="P1572" s="32">
        <v>0</v>
      </c>
      <c r="Q1572" s="39">
        <v>115392.875</v>
      </c>
      <c r="R1572" s="40">
        <v>100.00561740000001</v>
      </c>
      <c r="S1572" s="40">
        <f t="shared" si="124"/>
        <v>11539935.707936026</v>
      </c>
    </row>
    <row r="1573" spans="6:19" ht="20" customHeight="1" x14ac:dyDescent="0.2">
      <c r="F1573" s="4">
        <v>43572</v>
      </c>
      <c r="G1573" s="32" t="str">
        <f t="shared" si="120"/>
        <v>Wednesday</v>
      </c>
      <c r="H1573" s="32" t="str">
        <f t="shared" si="121"/>
        <v>April</v>
      </c>
      <c r="I1573" s="32" t="str">
        <f t="shared" si="122"/>
        <v>2019</v>
      </c>
      <c r="J1573" s="32">
        <f t="shared" si="123"/>
        <v>16</v>
      </c>
      <c r="K1573" s="32" t="str">
        <f>VLOOKUP(F1573,_holidays!A1569:B3674, 2,)</f>
        <v>N</v>
      </c>
      <c r="L1573" s="32" t="str">
        <f>VLOOKUP(F1573,_holidays!A1569:C3674, 3,FALSE)</f>
        <v>N</v>
      </c>
      <c r="M1573" s="32">
        <v>22.1</v>
      </c>
      <c r="N1573" s="32">
        <v>30</v>
      </c>
      <c r="O1573" s="32">
        <v>12.8</v>
      </c>
      <c r="P1573" s="32">
        <v>0</v>
      </c>
      <c r="Q1573" s="39">
        <v>117281.13</v>
      </c>
      <c r="R1573" s="40">
        <v>100.1096387</v>
      </c>
      <c r="S1573" s="40">
        <f t="shared" si="124"/>
        <v>11740971.550627733</v>
      </c>
    </row>
    <row r="1574" spans="6:19" ht="20" customHeight="1" x14ac:dyDescent="0.2">
      <c r="F1574" s="4">
        <v>43573</v>
      </c>
      <c r="G1574" s="32" t="str">
        <f t="shared" si="120"/>
        <v>Thursday</v>
      </c>
      <c r="H1574" s="32" t="str">
        <f t="shared" si="121"/>
        <v>April</v>
      </c>
      <c r="I1574" s="32" t="str">
        <f t="shared" si="122"/>
        <v>2019</v>
      </c>
      <c r="J1574" s="32">
        <f t="shared" si="123"/>
        <v>16</v>
      </c>
      <c r="K1574" s="32" t="str">
        <f>VLOOKUP(F1574,_holidays!A1570:B3675, 2,)</f>
        <v>N</v>
      </c>
      <c r="L1574" s="32" t="str">
        <f>VLOOKUP(F1574,_holidays!A1570:C3675, 3,FALSE)</f>
        <v>N</v>
      </c>
      <c r="M1574" s="32">
        <v>13.2</v>
      </c>
      <c r="N1574" s="32">
        <v>17.7</v>
      </c>
      <c r="O1574" s="32">
        <v>12.8</v>
      </c>
      <c r="P1574" s="32">
        <v>0</v>
      </c>
      <c r="Q1574" s="39">
        <v>111360.065</v>
      </c>
      <c r="R1574" s="40">
        <v>84.833863710000003</v>
      </c>
      <c r="S1574" s="40">
        <f t="shared" si="124"/>
        <v>9447104.576946741</v>
      </c>
    </row>
    <row r="1575" spans="6:19" ht="20" customHeight="1" x14ac:dyDescent="0.2">
      <c r="F1575" s="4">
        <v>43574</v>
      </c>
      <c r="G1575" s="32" t="str">
        <f t="shared" si="120"/>
        <v>Friday</v>
      </c>
      <c r="H1575" s="32" t="str">
        <f t="shared" si="121"/>
        <v>April</v>
      </c>
      <c r="I1575" s="32" t="str">
        <f t="shared" si="122"/>
        <v>2019</v>
      </c>
      <c r="J1575" s="32">
        <f t="shared" si="123"/>
        <v>16</v>
      </c>
      <c r="K1575" s="32" t="str">
        <f>VLOOKUP(F1575,_holidays!A1571:B3676, 2,)</f>
        <v>N</v>
      </c>
      <c r="L1575" s="32" t="str">
        <f>VLOOKUP(F1575,_holidays!A1571:C3676, 3,FALSE)</f>
        <v>Y</v>
      </c>
      <c r="M1575" s="32">
        <v>8.6</v>
      </c>
      <c r="N1575" s="32">
        <v>22.1</v>
      </c>
      <c r="O1575" s="32">
        <v>14</v>
      </c>
      <c r="P1575" s="32">
        <v>0</v>
      </c>
      <c r="Q1575" s="39">
        <v>95967.404999999999</v>
      </c>
      <c r="R1575" s="40">
        <v>78.14244558</v>
      </c>
      <c r="S1575" s="40">
        <f t="shared" si="124"/>
        <v>7499127.7226663195</v>
      </c>
    </row>
    <row r="1576" spans="6:19" ht="20" customHeight="1" x14ac:dyDescent="0.2">
      <c r="F1576" s="4">
        <v>43575</v>
      </c>
      <c r="G1576" s="32" t="str">
        <f t="shared" si="120"/>
        <v>Saturday</v>
      </c>
      <c r="H1576" s="32" t="str">
        <f t="shared" si="121"/>
        <v>April</v>
      </c>
      <c r="I1576" s="32" t="str">
        <f t="shared" si="122"/>
        <v>2019</v>
      </c>
      <c r="J1576" s="32">
        <f t="shared" si="123"/>
        <v>16</v>
      </c>
      <c r="K1576" s="32" t="str">
        <f>VLOOKUP(F1576,_holidays!A1572:B3677, 2,)</f>
        <v>N</v>
      </c>
      <c r="L1576" s="32" t="str">
        <f>VLOOKUP(F1576,_holidays!A1572:C3677, 3,FALSE)</f>
        <v>Y</v>
      </c>
      <c r="M1576" s="32">
        <v>10.199999999999999</v>
      </c>
      <c r="N1576" s="32">
        <v>30.2</v>
      </c>
      <c r="O1576" s="32">
        <v>13.9</v>
      </c>
      <c r="P1576" s="32">
        <v>0</v>
      </c>
      <c r="Q1576" s="39">
        <v>95654.36</v>
      </c>
      <c r="R1576" s="40">
        <v>66.874813889999999</v>
      </c>
      <c r="S1576" s="40">
        <f t="shared" si="124"/>
        <v>6396867.5227670604</v>
      </c>
    </row>
    <row r="1577" spans="6:19" ht="20" customHeight="1" x14ac:dyDescent="0.2">
      <c r="F1577" s="4">
        <v>43576</v>
      </c>
      <c r="G1577" s="32" t="str">
        <f t="shared" si="120"/>
        <v>Sunday</v>
      </c>
      <c r="H1577" s="32" t="str">
        <f t="shared" si="121"/>
        <v>April</v>
      </c>
      <c r="I1577" s="32" t="str">
        <f t="shared" si="122"/>
        <v>2019</v>
      </c>
      <c r="J1577" s="32">
        <f t="shared" si="123"/>
        <v>17</v>
      </c>
      <c r="K1577" s="32" t="str">
        <f>VLOOKUP(F1577,_holidays!A1573:B3678, 2,)</f>
        <v>N</v>
      </c>
      <c r="L1577" s="32" t="str">
        <f>VLOOKUP(F1577,_holidays!A1573:C3678, 3,FALSE)</f>
        <v>Y</v>
      </c>
      <c r="M1577" s="32">
        <v>14.8</v>
      </c>
      <c r="N1577" s="32">
        <v>27</v>
      </c>
      <c r="O1577" s="32">
        <v>7.5</v>
      </c>
      <c r="P1577" s="32">
        <v>0</v>
      </c>
      <c r="Q1577" s="39">
        <v>94810.664999999994</v>
      </c>
      <c r="R1577" s="40">
        <v>80.076258480000007</v>
      </c>
      <c r="S1577" s="40">
        <f t="shared" si="124"/>
        <v>7592083.3172006896</v>
      </c>
    </row>
    <row r="1578" spans="6:19" ht="20" customHeight="1" x14ac:dyDescent="0.2">
      <c r="F1578" s="4">
        <v>43577</v>
      </c>
      <c r="G1578" s="32" t="str">
        <f t="shared" si="120"/>
        <v>Monday</v>
      </c>
      <c r="H1578" s="32" t="str">
        <f t="shared" si="121"/>
        <v>April</v>
      </c>
      <c r="I1578" s="32" t="str">
        <f t="shared" si="122"/>
        <v>2019</v>
      </c>
      <c r="J1578" s="32">
        <f t="shared" si="123"/>
        <v>17</v>
      </c>
      <c r="K1578" s="32" t="str">
        <f>VLOOKUP(F1578,_holidays!A1574:B3679, 2,)</f>
        <v>N</v>
      </c>
      <c r="L1578" s="32" t="str">
        <f>VLOOKUP(F1578,_holidays!A1574:C3679, 3,FALSE)</f>
        <v>Y</v>
      </c>
      <c r="M1578" s="32">
        <v>13.7</v>
      </c>
      <c r="N1578" s="32">
        <v>17.600000000000001</v>
      </c>
      <c r="O1578" s="32">
        <v>6</v>
      </c>
      <c r="P1578" s="32">
        <v>0.8</v>
      </c>
      <c r="Q1578" s="39">
        <v>100246.51</v>
      </c>
      <c r="R1578" s="40">
        <v>95.107386919999996</v>
      </c>
      <c r="S1578" s="40">
        <f t="shared" si="124"/>
        <v>9534183.613949649</v>
      </c>
    </row>
    <row r="1579" spans="6:19" ht="20" customHeight="1" x14ac:dyDescent="0.2">
      <c r="F1579" s="4">
        <v>43578</v>
      </c>
      <c r="G1579" s="32" t="str">
        <f t="shared" si="120"/>
        <v>Tuesday</v>
      </c>
      <c r="H1579" s="32" t="str">
        <f t="shared" si="121"/>
        <v>April</v>
      </c>
      <c r="I1579" s="32" t="str">
        <f t="shared" si="122"/>
        <v>2019</v>
      </c>
      <c r="J1579" s="32">
        <f t="shared" si="123"/>
        <v>17</v>
      </c>
      <c r="K1579" s="32" t="str">
        <f>VLOOKUP(F1579,_holidays!A1575:B3680, 2,)</f>
        <v>N</v>
      </c>
      <c r="L1579" s="32" t="str">
        <f>VLOOKUP(F1579,_holidays!A1575:C3680, 3,FALSE)</f>
        <v>N</v>
      </c>
      <c r="M1579" s="32">
        <v>11.1</v>
      </c>
      <c r="N1579" s="32">
        <v>18.5</v>
      </c>
      <c r="O1579" s="32">
        <v>8</v>
      </c>
      <c r="P1579" s="32">
        <v>0</v>
      </c>
      <c r="Q1579" s="39">
        <v>114240.88499999999</v>
      </c>
      <c r="R1579" s="40">
        <v>89.628985839999999</v>
      </c>
      <c r="S1579" s="40">
        <f t="shared" si="124"/>
        <v>10239294.664014068</v>
      </c>
    </row>
    <row r="1580" spans="6:19" ht="20" customHeight="1" x14ac:dyDescent="0.2">
      <c r="F1580" s="4">
        <v>43579</v>
      </c>
      <c r="G1580" s="32" t="str">
        <f t="shared" si="120"/>
        <v>Wednesday</v>
      </c>
      <c r="H1580" s="32" t="str">
        <f t="shared" si="121"/>
        <v>April</v>
      </c>
      <c r="I1580" s="32" t="str">
        <f t="shared" si="122"/>
        <v>2019</v>
      </c>
      <c r="J1580" s="32">
        <f t="shared" si="123"/>
        <v>17</v>
      </c>
      <c r="K1580" s="32" t="str">
        <f>VLOOKUP(F1580,_holidays!A1576:B3681, 2,)</f>
        <v>Y</v>
      </c>
      <c r="L1580" s="32" t="str">
        <f>VLOOKUP(F1580,_holidays!A1576:C3681, 3,FALSE)</f>
        <v>N</v>
      </c>
      <c r="M1580" s="32">
        <v>14.6</v>
      </c>
      <c r="N1580" s="32">
        <v>23.2</v>
      </c>
      <c r="O1580" s="32">
        <v>8.1999999999999993</v>
      </c>
      <c r="P1580" s="32">
        <v>0</v>
      </c>
      <c r="Q1580" s="39">
        <v>113264.23</v>
      </c>
      <c r="R1580" s="40">
        <v>86.749292839999995</v>
      </c>
      <c r="S1580" s="40">
        <f t="shared" si="124"/>
        <v>9825591.8565671127</v>
      </c>
    </row>
    <row r="1581" spans="6:19" ht="20" customHeight="1" x14ac:dyDescent="0.2">
      <c r="F1581" s="4">
        <v>43580</v>
      </c>
      <c r="G1581" s="32" t="str">
        <f t="shared" si="120"/>
        <v>Thursday</v>
      </c>
      <c r="H1581" s="32" t="str">
        <f t="shared" si="121"/>
        <v>April</v>
      </c>
      <c r="I1581" s="32" t="str">
        <f t="shared" si="122"/>
        <v>2019</v>
      </c>
      <c r="J1581" s="32">
        <f t="shared" si="123"/>
        <v>17</v>
      </c>
      <c r="K1581" s="32" t="str">
        <f>VLOOKUP(F1581,_holidays!A1577:B3682, 2,)</f>
        <v>Y</v>
      </c>
      <c r="L1581" s="32" t="str">
        <f>VLOOKUP(F1581,_holidays!A1577:C3682, 3,FALSE)</f>
        <v>Y</v>
      </c>
      <c r="M1581" s="32">
        <v>10.199999999999999</v>
      </c>
      <c r="N1581" s="32">
        <v>21.5</v>
      </c>
      <c r="O1581" s="32">
        <v>10.6</v>
      </c>
      <c r="P1581" s="32">
        <v>0</v>
      </c>
      <c r="Q1581" s="39">
        <v>98112.464999999997</v>
      </c>
      <c r="R1581" s="40">
        <v>62.60573067</v>
      </c>
      <c r="S1581" s="40">
        <f t="shared" si="124"/>
        <v>6142402.5591598013</v>
      </c>
    </row>
    <row r="1582" spans="6:19" ht="20" customHeight="1" x14ac:dyDescent="0.2">
      <c r="F1582" s="4">
        <v>43581</v>
      </c>
      <c r="G1582" s="32" t="str">
        <f t="shared" si="120"/>
        <v>Friday</v>
      </c>
      <c r="H1582" s="32" t="str">
        <f t="shared" si="121"/>
        <v>April</v>
      </c>
      <c r="I1582" s="32" t="str">
        <f t="shared" si="122"/>
        <v>2019</v>
      </c>
      <c r="J1582" s="32">
        <f t="shared" si="123"/>
        <v>17</v>
      </c>
      <c r="K1582" s="32" t="str">
        <f>VLOOKUP(F1582,_holidays!A1578:B3683, 2,)</f>
        <v>Y</v>
      </c>
      <c r="L1582" s="32" t="str">
        <f>VLOOKUP(F1582,_holidays!A1578:C3683, 3,FALSE)</f>
        <v>N</v>
      </c>
      <c r="M1582" s="32">
        <v>11.9</v>
      </c>
      <c r="N1582" s="32">
        <v>15.8</v>
      </c>
      <c r="O1582" s="32">
        <v>6.9</v>
      </c>
      <c r="P1582" s="32">
        <v>3</v>
      </c>
      <c r="Q1582" s="39">
        <v>107226.59</v>
      </c>
      <c r="R1582" s="40">
        <v>60.918382540000003</v>
      </c>
      <c r="S1582" s="40">
        <f t="shared" si="124"/>
        <v>6532070.4280797383</v>
      </c>
    </row>
    <row r="1583" spans="6:19" ht="20" customHeight="1" x14ac:dyDescent="0.2">
      <c r="F1583" s="4">
        <v>43582</v>
      </c>
      <c r="G1583" s="32" t="str">
        <f t="shared" si="120"/>
        <v>Saturday</v>
      </c>
      <c r="H1583" s="32" t="str">
        <f t="shared" si="121"/>
        <v>April</v>
      </c>
      <c r="I1583" s="32" t="str">
        <f t="shared" si="122"/>
        <v>2019</v>
      </c>
      <c r="J1583" s="32">
        <f t="shared" si="123"/>
        <v>17</v>
      </c>
      <c r="K1583" s="32" t="str">
        <f>VLOOKUP(F1583,_holidays!A1579:B3684, 2,)</f>
        <v>Y</v>
      </c>
      <c r="L1583" s="32" t="str">
        <f>VLOOKUP(F1583,_holidays!A1579:C3684, 3,FALSE)</f>
        <v>N</v>
      </c>
      <c r="M1583" s="32">
        <v>8.6999999999999993</v>
      </c>
      <c r="N1583" s="32">
        <v>16.2</v>
      </c>
      <c r="O1583" s="32">
        <v>8.5</v>
      </c>
      <c r="P1583" s="32">
        <v>0</v>
      </c>
      <c r="Q1583" s="39">
        <v>105374.93</v>
      </c>
      <c r="R1583" s="40">
        <v>79.620085979999999</v>
      </c>
      <c r="S1583" s="40">
        <f t="shared" si="124"/>
        <v>8389960.9867364801</v>
      </c>
    </row>
    <row r="1584" spans="6:19" ht="20" customHeight="1" x14ac:dyDescent="0.2">
      <c r="F1584" s="4">
        <v>43583</v>
      </c>
      <c r="G1584" s="32" t="str">
        <f t="shared" si="120"/>
        <v>Sunday</v>
      </c>
      <c r="H1584" s="32" t="str">
        <f t="shared" si="121"/>
        <v>April</v>
      </c>
      <c r="I1584" s="32" t="str">
        <f t="shared" si="122"/>
        <v>2019</v>
      </c>
      <c r="J1584" s="32">
        <f t="shared" si="123"/>
        <v>18</v>
      </c>
      <c r="K1584" s="32" t="str">
        <f>VLOOKUP(F1584,_holidays!A1580:B3685, 2,)</f>
        <v>Y</v>
      </c>
      <c r="L1584" s="32" t="str">
        <f>VLOOKUP(F1584,_holidays!A1580:C3685, 3,FALSE)</f>
        <v>N</v>
      </c>
      <c r="M1584" s="32">
        <v>12.4</v>
      </c>
      <c r="N1584" s="32">
        <v>17.399999999999999</v>
      </c>
      <c r="O1584" s="32">
        <v>5.2</v>
      </c>
      <c r="P1584" s="32">
        <v>0</v>
      </c>
      <c r="Q1584" s="39">
        <v>101057.43</v>
      </c>
      <c r="R1584" s="40">
        <v>86.022860620000003</v>
      </c>
      <c r="S1584" s="40">
        <f t="shared" si="124"/>
        <v>8693249.2155054063</v>
      </c>
    </row>
    <row r="1585" spans="6:19" ht="20" customHeight="1" x14ac:dyDescent="0.2">
      <c r="F1585" s="4">
        <v>43584</v>
      </c>
      <c r="G1585" s="32" t="str">
        <f t="shared" si="120"/>
        <v>Monday</v>
      </c>
      <c r="H1585" s="32" t="str">
        <f t="shared" si="121"/>
        <v>April</v>
      </c>
      <c r="I1585" s="32" t="str">
        <f t="shared" si="122"/>
        <v>2019</v>
      </c>
      <c r="J1585" s="32">
        <f t="shared" si="123"/>
        <v>18</v>
      </c>
      <c r="K1585" s="32" t="str">
        <f>VLOOKUP(F1585,_holidays!A1581:B3686, 2,)</f>
        <v>Y</v>
      </c>
      <c r="L1585" s="32" t="str">
        <f>VLOOKUP(F1585,_holidays!A1581:C3686, 3,FALSE)</f>
        <v>N</v>
      </c>
      <c r="M1585" s="32">
        <v>11.5</v>
      </c>
      <c r="N1585" s="32">
        <v>18.100000000000001</v>
      </c>
      <c r="O1585" s="32">
        <v>8.4</v>
      </c>
      <c r="P1585" s="32">
        <v>0</v>
      </c>
      <c r="Q1585" s="39">
        <v>118307.52499999999</v>
      </c>
      <c r="R1585" s="40">
        <v>121.0296417</v>
      </c>
      <c r="S1585" s="40">
        <f t="shared" si="124"/>
        <v>14318717.361163791</v>
      </c>
    </row>
    <row r="1586" spans="6:19" ht="20" customHeight="1" x14ac:dyDescent="0.2">
      <c r="F1586" s="4">
        <v>43585</v>
      </c>
      <c r="G1586" s="32" t="str">
        <f t="shared" si="120"/>
        <v>Tuesday</v>
      </c>
      <c r="H1586" s="32" t="str">
        <f t="shared" si="121"/>
        <v>April</v>
      </c>
      <c r="I1586" s="32" t="str">
        <f t="shared" si="122"/>
        <v>2019</v>
      </c>
      <c r="J1586" s="32">
        <f t="shared" si="123"/>
        <v>18</v>
      </c>
      <c r="K1586" s="32" t="str">
        <f>VLOOKUP(F1586,_holidays!A1582:B3687, 2,)</f>
        <v>Y</v>
      </c>
      <c r="L1586" s="32" t="str">
        <f>VLOOKUP(F1586,_holidays!A1582:C3687, 3,FALSE)</f>
        <v>N</v>
      </c>
      <c r="M1586" s="32">
        <v>7.9</v>
      </c>
      <c r="N1586" s="32">
        <v>23.1</v>
      </c>
      <c r="O1586" s="32">
        <v>11.7</v>
      </c>
      <c r="P1586" s="32">
        <v>0</v>
      </c>
      <c r="Q1586" s="39">
        <v>110515.6</v>
      </c>
      <c r="R1586" s="40">
        <v>96.951705770000004</v>
      </c>
      <c r="S1586" s="40">
        <f t="shared" si="124"/>
        <v>10714675.934195014</v>
      </c>
    </row>
    <row r="1587" spans="6:19" ht="20" customHeight="1" x14ac:dyDescent="0.2">
      <c r="F1587" s="4">
        <v>43586</v>
      </c>
      <c r="G1587" s="32" t="str">
        <f t="shared" si="120"/>
        <v>Wednesday</v>
      </c>
      <c r="H1587" s="32" t="str">
        <f t="shared" si="121"/>
        <v>May</v>
      </c>
      <c r="I1587" s="32" t="str">
        <f t="shared" si="122"/>
        <v>2019</v>
      </c>
      <c r="J1587" s="32">
        <f t="shared" si="123"/>
        <v>18</v>
      </c>
      <c r="K1587" s="32" t="str">
        <f>VLOOKUP(F1587,_holidays!A1583:B3688, 2,)</f>
        <v>Y</v>
      </c>
      <c r="L1587" s="32" t="str">
        <f>VLOOKUP(F1587,_holidays!A1583:C3688, 3,FALSE)</f>
        <v>N</v>
      </c>
      <c r="M1587" s="32">
        <v>15.6</v>
      </c>
      <c r="N1587" s="32">
        <v>22.8</v>
      </c>
      <c r="O1587" s="32">
        <v>7.8</v>
      </c>
      <c r="P1587" s="32">
        <v>0</v>
      </c>
      <c r="Q1587" s="39">
        <v>111462.38499999999</v>
      </c>
      <c r="R1587" s="40">
        <v>90.563836899999998</v>
      </c>
      <c r="S1587" s="40">
        <f t="shared" si="124"/>
        <v>10094461.255625006</v>
      </c>
    </row>
    <row r="1588" spans="6:19" ht="20" customHeight="1" x14ac:dyDescent="0.2">
      <c r="F1588" s="4">
        <v>43587</v>
      </c>
      <c r="G1588" s="32" t="str">
        <f t="shared" si="120"/>
        <v>Thursday</v>
      </c>
      <c r="H1588" s="32" t="str">
        <f t="shared" si="121"/>
        <v>May</v>
      </c>
      <c r="I1588" s="32" t="str">
        <f t="shared" si="122"/>
        <v>2019</v>
      </c>
      <c r="J1588" s="32">
        <f t="shared" si="123"/>
        <v>18</v>
      </c>
      <c r="K1588" s="32" t="str">
        <f>VLOOKUP(F1588,_holidays!A1584:B3689, 2,)</f>
        <v>Y</v>
      </c>
      <c r="L1588" s="32" t="str">
        <f>VLOOKUP(F1588,_holidays!A1584:C3689, 3,FALSE)</f>
        <v>N</v>
      </c>
      <c r="M1588" s="32">
        <v>17.100000000000001</v>
      </c>
      <c r="N1588" s="32">
        <v>20.2</v>
      </c>
      <c r="O1588" s="32">
        <v>6.2</v>
      </c>
      <c r="P1588" s="32">
        <v>3.6</v>
      </c>
      <c r="Q1588" s="39">
        <v>112948.4</v>
      </c>
      <c r="R1588" s="40">
        <v>103.58661480000001</v>
      </c>
      <c r="S1588" s="40">
        <f t="shared" si="124"/>
        <v>11699942.403076321</v>
      </c>
    </row>
    <row r="1589" spans="6:19" ht="20" customHeight="1" x14ac:dyDescent="0.2">
      <c r="F1589" s="4">
        <v>43588</v>
      </c>
      <c r="G1589" s="32" t="str">
        <f t="shared" si="120"/>
        <v>Friday</v>
      </c>
      <c r="H1589" s="32" t="str">
        <f t="shared" si="121"/>
        <v>May</v>
      </c>
      <c r="I1589" s="32" t="str">
        <f t="shared" si="122"/>
        <v>2019</v>
      </c>
      <c r="J1589" s="32">
        <f t="shared" si="123"/>
        <v>18</v>
      </c>
      <c r="K1589" s="32" t="str">
        <f>VLOOKUP(F1589,_holidays!A1585:B3690, 2,)</f>
        <v>Y</v>
      </c>
      <c r="L1589" s="32" t="str">
        <f>VLOOKUP(F1589,_holidays!A1585:C3690, 3,FALSE)</f>
        <v>N</v>
      </c>
      <c r="M1589" s="32">
        <v>11.8</v>
      </c>
      <c r="N1589" s="32">
        <v>20.7</v>
      </c>
      <c r="O1589" s="32">
        <v>9</v>
      </c>
      <c r="P1589" s="32">
        <v>0.2</v>
      </c>
      <c r="Q1589" s="39">
        <v>110902.185</v>
      </c>
      <c r="R1589" s="40">
        <v>101.1629982</v>
      </c>
      <c r="S1589" s="40">
        <f t="shared" si="124"/>
        <v>11219197.541531067</v>
      </c>
    </row>
    <row r="1590" spans="6:19" ht="20" customHeight="1" x14ac:dyDescent="0.2">
      <c r="F1590" s="4">
        <v>43589</v>
      </c>
      <c r="G1590" s="32" t="str">
        <f t="shared" si="120"/>
        <v>Saturday</v>
      </c>
      <c r="H1590" s="32" t="str">
        <f t="shared" si="121"/>
        <v>May</v>
      </c>
      <c r="I1590" s="32" t="str">
        <f t="shared" si="122"/>
        <v>2019</v>
      </c>
      <c r="J1590" s="32">
        <f t="shared" si="123"/>
        <v>18</v>
      </c>
      <c r="K1590" s="32" t="str">
        <f>VLOOKUP(F1590,_holidays!A1586:B3691, 2,)</f>
        <v>Y</v>
      </c>
      <c r="L1590" s="32" t="str">
        <f>VLOOKUP(F1590,_holidays!A1586:C3691, 3,FALSE)</f>
        <v>N</v>
      </c>
      <c r="M1590" s="32">
        <v>13</v>
      </c>
      <c r="N1590" s="32">
        <v>16.399999999999999</v>
      </c>
      <c r="O1590" s="32">
        <v>8.1999999999999993</v>
      </c>
      <c r="P1590" s="32">
        <v>0.2</v>
      </c>
      <c r="Q1590" s="39">
        <v>103616.145</v>
      </c>
      <c r="R1590" s="40">
        <v>103.38349669999999</v>
      </c>
      <c r="S1590" s="40">
        <f t="shared" si="124"/>
        <v>10712199.384674221</v>
      </c>
    </row>
    <row r="1591" spans="6:19" ht="20" customHeight="1" x14ac:dyDescent="0.2">
      <c r="F1591" s="4">
        <v>43590</v>
      </c>
      <c r="G1591" s="32" t="str">
        <f t="shared" si="120"/>
        <v>Sunday</v>
      </c>
      <c r="H1591" s="32" t="str">
        <f t="shared" si="121"/>
        <v>May</v>
      </c>
      <c r="I1591" s="32" t="str">
        <f t="shared" si="122"/>
        <v>2019</v>
      </c>
      <c r="J1591" s="32">
        <f t="shared" si="123"/>
        <v>19</v>
      </c>
      <c r="K1591" s="32" t="str">
        <f>VLOOKUP(F1591,_holidays!A1587:B3692, 2,)</f>
        <v>Y</v>
      </c>
      <c r="L1591" s="32" t="str">
        <f>VLOOKUP(F1591,_holidays!A1587:C3692, 3,FALSE)</f>
        <v>N</v>
      </c>
      <c r="M1591" s="32">
        <v>11.3</v>
      </c>
      <c r="N1591" s="32">
        <v>16.3</v>
      </c>
      <c r="O1591" s="32">
        <v>6.5</v>
      </c>
      <c r="P1591" s="32">
        <v>2</v>
      </c>
      <c r="Q1591" s="39">
        <v>104770.705</v>
      </c>
      <c r="R1591" s="40">
        <v>108.09555589999999</v>
      </c>
      <c r="S1591" s="40">
        <f t="shared" si="124"/>
        <v>11325247.599009909</v>
      </c>
    </row>
    <row r="1592" spans="6:19" ht="20" customHeight="1" x14ac:dyDescent="0.2">
      <c r="F1592" s="4">
        <v>43591</v>
      </c>
      <c r="G1592" s="32" t="str">
        <f t="shared" si="120"/>
        <v>Monday</v>
      </c>
      <c r="H1592" s="32" t="str">
        <f t="shared" si="121"/>
        <v>May</v>
      </c>
      <c r="I1592" s="32" t="str">
        <f t="shared" si="122"/>
        <v>2019</v>
      </c>
      <c r="J1592" s="32">
        <f t="shared" si="123"/>
        <v>19</v>
      </c>
      <c r="K1592" s="32" t="str">
        <f>VLOOKUP(F1592,_holidays!A1588:B3693, 2,)</f>
        <v>Y</v>
      </c>
      <c r="L1592" s="32" t="str">
        <f>VLOOKUP(F1592,_holidays!A1588:C3693, 3,FALSE)</f>
        <v>N</v>
      </c>
      <c r="M1592" s="32">
        <v>11.7</v>
      </c>
      <c r="N1592" s="32">
        <v>16.7</v>
      </c>
      <c r="O1592" s="32">
        <v>8.5</v>
      </c>
      <c r="P1592" s="32">
        <v>0.2</v>
      </c>
      <c r="Q1592" s="39">
        <v>121535.485</v>
      </c>
      <c r="R1592" s="40">
        <v>112.50558460000001</v>
      </c>
      <c r="S1592" s="40">
        <f t="shared" si="124"/>
        <v>13673420.789569532</v>
      </c>
    </row>
    <row r="1593" spans="6:19" ht="20" customHeight="1" x14ac:dyDescent="0.2">
      <c r="F1593" s="4">
        <v>43592</v>
      </c>
      <c r="G1593" s="32" t="str">
        <f t="shared" si="120"/>
        <v>Tuesday</v>
      </c>
      <c r="H1593" s="32" t="str">
        <f t="shared" si="121"/>
        <v>May</v>
      </c>
      <c r="I1593" s="32" t="str">
        <f t="shared" si="122"/>
        <v>2019</v>
      </c>
      <c r="J1593" s="32">
        <f t="shared" si="123"/>
        <v>19</v>
      </c>
      <c r="K1593" s="32" t="str">
        <f>VLOOKUP(F1593,_holidays!A1589:B3694, 2,)</f>
        <v>Y</v>
      </c>
      <c r="L1593" s="32" t="str">
        <f>VLOOKUP(F1593,_holidays!A1589:C3694, 3,FALSE)</f>
        <v>N</v>
      </c>
      <c r="M1593" s="32">
        <v>7.4</v>
      </c>
      <c r="N1593" s="32">
        <v>18.7</v>
      </c>
      <c r="O1593" s="32">
        <v>11.7</v>
      </c>
      <c r="P1593" s="32">
        <v>0</v>
      </c>
      <c r="Q1593" s="39">
        <v>116318.435</v>
      </c>
      <c r="R1593" s="40">
        <v>94.753714479999999</v>
      </c>
      <c r="S1593" s="40">
        <f t="shared" si="124"/>
        <v>11021603.778750438</v>
      </c>
    </row>
    <row r="1594" spans="6:19" ht="20" customHeight="1" x14ac:dyDescent="0.2">
      <c r="F1594" s="4">
        <v>43593</v>
      </c>
      <c r="G1594" s="32" t="str">
        <f t="shared" si="120"/>
        <v>Wednesday</v>
      </c>
      <c r="H1594" s="32" t="str">
        <f t="shared" si="121"/>
        <v>May</v>
      </c>
      <c r="I1594" s="32" t="str">
        <f t="shared" si="122"/>
        <v>2019</v>
      </c>
      <c r="J1594" s="32">
        <f t="shared" si="123"/>
        <v>19</v>
      </c>
      <c r="K1594" s="32" t="str">
        <f>VLOOKUP(F1594,_holidays!A1590:B3695, 2,)</f>
        <v>Y</v>
      </c>
      <c r="L1594" s="32" t="str">
        <f>VLOOKUP(F1594,_holidays!A1590:C3695, 3,FALSE)</f>
        <v>N</v>
      </c>
      <c r="M1594" s="32">
        <v>10.3</v>
      </c>
      <c r="N1594" s="32">
        <v>17.399999999999999</v>
      </c>
      <c r="O1594" s="32">
        <v>7.3</v>
      </c>
      <c r="P1594" s="32">
        <v>5.2</v>
      </c>
      <c r="Q1594" s="39">
        <v>118801.84</v>
      </c>
      <c r="R1594" s="40">
        <v>114.5284513</v>
      </c>
      <c r="S1594" s="40">
        <f t="shared" si="124"/>
        <v>13606190.746790392</v>
      </c>
    </row>
    <row r="1595" spans="6:19" ht="20" customHeight="1" x14ac:dyDescent="0.2">
      <c r="F1595" s="4">
        <v>43594</v>
      </c>
      <c r="G1595" s="32" t="str">
        <f t="shared" si="120"/>
        <v>Thursday</v>
      </c>
      <c r="H1595" s="32" t="str">
        <f t="shared" si="121"/>
        <v>May</v>
      </c>
      <c r="I1595" s="32" t="str">
        <f t="shared" si="122"/>
        <v>2019</v>
      </c>
      <c r="J1595" s="32">
        <f t="shared" si="123"/>
        <v>19</v>
      </c>
      <c r="K1595" s="32" t="str">
        <f>VLOOKUP(F1595,_holidays!A1591:B3696, 2,)</f>
        <v>Y</v>
      </c>
      <c r="L1595" s="32" t="str">
        <f>VLOOKUP(F1595,_holidays!A1591:C3696, 3,FALSE)</f>
        <v>N</v>
      </c>
      <c r="M1595" s="32">
        <v>9.6999999999999993</v>
      </c>
      <c r="N1595" s="32">
        <v>16.2</v>
      </c>
      <c r="O1595" s="32">
        <v>5.3</v>
      </c>
      <c r="P1595" s="32">
        <v>0.6</v>
      </c>
      <c r="Q1595" s="39">
        <v>122003.33500000001</v>
      </c>
      <c r="R1595" s="40">
        <v>113.6303305</v>
      </c>
      <c r="S1595" s="40">
        <f t="shared" si="124"/>
        <v>13863279.278152218</v>
      </c>
    </row>
    <row r="1596" spans="6:19" ht="20" customHeight="1" x14ac:dyDescent="0.2">
      <c r="F1596" s="4">
        <v>43595</v>
      </c>
      <c r="G1596" s="32" t="str">
        <f t="shared" si="120"/>
        <v>Friday</v>
      </c>
      <c r="H1596" s="32" t="str">
        <f t="shared" si="121"/>
        <v>May</v>
      </c>
      <c r="I1596" s="32" t="str">
        <f t="shared" si="122"/>
        <v>2019</v>
      </c>
      <c r="J1596" s="32">
        <f t="shared" si="123"/>
        <v>19</v>
      </c>
      <c r="K1596" s="32" t="str">
        <f>VLOOKUP(F1596,_holidays!A1592:B3697, 2,)</f>
        <v>Y</v>
      </c>
      <c r="L1596" s="32" t="str">
        <f>VLOOKUP(F1596,_holidays!A1592:C3697, 3,FALSE)</f>
        <v>N</v>
      </c>
      <c r="M1596" s="32">
        <v>10.199999999999999</v>
      </c>
      <c r="N1596" s="32">
        <v>14.2</v>
      </c>
      <c r="O1596" s="32">
        <v>2.8</v>
      </c>
      <c r="P1596" s="32">
        <v>7.2</v>
      </c>
      <c r="Q1596" s="39">
        <v>123850.86</v>
      </c>
      <c r="R1596" s="40">
        <v>93.135276869999998</v>
      </c>
      <c r="S1596" s="40">
        <f t="shared" si="124"/>
        <v>11534884.136687608</v>
      </c>
    </row>
    <row r="1597" spans="6:19" ht="20" customHeight="1" x14ac:dyDescent="0.2">
      <c r="F1597" s="4">
        <v>43596</v>
      </c>
      <c r="G1597" s="32" t="str">
        <f t="shared" si="120"/>
        <v>Saturday</v>
      </c>
      <c r="H1597" s="32" t="str">
        <f t="shared" si="121"/>
        <v>May</v>
      </c>
      <c r="I1597" s="32" t="str">
        <f t="shared" si="122"/>
        <v>2019</v>
      </c>
      <c r="J1597" s="32">
        <f t="shared" si="123"/>
        <v>19</v>
      </c>
      <c r="K1597" s="32" t="str">
        <f>VLOOKUP(F1597,_holidays!A1593:B3698, 2,)</f>
        <v>Y</v>
      </c>
      <c r="L1597" s="32" t="str">
        <f>VLOOKUP(F1597,_holidays!A1593:C3698, 3,FALSE)</f>
        <v>N</v>
      </c>
      <c r="M1597" s="32">
        <v>10.199999999999999</v>
      </c>
      <c r="N1597" s="32">
        <v>16.399999999999999</v>
      </c>
      <c r="O1597" s="32">
        <v>7.7</v>
      </c>
      <c r="P1597" s="32">
        <v>8.1999999999999993</v>
      </c>
      <c r="Q1597" s="39">
        <v>113186.735</v>
      </c>
      <c r="R1597" s="40">
        <v>87.036533050000003</v>
      </c>
      <c r="S1597" s="40">
        <f t="shared" si="124"/>
        <v>9851381.0016490929</v>
      </c>
    </row>
    <row r="1598" spans="6:19" ht="20" customHeight="1" x14ac:dyDescent="0.2">
      <c r="F1598" s="4">
        <v>43597</v>
      </c>
      <c r="G1598" s="32" t="str">
        <f t="shared" si="120"/>
        <v>Sunday</v>
      </c>
      <c r="H1598" s="32" t="str">
        <f t="shared" si="121"/>
        <v>May</v>
      </c>
      <c r="I1598" s="32" t="str">
        <f t="shared" si="122"/>
        <v>2019</v>
      </c>
      <c r="J1598" s="32">
        <f t="shared" si="123"/>
        <v>20</v>
      </c>
      <c r="K1598" s="32" t="str">
        <f>VLOOKUP(F1598,_holidays!A1594:B3699, 2,)</f>
        <v>Y</v>
      </c>
      <c r="L1598" s="32" t="str">
        <f>VLOOKUP(F1598,_holidays!A1594:C3699, 3,FALSE)</f>
        <v>N</v>
      </c>
      <c r="M1598" s="32">
        <v>12.2</v>
      </c>
      <c r="N1598" s="32">
        <v>17.7</v>
      </c>
      <c r="O1598" s="32">
        <v>6.6</v>
      </c>
      <c r="P1598" s="32">
        <v>0</v>
      </c>
      <c r="Q1598" s="39">
        <v>110416.88</v>
      </c>
      <c r="R1598" s="40">
        <v>87.377381740000004</v>
      </c>
      <c r="S1598" s="40">
        <f t="shared" si="124"/>
        <v>9647937.8742997721</v>
      </c>
    </row>
    <row r="1599" spans="6:19" ht="20" customHeight="1" x14ac:dyDescent="0.2">
      <c r="F1599" s="4">
        <v>43598</v>
      </c>
      <c r="G1599" s="32" t="str">
        <f t="shared" si="120"/>
        <v>Monday</v>
      </c>
      <c r="H1599" s="32" t="str">
        <f t="shared" si="121"/>
        <v>May</v>
      </c>
      <c r="I1599" s="32" t="str">
        <f t="shared" si="122"/>
        <v>2019</v>
      </c>
      <c r="J1599" s="32">
        <f t="shared" si="123"/>
        <v>20</v>
      </c>
      <c r="K1599" s="32" t="str">
        <f>VLOOKUP(F1599,_holidays!A1595:B3700, 2,)</f>
        <v>Y</v>
      </c>
      <c r="L1599" s="32" t="str">
        <f>VLOOKUP(F1599,_holidays!A1595:C3700, 3,FALSE)</f>
        <v>N</v>
      </c>
      <c r="M1599" s="32">
        <v>12.7</v>
      </c>
      <c r="N1599" s="32">
        <v>18.100000000000001</v>
      </c>
      <c r="O1599" s="32">
        <v>8.3000000000000007</v>
      </c>
      <c r="P1599" s="32">
        <v>0</v>
      </c>
      <c r="Q1599" s="39">
        <v>119598.605</v>
      </c>
      <c r="R1599" s="40">
        <v>77.157376979999995</v>
      </c>
      <c r="S1599" s="40">
        <f t="shared" si="124"/>
        <v>9227914.6522671115</v>
      </c>
    </row>
    <row r="1600" spans="6:19" ht="20" customHeight="1" x14ac:dyDescent="0.2">
      <c r="F1600" s="4">
        <v>43599</v>
      </c>
      <c r="G1600" s="32" t="str">
        <f t="shared" si="120"/>
        <v>Tuesday</v>
      </c>
      <c r="H1600" s="32" t="str">
        <f t="shared" si="121"/>
        <v>May</v>
      </c>
      <c r="I1600" s="32" t="str">
        <f t="shared" si="122"/>
        <v>2019</v>
      </c>
      <c r="J1600" s="32">
        <f t="shared" si="123"/>
        <v>20</v>
      </c>
      <c r="K1600" s="32" t="str">
        <f>VLOOKUP(F1600,_holidays!A1596:B3701, 2,)</f>
        <v>Y</v>
      </c>
      <c r="L1600" s="32" t="str">
        <f>VLOOKUP(F1600,_holidays!A1596:C3701, 3,FALSE)</f>
        <v>N</v>
      </c>
      <c r="M1600" s="32">
        <v>11.3</v>
      </c>
      <c r="N1600" s="32">
        <v>20.2</v>
      </c>
      <c r="O1600" s="32">
        <v>9</v>
      </c>
      <c r="P1600" s="32">
        <v>0</v>
      </c>
      <c r="Q1600" s="39">
        <v>123005.31</v>
      </c>
      <c r="R1600" s="40">
        <v>89.82269178</v>
      </c>
      <c r="S1600" s="40">
        <f t="shared" si="124"/>
        <v>11048668.047433352</v>
      </c>
    </row>
    <row r="1601" spans="6:19" ht="20" customHeight="1" x14ac:dyDescent="0.2">
      <c r="F1601" s="4">
        <v>43600</v>
      </c>
      <c r="G1601" s="32" t="str">
        <f t="shared" si="120"/>
        <v>Wednesday</v>
      </c>
      <c r="H1601" s="32" t="str">
        <f t="shared" si="121"/>
        <v>May</v>
      </c>
      <c r="I1601" s="32" t="str">
        <f t="shared" si="122"/>
        <v>2019</v>
      </c>
      <c r="J1601" s="32">
        <f t="shared" si="123"/>
        <v>20</v>
      </c>
      <c r="K1601" s="32" t="str">
        <f>VLOOKUP(F1601,_holidays!A1597:B3702, 2,)</f>
        <v>Y</v>
      </c>
      <c r="L1601" s="32" t="str">
        <f>VLOOKUP(F1601,_holidays!A1597:C3702, 3,FALSE)</f>
        <v>N</v>
      </c>
      <c r="M1601" s="32">
        <v>12</v>
      </c>
      <c r="N1601" s="32">
        <v>15.8</v>
      </c>
      <c r="O1601" s="32">
        <v>8</v>
      </c>
      <c r="P1601" s="32">
        <v>0</v>
      </c>
      <c r="Q1601" s="39">
        <v>126264.77499999999</v>
      </c>
      <c r="R1601" s="40">
        <v>100.6447738</v>
      </c>
      <c r="S1601" s="40">
        <f t="shared" si="124"/>
        <v>12707889.718782894</v>
      </c>
    </row>
    <row r="1602" spans="6:19" ht="20" customHeight="1" x14ac:dyDescent="0.2">
      <c r="F1602" s="4">
        <v>43601</v>
      </c>
      <c r="G1602" s="32" t="str">
        <f t="shared" si="120"/>
        <v>Thursday</v>
      </c>
      <c r="H1602" s="32" t="str">
        <f t="shared" si="121"/>
        <v>May</v>
      </c>
      <c r="I1602" s="32" t="str">
        <f t="shared" si="122"/>
        <v>2019</v>
      </c>
      <c r="J1602" s="32">
        <f t="shared" si="123"/>
        <v>20</v>
      </c>
      <c r="K1602" s="32" t="str">
        <f>VLOOKUP(F1602,_holidays!A1598:B3703, 2,)</f>
        <v>Y</v>
      </c>
      <c r="L1602" s="32" t="str">
        <f>VLOOKUP(F1602,_holidays!A1598:C3703, 3,FALSE)</f>
        <v>N</v>
      </c>
      <c r="M1602" s="32">
        <v>10.5</v>
      </c>
      <c r="N1602" s="32">
        <v>16.100000000000001</v>
      </c>
      <c r="O1602" s="32">
        <v>9.8000000000000007</v>
      </c>
      <c r="P1602" s="32">
        <v>0</v>
      </c>
      <c r="Q1602" s="39">
        <v>127389.485</v>
      </c>
      <c r="R1602" s="40">
        <v>98.942964329999995</v>
      </c>
      <c r="S1602" s="40">
        <f t="shared" si="124"/>
        <v>12604293.27037207</v>
      </c>
    </row>
    <row r="1603" spans="6:19" ht="20" customHeight="1" x14ac:dyDescent="0.2">
      <c r="F1603" s="4">
        <v>43602</v>
      </c>
      <c r="G1603" s="32" t="str">
        <f t="shared" si="120"/>
        <v>Friday</v>
      </c>
      <c r="H1603" s="32" t="str">
        <f t="shared" si="121"/>
        <v>May</v>
      </c>
      <c r="I1603" s="32" t="str">
        <f t="shared" si="122"/>
        <v>2019</v>
      </c>
      <c r="J1603" s="32">
        <f t="shared" si="123"/>
        <v>20</v>
      </c>
      <c r="K1603" s="32" t="str">
        <f>VLOOKUP(F1603,_holidays!A1599:B3704, 2,)</f>
        <v>Y</v>
      </c>
      <c r="L1603" s="32" t="str">
        <f>VLOOKUP(F1603,_holidays!A1599:C3704, 3,FALSE)</f>
        <v>N</v>
      </c>
      <c r="M1603" s="32">
        <v>6.5</v>
      </c>
      <c r="N1603" s="32">
        <v>18.600000000000001</v>
      </c>
      <c r="O1603" s="32">
        <v>10.7</v>
      </c>
      <c r="P1603" s="32">
        <v>0</v>
      </c>
      <c r="Q1603" s="39">
        <v>126934.24</v>
      </c>
      <c r="R1603" s="40">
        <v>96.783858859999995</v>
      </c>
      <c r="S1603" s="40">
        <f t="shared" si="124"/>
        <v>12285185.568661366</v>
      </c>
    </row>
    <row r="1604" spans="6:19" ht="20" customHeight="1" x14ac:dyDescent="0.2">
      <c r="F1604" s="4">
        <v>43603</v>
      </c>
      <c r="G1604" s="32" t="str">
        <f t="shared" si="120"/>
        <v>Saturday</v>
      </c>
      <c r="H1604" s="32" t="str">
        <f t="shared" si="121"/>
        <v>May</v>
      </c>
      <c r="I1604" s="32" t="str">
        <f t="shared" si="122"/>
        <v>2019</v>
      </c>
      <c r="J1604" s="32">
        <f t="shared" si="123"/>
        <v>20</v>
      </c>
      <c r="K1604" s="32" t="str">
        <f>VLOOKUP(F1604,_holidays!A1600:B3705, 2,)</f>
        <v>Y</v>
      </c>
      <c r="L1604" s="32" t="str">
        <f>VLOOKUP(F1604,_holidays!A1600:C3705, 3,FALSE)</f>
        <v>N</v>
      </c>
      <c r="M1604" s="32">
        <v>6.2</v>
      </c>
      <c r="N1604" s="32">
        <v>21.5</v>
      </c>
      <c r="O1604" s="32">
        <v>10.6</v>
      </c>
      <c r="P1604" s="32">
        <v>0</v>
      </c>
      <c r="Q1604" s="39">
        <v>112990.63499999999</v>
      </c>
      <c r="R1604" s="40">
        <v>86.441785100000004</v>
      </c>
      <c r="S1604" s="40">
        <f t="shared" si="124"/>
        <v>9767112.1889825389</v>
      </c>
    </row>
    <row r="1605" spans="6:19" ht="20" customHeight="1" x14ac:dyDescent="0.2">
      <c r="F1605" s="4">
        <v>43604</v>
      </c>
      <c r="G1605" s="32" t="str">
        <f t="shared" si="120"/>
        <v>Sunday</v>
      </c>
      <c r="H1605" s="32" t="str">
        <f t="shared" si="121"/>
        <v>May</v>
      </c>
      <c r="I1605" s="32" t="str">
        <f t="shared" si="122"/>
        <v>2019</v>
      </c>
      <c r="J1605" s="32">
        <f t="shared" si="123"/>
        <v>21</v>
      </c>
      <c r="K1605" s="32" t="str">
        <f>VLOOKUP(F1605,_holidays!A1601:B3706, 2,)</f>
        <v>Y</v>
      </c>
      <c r="L1605" s="32" t="str">
        <f>VLOOKUP(F1605,_holidays!A1601:C3706, 3,FALSE)</f>
        <v>N</v>
      </c>
      <c r="M1605" s="32">
        <v>8.9</v>
      </c>
      <c r="N1605" s="32">
        <v>21.8</v>
      </c>
      <c r="O1605" s="32">
        <v>10</v>
      </c>
      <c r="P1605" s="32">
        <v>0.2</v>
      </c>
      <c r="Q1605" s="39">
        <v>104054.85</v>
      </c>
      <c r="R1605" s="40">
        <v>76.294168089999999</v>
      </c>
      <c r="S1605" s="40">
        <f t="shared" si="124"/>
        <v>7938778.2164797373</v>
      </c>
    </row>
    <row r="1606" spans="6:19" ht="20" customHeight="1" x14ac:dyDescent="0.2">
      <c r="F1606" s="4">
        <v>43605</v>
      </c>
      <c r="G1606" s="32" t="str">
        <f t="shared" ref="G1606:G1669" si="125">TEXT(F1606,"DDDD")</f>
        <v>Monday</v>
      </c>
      <c r="H1606" s="32" t="str">
        <f t="shared" ref="H1606:H1669" si="126">TEXT(F1606,"MMMM")</f>
        <v>May</v>
      </c>
      <c r="I1606" s="32" t="str">
        <f t="shared" ref="I1606:I1669" si="127">TEXT(F1606,"YYYY")</f>
        <v>2019</v>
      </c>
      <c r="J1606" s="32">
        <f t="shared" ref="J1606:J1669" si="128">WEEKNUM(F1606)</f>
        <v>21</v>
      </c>
      <c r="K1606" s="32" t="str">
        <f>VLOOKUP(F1606,_holidays!A1602:B3707, 2,)</f>
        <v>Y</v>
      </c>
      <c r="L1606" s="32" t="str">
        <f>VLOOKUP(F1606,_holidays!A1602:C3707, 3,FALSE)</f>
        <v>N</v>
      </c>
      <c r="M1606" s="32">
        <v>12</v>
      </c>
      <c r="N1606" s="32">
        <v>19.600000000000001</v>
      </c>
      <c r="O1606" s="32">
        <v>3.1</v>
      </c>
      <c r="P1606" s="32">
        <v>0.4</v>
      </c>
      <c r="Q1606" s="39">
        <v>118733.42</v>
      </c>
      <c r="R1606" s="40">
        <v>93.344364299999995</v>
      </c>
      <c r="S1606" s="40">
        <f t="shared" ref="S1606:S1669" si="129">Q1606*R1606</f>
        <v>11083095.611064905</v>
      </c>
    </row>
    <row r="1607" spans="6:19" ht="20" customHeight="1" x14ac:dyDescent="0.2">
      <c r="F1607" s="4">
        <v>43606</v>
      </c>
      <c r="G1607" s="32" t="str">
        <f t="shared" si="125"/>
        <v>Tuesday</v>
      </c>
      <c r="H1607" s="32" t="str">
        <f t="shared" si="126"/>
        <v>May</v>
      </c>
      <c r="I1607" s="32" t="str">
        <f t="shared" si="127"/>
        <v>2019</v>
      </c>
      <c r="J1607" s="32">
        <f t="shared" si="128"/>
        <v>21</v>
      </c>
      <c r="K1607" s="32" t="str">
        <f>VLOOKUP(F1607,_holidays!A1603:B3708, 2,)</f>
        <v>Y</v>
      </c>
      <c r="L1607" s="32" t="str">
        <f>VLOOKUP(F1607,_holidays!A1603:C3708, 3,FALSE)</f>
        <v>N</v>
      </c>
      <c r="M1607" s="32">
        <v>11.1</v>
      </c>
      <c r="N1607" s="32">
        <v>20.399999999999999</v>
      </c>
      <c r="O1607" s="32">
        <v>6.9</v>
      </c>
      <c r="P1607" s="32">
        <v>0.4</v>
      </c>
      <c r="Q1607" s="39">
        <v>121766.77</v>
      </c>
      <c r="R1607" s="40">
        <v>104.5578083</v>
      </c>
      <c r="S1607" s="40">
        <f t="shared" si="129"/>
        <v>12731666.594970193</v>
      </c>
    </row>
    <row r="1608" spans="6:19" ht="20" customHeight="1" x14ac:dyDescent="0.2">
      <c r="F1608" s="4">
        <v>43607</v>
      </c>
      <c r="G1608" s="32" t="str">
        <f t="shared" si="125"/>
        <v>Wednesday</v>
      </c>
      <c r="H1608" s="32" t="str">
        <f t="shared" si="126"/>
        <v>May</v>
      </c>
      <c r="I1608" s="32" t="str">
        <f t="shared" si="127"/>
        <v>2019</v>
      </c>
      <c r="J1608" s="32">
        <f t="shared" si="128"/>
        <v>21</v>
      </c>
      <c r="K1608" s="32" t="str">
        <f>VLOOKUP(F1608,_holidays!A1604:B3709, 2,)</f>
        <v>Y</v>
      </c>
      <c r="L1608" s="32" t="str">
        <f>VLOOKUP(F1608,_holidays!A1604:C3709, 3,FALSE)</f>
        <v>N</v>
      </c>
      <c r="M1608" s="32">
        <v>10.7</v>
      </c>
      <c r="N1608" s="32">
        <v>22.3</v>
      </c>
      <c r="O1608" s="32">
        <v>10.3</v>
      </c>
      <c r="P1608" s="32">
        <v>0</v>
      </c>
      <c r="Q1608" s="39">
        <v>122015.59</v>
      </c>
      <c r="R1608" s="40">
        <v>115.8944559</v>
      </c>
      <c r="S1608" s="40">
        <f t="shared" si="129"/>
        <v>14140930.41436748</v>
      </c>
    </row>
    <row r="1609" spans="6:19" ht="20" customHeight="1" x14ac:dyDescent="0.2">
      <c r="F1609" s="4">
        <v>43608</v>
      </c>
      <c r="G1609" s="32" t="str">
        <f t="shared" si="125"/>
        <v>Thursday</v>
      </c>
      <c r="H1609" s="32" t="str">
        <f t="shared" si="126"/>
        <v>May</v>
      </c>
      <c r="I1609" s="32" t="str">
        <f t="shared" si="127"/>
        <v>2019</v>
      </c>
      <c r="J1609" s="32">
        <f t="shared" si="128"/>
        <v>21</v>
      </c>
      <c r="K1609" s="32" t="str">
        <f>VLOOKUP(F1609,_holidays!A1605:B3710, 2,)</f>
        <v>Y</v>
      </c>
      <c r="L1609" s="32" t="str">
        <f>VLOOKUP(F1609,_holidays!A1605:C3710, 3,FALSE)</f>
        <v>N</v>
      </c>
      <c r="M1609" s="32">
        <v>9.9</v>
      </c>
      <c r="N1609" s="32">
        <v>21.3</v>
      </c>
      <c r="O1609" s="32">
        <v>10.199999999999999</v>
      </c>
      <c r="P1609" s="32">
        <v>0</v>
      </c>
      <c r="Q1609" s="39">
        <v>119118.11</v>
      </c>
      <c r="R1609" s="40">
        <v>88.387136190000007</v>
      </c>
      <c r="S1609" s="40">
        <f t="shared" si="129"/>
        <v>10528508.611265402</v>
      </c>
    </row>
    <row r="1610" spans="6:19" ht="20" customHeight="1" x14ac:dyDescent="0.2">
      <c r="F1610" s="4">
        <v>43609</v>
      </c>
      <c r="G1610" s="32" t="str">
        <f t="shared" si="125"/>
        <v>Friday</v>
      </c>
      <c r="H1610" s="32" t="str">
        <f t="shared" si="126"/>
        <v>May</v>
      </c>
      <c r="I1610" s="32" t="str">
        <f t="shared" si="127"/>
        <v>2019</v>
      </c>
      <c r="J1610" s="32">
        <f t="shared" si="128"/>
        <v>21</v>
      </c>
      <c r="K1610" s="32" t="str">
        <f>VLOOKUP(F1610,_holidays!A1606:B3711, 2,)</f>
        <v>Y</v>
      </c>
      <c r="L1610" s="32" t="str">
        <f>VLOOKUP(F1610,_holidays!A1606:C3711, 3,FALSE)</f>
        <v>N</v>
      </c>
      <c r="M1610" s="32">
        <v>13.8</v>
      </c>
      <c r="N1610" s="32">
        <v>20.2</v>
      </c>
      <c r="O1610" s="32">
        <v>4.4000000000000004</v>
      </c>
      <c r="P1610" s="32">
        <v>0</v>
      </c>
      <c r="Q1610" s="39">
        <v>118924.765</v>
      </c>
      <c r="R1610" s="40">
        <v>91.547124490000002</v>
      </c>
      <c r="S1610" s="40">
        <f t="shared" si="129"/>
        <v>10887220.266398994</v>
      </c>
    </row>
    <row r="1611" spans="6:19" ht="20" customHeight="1" x14ac:dyDescent="0.2">
      <c r="F1611" s="4">
        <v>43610</v>
      </c>
      <c r="G1611" s="32" t="str">
        <f t="shared" si="125"/>
        <v>Saturday</v>
      </c>
      <c r="H1611" s="32" t="str">
        <f t="shared" si="126"/>
        <v>May</v>
      </c>
      <c r="I1611" s="32" t="str">
        <f t="shared" si="127"/>
        <v>2019</v>
      </c>
      <c r="J1611" s="32">
        <f t="shared" si="128"/>
        <v>21</v>
      </c>
      <c r="K1611" s="32" t="str">
        <f>VLOOKUP(F1611,_holidays!A1607:B3712, 2,)</f>
        <v>Y</v>
      </c>
      <c r="L1611" s="32" t="str">
        <f>VLOOKUP(F1611,_holidays!A1607:C3712, 3,FALSE)</f>
        <v>N</v>
      </c>
      <c r="M1611" s="32">
        <v>13.7</v>
      </c>
      <c r="N1611" s="32">
        <v>19.8</v>
      </c>
      <c r="O1611" s="32">
        <v>9.1</v>
      </c>
      <c r="P1611" s="32">
        <v>1.6</v>
      </c>
      <c r="Q1611" s="39">
        <v>104949.95</v>
      </c>
      <c r="R1611" s="40">
        <v>74.262935119999995</v>
      </c>
      <c r="S1611" s="40">
        <f t="shared" si="129"/>
        <v>7793891.3276972435</v>
      </c>
    </row>
    <row r="1612" spans="6:19" ht="20" customHeight="1" x14ac:dyDescent="0.2">
      <c r="F1612" s="4">
        <v>43611</v>
      </c>
      <c r="G1612" s="32" t="str">
        <f t="shared" si="125"/>
        <v>Sunday</v>
      </c>
      <c r="H1612" s="32" t="str">
        <f t="shared" si="126"/>
        <v>May</v>
      </c>
      <c r="I1612" s="32" t="str">
        <f t="shared" si="127"/>
        <v>2019</v>
      </c>
      <c r="J1612" s="32">
        <f t="shared" si="128"/>
        <v>22</v>
      </c>
      <c r="K1612" s="32" t="str">
        <f>VLOOKUP(F1612,_holidays!A1608:B3713, 2,)</f>
        <v>Y</v>
      </c>
      <c r="L1612" s="32" t="str">
        <f>VLOOKUP(F1612,_holidays!A1608:C3713, 3,FALSE)</f>
        <v>N</v>
      </c>
      <c r="M1612" s="32">
        <v>9.5</v>
      </c>
      <c r="N1612" s="32">
        <v>15.1</v>
      </c>
      <c r="O1612" s="32">
        <v>8.6</v>
      </c>
      <c r="P1612" s="32">
        <v>6.6</v>
      </c>
      <c r="Q1612" s="39">
        <v>106153.43</v>
      </c>
      <c r="R1612" s="40">
        <v>63.903082140000002</v>
      </c>
      <c r="S1612" s="40">
        <f t="shared" si="129"/>
        <v>6783531.3567327401</v>
      </c>
    </row>
    <row r="1613" spans="6:19" ht="20" customHeight="1" x14ac:dyDescent="0.2">
      <c r="F1613" s="4">
        <v>43612</v>
      </c>
      <c r="G1613" s="32" t="str">
        <f t="shared" si="125"/>
        <v>Monday</v>
      </c>
      <c r="H1613" s="32" t="str">
        <f t="shared" si="126"/>
        <v>May</v>
      </c>
      <c r="I1613" s="32" t="str">
        <f t="shared" si="127"/>
        <v>2019</v>
      </c>
      <c r="J1613" s="32">
        <f t="shared" si="128"/>
        <v>22</v>
      </c>
      <c r="K1613" s="32" t="str">
        <f>VLOOKUP(F1613,_holidays!A1609:B3714, 2,)</f>
        <v>Y</v>
      </c>
      <c r="L1613" s="32" t="str">
        <f>VLOOKUP(F1613,_holidays!A1609:C3714, 3,FALSE)</f>
        <v>N</v>
      </c>
      <c r="M1613" s="32">
        <v>7.8</v>
      </c>
      <c r="N1613" s="32">
        <v>14</v>
      </c>
      <c r="O1613" s="32">
        <v>7.2</v>
      </c>
      <c r="P1613" s="32">
        <v>8.1999999999999993</v>
      </c>
      <c r="Q1613" s="39">
        <v>130229.295</v>
      </c>
      <c r="R1613" s="40">
        <v>87.611014030000007</v>
      </c>
      <c r="S1613" s="40">
        <f t="shared" si="129"/>
        <v>11409520.591362009</v>
      </c>
    </row>
    <row r="1614" spans="6:19" ht="20" customHeight="1" x14ac:dyDescent="0.2">
      <c r="F1614" s="4">
        <v>43613</v>
      </c>
      <c r="G1614" s="32" t="str">
        <f t="shared" si="125"/>
        <v>Tuesday</v>
      </c>
      <c r="H1614" s="32" t="str">
        <f t="shared" si="126"/>
        <v>May</v>
      </c>
      <c r="I1614" s="32" t="str">
        <f t="shared" si="127"/>
        <v>2019</v>
      </c>
      <c r="J1614" s="32">
        <f t="shared" si="128"/>
        <v>22</v>
      </c>
      <c r="K1614" s="32" t="str">
        <f>VLOOKUP(F1614,_holidays!A1610:B3715, 2,)</f>
        <v>Y</v>
      </c>
      <c r="L1614" s="32" t="str">
        <f>VLOOKUP(F1614,_holidays!A1610:C3715, 3,FALSE)</f>
        <v>N</v>
      </c>
      <c r="M1614" s="32">
        <v>8.1999999999999993</v>
      </c>
      <c r="N1614" s="32">
        <v>15.7</v>
      </c>
      <c r="O1614" s="32">
        <v>3.3</v>
      </c>
      <c r="P1614" s="32">
        <v>0.2</v>
      </c>
      <c r="Q1614" s="39">
        <v>133799.655</v>
      </c>
      <c r="R1614" s="40">
        <v>79.964774539999993</v>
      </c>
      <c r="S1614" s="40">
        <f t="shared" si="129"/>
        <v>10699259.245604783</v>
      </c>
    </row>
    <row r="1615" spans="6:19" ht="20" customHeight="1" x14ac:dyDescent="0.2">
      <c r="F1615" s="4">
        <v>43614</v>
      </c>
      <c r="G1615" s="32" t="str">
        <f t="shared" si="125"/>
        <v>Wednesday</v>
      </c>
      <c r="H1615" s="32" t="str">
        <f t="shared" si="126"/>
        <v>May</v>
      </c>
      <c r="I1615" s="32" t="str">
        <f t="shared" si="127"/>
        <v>2019</v>
      </c>
      <c r="J1615" s="32">
        <f t="shared" si="128"/>
        <v>22</v>
      </c>
      <c r="K1615" s="32" t="str">
        <f>VLOOKUP(F1615,_holidays!A1611:B3716, 2,)</f>
        <v>Y</v>
      </c>
      <c r="L1615" s="32" t="str">
        <f>VLOOKUP(F1615,_holidays!A1611:C3716, 3,FALSE)</f>
        <v>N</v>
      </c>
      <c r="M1615" s="32">
        <v>8.6999999999999993</v>
      </c>
      <c r="N1615" s="32">
        <v>10.6</v>
      </c>
      <c r="O1615" s="32">
        <v>7.9</v>
      </c>
      <c r="P1615" s="32">
        <v>1.2</v>
      </c>
      <c r="Q1615" s="39">
        <v>136301.49</v>
      </c>
      <c r="R1615" s="40">
        <v>85.003942199999997</v>
      </c>
      <c r="S1615" s="40">
        <f t="shared" si="129"/>
        <v>11586163.977733877</v>
      </c>
    </row>
    <row r="1616" spans="6:19" ht="20" customHeight="1" x14ac:dyDescent="0.2">
      <c r="F1616" s="4">
        <v>43615</v>
      </c>
      <c r="G1616" s="32" t="str">
        <f t="shared" si="125"/>
        <v>Thursday</v>
      </c>
      <c r="H1616" s="32" t="str">
        <f t="shared" si="126"/>
        <v>May</v>
      </c>
      <c r="I1616" s="32" t="str">
        <f t="shared" si="127"/>
        <v>2019</v>
      </c>
      <c r="J1616" s="32">
        <f t="shared" si="128"/>
        <v>22</v>
      </c>
      <c r="K1616" s="32" t="str">
        <f>VLOOKUP(F1616,_holidays!A1612:B3717, 2,)</f>
        <v>Y</v>
      </c>
      <c r="L1616" s="32" t="str">
        <f>VLOOKUP(F1616,_holidays!A1612:C3717, 3,FALSE)</f>
        <v>N</v>
      </c>
      <c r="M1616" s="32">
        <v>6.7</v>
      </c>
      <c r="N1616" s="32">
        <v>13.3</v>
      </c>
      <c r="O1616" s="32">
        <v>5.8</v>
      </c>
      <c r="P1616" s="32">
        <v>5.8</v>
      </c>
      <c r="Q1616" s="39">
        <v>138857.13500000001</v>
      </c>
      <c r="R1616" s="40">
        <v>100.0150103</v>
      </c>
      <c r="S1616" s="40">
        <f t="shared" si="129"/>
        <v>13887797.787253492</v>
      </c>
    </row>
    <row r="1617" spans="6:19" ht="20" customHeight="1" x14ac:dyDescent="0.2">
      <c r="F1617" s="4">
        <v>43616</v>
      </c>
      <c r="G1617" s="32" t="str">
        <f t="shared" si="125"/>
        <v>Friday</v>
      </c>
      <c r="H1617" s="32" t="str">
        <f t="shared" si="126"/>
        <v>May</v>
      </c>
      <c r="I1617" s="32" t="str">
        <f t="shared" si="127"/>
        <v>2019</v>
      </c>
      <c r="J1617" s="32">
        <f t="shared" si="128"/>
        <v>22</v>
      </c>
      <c r="K1617" s="32" t="str">
        <f>VLOOKUP(F1617,_holidays!A1613:B3718, 2,)</f>
        <v>Y</v>
      </c>
      <c r="L1617" s="32" t="str">
        <f>VLOOKUP(F1617,_holidays!A1613:C3718, 3,FALSE)</f>
        <v>N</v>
      </c>
      <c r="M1617" s="32">
        <v>8.5</v>
      </c>
      <c r="N1617" s="32">
        <v>14.3</v>
      </c>
      <c r="O1617" s="32">
        <v>5.7</v>
      </c>
      <c r="P1617" s="32">
        <v>1.4</v>
      </c>
      <c r="Q1617" s="39">
        <v>133869.14000000001</v>
      </c>
      <c r="R1617" s="40">
        <v>100.7077503</v>
      </c>
      <c r="S1617" s="40">
        <f t="shared" si="129"/>
        <v>13481659.923995743</v>
      </c>
    </row>
    <row r="1618" spans="6:19" ht="20" customHeight="1" x14ac:dyDescent="0.2">
      <c r="F1618" s="4">
        <v>43617</v>
      </c>
      <c r="G1618" s="32" t="str">
        <f t="shared" si="125"/>
        <v>Saturday</v>
      </c>
      <c r="H1618" s="32" t="str">
        <f t="shared" si="126"/>
        <v>June</v>
      </c>
      <c r="I1618" s="32" t="str">
        <f t="shared" si="127"/>
        <v>2019</v>
      </c>
      <c r="J1618" s="32">
        <f t="shared" si="128"/>
        <v>22</v>
      </c>
      <c r="K1618" s="32" t="str">
        <f>VLOOKUP(F1618,_holidays!A1614:B3719, 2,)</f>
        <v>Y</v>
      </c>
      <c r="L1618" s="32" t="str">
        <f>VLOOKUP(F1618,_holidays!A1614:C3719, 3,FALSE)</f>
        <v>N</v>
      </c>
      <c r="M1618" s="32">
        <v>11.7</v>
      </c>
      <c r="N1618" s="32">
        <v>14.6</v>
      </c>
      <c r="O1618" s="32">
        <v>5.8</v>
      </c>
      <c r="P1618" s="32">
        <v>2.4</v>
      </c>
      <c r="Q1618" s="39">
        <v>120653.435</v>
      </c>
      <c r="R1618" s="40">
        <v>113.2446372</v>
      </c>
      <c r="S1618" s="40">
        <f t="shared" si="129"/>
        <v>13663354.473508781</v>
      </c>
    </row>
    <row r="1619" spans="6:19" ht="20" customHeight="1" x14ac:dyDescent="0.2">
      <c r="F1619" s="4">
        <v>43618</v>
      </c>
      <c r="G1619" s="32" t="str">
        <f t="shared" si="125"/>
        <v>Sunday</v>
      </c>
      <c r="H1619" s="32" t="str">
        <f t="shared" si="126"/>
        <v>June</v>
      </c>
      <c r="I1619" s="32" t="str">
        <f t="shared" si="127"/>
        <v>2019</v>
      </c>
      <c r="J1619" s="32">
        <f t="shared" si="128"/>
        <v>23</v>
      </c>
      <c r="K1619" s="32" t="str">
        <f>VLOOKUP(F1619,_holidays!A1615:B3720, 2,)</f>
        <v>Y</v>
      </c>
      <c r="L1619" s="32" t="str">
        <f>VLOOKUP(F1619,_holidays!A1615:C3720, 3,FALSE)</f>
        <v>N</v>
      </c>
      <c r="M1619" s="32">
        <v>11</v>
      </c>
      <c r="N1619" s="32">
        <v>14.5</v>
      </c>
      <c r="O1619" s="32">
        <v>6.7</v>
      </c>
      <c r="P1619" s="32">
        <v>0</v>
      </c>
      <c r="Q1619" s="39">
        <v>118086.93</v>
      </c>
      <c r="R1619" s="40">
        <v>108.9225857</v>
      </c>
      <c r="S1619" s="40">
        <f t="shared" si="129"/>
        <v>12862333.752974899</v>
      </c>
    </row>
    <row r="1620" spans="6:19" ht="20" customHeight="1" x14ac:dyDescent="0.2">
      <c r="F1620" s="4">
        <v>43619</v>
      </c>
      <c r="G1620" s="32" t="str">
        <f t="shared" si="125"/>
        <v>Monday</v>
      </c>
      <c r="H1620" s="32" t="str">
        <f t="shared" si="126"/>
        <v>June</v>
      </c>
      <c r="I1620" s="32" t="str">
        <f t="shared" si="127"/>
        <v>2019</v>
      </c>
      <c r="J1620" s="32">
        <f t="shared" si="128"/>
        <v>23</v>
      </c>
      <c r="K1620" s="32" t="str">
        <f>VLOOKUP(F1620,_holidays!A1616:B3721, 2,)</f>
        <v>Y</v>
      </c>
      <c r="L1620" s="32" t="str">
        <f>VLOOKUP(F1620,_holidays!A1616:C3721, 3,FALSE)</f>
        <v>N</v>
      </c>
      <c r="M1620" s="32">
        <v>8.1999999999999993</v>
      </c>
      <c r="N1620" s="32">
        <v>12</v>
      </c>
      <c r="O1620" s="32">
        <v>3.8</v>
      </c>
      <c r="P1620" s="32">
        <v>15.4</v>
      </c>
      <c r="Q1620" s="39">
        <v>135437.85</v>
      </c>
      <c r="R1620" s="40">
        <v>115.7252699</v>
      </c>
      <c r="S1620" s="40">
        <f t="shared" si="129"/>
        <v>15673581.745925715</v>
      </c>
    </row>
    <row r="1621" spans="6:19" ht="20" customHeight="1" x14ac:dyDescent="0.2">
      <c r="F1621" s="4">
        <v>43620</v>
      </c>
      <c r="G1621" s="32" t="str">
        <f t="shared" si="125"/>
        <v>Tuesday</v>
      </c>
      <c r="H1621" s="32" t="str">
        <f t="shared" si="126"/>
        <v>June</v>
      </c>
      <c r="I1621" s="32" t="str">
        <f t="shared" si="127"/>
        <v>2019</v>
      </c>
      <c r="J1621" s="32">
        <f t="shared" si="128"/>
        <v>23</v>
      </c>
      <c r="K1621" s="32" t="str">
        <f>VLOOKUP(F1621,_holidays!A1617:B3722, 2,)</f>
        <v>Y</v>
      </c>
      <c r="L1621" s="32" t="str">
        <f>VLOOKUP(F1621,_holidays!A1617:C3722, 3,FALSE)</f>
        <v>N</v>
      </c>
      <c r="M1621" s="32">
        <v>8.4</v>
      </c>
      <c r="N1621" s="32">
        <v>12.9</v>
      </c>
      <c r="O1621" s="32">
        <v>7.9</v>
      </c>
      <c r="P1621" s="32">
        <v>3.2</v>
      </c>
      <c r="Q1621" s="39">
        <v>136149.125</v>
      </c>
      <c r="R1621" s="40">
        <v>149.11844379999999</v>
      </c>
      <c r="S1621" s="40">
        <f t="shared" si="129"/>
        <v>20302345.644731674</v>
      </c>
    </row>
    <row r="1622" spans="6:19" ht="20" customHeight="1" x14ac:dyDescent="0.2">
      <c r="F1622" s="4">
        <v>43621</v>
      </c>
      <c r="G1622" s="32" t="str">
        <f t="shared" si="125"/>
        <v>Wednesday</v>
      </c>
      <c r="H1622" s="32" t="str">
        <f t="shared" si="126"/>
        <v>June</v>
      </c>
      <c r="I1622" s="32" t="str">
        <f t="shared" si="127"/>
        <v>2019</v>
      </c>
      <c r="J1622" s="32">
        <f t="shared" si="128"/>
        <v>23</v>
      </c>
      <c r="K1622" s="32" t="str">
        <f>VLOOKUP(F1622,_holidays!A1618:B3723, 2,)</f>
        <v>Y</v>
      </c>
      <c r="L1622" s="32" t="str">
        <f>VLOOKUP(F1622,_holidays!A1618:C3723, 3,FALSE)</f>
        <v>N</v>
      </c>
      <c r="M1622" s="32">
        <v>8.6</v>
      </c>
      <c r="N1622" s="32">
        <v>13</v>
      </c>
      <c r="O1622" s="32">
        <v>5.7</v>
      </c>
      <c r="P1622" s="32">
        <v>0</v>
      </c>
      <c r="Q1622" s="39">
        <v>137844.815</v>
      </c>
      <c r="R1622" s="40">
        <v>155.98832920000001</v>
      </c>
      <c r="S1622" s="40">
        <f t="shared" si="129"/>
        <v>21502182.380733099</v>
      </c>
    </row>
    <row r="1623" spans="6:19" ht="20" customHeight="1" x14ac:dyDescent="0.2">
      <c r="F1623" s="4">
        <v>43622</v>
      </c>
      <c r="G1623" s="32" t="str">
        <f t="shared" si="125"/>
        <v>Thursday</v>
      </c>
      <c r="H1623" s="32" t="str">
        <f t="shared" si="126"/>
        <v>June</v>
      </c>
      <c r="I1623" s="32" t="str">
        <f t="shared" si="127"/>
        <v>2019</v>
      </c>
      <c r="J1623" s="32">
        <f t="shared" si="128"/>
        <v>23</v>
      </c>
      <c r="K1623" s="32" t="str">
        <f>VLOOKUP(F1623,_holidays!A1619:B3724, 2,)</f>
        <v>Y</v>
      </c>
      <c r="L1623" s="32" t="str">
        <f>VLOOKUP(F1623,_holidays!A1619:C3724, 3,FALSE)</f>
        <v>N</v>
      </c>
      <c r="M1623" s="32">
        <v>10.199999999999999</v>
      </c>
      <c r="N1623" s="32">
        <v>14.8</v>
      </c>
      <c r="O1623" s="32">
        <v>7.9</v>
      </c>
      <c r="P1623" s="32">
        <v>0</v>
      </c>
      <c r="Q1623" s="39">
        <v>134971.77499999999</v>
      </c>
      <c r="R1623" s="40">
        <v>162.49199490000001</v>
      </c>
      <c r="S1623" s="40">
        <f t="shared" si="129"/>
        <v>21931832.974943947</v>
      </c>
    </row>
    <row r="1624" spans="6:19" ht="20" customHeight="1" x14ac:dyDescent="0.2">
      <c r="F1624" s="4">
        <v>43623</v>
      </c>
      <c r="G1624" s="32" t="str">
        <f t="shared" si="125"/>
        <v>Friday</v>
      </c>
      <c r="H1624" s="32" t="str">
        <f t="shared" si="126"/>
        <v>June</v>
      </c>
      <c r="I1624" s="32" t="str">
        <f t="shared" si="127"/>
        <v>2019</v>
      </c>
      <c r="J1624" s="32">
        <f t="shared" si="128"/>
        <v>23</v>
      </c>
      <c r="K1624" s="32" t="str">
        <f>VLOOKUP(F1624,_holidays!A1620:B3725, 2,)</f>
        <v>Y</v>
      </c>
      <c r="L1624" s="32" t="str">
        <f>VLOOKUP(F1624,_holidays!A1620:C3725, 3,FALSE)</f>
        <v>N</v>
      </c>
      <c r="M1624" s="32">
        <v>11.7</v>
      </c>
      <c r="N1624" s="32">
        <v>16.600000000000001</v>
      </c>
      <c r="O1624" s="32">
        <v>8</v>
      </c>
      <c r="P1624" s="32">
        <v>0</v>
      </c>
      <c r="Q1624" s="39">
        <v>132003.44</v>
      </c>
      <c r="R1624" s="40">
        <v>139.20081619999999</v>
      </c>
      <c r="S1624" s="40">
        <f t="shared" si="129"/>
        <v>18374986.589207727</v>
      </c>
    </row>
    <row r="1625" spans="6:19" ht="20" customHeight="1" x14ac:dyDescent="0.2">
      <c r="F1625" s="4">
        <v>43624</v>
      </c>
      <c r="G1625" s="32" t="str">
        <f t="shared" si="125"/>
        <v>Saturday</v>
      </c>
      <c r="H1625" s="32" t="str">
        <f t="shared" si="126"/>
        <v>June</v>
      </c>
      <c r="I1625" s="32" t="str">
        <f t="shared" si="127"/>
        <v>2019</v>
      </c>
      <c r="J1625" s="32">
        <f t="shared" si="128"/>
        <v>23</v>
      </c>
      <c r="K1625" s="32" t="str">
        <f>VLOOKUP(F1625,_holidays!A1621:B3726, 2,)</f>
        <v>Y</v>
      </c>
      <c r="L1625" s="32" t="str">
        <f>VLOOKUP(F1625,_holidays!A1621:C3726, 3,FALSE)</f>
        <v>N</v>
      </c>
      <c r="M1625" s="32">
        <v>6.7</v>
      </c>
      <c r="N1625" s="32">
        <v>18.7</v>
      </c>
      <c r="O1625" s="32">
        <v>9.3000000000000007</v>
      </c>
      <c r="P1625" s="32">
        <v>0</v>
      </c>
      <c r="Q1625" s="39">
        <v>117243.63</v>
      </c>
      <c r="R1625" s="40">
        <v>102.4160856</v>
      </c>
      <c r="S1625" s="40">
        <f t="shared" si="129"/>
        <v>12007633.646134729</v>
      </c>
    </row>
    <row r="1626" spans="6:19" ht="20" customHeight="1" x14ac:dyDescent="0.2">
      <c r="F1626" s="4">
        <v>43625</v>
      </c>
      <c r="G1626" s="32" t="str">
        <f t="shared" si="125"/>
        <v>Sunday</v>
      </c>
      <c r="H1626" s="32" t="str">
        <f t="shared" si="126"/>
        <v>June</v>
      </c>
      <c r="I1626" s="32" t="str">
        <f t="shared" si="127"/>
        <v>2019</v>
      </c>
      <c r="J1626" s="32">
        <f t="shared" si="128"/>
        <v>24</v>
      </c>
      <c r="K1626" s="32" t="str">
        <f>VLOOKUP(F1626,_holidays!A1622:B3727, 2,)</f>
        <v>Y</v>
      </c>
      <c r="L1626" s="32" t="str">
        <f>VLOOKUP(F1626,_holidays!A1622:C3727, 3,FALSE)</f>
        <v>N</v>
      </c>
      <c r="M1626" s="32">
        <v>7.8</v>
      </c>
      <c r="N1626" s="32">
        <v>18</v>
      </c>
      <c r="O1626" s="32">
        <v>8</v>
      </c>
      <c r="P1626" s="32">
        <v>0</v>
      </c>
      <c r="Q1626" s="39">
        <v>110669.42</v>
      </c>
      <c r="R1626" s="40">
        <v>69.561305970000006</v>
      </c>
      <c r="S1626" s="40">
        <f t="shared" si="129"/>
        <v>7698309.3861424383</v>
      </c>
    </row>
    <row r="1627" spans="6:19" ht="20" customHeight="1" x14ac:dyDescent="0.2">
      <c r="F1627" s="4">
        <v>43626</v>
      </c>
      <c r="G1627" s="32" t="str">
        <f t="shared" si="125"/>
        <v>Monday</v>
      </c>
      <c r="H1627" s="32" t="str">
        <f t="shared" si="126"/>
        <v>June</v>
      </c>
      <c r="I1627" s="32" t="str">
        <f t="shared" si="127"/>
        <v>2019</v>
      </c>
      <c r="J1627" s="32">
        <f t="shared" si="128"/>
        <v>24</v>
      </c>
      <c r="K1627" s="32" t="str">
        <f>VLOOKUP(F1627,_holidays!A1623:B3728, 2,)</f>
        <v>Y</v>
      </c>
      <c r="L1627" s="32" t="str">
        <f>VLOOKUP(F1627,_holidays!A1623:C3728, 3,FALSE)</f>
        <v>Y</v>
      </c>
      <c r="M1627" s="32">
        <v>12</v>
      </c>
      <c r="N1627" s="32">
        <v>19.2</v>
      </c>
      <c r="O1627" s="32">
        <v>7.6</v>
      </c>
      <c r="P1627" s="32">
        <v>3</v>
      </c>
      <c r="Q1627" s="39">
        <v>108133.03</v>
      </c>
      <c r="R1627" s="40">
        <v>47.487874040000001</v>
      </c>
      <c r="S1627" s="40">
        <f t="shared" si="129"/>
        <v>5135007.7082035411</v>
      </c>
    </row>
    <row r="1628" spans="6:19" ht="20" customHeight="1" x14ac:dyDescent="0.2">
      <c r="F1628" s="4">
        <v>43627</v>
      </c>
      <c r="G1628" s="32" t="str">
        <f t="shared" si="125"/>
        <v>Tuesday</v>
      </c>
      <c r="H1628" s="32" t="str">
        <f t="shared" si="126"/>
        <v>June</v>
      </c>
      <c r="I1628" s="32" t="str">
        <f t="shared" si="127"/>
        <v>2019</v>
      </c>
      <c r="J1628" s="32">
        <f t="shared" si="128"/>
        <v>24</v>
      </c>
      <c r="K1628" s="32" t="str">
        <f>VLOOKUP(F1628,_holidays!A1624:B3729, 2,)</f>
        <v>Y</v>
      </c>
      <c r="L1628" s="32" t="str">
        <f>VLOOKUP(F1628,_holidays!A1624:C3729, 3,FALSE)</f>
        <v>N</v>
      </c>
      <c r="M1628" s="32">
        <v>9.6</v>
      </c>
      <c r="N1628" s="32">
        <v>17.899999999999999</v>
      </c>
      <c r="O1628" s="32">
        <v>9.1999999999999993</v>
      </c>
      <c r="P1628" s="32">
        <v>0</v>
      </c>
      <c r="Q1628" s="39">
        <v>122760.92</v>
      </c>
      <c r="R1628" s="40">
        <v>73.078081710000006</v>
      </c>
      <c r="S1628" s="40">
        <f t="shared" si="129"/>
        <v>8971132.5425547734</v>
      </c>
    </row>
    <row r="1629" spans="6:19" ht="20" customHeight="1" x14ac:dyDescent="0.2">
      <c r="F1629" s="4">
        <v>43628</v>
      </c>
      <c r="G1629" s="32" t="str">
        <f t="shared" si="125"/>
        <v>Wednesday</v>
      </c>
      <c r="H1629" s="32" t="str">
        <f t="shared" si="126"/>
        <v>June</v>
      </c>
      <c r="I1629" s="32" t="str">
        <f t="shared" si="127"/>
        <v>2019</v>
      </c>
      <c r="J1629" s="32">
        <f t="shared" si="128"/>
        <v>24</v>
      </c>
      <c r="K1629" s="32" t="str">
        <f>VLOOKUP(F1629,_holidays!A1625:B3730, 2,)</f>
        <v>Y</v>
      </c>
      <c r="L1629" s="32" t="str">
        <f>VLOOKUP(F1629,_holidays!A1625:C3730, 3,FALSE)</f>
        <v>N</v>
      </c>
      <c r="M1629" s="32">
        <v>11.9</v>
      </c>
      <c r="N1629" s="32">
        <v>16.5</v>
      </c>
      <c r="O1629" s="32">
        <v>1.3</v>
      </c>
      <c r="P1629" s="32">
        <v>0.6</v>
      </c>
      <c r="Q1629" s="39">
        <v>128127.75</v>
      </c>
      <c r="R1629" s="40">
        <v>85.792690070000006</v>
      </c>
      <c r="S1629" s="40">
        <f t="shared" si="129"/>
        <v>10992424.345116444</v>
      </c>
    </row>
    <row r="1630" spans="6:19" ht="20" customHeight="1" x14ac:dyDescent="0.2">
      <c r="F1630" s="4">
        <v>43629</v>
      </c>
      <c r="G1630" s="32" t="str">
        <f t="shared" si="125"/>
        <v>Thursday</v>
      </c>
      <c r="H1630" s="32" t="str">
        <f t="shared" si="126"/>
        <v>June</v>
      </c>
      <c r="I1630" s="32" t="str">
        <f t="shared" si="127"/>
        <v>2019</v>
      </c>
      <c r="J1630" s="32">
        <f t="shared" si="128"/>
        <v>24</v>
      </c>
      <c r="K1630" s="32" t="str">
        <f>VLOOKUP(F1630,_holidays!A1626:B3731, 2,)</f>
        <v>Y</v>
      </c>
      <c r="L1630" s="32" t="str">
        <f>VLOOKUP(F1630,_holidays!A1626:C3731, 3,FALSE)</f>
        <v>N</v>
      </c>
      <c r="M1630" s="32">
        <v>8.8000000000000007</v>
      </c>
      <c r="N1630" s="32">
        <v>17.399999999999999</v>
      </c>
      <c r="O1630" s="32">
        <v>8.9</v>
      </c>
      <c r="P1630" s="32">
        <v>2.6</v>
      </c>
      <c r="Q1630" s="39">
        <v>128535.19</v>
      </c>
      <c r="R1630" s="40">
        <v>79.516251400000002</v>
      </c>
      <c r="S1630" s="40">
        <f t="shared" si="129"/>
        <v>10220636.481786767</v>
      </c>
    </row>
    <row r="1631" spans="6:19" ht="20" customHeight="1" x14ac:dyDescent="0.2">
      <c r="F1631" s="4">
        <v>43630</v>
      </c>
      <c r="G1631" s="32" t="str">
        <f t="shared" si="125"/>
        <v>Friday</v>
      </c>
      <c r="H1631" s="32" t="str">
        <f t="shared" si="126"/>
        <v>June</v>
      </c>
      <c r="I1631" s="32" t="str">
        <f t="shared" si="127"/>
        <v>2019</v>
      </c>
      <c r="J1631" s="32">
        <f t="shared" si="128"/>
        <v>24</v>
      </c>
      <c r="K1631" s="32" t="str">
        <f>VLOOKUP(F1631,_holidays!A1627:B3732, 2,)</f>
        <v>Y</v>
      </c>
      <c r="L1631" s="32" t="str">
        <f>VLOOKUP(F1631,_holidays!A1627:C3732, 3,FALSE)</f>
        <v>N</v>
      </c>
      <c r="M1631" s="32">
        <v>10</v>
      </c>
      <c r="N1631" s="32">
        <v>17.3</v>
      </c>
      <c r="O1631" s="32">
        <v>7</v>
      </c>
      <c r="P1631" s="32">
        <v>2.2000000000000002</v>
      </c>
      <c r="Q1631" s="39">
        <v>128153.19500000001</v>
      </c>
      <c r="R1631" s="40">
        <v>86.655464210000005</v>
      </c>
      <c r="S1631" s="40">
        <f t="shared" si="129"/>
        <v>11105174.602719652</v>
      </c>
    </row>
    <row r="1632" spans="6:19" ht="20" customHeight="1" x14ac:dyDescent="0.2">
      <c r="F1632" s="4">
        <v>43631</v>
      </c>
      <c r="G1632" s="32" t="str">
        <f t="shared" si="125"/>
        <v>Saturday</v>
      </c>
      <c r="H1632" s="32" t="str">
        <f t="shared" si="126"/>
        <v>June</v>
      </c>
      <c r="I1632" s="32" t="str">
        <f t="shared" si="127"/>
        <v>2019</v>
      </c>
      <c r="J1632" s="32">
        <f t="shared" si="128"/>
        <v>24</v>
      </c>
      <c r="K1632" s="32" t="str">
        <f>VLOOKUP(F1632,_holidays!A1628:B3733, 2,)</f>
        <v>Y</v>
      </c>
      <c r="L1632" s="32" t="str">
        <f>VLOOKUP(F1632,_holidays!A1628:C3733, 3,FALSE)</f>
        <v>N</v>
      </c>
      <c r="M1632" s="32">
        <v>9</v>
      </c>
      <c r="N1632" s="32">
        <v>15.2</v>
      </c>
      <c r="O1632" s="32">
        <v>6.4</v>
      </c>
      <c r="P1632" s="32">
        <v>2.6</v>
      </c>
      <c r="Q1632" s="39">
        <v>121097.845</v>
      </c>
      <c r="R1632" s="40">
        <v>104.43185029999999</v>
      </c>
      <c r="S1632" s="40">
        <f t="shared" si="129"/>
        <v>12646472.020692604</v>
      </c>
    </row>
    <row r="1633" spans="6:19" ht="20" customHeight="1" x14ac:dyDescent="0.2">
      <c r="F1633" s="4">
        <v>43632</v>
      </c>
      <c r="G1633" s="32" t="str">
        <f t="shared" si="125"/>
        <v>Sunday</v>
      </c>
      <c r="H1633" s="32" t="str">
        <f t="shared" si="126"/>
        <v>June</v>
      </c>
      <c r="I1633" s="32" t="str">
        <f t="shared" si="127"/>
        <v>2019</v>
      </c>
      <c r="J1633" s="32">
        <f t="shared" si="128"/>
        <v>25</v>
      </c>
      <c r="K1633" s="32" t="str">
        <f>VLOOKUP(F1633,_holidays!A1629:B3734, 2,)</f>
        <v>Y</v>
      </c>
      <c r="L1633" s="32" t="str">
        <f>VLOOKUP(F1633,_holidays!A1629:C3734, 3,FALSE)</f>
        <v>N</v>
      </c>
      <c r="M1633" s="32">
        <v>8.6</v>
      </c>
      <c r="N1633" s="32">
        <v>16.7</v>
      </c>
      <c r="O1633" s="32">
        <v>7.5</v>
      </c>
      <c r="P1633" s="32">
        <v>0</v>
      </c>
      <c r="Q1633" s="39">
        <v>116811.39</v>
      </c>
      <c r="R1633" s="40">
        <v>111.2767338</v>
      </c>
      <c r="S1633" s="40">
        <f t="shared" si="129"/>
        <v>12998389.949837983</v>
      </c>
    </row>
    <row r="1634" spans="6:19" ht="20" customHeight="1" x14ac:dyDescent="0.2">
      <c r="F1634" s="4">
        <v>43633</v>
      </c>
      <c r="G1634" s="32" t="str">
        <f t="shared" si="125"/>
        <v>Monday</v>
      </c>
      <c r="H1634" s="32" t="str">
        <f t="shared" si="126"/>
        <v>June</v>
      </c>
      <c r="I1634" s="32" t="str">
        <f t="shared" si="127"/>
        <v>2019</v>
      </c>
      <c r="J1634" s="32">
        <f t="shared" si="128"/>
        <v>25</v>
      </c>
      <c r="K1634" s="32" t="str">
        <f>VLOOKUP(F1634,_holidays!A1630:B3735, 2,)</f>
        <v>Y</v>
      </c>
      <c r="L1634" s="32" t="str">
        <f>VLOOKUP(F1634,_holidays!A1630:C3735, 3,FALSE)</f>
        <v>N</v>
      </c>
      <c r="M1634" s="32">
        <v>6.3</v>
      </c>
      <c r="N1634" s="32">
        <v>17.899999999999999</v>
      </c>
      <c r="O1634" s="32">
        <v>8.6</v>
      </c>
      <c r="P1634" s="32">
        <v>3.4</v>
      </c>
      <c r="Q1634" s="39">
        <v>129972.91499999999</v>
      </c>
      <c r="R1634" s="40">
        <v>108.7466958</v>
      </c>
      <c r="S1634" s="40">
        <f t="shared" si="129"/>
        <v>14134125.049744256</v>
      </c>
    </row>
    <row r="1635" spans="6:19" ht="20" customHeight="1" x14ac:dyDescent="0.2">
      <c r="F1635" s="4">
        <v>43634</v>
      </c>
      <c r="G1635" s="32" t="str">
        <f t="shared" si="125"/>
        <v>Tuesday</v>
      </c>
      <c r="H1635" s="32" t="str">
        <f t="shared" si="126"/>
        <v>June</v>
      </c>
      <c r="I1635" s="32" t="str">
        <f t="shared" si="127"/>
        <v>2019</v>
      </c>
      <c r="J1635" s="32">
        <f t="shared" si="128"/>
        <v>25</v>
      </c>
      <c r="K1635" s="32" t="str">
        <f>VLOOKUP(F1635,_holidays!A1631:B3736, 2,)</f>
        <v>Y</v>
      </c>
      <c r="L1635" s="32" t="str">
        <f>VLOOKUP(F1635,_holidays!A1631:C3736, 3,FALSE)</f>
        <v>N</v>
      </c>
      <c r="M1635" s="32">
        <v>8</v>
      </c>
      <c r="N1635" s="32">
        <v>13.7</v>
      </c>
      <c r="O1635" s="32">
        <v>5.2</v>
      </c>
      <c r="P1635" s="32">
        <v>0</v>
      </c>
      <c r="Q1635" s="39">
        <v>137922.22</v>
      </c>
      <c r="R1635" s="40">
        <v>101.3953781</v>
      </c>
      <c r="S1635" s="40">
        <f t="shared" si="129"/>
        <v>13984675.645291382</v>
      </c>
    </row>
    <row r="1636" spans="6:19" ht="20" customHeight="1" x14ac:dyDescent="0.2">
      <c r="F1636" s="4">
        <v>43635</v>
      </c>
      <c r="G1636" s="32" t="str">
        <f t="shared" si="125"/>
        <v>Wednesday</v>
      </c>
      <c r="H1636" s="32" t="str">
        <f t="shared" si="126"/>
        <v>June</v>
      </c>
      <c r="I1636" s="32" t="str">
        <f t="shared" si="127"/>
        <v>2019</v>
      </c>
      <c r="J1636" s="32">
        <f t="shared" si="128"/>
        <v>25</v>
      </c>
      <c r="K1636" s="32" t="str">
        <f>VLOOKUP(F1636,_holidays!A1632:B3737, 2,)</f>
        <v>Y</v>
      </c>
      <c r="L1636" s="32" t="str">
        <f>VLOOKUP(F1636,_holidays!A1632:C3737, 3,FALSE)</f>
        <v>N</v>
      </c>
      <c r="M1636" s="32">
        <v>6.6</v>
      </c>
      <c r="N1636" s="32">
        <v>11.9</v>
      </c>
      <c r="O1636" s="32">
        <v>7</v>
      </c>
      <c r="P1636" s="32">
        <v>0.8</v>
      </c>
      <c r="Q1636" s="39">
        <v>144737.12</v>
      </c>
      <c r="R1636" s="40">
        <v>157.02604099999999</v>
      </c>
      <c r="S1636" s="40">
        <f t="shared" si="129"/>
        <v>22727496.939341918</v>
      </c>
    </row>
    <row r="1637" spans="6:19" ht="20" customHeight="1" x14ac:dyDescent="0.2">
      <c r="F1637" s="4">
        <v>43636</v>
      </c>
      <c r="G1637" s="32" t="str">
        <f t="shared" si="125"/>
        <v>Thursday</v>
      </c>
      <c r="H1637" s="32" t="str">
        <f t="shared" si="126"/>
        <v>June</v>
      </c>
      <c r="I1637" s="32" t="str">
        <f t="shared" si="127"/>
        <v>2019</v>
      </c>
      <c r="J1637" s="32">
        <f t="shared" si="128"/>
        <v>25</v>
      </c>
      <c r="K1637" s="32" t="str">
        <f>VLOOKUP(F1637,_holidays!A1633:B3738, 2,)</f>
        <v>Y</v>
      </c>
      <c r="L1637" s="32" t="str">
        <f>VLOOKUP(F1637,_holidays!A1633:C3738, 3,FALSE)</f>
        <v>N</v>
      </c>
      <c r="M1637" s="32">
        <v>6.4</v>
      </c>
      <c r="N1637" s="32">
        <v>11.3</v>
      </c>
      <c r="O1637" s="32">
        <v>6.4</v>
      </c>
      <c r="P1637" s="32">
        <v>1.6</v>
      </c>
      <c r="Q1637" s="39">
        <v>148609.595</v>
      </c>
      <c r="R1637" s="40">
        <v>141.97958589999999</v>
      </c>
      <c r="S1637" s="40">
        <f t="shared" si="129"/>
        <v>21099528.758866709</v>
      </c>
    </row>
    <row r="1638" spans="6:19" ht="20" customHeight="1" x14ac:dyDescent="0.2">
      <c r="F1638" s="4">
        <v>43637</v>
      </c>
      <c r="G1638" s="32" t="str">
        <f t="shared" si="125"/>
        <v>Friday</v>
      </c>
      <c r="H1638" s="32" t="str">
        <f t="shared" si="126"/>
        <v>June</v>
      </c>
      <c r="I1638" s="32" t="str">
        <f t="shared" si="127"/>
        <v>2019</v>
      </c>
      <c r="J1638" s="32">
        <f t="shared" si="128"/>
        <v>25</v>
      </c>
      <c r="K1638" s="32" t="str">
        <f>VLOOKUP(F1638,_holidays!A1634:B3739, 2,)</f>
        <v>Y</v>
      </c>
      <c r="L1638" s="32" t="str">
        <f>VLOOKUP(F1638,_holidays!A1634:C3739, 3,FALSE)</f>
        <v>N</v>
      </c>
      <c r="M1638" s="32">
        <v>6.5</v>
      </c>
      <c r="N1638" s="32">
        <v>12.6</v>
      </c>
      <c r="O1638" s="32">
        <v>8.5</v>
      </c>
      <c r="P1638" s="32">
        <v>3</v>
      </c>
      <c r="Q1638" s="39">
        <v>144504.32999999999</v>
      </c>
      <c r="R1638" s="40">
        <v>123.80971169999999</v>
      </c>
      <c r="S1638" s="40">
        <f t="shared" si="129"/>
        <v>17891039.436701659</v>
      </c>
    </row>
    <row r="1639" spans="6:19" ht="20" customHeight="1" x14ac:dyDescent="0.2">
      <c r="F1639" s="4">
        <v>43638</v>
      </c>
      <c r="G1639" s="32" t="str">
        <f t="shared" si="125"/>
        <v>Saturday</v>
      </c>
      <c r="H1639" s="32" t="str">
        <f t="shared" si="126"/>
        <v>June</v>
      </c>
      <c r="I1639" s="32" t="str">
        <f t="shared" si="127"/>
        <v>2019</v>
      </c>
      <c r="J1639" s="32">
        <f t="shared" si="128"/>
        <v>25</v>
      </c>
      <c r="K1639" s="32" t="str">
        <f>VLOOKUP(F1639,_holidays!A1635:B3740, 2,)</f>
        <v>Y</v>
      </c>
      <c r="L1639" s="32" t="str">
        <f>VLOOKUP(F1639,_holidays!A1635:C3740, 3,FALSE)</f>
        <v>N</v>
      </c>
      <c r="M1639" s="32">
        <v>6.8</v>
      </c>
      <c r="N1639" s="32">
        <v>11.8</v>
      </c>
      <c r="O1639" s="32">
        <v>7.3</v>
      </c>
      <c r="P1639" s="32">
        <v>0.4</v>
      </c>
      <c r="Q1639" s="39">
        <v>132829.29</v>
      </c>
      <c r="R1639" s="40">
        <v>111.60986149999999</v>
      </c>
      <c r="S1639" s="40">
        <f t="shared" si="129"/>
        <v>14825058.660043335</v>
      </c>
    </row>
    <row r="1640" spans="6:19" ht="20" customHeight="1" x14ac:dyDescent="0.2">
      <c r="F1640" s="4">
        <v>43639</v>
      </c>
      <c r="G1640" s="32" t="str">
        <f t="shared" si="125"/>
        <v>Sunday</v>
      </c>
      <c r="H1640" s="32" t="str">
        <f t="shared" si="126"/>
        <v>June</v>
      </c>
      <c r="I1640" s="32" t="str">
        <f t="shared" si="127"/>
        <v>2019</v>
      </c>
      <c r="J1640" s="32">
        <f t="shared" si="128"/>
        <v>26</v>
      </c>
      <c r="K1640" s="32" t="str">
        <f>VLOOKUP(F1640,_holidays!A1636:B3741, 2,)</f>
        <v>Y</v>
      </c>
      <c r="L1640" s="32" t="str">
        <f>VLOOKUP(F1640,_holidays!A1636:C3741, 3,FALSE)</f>
        <v>N</v>
      </c>
      <c r="M1640" s="32">
        <v>3.6</v>
      </c>
      <c r="N1640" s="32">
        <v>9.6</v>
      </c>
      <c r="O1640" s="32">
        <v>5.9</v>
      </c>
      <c r="P1640" s="32">
        <v>1.2</v>
      </c>
      <c r="Q1640" s="39">
        <v>133525.32</v>
      </c>
      <c r="R1640" s="40">
        <v>127.6019028</v>
      </c>
      <c r="S1640" s="40">
        <f t="shared" si="129"/>
        <v>17038084.903978899</v>
      </c>
    </row>
    <row r="1641" spans="6:19" ht="20" customHeight="1" x14ac:dyDescent="0.2">
      <c r="F1641" s="4">
        <v>43640</v>
      </c>
      <c r="G1641" s="32" t="str">
        <f t="shared" si="125"/>
        <v>Monday</v>
      </c>
      <c r="H1641" s="32" t="str">
        <f t="shared" si="126"/>
        <v>June</v>
      </c>
      <c r="I1641" s="32" t="str">
        <f t="shared" si="127"/>
        <v>2019</v>
      </c>
      <c r="J1641" s="32">
        <f t="shared" si="128"/>
        <v>26</v>
      </c>
      <c r="K1641" s="32" t="str">
        <f>VLOOKUP(F1641,_holidays!A1637:B3742, 2,)</f>
        <v>Y</v>
      </c>
      <c r="L1641" s="32" t="str">
        <f>VLOOKUP(F1641,_holidays!A1637:C3742, 3,FALSE)</f>
        <v>N</v>
      </c>
      <c r="M1641" s="32">
        <v>4.2</v>
      </c>
      <c r="N1641" s="32">
        <v>16</v>
      </c>
      <c r="O1641" s="32">
        <v>9</v>
      </c>
      <c r="P1641" s="32">
        <v>0</v>
      </c>
      <c r="Q1641" s="39">
        <v>146856.79999999999</v>
      </c>
      <c r="R1641" s="40">
        <v>117.51896069999999</v>
      </c>
      <c r="S1641" s="40">
        <f t="shared" si="129"/>
        <v>17258458.507727757</v>
      </c>
    </row>
    <row r="1642" spans="6:19" ht="20" customHeight="1" x14ac:dyDescent="0.2">
      <c r="F1642" s="4">
        <v>43641</v>
      </c>
      <c r="G1642" s="32" t="str">
        <f t="shared" si="125"/>
        <v>Tuesday</v>
      </c>
      <c r="H1642" s="32" t="str">
        <f t="shared" si="126"/>
        <v>June</v>
      </c>
      <c r="I1642" s="32" t="str">
        <f t="shared" si="127"/>
        <v>2019</v>
      </c>
      <c r="J1642" s="32">
        <f t="shared" si="128"/>
        <v>26</v>
      </c>
      <c r="K1642" s="32" t="str">
        <f>VLOOKUP(F1642,_holidays!A1638:B3743, 2,)</f>
        <v>Y</v>
      </c>
      <c r="L1642" s="32" t="str">
        <f>VLOOKUP(F1642,_holidays!A1638:C3743, 3,FALSE)</f>
        <v>N</v>
      </c>
      <c r="M1642" s="32">
        <v>3.5</v>
      </c>
      <c r="N1642" s="32">
        <v>17</v>
      </c>
      <c r="O1642" s="32">
        <v>8.9</v>
      </c>
      <c r="P1642" s="32">
        <v>0</v>
      </c>
      <c r="Q1642" s="39">
        <v>145807.25</v>
      </c>
      <c r="R1642" s="40">
        <v>124.05127779999999</v>
      </c>
      <c r="S1642" s="40">
        <f t="shared" si="129"/>
        <v>18087575.67500405</v>
      </c>
    </row>
    <row r="1643" spans="6:19" ht="20" customHeight="1" x14ac:dyDescent="0.2">
      <c r="F1643" s="4">
        <v>43642</v>
      </c>
      <c r="G1643" s="32" t="str">
        <f t="shared" si="125"/>
        <v>Wednesday</v>
      </c>
      <c r="H1643" s="32" t="str">
        <f t="shared" si="126"/>
        <v>June</v>
      </c>
      <c r="I1643" s="32" t="str">
        <f t="shared" si="127"/>
        <v>2019</v>
      </c>
      <c r="J1643" s="32">
        <f t="shared" si="128"/>
        <v>26</v>
      </c>
      <c r="K1643" s="32" t="str">
        <f>VLOOKUP(F1643,_holidays!A1639:B3744, 2,)</f>
        <v>Y</v>
      </c>
      <c r="L1643" s="32" t="str">
        <f>VLOOKUP(F1643,_holidays!A1639:C3744, 3,FALSE)</f>
        <v>N</v>
      </c>
      <c r="M1643" s="32">
        <v>4.5999999999999996</v>
      </c>
      <c r="N1643" s="32">
        <v>18</v>
      </c>
      <c r="O1643" s="32">
        <v>9.1999999999999993</v>
      </c>
      <c r="P1643" s="32">
        <v>0.2</v>
      </c>
      <c r="Q1643" s="39">
        <v>139351.56</v>
      </c>
      <c r="R1643" s="40">
        <v>106.19914</v>
      </c>
      <c r="S1643" s="40">
        <f t="shared" si="129"/>
        <v>14799015.8296584</v>
      </c>
    </row>
    <row r="1644" spans="6:19" ht="20" customHeight="1" x14ac:dyDescent="0.2">
      <c r="F1644" s="4">
        <v>43643</v>
      </c>
      <c r="G1644" s="32" t="str">
        <f t="shared" si="125"/>
        <v>Thursday</v>
      </c>
      <c r="H1644" s="32" t="str">
        <f t="shared" si="126"/>
        <v>June</v>
      </c>
      <c r="I1644" s="32" t="str">
        <f t="shared" si="127"/>
        <v>2019</v>
      </c>
      <c r="J1644" s="32">
        <f t="shared" si="128"/>
        <v>26</v>
      </c>
      <c r="K1644" s="32" t="str">
        <f>VLOOKUP(F1644,_holidays!A1640:B3745, 2,)</f>
        <v>Y</v>
      </c>
      <c r="L1644" s="32" t="str">
        <f>VLOOKUP(F1644,_holidays!A1640:C3745, 3,FALSE)</f>
        <v>N</v>
      </c>
      <c r="M1644" s="32">
        <v>5.9</v>
      </c>
      <c r="N1644" s="32">
        <v>17.5</v>
      </c>
      <c r="O1644" s="32">
        <v>9.1999999999999993</v>
      </c>
      <c r="P1644" s="32">
        <v>0</v>
      </c>
      <c r="Q1644" s="39">
        <v>131023.66</v>
      </c>
      <c r="R1644" s="40">
        <v>77.671129440000001</v>
      </c>
      <c r="S1644" s="40">
        <f t="shared" si="129"/>
        <v>10176755.655562552</v>
      </c>
    </row>
    <row r="1645" spans="6:19" ht="20" customHeight="1" x14ac:dyDescent="0.2">
      <c r="F1645" s="4">
        <v>43644</v>
      </c>
      <c r="G1645" s="32" t="str">
        <f t="shared" si="125"/>
        <v>Friday</v>
      </c>
      <c r="H1645" s="32" t="str">
        <f t="shared" si="126"/>
        <v>June</v>
      </c>
      <c r="I1645" s="32" t="str">
        <f t="shared" si="127"/>
        <v>2019</v>
      </c>
      <c r="J1645" s="32">
        <f t="shared" si="128"/>
        <v>26</v>
      </c>
      <c r="K1645" s="32" t="str">
        <f>VLOOKUP(F1645,_holidays!A1641:B3746, 2,)</f>
        <v>N</v>
      </c>
      <c r="L1645" s="32" t="str">
        <f>VLOOKUP(F1645,_holidays!A1641:C3746, 3,FALSE)</f>
        <v>N</v>
      </c>
      <c r="M1645" s="32">
        <v>10.7</v>
      </c>
      <c r="N1645" s="32">
        <v>19.5</v>
      </c>
      <c r="O1645" s="32">
        <v>9.1999999999999993</v>
      </c>
      <c r="P1645" s="32">
        <v>0</v>
      </c>
      <c r="Q1645" s="39">
        <v>123546.62</v>
      </c>
      <c r="R1645" s="40">
        <v>61.815155930000003</v>
      </c>
      <c r="S1645" s="40">
        <f t="shared" si="129"/>
        <v>7637053.5799244568</v>
      </c>
    </row>
    <row r="1646" spans="6:19" ht="20" customHeight="1" x14ac:dyDescent="0.2">
      <c r="F1646" s="4">
        <v>43645</v>
      </c>
      <c r="G1646" s="32" t="str">
        <f t="shared" si="125"/>
        <v>Saturday</v>
      </c>
      <c r="H1646" s="32" t="str">
        <f t="shared" si="126"/>
        <v>June</v>
      </c>
      <c r="I1646" s="32" t="str">
        <f t="shared" si="127"/>
        <v>2019</v>
      </c>
      <c r="J1646" s="32">
        <f t="shared" si="128"/>
        <v>26</v>
      </c>
      <c r="K1646" s="32" t="str">
        <f>VLOOKUP(F1646,_holidays!A1642:B3747, 2,)</f>
        <v>N</v>
      </c>
      <c r="L1646" s="32" t="str">
        <f>VLOOKUP(F1646,_holidays!A1642:C3747, 3,FALSE)</f>
        <v>N</v>
      </c>
      <c r="M1646" s="32">
        <v>13</v>
      </c>
      <c r="N1646" s="32">
        <v>17.600000000000001</v>
      </c>
      <c r="O1646" s="32">
        <v>2.6</v>
      </c>
      <c r="P1646" s="32">
        <v>0.8</v>
      </c>
      <c r="Q1646" s="39">
        <v>117924.13</v>
      </c>
      <c r="R1646" s="40">
        <v>52.91240414</v>
      </c>
      <c r="S1646" s="40">
        <f t="shared" si="129"/>
        <v>6239649.2244178988</v>
      </c>
    </row>
    <row r="1647" spans="6:19" ht="20" customHeight="1" x14ac:dyDescent="0.2">
      <c r="F1647" s="4">
        <v>43646</v>
      </c>
      <c r="G1647" s="32" t="str">
        <f t="shared" si="125"/>
        <v>Sunday</v>
      </c>
      <c r="H1647" s="32" t="str">
        <f t="shared" si="126"/>
        <v>June</v>
      </c>
      <c r="I1647" s="32" t="str">
        <f t="shared" si="127"/>
        <v>2019</v>
      </c>
      <c r="J1647" s="32">
        <f t="shared" si="128"/>
        <v>27</v>
      </c>
      <c r="K1647" s="32" t="str">
        <f>VLOOKUP(F1647,_holidays!A1643:B3748, 2,)</f>
        <v>N</v>
      </c>
      <c r="L1647" s="32" t="str">
        <f>VLOOKUP(F1647,_holidays!A1643:C3748, 3,FALSE)</f>
        <v>N</v>
      </c>
      <c r="M1647" s="32">
        <v>8.1</v>
      </c>
      <c r="N1647" s="32">
        <v>14.5</v>
      </c>
      <c r="O1647" s="32">
        <v>8.5</v>
      </c>
      <c r="P1647" s="32">
        <v>6.4</v>
      </c>
      <c r="Q1647" s="39">
        <v>116150.91499999999</v>
      </c>
      <c r="R1647" s="40">
        <v>51.901149879999998</v>
      </c>
      <c r="S1647" s="40">
        <f t="shared" si="129"/>
        <v>6028366.0481141396</v>
      </c>
    </row>
    <row r="1648" spans="6:19" ht="20" customHeight="1" x14ac:dyDescent="0.2">
      <c r="F1648" s="4">
        <v>43647</v>
      </c>
      <c r="G1648" s="32" t="str">
        <f t="shared" si="125"/>
        <v>Monday</v>
      </c>
      <c r="H1648" s="32" t="str">
        <f t="shared" si="126"/>
        <v>July</v>
      </c>
      <c r="I1648" s="32" t="str">
        <f t="shared" si="127"/>
        <v>2019</v>
      </c>
      <c r="J1648" s="32">
        <f t="shared" si="128"/>
        <v>27</v>
      </c>
      <c r="K1648" s="32" t="str">
        <f>VLOOKUP(F1648,_holidays!A1644:B3749, 2,)</f>
        <v>N</v>
      </c>
      <c r="L1648" s="32" t="str">
        <f>VLOOKUP(F1648,_holidays!A1644:C3749, 3,FALSE)</f>
        <v>N</v>
      </c>
      <c r="M1648" s="32">
        <v>9.5</v>
      </c>
      <c r="N1648" s="32">
        <v>14.1</v>
      </c>
      <c r="O1648" s="32">
        <v>8.3000000000000007</v>
      </c>
      <c r="P1648" s="32">
        <v>0</v>
      </c>
      <c r="Q1648" s="39">
        <v>130565.58</v>
      </c>
      <c r="R1648" s="40">
        <v>67.195464610000002</v>
      </c>
      <c r="S1648" s="40">
        <f t="shared" si="129"/>
        <v>8773414.8101741243</v>
      </c>
    </row>
    <row r="1649" spans="6:19" ht="20" customHeight="1" x14ac:dyDescent="0.2">
      <c r="F1649" s="4">
        <v>43648</v>
      </c>
      <c r="G1649" s="32" t="str">
        <f t="shared" si="125"/>
        <v>Tuesday</v>
      </c>
      <c r="H1649" s="32" t="str">
        <f t="shared" si="126"/>
        <v>July</v>
      </c>
      <c r="I1649" s="32" t="str">
        <f t="shared" si="127"/>
        <v>2019</v>
      </c>
      <c r="J1649" s="32">
        <f t="shared" si="128"/>
        <v>27</v>
      </c>
      <c r="K1649" s="32" t="str">
        <f>VLOOKUP(F1649,_holidays!A1645:B3750, 2,)</f>
        <v>N</v>
      </c>
      <c r="L1649" s="32" t="str">
        <f>VLOOKUP(F1649,_holidays!A1645:C3750, 3,FALSE)</f>
        <v>N</v>
      </c>
      <c r="M1649" s="32">
        <v>8.6</v>
      </c>
      <c r="N1649" s="32">
        <v>15.9</v>
      </c>
      <c r="O1649" s="32">
        <v>6.6</v>
      </c>
      <c r="P1649" s="32">
        <v>0</v>
      </c>
      <c r="Q1649" s="39">
        <v>135866.75</v>
      </c>
      <c r="R1649" s="40">
        <v>93.110674299999999</v>
      </c>
      <c r="S1649" s="40">
        <f t="shared" si="129"/>
        <v>12650644.707449526</v>
      </c>
    </row>
    <row r="1650" spans="6:19" ht="20" customHeight="1" x14ac:dyDescent="0.2">
      <c r="F1650" s="4">
        <v>43649</v>
      </c>
      <c r="G1650" s="32" t="str">
        <f t="shared" si="125"/>
        <v>Wednesday</v>
      </c>
      <c r="H1650" s="32" t="str">
        <f t="shared" si="126"/>
        <v>July</v>
      </c>
      <c r="I1650" s="32" t="str">
        <f t="shared" si="127"/>
        <v>2019</v>
      </c>
      <c r="J1650" s="32">
        <f t="shared" si="128"/>
        <v>27</v>
      </c>
      <c r="K1650" s="32" t="str">
        <f>VLOOKUP(F1650,_holidays!A1646:B3751, 2,)</f>
        <v>N</v>
      </c>
      <c r="L1650" s="32" t="str">
        <f>VLOOKUP(F1650,_holidays!A1646:C3751, 3,FALSE)</f>
        <v>N</v>
      </c>
      <c r="M1650" s="32">
        <v>8.1999999999999993</v>
      </c>
      <c r="N1650" s="32">
        <v>13.7</v>
      </c>
      <c r="O1650" s="32">
        <v>7.5</v>
      </c>
      <c r="P1650" s="32">
        <v>0</v>
      </c>
      <c r="Q1650" s="39">
        <v>137327.70000000001</v>
      </c>
      <c r="R1650" s="40">
        <v>97.287999810000002</v>
      </c>
      <c r="S1650" s="40">
        <f t="shared" si="129"/>
        <v>13360337.251507739</v>
      </c>
    </row>
    <row r="1651" spans="6:19" ht="20" customHeight="1" x14ac:dyDescent="0.2">
      <c r="F1651" s="4">
        <v>43650</v>
      </c>
      <c r="G1651" s="32" t="str">
        <f t="shared" si="125"/>
        <v>Thursday</v>
      </c>
      <c r="H1651" s="32" t="str">
        <f t="shared" si="126"/>
        <v>July</v>
      </c>
      <c r="I1651" s="32" t="str">
        <f t="shared" si="127"/>
        <v>2019</v>
      </c>
      <c r="J1651" s="32">
        <f t="shared" si="128"/>
        <v>27</v>
      </c>
      <c r="K1651" s="32" t="str">
        <f>VLOOKUP(F1651,_holidays!A1647:B3752, 2,)</f>
        <v>N</v>
      </c>
      <c r="L1651" s="32" t="str">
        <f>VLOOKUP(F1651,_holidays!A1647:C3752, 3,FALSE)</f>
        <v>N</v>
      </c>
      <c r="M1651" s="32">
        <v>5.3</v>
      </c>
      <c r="N1651" s="32">
        <v>13.5</v>
      </c>
      <c r="O1651" s="32">
        <v>6.9</v>
      </c>
      <c r="P1651" s="32">
        <v>0</v>
      </c>
      <c r="Q1651" s="39">
        <v>135182.72500000001</v>
      </c>
      <c r="R1651" s="40">
        <v>85.901782639999993</v>
      </c>
      <c r="S1651" s="40">
        <f t="shared" si="129"/>
        <v>11612437.059632894</v>
      </c>
    </row>
    <row r="1652" spans="6:19" ht="20" customHeight="1" x14ac:dyDescent="0.2">
      <c r="F1652" s="4">
        <v>43651</v>
      </c>
      <c r="G1652" s="32" t="str">
        <f t="shared" si="125"/>
        <v>Friday</v>
      </c>
      <c r="H1652" s="32" t="str">
        <f t="shared" si="126"/>
        <v>July</v>
      </c>
      <c r="I1652" s="32" t="str">
        <f t="shared" si="127"/>
        <v>2019</v>
      </c>
      <c r="J1652" s="32">
        <f t="shared" si="128"/>
        <v>27</v>
      </c>
      <c r="K1652" s="32" t="str">
        <f>VLOOKUP(F1652,_holidays!A1648:B3753, 2,)</f>
        <v>N</v>
      </c>
      <c r="L1652" s="32" t="str">
        <f>VLOOKUP(F1652,_holidays!A1648:C3753, 3,FALSE)</f>
        <v>N</v>
      </c>
      <c r="M1652" s="32">
        <v>3.5</v>
      </c>
      <c r="N1652" s="32">
        <v>19.100000000000001</v>
      </c>
      <c r="O1652" s="32">
        <v>9</v>
      </c>
      <c r="P1652" s="32">
        <v>0</v>
      </c>
      <c r="Q1652" s="39">
        <v>132774.29500000001</v>
      </c>
      <c r="R1652" s="40">
        <v>78.719066029999993</v>
      </c>
      <c r="S1652" s="40">
        <f t="shared" si="129"/>
        <v>10451868.495191699</v>
      </c>
    </row>
    <row r="1653" spans="6:19" ht="20" customHeight="1" x14ac:dyDescent="0.2">
      <c r="F1653" s="4">
        <v>43652</v>
      </c>
      <c r="G1653" s="32" t="str">
        <f t="shared" si="125"/>
        <v>Saturday</v>
      </c>
      <c r="H1653" s="32" t="str">
        <f t="shared" si="126"/>
        <v>July</v>
      </c>
      <c r="I1653" s="32" t="str">
        <f t="shared" si="127"/>
        <v>2019</v>
      </c>
      <c r="J1653" s="32">
        <f t="shared" si="128"/>
        <v>27</v>
      </c>
      <c r="K1653" s="32" t="str">
        <f>VLOOKUP(F1653,_holidays!A1649:B3754, 2,)</f>
        <v>N</v>
      </c>
      <c r="L1653" s="32" t="str">
        <f>VLOOKUP(F1653,_holidays!A1649:C3754, 3,FALSE)</f>
        <v>N</v>
      </c>
      <c r="M1653" s="32">
        <v>6</v>
      </c>
      <c r="N1653" s="32">
        <v>19.399999999999999</v>
      </c>
      <c r="O1653" s="32">
        <v>9.3000000000000007</v>
      </c>
      <c r="P1653" s="32">
        <v>0</v>
      </c>
      <c r="Q1653" s="39">
        <v>114660.9</v>
      </c>
      <c r="R1653" s="40">
        <v>64.992904050000007</v>
      </c>
      <c r="S1653" s="40">
        <f t="shared" si="129"/>
        <v>7452144.8719866453</v>
      </c>
    </row>
    <row r="1654" spans="6:19" ht="20" customHeight="1" x14ac:dyDescent="0.2">
      <c r="F1654" s="4">
        <v>43653</v>
      </c>
      <c r="G1654" s="32" t="str">
        <f t="shared" si="125"/>
        <v>Sunday</v>
      </c>
      <c r="H1654" s="32" t="str">
        <f t="shared" si="126"/>
        <v>July</v>
      </c>
      <c r="I1654" s="32" t="str">
        <f t="shared" si="127"/>
        <v>2019</v>
      </c>
      <c r="J1654" s="32">
        <f t="shared" si="128"/>
        <v>28</v>
      </c>
      <c r="K1654" s="32" t="str">
        <f>VLOOKUP(F1654,_holidays!A1650:B3755, 2,)</f>
        <v>N</v>
      </c>
      <c r="L1654" s="32" t="str">
        <f>VLOOKUP(F1654,_holidays!A1650:C3755, 3,FALSE)</f>
        <v>N</v>
      </c>
      <c r="M1654" s="32">
        <v>9</v>
      </c>
      <c r="N1654" s="32">
        <v>18.2</v>
      </c>
      <c r="O1654" s="32">
        <v>6.1</v>
      </c>
      <c r="P1654" s="32">
        <v>0.2</v>
      </c>
      <c r="Q1654" s="39">
        <v>114469.88</v>
      </c>
      <c r="R1654" s="40">
        <v>87.747186549999995</v>
      </c>
      <c r="S1654" s="40">
        <f t="shared" si="129"/>
        <v>10044409.914716113</v>
      </c>
    </row>
    <row r="1655" spans="6:19" ht="20" customHeight="1" x14ac:dyDescent="0.2">
      <c r="F1655" s="4">
        <v>43654</v>
      </c>
      <c r="G1655" s="32" t="str">
        <f t="shared" si="125"/>
        <v>Monday</v>
      </c>
      <c r="H1655" s="32" t="str">
        <f t="shared" si="126"/>
        <v>July</v>
      </c>
      <c r="I1655" s="32" t="str">
        <f t="shared" si="127"/>
        <v>2019</v>
      </c>
      <c r="J1655" s="32">
        <f t="shared" si="128"/>
        <v>28</v>
      </c>
      <c r="K1655" s="32" t="str">
        <f>VLOOKUP(F1655,_holidays!A1651:B3756, 2,)</f>
        <v>N</v>
      </c>
      <c r="L1655" s="32" t="str">
        <f>VLOOKUP(F1655,_holidays!A1651:C3756, 3,FALSE)</f>
        <v>N</v>
      </c>
      <c r="M1655" s="32">
        <v>11</v>
      </c>
      <c r="N1655" s="32">
        <v>16</v>
      </c>
      <c r="O1655" s="32">
        <v>8.1999999999999993</v>
      </c>
      <c r="P1655" s="32">
        <v>5.2</v>
      </c>
      <c r="Q1655" s="39">
        <v>127307.26</v>
      </c>
      <c r="R1655" s="40">
        <v>101.94417129999999</v>
      </c>
      <c r="S1655" s="40">
        <f t="shared" si="129"/>
        <v>12978233.121173637</v>
      </c>
    </row>
    <row r="1656" spans="6:19" ht="20" customHeight="1" x14ac:dyDescent="0.2">
      <c r="F1656" s="4">
        <v>43655</v>
      </c>
      <c r="G1656" s="32" t="str">
        <f t="shared" si="125"/>
        <v>Tuesday</v>
      </c>
      <c r="H1656" s="32" t="str">
        <f t="shared" si="126"/>
        <v>July</v>
      </c>
      <c r="I1656" s="32" t="str">
        <f t="shared" si="127"/>
        <v>2019</v>
      </c>
      <c r="J1656" s="32">
        <f t="shared" si="128"/>
        <v>28</v>
      </c>
      <c r="K1656" s="32" t="str">
        <f>VLOOKUP(F1656,_holidays!A1652:B3757, 2,)</f>
        <v>N</v>
      </c>
      <c r="L1656" s="32" t="str">
        <f>VLOOKUP(F1656,_holidays!A1652:C3757, 3,FALSE)</f>
        <v>N</v>
      </c>
      <c r="M1656" s="32">
        <v>6.8</v>
      </c>
      <c r="N1656" s="32">
        <v>15</v>
      </c>
      <c r="O1656" s="32">
        <v>7.2</v>
      </c>
      <c r="P1656" s="32">
        <v>0.2</v>
      </c>
      <c r="Q1656" s="39">
        <v>133803.98499999999</v>
      </c>
      <c r="R1656" s="40">
        <v>125.0990315</v>
      </c>
      <c r="S1656" s="40">
        <f t="shared" si="129"/>
        <v>16738748.934340525</v>
      </c>
    </row>
    <row r="1657" spans="6:19" ht="20" customHeight="1" x14ac:dyDescent="0.2">
      <c r="F1657" s="4">
        <v>43656</v>
      </c>
      <c r="G1657" s="32" t="str">
        <f t="shared" si="125"/>
        <v>Wednesday</v>
      </c>
      <c r="H1657" s="32" t="str">
        <f t="shared" si="126"/>
        <v>July</v>
      </c>
      <c r="I1657" s="32" t="str">
        <f t="shared" si="127"/>
        <v>2019</v>
      </c>
      <c r="J1657" s="32">
        <f t="shared" si="128"/>
        <v>28</v>
      </c>
      <c r="K1657" s="32" t="str">
        <f>VLOOKUP(F1657,_holidays!A1653:B3758, 2,)</f>
        <v>N</v>
      </c>
      <c r="L1657" s="32" t="str">
        <f>VLOOKUP(F1657,_holidays!A1653:C3758, 3,FALSE)</f>
        <v>N</v>
      </c>
      <c r="M1657" s="32">
        <v>9.5</v>
      </c>
      <c r="N1657" s="32">
        <v>15.4</v>
      </c>
      <c r="O1657" s="32">
        <v>6.7</v>
      </c>
      <c r="P1657" s="32">
        <v>0.2</v>
      </c>
      <c r="Q1657" s="39">
        <v>127092.715</v>
      </c>
      <c r="R1657" s="40">
        <v>84.780694909999994</v>
      </c>
      <c r="S1657" s="40">
        <f t="shared" si="129"/>
        <v>10775008.69569858</v>
      </c>
    </row>
    <row r="1658" spans="6:19" ht="20" customHeight="1" x14ac:dyDescent="0.2">
      <c r="F1658" s="4">
        <v>43657</v>
      </c>
      <c r="G1658" s="32" t="str">
        <f t="shared" si="125"/>
        <v>Thursday</v>
      </c>
      <c r="H1658" s="32" t="str">
        <f t="shared" si="126"/>
        <v>July</v>
      </c>
      <c r="I1658" s="32" t="str">
        <f t="shared" si="127"/>
        <v>2019</v>
      </c>
      <c r="J1658" s="32">
        <f t="shared" si="128"/>
        <v>28</v>
      </c>
      <c r="K1658" s="32" t="str">
        <f>VLOOKUP(F1658,_holidays!A1654:B3759, 2,)</f>
        <v>N</v>
      </c>
      <c r="L1658" s="32" t="str">
        <f>VLOOKUP(F1658,_holidays!A1654:C3759, 3,FALSE)</f>
        <v>N</v>
      </c>
      <c r="M1658" s="32">
        <v>7.8</v>
      </c>
      <c r="N1658" s="32">
        <v>14.3</v>
      </c>
      <c r="O1658" s="32">
        <v>4.5999999999999996</v>
      </c>
      <c r="P1658" s="32">
        <v>6.4</v>
      </c>
      <c r="Q1658" s="39">
        <v>133131.51999999999</v>
      </c>
      <c r="R1658" s="40">
        <v>89.217705280000004</v>
      </c>
      <c r="S1658" s="40">
        <f t="shared" si="129"/>
        <v>11877688.714838425</v>
      </c>
    </row>
    <row r="1659" spans="6:19" ht="20" customHeight="1" x14ac:dyDescent="0.2">
      <c r="F1659" s="4">
        <v>43658</v>
      </c>
      <c r="G1659" s="32" t="str">
        <f t="shared" si="125"/>
        <v>Friday</v>
      </c>
      <c r="H1659" s="32" t="str">
        <f t="shared" si="126"/>
        <v>July</v>
      </c>
      <c r="I1659" s="32" t="str">
        <f t="shared" si="127"/>
        <v>2019</v>
      </c>
      <c r="J1659" s="32">
        <f t="shared" si="128"/>
        <v>28</v>
      </c>
      <c r="K1659" s="32" t="str">
        <f>VLOOKUP(F1659,_holidays!A1655:B3760, 2,)</f>
        <v>N</v>
      </c>
      <c r="L1659" s="32" t="str">
        <f>VLOOKUP(F1659,_holidays!A1655:C3760, 3,FALSE)</f>
        <v>N</v>
      </c>
      <c r="M1659" s="32">
        <v>10.1</v>
      </c>
      <c r="N1659" s="32">
        <v>15.7</v>
      </c>
      <c r="O1659" s="32">
        <v>6.2</v>
      </c>
      <c r="P1659" s="32">
        <v>2.4</v>
      </c>
      <c r="Q1659" s="39">
        <v>128384.14</v>
      </c>
      <c r="R1659" s="40">
        <v>90.969699500000004</v>
      </c>
      <c r="S1659" s="40">
        <f t="shared" si="129"/>
        <v>11679066.63636593</v>
      </c>
    </row>
    <row r="1660" spans="6:19" ht="20" customHeight="1" x14ac:dyDescent="0.2">
      <c r="F1660" s="4">
        <v>43659</v>
      </c>
      <c r="G1660" s="32" t="str">
        <f t="shared" si="125"/>
        <v>Saturday</v>
      </c>
      <c r="H1660" s="32" t="str">
        <f t="shared" si="126"/>
        <v>July</v>
      </c>
      <c r="I1660" s="32" t="str">
        <f t="shared" si="127"/>
        <v>2019</v>
      </c>
      <c r="J1660" s="32">
        <f t="shared" si="128"/>
        <v>28</v>
      </c>
      <c r="K1660" s="32" t="str">
        <f>VLOOKUP(F1660,_holidays!A1656:B3761, 2,)</f>
        <v>N</v>
      </c>
      <c r="L1660" s="32" t="str">
        <f>VLOOKUP(F1660,_holidays!A1656:C3761, 3,FALSE)</f>
        <v>N</v>
      </c>
      <c r="M1660" s="32">
        <v>7</v>
      </c>
      <c r="N1660" s="32">
        <v>12</v>
      </c>
      <c r="O1660" s="32">
        <v>8.3000000000000007</v>
      </c>
      <c r="P1660" s="32">
        <v>4.4000000000000004</v>
      </c>
      <c r="Q1660" s="39">
        <v>123954.31</v>
      </c>
      <c r="R1660" s="40">
        <v>82.190068789999998</v>
      </c>
      <c r="S1660" s="40">
        <f t="shared" si="129"/>
        <v>10187813.265716985</v>
      </c>
    </row>
    <row r="1661" spans="6:19" ht="20" customHeight="1" x14ac:dyDescent="0.2">
      <c r="F1661" s="4">
        <v>43660</v>
      </c>
      <c r="G1661" s="32" t="str">
        <f t="shared" si="125"/>
        <v>Sunday</v>
      </c>
      <c r="H1661" s="32" t="str">
        <f t="shared" si="126"/>
        <v>July</v>
      </c>
      <c r="I1661" s="32" t="str">
        <f t="shared" si="127"/>
        <v>2019</v>
      </c>
      <c r="J1661" s="32">
        <f t="shared" si="128"/>
        <v>29</v>
      </c>
      <c r="K1661" s="32" t="str">
        <f>VLOOKUP(F1661,_holidays!A1657:B3762, 2,)</f>
        <v>N</v>
      </c>
      <c r="L1661" s="32" t="str">
        <f>VLOOKUP(F1661,_holidays!A1657:C3762, 3,FALSE)</f>
        <v>N</v>
      </c>
      <c r="M1661" s="32">
        <v>7.1</v>
      </c>
      <c r="N1661" s="32">
        <v>13.1</v>
      </c>
      <c r="O1661" s="32">
        <v>3.8</v>
      </c>
      <c r="P1661" s="32">
        <v>0.8</v>
      </c>
      <c r="Q1661" s="39">
        <v>123740.265</v>
      </c>
      <c r="R1661" s="40">
        <v>81.784996430000007</v>
      </c>
      <c r="S1661" s="40">
        <f t="shared" si="129"/>
        <v>10120097.131272255</v>
      </c>
    </row>
    <row r="1662" spans="6:19" ht="20" customHeight="1" x14ac:dyDescent="0.2">
      <c r="F1662" s="4">
        <v>43661</v>
      </c>
      <c r="G1662" s="32" t="str">
        <f t="shared" si="125"/>
        <v>Monday</v>
      </c>
      <c r="H1662" s="32" t="str">
        <f t="shared" si="126"/>
        <v>July</v>
      </c>
      <c r="I1662" s="32" t="str">
        <f t="shared" si="127"/>
        <v>2019</v>
      </c>
      <c r="J1662" s="32">
        <f t="shared" si="128"/>
        <v>29</v>
      </c>
      <c r="K1662" s="32" t="str">
        <f>VLOOKUP(F1662,_holidays!A1658:B3763, 2,)</f>
        <v>N</v>
      </c>
      <c r="L1662" s="32" t="str">
        <f>VLOOKUP(F1662,_holidays!A1658:C3763, 3,FALSE)</f>
        <v>N</v>
      </c>
      <c r="M1662" s="32">
        <v>8.9</v>
      </c>
      <c r="N1662" s="32">
        <v>14.3</v>
      </c>
      <c r="O1662" s="32">
        <v>7.6</v>
      </c>
      <c r="P1662" s="32">
        <v>4.4000000000000004</v>
      </c>
      <c r="Q1662" s="39">
        <v>131739.20000000001</v>
      </c>
      <c r="R1662" s="40">
        <v>92.269993139999997</v>
      </c>
      <c r="S1662" s="40">
        <f t="shared" si="129"/>
        <v>12155575.080269089</v>
      </c>
    </row>
    <row r="1663" spans="6:19" ht="20" customHeight="1" x14ac:dyDescent="0.2">
      <c r="F1663" s="4">
        <v>43662</v>
      </c>
      <c r="G1663" s="32" t="str">
        <f t="shared" si="125"/>
        <v>Tuesday</v>
      </c>
      <c r="H1663" s="32" t="str">
        <f t="shared" si="126"/>
        <v>July</v>
      </c>
      <c r="I1663" s="32" t="str">
        <f t="shared" si="127"/>
        <v>2019</v>
      </c>
      <c r="J1663" s="32">
        <f t="shared" si="128"/>
        <v>29</v>
      </c>
      <c r="K1663" s="32" t="str">
        <f>VLOOKUP(F1663,_holidays!A1659:B3764, 2,)</f>
        <v>Y</v>
      </c>
      <c r="L1663" s="32" t="str">
        <f>VLOOKUP(F1663,_holidays!A1659:C3764, 3,FALSE)</f>
        <v>N</v>
      </c>
      <c r="M1663" s="32">
        <v>9.9</v>
      </c>
      <c r="N1663" s="32">
        <v>13.9</v>
      </c>
      <c r="O1663" s="32">
        <v>6.4</v>
      </c>
      <c r="P1663" s="32">
        <v>1.8</v>
      </c>
      <c r="Q1663" s="39">
        <v>132941.76999999999</v>
      </c>
      <c r="R1663" s="40">
        <v>114.6004499</v>
      </c>
      <c r="S1663" s="40">
        <f t="shared" si="129"/>
        <v>15235186.652502323</v>
      </c>
    </row>
    <row r="1664" spans="6:19" ht="20" customHeight="1" x14ac:dyDescent="0.2">
      <c r="F1664" s="4">
        <v>43663</v>
      </c>
      <c r="G1664" s="32" t="str">
        <f t="shared" si="125"/>
        <v>Wednesday</v>
      </c>
      <c r="H1664" s="32" t="str">
        <f t="shared" si="126"/>
        <v>July</v>
      </c>
      <c r="I1664" s="32" t="str">
        <f t="shared" si="127"/>
        <v>2019</v>
      </c>
      <c r="J1664" s="32">
        <f t="shared" si="128"/>
        <v>29</v>
      </c>
      <c r="K1664" s="32" t="str">
        <f>VLOOKUP(F1664,_holidays!A1660:B3765, 2,)</f>
        <v>Y</v>
      </c>
      <c r="L1664" s="32" t="str">
        <f>VLOOKUP(F1664,_holidays!A1660:C3765, 3,FALSE)</f>
        <v>N</v>
      </c>
      <c r="M1664" s="32">
        <v>9.6999999999999993</v>
      </c>
      <c r="N1664" s="32">
        <v>13.7</v>
      </c>
      <c r="O1664" s="32">
        <v>3.6</v>
      </c>
      <c r="P1664" s="32">
        <v>0</v>
      </c>
      <c r="Q1664" s="39">
        <v>135339.82</v>
      </c>
      <c r="R1664" s="40">
        <v>91.545886449999998</v>
      </c>
      <c r="S1664" s="40">
        <f t="shared" si="129"/>
        <v>12389803.793883439</v>
      </c>
    </row>
    <row r="1665" spans="6:19" ht="20" customHeight="1" x14ac:dyDescent="0.2">
      <c r="F1665" s="4">
        <v>43664</v>
      </c>
      <c r="G1665" s="32" t="str">
        <f t="shared" si="125"/>
        <v>Thursday</v>
      </c>
      <c r="H1665" s="32" t="str">
        <f t="shared" si="126"/>
        <v>July</v>
      </c>
      <c r="I1665" s="32" t="str">
        <f t="shared" si="127"/>
        <v>2019</v>
      </c>
      <c r="J1665" s="32">
        <f t="shared" si="128"/>
        <v>29</v>
      </c>
      <c r="K1665" s="32" t="str">
        <f>VLOOKUP(F1665,_holidays!A1661:B3766, 2,)</f>
        <v>Y</v>
      </c>
      <c r="L1665" s="32" t="str">
        <f>VLOOKUP(F1665,_holidays!A1661:C3766, 3,FALSE)</f>
        <v>N</v>
      </c>
      <c r="M1665" s="32">
        <v>9</v>
      </c>
      <c r="N1665" s="32">
        <v>14.3</v>
      </c>
      <c r="O1665" s="32">
        <v>7.9</v>
      </c>
      <c r="P1665" s="32">
        <v>0.4</v>
      </c>
      <c r="Q1665" s="39">
        <v>134119.14000000001</v>
      </c>
      <c r="R1665" s="40">
        <v>85.918878829999997</v>
      </c>
      <c r="S1665" s="40">
        <f t="shared" si="129"/>
        <v>11523366.138443807</v>
      </c>
    </row>
    <row r="1666" spans="6:19" ht="20" customHeight="1" x14ac:dyDescent="0.2">
      <c r="F1666" s="4">
        <v>43665</v>
      </c>
      <c r="G1666" s="32" t="str">
        <f t="shared" si="125"/>
        <v>Friday</v>
      </c>
      <c r="H1666" s="32" t="str">
        <f t="shared" si="126"/>
        <v>July</v>
      </c>
      <c r="I1666" s="32" t="str">
        <f t="shared" si="127"/>
        <v>2019</v>
      </c>
      <c r="J1666" s="32">
        <f t="shared" si="128"/>
        <v>29</v>
      </c>
      <c r="K1666" s="32" t="str">
        <f>VLOOKUP(F1666,_holidays!A1662:B3767, 2,)</f>
        <v>Y</v>
      </c>
      <c r="L1666" s="32" t="str">
        <f>VLOOKUP(F1666,_holidays!A1662:C3767, 3,FALSE)</f>
        <v>N</v>
      </c>
      <c r="M1666" s="32">
        <v>7.5</v>
      </c>
      <c r="N1666" s="32">
        <v>15.7</v>
      </c>
      <c r="O1666" s="32">
        <v>9.6</v>
      </c>
      <c r="P1666" s="32">
        <v>1.6</v>
      </c>
      <c r="Q1666" s="39">
        <v>132101.85999999999</v>
      </c>
      <c r="R1666" s="40">
        <v>101.5731984</v>
      </c>
      <c r="S1666" s="40">
        <f t="shared" si="129"/>
        <v>13418008.434789022</v>
      </c>
    </row>
    <row r="1667" spans="6:19" ht="20" customHeight="1" x14ac:dyDescent="0.2">
      <c r="F1667" s="4">
        <v>43666</v>
      </c>
      <c r="G1667" s="32" t="str">
        <f t="shared" si="125"/>
        <v>Saturday</v>
      </c>
      <c r="H1667" s="32" t="str">
        <f t="shared" si="126"/>
        <v>July</v>
      </c>
      <c r="I1667" s="32" t="str">
        <f t="shared" si="127"/>
        <v>2019</v>
      </c>
      <c r="J1667" s="32">
        <f t="shared" si="128"/>
        <v>29</v>
      </c>
      <c r="K1667" s="32" t="str">
        <f>VLOOKUP(F1667,_holidays!A1663:B3768, 2,)</f>
        <v>Y</v>
      </c>
      <c r="L1667" s="32" t="str">
        <f>VLOOKUP(F1667,_holidays!A1663:C3768, 3,FALSE)</f>
        <v>N</v>
      </c>
      <c r="M1667" s="32">
        <v>8</v>
      </c>
      <c r="N1667" s="32">
        <v>17.100000000000001</v>
      </c>
      <c r="O1667" s="32">
        <v>10.3</v>
      </c>
      <c r="P1667" s="32">
        <v>0</v>
      </c>
      <c r="Q1667" s="39">
        <v>111288.905</v>
      </c>
      <c r="R1667" s="40">
        <v>52.5253199</v>
      </c>
      <c r="S1667" s="40">
        <f t="shared" si="129"/>
        <v>5845485.3364457097</v>
      </c>
    </row>
    <row r="1668" spans="6:19" ht="20" customHeight="1" x14ac:dyDescent="0.2">
      <c r="F1668" s="4">
        <v>43667</v>
      </c>
      <c r="G1668" s="32" t="str">
        <f t="shared" si="125"/>
        <v>Sunday</v>
      </c>
      <c r="H1668" s="32" t="str">
        <f t="shared" si="126"/>
        <v>July</v>
      </c>
      <c r="I1668" s="32" t="str">
        <f t="shared" si="127"/>
        <v>2019</v>
      </c>
      <c r="J1668" s="32">
        <f t="shared" si="128"/>
        <v>30</v>
      </c>
      <c r="K1668" s="32" t="str">
        <f>VLOOKUP(F1668,_holidays!A1664:B3769, 2,)</f>
        <v>Y</v>
      </c>
      <c r="L1668" s="32" t="str">
        <f>VLOOKUP(F1668,_holidays!A1664:C3769, 3,FALSE)</f>
        <v>N</v>
      </c>
      <c r="M1668" s="32">
        <v>11.3</v>
      </c>
      <c r="N1668" s="32">
        <v>16.600000000000001</v>
      </c>
      <c r="O1668" s="32">
        <v>8.1</v>
      </c>
      <c r="P1668" s="32">
        <v>0</v>
      </c>
      <c r="Q1668" s="39">
        <v>111293.15</v>
      </c>
      <c r="R1668" s="40">
        <v>60.156590430000001</v>
      </c>
      <c r="S1668" s="40">
        <f t="shared" si="129"/>
        <v>6695016.4422145542</v>
      </c>
    </row>
    <row r="1669" spans="6:19" ht="20" customHeight="1" x14ac:dyDescent="0.2">
      <c r="F1669" s="4">
        <v>43668</v>
      </c>
      <c r="G1669" s="32" t="str">
        <f t="shared" si="125"/>
        <v>Monday</v>
      </c>
      <c r="H1669" s="32" t="str">
        <f t="shared" si="126"/>
        <v>July</v>
      </c>
      <c r="I1669" s="32" t="str">
        <f t="shared" si="127"/>
        <v>2019</v>
      </c>
      <c r="J1669" s="32">
        <f t="shared" si="128"/>
        <v>30</v>
      </c>
      <c r="K1669" s="32" t="str">
        <f>VLOOKUP(F1669,_holidays!A1665:B3770, 2,)</f>
        <v>Y</v>
      </c>
      <c r="L1669" s="32" t="str">
        <f>VLOOKUP(F1669,_holidays!A1665:C3770, 3,FALSE)</f>
        <v>N</v>
      </c>
      <c r="M1669" s="32">
        <v>7.9</v>
      </c>
      <c r="N1669" s="32">
        <v>15.6</v>
      </c>
      <c r="O1669" s="32">
        <v>10.6</v>
      </c>
      <c r="P1669" s="32">
        <v>0</v>
      </c>
      <c r="Q1669" s="39">
        <v>123618.42</v>
      </c>
      <c r="R1669" s="40">
        <v>64.585343089999995</v>
      </c>
      <c r="S1669" s="40">
        <f t="shared" si="129"/>
        <v>7983938.0679437174</v>
      </c>
    </row>
    <row r="1670" spans="6:19" ht="20" customHeight="1" x14ac:dyDescent="0.2">
      <c r="F1670" s="4">
        <v>43669</v>
      </c>
      <c r="G1670" s="32" t="str">
        <f t="shared" ref="G1670:G1733" si="130">TEXT(F1670,"DDDD")</f>
        <v>Tuesday</v>
      </c>
      <c r="H1670" s="32" t="str">
        <f t="shared" ref="H1670:H1733" si="131">TEXT(F1670,"MMMM")</f>
        <v>July</v>
      </c>
      <c r="I1670" s="32" t="str">
        <f t="shared" ref="I1670:I1733" si="132">TEXT(F1670,"YYYY")</f>
        <v>2019</v>
      </c>
      <c r="J1670" s="32">
        <f t="shared" ref="J1670:J1733" si="133">WEEKNUM(F1670)</f>
        <v>30</v>
      </c>
      <c r="K1670" s="32" t="str">
        <f>VLOOKUP(F1670,_holidays!A1666:B3771, 2,)</f>
        <v>Y</v>
      </c>
      <c r="L1670" s="32" t="str">
        <f>VLOOKUP(F1670,_holidays!A1666:C3771, 3,FALSE)</f>
        <v>N</v>
      </c>
      <c r="M1670" s="32">
        <v>9.9</v>
      </c>
      <c r="N1670" s="32">
        <v>15.2</v>
      </c>
      <c r="O1670" s="32">
        <v>8.1999999999999993</v>
      </c>
      <c r="P1670" s="32">
        <v>1.6</v>
      </c>
      <c r="Q1670" s="39">
        <v>129008.62</v>
      </c>
      <c r="R1670" s="40">
        <v>69.864795830000006</v>
      </c>
      <c r="S1670" s="40">
        <f t="shared" ref="S1670:S1733" si="134">Q1670*R1670</f>
        <v>9013160.8966100551</v>
      </c>
    </row>
    <row r="1671" spans="6:19" ht="20" customHeight="1" x14ac:dyDescent="0.2">
      <c r="F1671" s="4">
        <v>43670</v>
      </c>
      <c r="G1671" s="32" t="str">
        <f t="shared" si="130"/>
        <v>Wednesday</v>
      </c>
      <c r="H1671" s="32" t="str">
        <f t="shared" si="131"/>
        <v>July</v>
      </c>
      <c r="I1671" s="32" t="str">
        <f t="shared" si="132"/>
        <v>2019</v>
      </c>
      <c r="J1671" s="32">
        <f t="shared" si="133"/>
        <v>30</v>
      </c>
      <c r="K1671" s="32" t="str">
        <f>VLOOKUP(F1671,_holidays!A1667:B3772, 2,)</f>
        <v>Y</v>
      </c>
      <c r="L1671" s="32" t="str">
        <f>VLOOKUP(F1671,_holidays!A1667:C3772, 3,FALSE)</f>
        <v>N</v>
      </c>
      <c r="M1671" s="32">
        <v>7</v>
      </c>
      <c r="N1671" s="32">
        <v>14.4</v>
      </c>
      <c r="O1671" s="32">
        <v>7.8</v>
      </c>
      <c r="P1671" s="32">
        <v>8</v>
      </c>
      <c r="Q1671" s="39">
        <v>135782.54500000001</v>
      </c>
      <c r="R1671" s="40">
        <v>87.256299299999995</v>
      </c>
      <c r="S1671" s="40">
        <f t="shared" si="134"/>
        <v>11847882.38623572</v>
      </c>
    </row>
    <row r="1672" spans="6:19" ht="20" customHeight="1" x14ac:dyDescent="0.2">
      <c r="F1672" s="4">
        <v>43671</v>
      </c>
      <c r="G1672" s="32" t="str">
        <f t="shared" si="130"/>
        <v>Thursday</v>
      </c>
      <c r="H1672" s="32" t="str">
        <f t="shared" si="131"/>
        <v>July</v>
      </c>
      <c r="I1672" s="32" t="str">
        <f t="shared" si="132"/>
        <v>2019</v>
      </c>
      <c r="J1672" s="32">
        <f t="shared" si="133"/>
        <v>30</v>
      </c>
      <c r="K1672" s="32" t="str">
        <f>VLOOKUP(F1672,_holidays!A1668:B3773, 2,)</f>
        <v>Y</v>
      </c>
      <c r="L1672" s="32" t="str">
        <f>VLOOKUP(F1672,_holidays!A1668:C3773, 3,FALSE)</f>
        <v>N</v>
      </c>
      <c r="M1672" s="32">
        <v>9.1999999999999993</v>
      </c>
      <c r="N1672" s="32">
        <v>14.8</v>
      </c>
      <c r="O1672" s="32">
        <v>5.2</v>
      </c>
      <c r="P1672" s="32">
        <v>0</v>
      </c>
      <c r="Q1672" s="39">
        <v>132940.63</v>
      </c>
      <c r="R1672" s="40">
        <v>84.076210110000005</v>
      </c>
      <c r="S1672" s="40">
        <f t="shared" si="134"/>
        <v>11177144.34003577</v>
      </c>
    </row>
    <row r="1673" spans="6:19" ht="20" customHeight="1" x14ac:dyDescent="0.2">
      <c r="F1673" s="4">
        <v>43672</v>
      </c>
      <c r="G1673" s="32" t="str">
        <f t="shared" si="130"/>
        <v>Friday</v>
      </c>
      <c r="H1673" s="32" t="str">
        <f t="shared" si="131"/>
        <v>July</v>
      </c>
      <c r="I1673" s="32" t="str">
        <f t="shared" si="132"/>
        <v>2019</v>
      </c>
      <c r="J1673" s="32">
        <f t="shared" si="133"/>
        <v>30</v>
      </c>
      <c r="K1673" s="32" t="str">
        <f>VLOOKUP(F1673,_holidays!A1669:B3774, 2,)</f>
        <v>Y</v>
      </c>
      <c r="L1673" s="32" t="str">
        <f>VLOOKUP(F1673,_holidays!A1669:C3774, 3,FALSE)</f>
        <v>N</v>
      </c>
      <c r="M1673" s="32">
        <v>11</v>
      </c>
      <c r="N1673" s="32">
        <v>14</v>
      </c>
      <c r="O1673" s="32">
        <v>5.9</v>
      </c>
      <c r="P1673" s="32">
        <v>0</v>
      </c>
      <c r="Q1673" s="39">
        <v>136493.13</v>
      </c>
      <c r="R1673" s="40">
        <v>95.233217850000003</v>
      </c>
      <c r="S1673" s="40">
        <f t="shared" si="134"/>
        <v>12998679.984318372</v>
      </c>
    </row>
    <row r="1674" spans="6:19" ht="20" customHeight="1" x14ac:dyDescent="0.2">
      <c r="F1674" s="4">
        <v>43673</v>
      </c>
      <c r="G1674" s="32" t="str">
        <f t="shared" si="130"/>
        <v>Saturday</v>
      </c>
      <c r="H1674" s="32" t="str">
        <f t="shared" si="131"/>
        <v>July</v>
      </c>
      <c r="I1674" s="32" t="str">
        <f t="shared" si="132"/>
        <v>2019</v>
      </c>
      <c r="J1674" s="32">
        <f t="shared" si="133"/>
        <v>30</v>
      </c>
      <c r="K1674" s="32" t="str">
        <f>VLOOKUP(F1674,_holidays!A1670:B3775, 2,)</f>
        <v>Y</v>
      </c>
      <c r="L1674" s="32" t="str">
        <f>VLOOKUP(F1674,_holidays!A1670:C3775, 3,FALSE)</f>
        <v>N</v>
      </c>
      <c r="M1674" s="32">
        <v>9.8000000000000007</v>
      </c>
      <c r="N1674" s="32">
        <v>15.3</v>
      </c>
      <c r="O1674" s="32">
        <v>8.6999999999999993</v>
      </c>
      <c r="P1674" s="32">
        <v>6.8</v>
      </c>
      <c r="Q1674" s="39">
        <v>121958.69</v>
      </c>
      <c r="R1674" s="40">
        <v>94.375867150000005</v>
      </c>
      <c r="S1674" s="40">
        <f t="shared" si="134"/>
        <v>11509957.125228034</v>
      </c>
    </row>
    <row r="1675" spans="6:19" ht="20" customHeight="1" x14ac:dyDescent="0.2">
      <c r="F1675" s="4">
        <v>43674</v>
      </c>
      <c r="G1675" s="32" t="str">
        <f t="shared" si="130"/>
        <v>Sunday</v>
      </c>
      <c r="H1675" s="32" t="str">
        <f t="shared" si="131"/>
        <v>July</v>
      </c>
      <c r="I1675" s="32" t="str">
        <f t="shared" si="132"/>
        <v>2019</v>
      </c>
      <c r="J1675" s="32">
        <f t="shared" si="133"/>
        <v>31</v>
      </c>
      <c r="K1675" s="32" t="str">
        <f>VLOOKUP(F1675,_holidays!A1671:B3776, 2,)</f>
        <v>Y</v>
      </c>
      <c r="L1675" s="32" t="str">
        <f>VLOOKUP(F1675,_holidays!A1671:C3776, 3,FALSE)</f>
        <v>N</v>
      </c>
      <c r="M1675" s="32">
        <v>6.6</v>
      </c>
      <c r="N1675" s="32">
        <v>15.1</v>
      </c>
      <c r="O1675" s="32">
        <v>10.199999999999999</v>
      </c>
      <c r="P1675" s="32">
        <v>0</v>
      </c>
      <c r="Q1675" s="39">
        <v>118413.13499999999</v>
      </c>
      <c r="R1675" s="40">
        <v>85.712073040000007</v>
      </c>
      <c r="S1675" s="40">
        <f t="shared" si="134"/>
        <v>10149435.27601538</v>
      </c>
    </row>
    <row r="1676" spans="6:19" ht="20" customHeight="1" x14ac:dyDescent="0.2">
      <c r="F1676" s="4">
        <v>43675</v>
      </c>
      <c r="G1676" s="32" t="str">
        <f t="shared" si="130"/>
        <v>Monday</v>
      </c>
      <c r="H1676" s="32" t="str">
        <f t="shared" si="131"/>
        <v>July</v>
      </c>
      <c r="I1676" s="32" t="str">
        <f t="shared" si="132"/>
        <v>2019</v>
      </c>
      <c r="J1676" s="32">
        <f t="shared" si="133"/>
        <v>31</v>
      </c>
      <c r="K1676" s="32" t="str">
        <f>VLOOKUP(F1676,_holidays!A1672:B3777, 2,)</f>
        <v>Y</v>
      </c>
      <c r="L1676" s="32" t="str">
        <f>VLOOKUP(F1676,_holidays!A1672:C3777, 3,FALSE)</f>
        <v>N</v>
      </c>
      <c r="M1676" s="32">
        <v>8.9</v>
      </c>
      <c r="N1676" s="32">
        <v>14.6</v>
      </c>
      <c r="O1676" s="32">
        <v>9.9</v>
      </c>
      <c r="P1676" s="32">
        <v>0</v>
      </c>
      <c r="Q1676" s="39">
        <v>133205.18</v>
      </c>
      <c r="R1676" s="40">
        <v>95.873752800000005</v>
      </c>
      <c r="S1676" s="40">
        <f t="shared" si="134"/>
        <v>12770880.498999504</v>
      </c>
    </row>
    <row r="1677" spans="6:19" ht="20" customHeight="1" x14ac:dyDescent="0.2">
      <c r="F1677" s="4">
        <v>43676</v>
      </c>
      <c r="G1677" s="32" t="str">
        <f t="shared" si="130"/>
        <v>Tuesday</v>
      </c>
      <c r="H1677" s="32" t="str">
        <f t="shared" si="131"/>
        <v>July</v>
      </c>
      <c r="I1677" s="32" t="str">
        <f t="shared" si="132"/>
        <v>2019</v>
      </c>
      <c r="J1677" s="32">
        <f t="shared" si="133"/>
        <v>31</v>
      </c>
      <c r="K1677" s="32" t="str">
        <f>VLOOKUP(F1677,_holidays!A1673:B3778, 2,)</f>
        <v>Y</v>
      </c>
      <c r="L1677" s="32" t="str">
        <f>VLOOKUP(F1677,_holidays!A1673:C3778, 3,FALSE)</f>
        <v>N</v>
      </c>
      <c r="M1677" s="32">
        <v>7.9</v>
      </c>
      <c r="N1677" s="32">
        <v>12.5</v>
      </c>
      <c r="O1677" s="32">
        <v>8.6999999999999993</v>
      </c>
      <c r="P1677" s="32">
        <v>0.8</v>
      </c>
      <c r="Q1677" s="39">
        <v>138858.04500000001</v>
      </c>
      <c r="R1677" s="40">
        <v>110.4700594</v>
      </c>
      <c r="S1677" s="40">
        <f t="shared" si="134"/>
        <v>15339656.479317874</v>
      </c>
    </row>
    <row r="1678" spans="6:19" ht="20" customHeight="1" x14ac:dyDescent="0.2">
      <c r="F1678" s="4">
        <v>43677</v>
      </c>
      <c r="G1678" s="32" t="str">
        <f t="shared" si="130"/>
        <v>Wednesday</v>
      </c>
      <c r="H1678" s="32" t="str">
        <f t="shared" si="131"/>
        <v>July</v>
      </c>
      <c r="I1678" s="32" t="str">
        <f t="shared" si="132"/>
        <v>2019</v>
      </c>
      <c r="J1678" s="32">
        <f t="shared" si="133"/>
        <v>31</v>
      </c>
      <c r="K1678" s="32" t="str">
        <f>VLOOKUP(F1678,_holidays!A1674:B3779, 2,)</f>
        <v>Y</v>
      </c>
      <c r="L1678" s="32" t="str">
        <f>VLOOKUP(F1678,_holidays!A1674:C3779, 3,FALSE)</f>
        <v>N</v>
      </c>
      <c r="M1678" s="32">
        <v>3</v>
      </c>
      <c r="N1678" s="32">
        <v>12.5</v>
      </c>
      <c r="O1678" s="32">
        <v>11.3</v>
      </c>
      <c r="P1678" s="32">
        <v>0</v>
      </c>
      <c r="Q1678" s="39">
        <v>140275.82999999999</v>
      </c>
      <c r="R1678" s="40">
        <v>153.26684940000001</v>
      </c>
      <c r="S1678" s="40">
        <f t="shared" si="134"/>
        <v>21499634.511070002</v>
      </c>
    </row>
    <row r="1679" spans="6:19" ht="20" customHeight="1" x14ac:dyDescent="0.2">
      <c r="F1679" s="4">
        <v>43678</v>
      </c>
      <c r="G1679" s="32" t="str">
        <f t="shared" si="130"/>
        <v>Thursday</v>
      </c>
      <c r="H1679" s="32" t="str">
        <f t="shared" si="131"/>
        <v>August</v>
      </c>
      <c r="I1679" s="32" t="str">
        <f t="shared" si="132"/>
        <v>2019</v>
      </c>
      <c r="J1679" s="32">
        <f t="shared" si="133"/>
        <v>31</v>
      </c>
      <c r="K1679" s="32" t="str">
        <f>VLOOKUP(F1679,_holidays!A1675:B3780, 2,)</f>
        <v>Y</v>
      </c>
      <c r="L1679" s="32" t="str">
        <f>VLOOKUP(F1679,_holidays!A1675:C3780, 3,FALSE)</f>
        <v>N</v>
      </c>
      <c r="M1679" s="32">
        <v>5.8</v>
      </c>
      <c r="N1679" s="32">
        <v>13.8</v>
      </c>
      <c r="O1679" s="32">
        <v>8.6</v>
      </c>
      <c r="P1679" s="32">
        <v>0</v>
      </c>
      <c r="Q1679" s="39">
        <v>137651.13500000001</v>
      </c>
      <c r="R1679" s="40">
        <v>98.967005540000002</v>
      </c>
      <c r="S1679" s="40">
        <f t="shared" si="134"/>
        <v>13622920.640132289</v>
      </c>
    </row>
    <row r="1680" spans="6:19" ht="20" customHeight="1" x14ac:dyDescent="0.2">
      <c r="F1680" s="4">
        <v>43679</v>
      </c>
      <c r="G1680" s="32" t="str">
        <f t="shared" si="130"/>
        <v>Friday</v>
      </c>
      <c r="H1680" s="32" t="str">
        <f t="shared" si="131"/>
        <v>August</v>
      </c>
      <c r="I1680" s="32" t="str">
        <f t="shared" si="132"/>
        <v>2019</v>
      </c>
      <c r="J1680" s="32">
        <f t="shared" si="133"/>
        <v>31</v>
      </c>
      <c r="K1680" s="32" t="str">
        <f>VLOOKUP(F1680,_holidays!A1676:B3781, 2,)</f>
        <v>Y</v>
      </c>
      <c r="L1680" s="32" t="str">
        <f>VLOOKUP(F1680,_holidays!A1676:C3781, 3,FALSE)</f>
        <v>N</v>
      </c>
      <c r="M1680" s="32">
        <v>9.6999999999999993</v>
      </c>
      <c r="N1680" s="32">
        <v>12.7</v>
      </c>
      <c r="O1680" s="32">
        <v>7.4</v>
      </c>
      <c r="P1680" s="32">
        <v>0.4</v>
      </c>
      <c r="Q1680" s="39">
        <v>135633.89000000001</v>
      </c>
      <c r="R1680" s="40">
        <v>106.56821669999999</v>
      </c>
      <c r="S1680" s="40">
        <f t="shared" si="134"/>
        <v>14454261.781383963</v>
      </c>
    </row>
    <row r="1681" spans="6:19" ht="20" customHeight="1" x14ac:dyDescent="0.2">
      <c r="F1681" s="4">
        <v>43680</v>
      </c>
      <c r="G1681" s="32" t="str">
        <f t="shared" si="130"/>
        <v>Saturday</v>
      </c>
      <c r="H1681" s="32" t="str">
        <f t="shared" si="131"/>
        <v>August</v>
      </c>
      <c r="I1681" s="32" t="str">
        <f t="shared" si="132"/>
        <v>2019</v>
      </c>
      <c r="J1681" s="32">
        <f t="shared" si="133"/>
        <v>31</v>
      </c>
      <c r="K1681" s="32" t="str">
        <f>VLOOKUP(F1681,_holidays!A1677:B3782, 2,)</f>
        <v>Y</v>
      </c>
      <c r="L1681" s="32" t="str">
        <f>VLOOKUP(F1681,_holidays!A1677:C3782, 3,FALSE)</f>
        <v>N</v>
      </c>
      <c r="M1681" s="32">
        <v>10</v>
      </c>
      <c r="N1681" s="32">
        <v>13.9</v>
      </c>
      <c r="O1681" s="32">
        <v>6.2</v>
      </c>
      <c r="P1681" s="32">
        <v>0</v>
      </c>
      <c r="Q1681" s="39">
        <v>119933.7</v>
      </c>
      <c r="R1681" s="40">
        <v>121.53235650000001</v>
      </c>
      <c r="S1681" s="40">
        <f t="shared" si="134"/>
        <v>14575825.18476405</v>
      </c>
    </row>
    <row r="1682" spans="6:19" ht="20" customHeight="1" x14ac:dyDescent="0.2">
      <c r="F1682" s="4">
        <v>43681</v>
      </c>
      <c r="G1682" s="32" t="str">
        <f t="shared" si="130"/>
        <v>Sunday</v>
      </c>
      <c r="H1682" s="32" t="str">
        <f t="shared" si="131"/>
        <v>August</v>
      </c>
      <c r="I1682" s="32" t="str">
        <f t="shared" si="132"/>
        <v>2019</v>
      </c>
      <c r="J1682" s="32">
        <f t="shared" si="133"/>
        <v>32</v>
      </c>
      <c r="K1682" s="32" t="str">
        <f>VLOOKUP(F1682,_holidays!A1678:B3783, 2,)</f>
        <v>Y</v>
      </c>
      <c r="L1682" s="32" t="str">
        <f>VLOOKUP(F1682,_holidays!A1678:C3783, 3,FALSE)</f>
        <v>N</v>
      </c>
      <c r="M1682" s="32">
        <v>9.1999999999999993</v>
      </c>
      <c r="N1682" s="32">
        <v>13.1</v>
      </c>
      <c r="O1682" s="32">
        <v>7.2</v>
      </c>
      <c r="P1682" s="32">
        <v>1</v>
      </c>
      <c r="Q1682" s="39">
        <v>120350.215</v>
      </c>
      <c r="R1682" s="40">
        <v>127.8811699</v>
      </c>
      <c r="S1682" s="40">
        <f t="shared" si="134"/>
        <v>15390526.291916529</v>
      </c>
    </row>
    <row r="1683" spans="6:19" ht="20" customHeight="1" x14ac:dyDescent="0.2">
      <c r="F1683" s="4">
        <v>43682</v>
      </c>
      <c r="G1683" s="32" t="str">
        <f t="shared" si="130"/>
        <v>Monday</v>
      </c>
      <c r="H1683" s="32" t="str">
        <f t="shared" si="131"/>
        <v>August</v>
      </c>
      <c r="I1683" s="32" t="str">
        <f t="shared" si="132"/>
        <v>2019</v>
      </c>
      <c r="J1683" s="32">
        <f t="shared" si="133"/>
        <v>32</v>
      </c>
      <c r="K1683" s="32" t="str">
        <f>VLOOKUP(F1683,_holidays!A1679:B3784, 2,)</f>
        <v>Y</v>
      </c>
      <c r="L1683" s="32" t="str">
        <f>VLOOKUP(F1683,_holidays!A1679:C3784, 3,FALSE)</f>
        <v>N</v>
      </c>
      <c r="M1683" s="32">
        <v>10</v>
      </c>
      <c r="N1683" s="32">
        <v>15.8</v>
      </c>
      <c r="O1683" s="32">
        <v>10.7</v>
      </c>
      <c r="P1683" s="32">
        <v>0</v>
      </c>
      <c r="Q1683" s="39">
        <v>125652.05499999999</v>
      </c>
      <c r="R1683" s="40">
        <v>108.4969239</v>
      </c>
      <c r="S1683" s="40">
        <f t="shared" si="134"/>
        <v>13632861.449213613</v>
      </c>
    </row>
    <row r="1684" spans="6:19" ht="20" customHeight="1" x14ac:dyDescent="0.2">
      <c r="F1684" s="4">
        <v>43683</v>
      </c>
      <c r="G1684" s="32" t="str">
        <f t="shared" si="130"/>
        <v>Tuesday</v>
      </c>
      <c r="H1684" s="32" t="str">
        <f t="shared" si="131"/>
        <v>August</v>
      </c>
      <c r="I1684" s="32" t="str">
        <f t="shared" si="132"/>
        <v>2019</v>
      </c>
      <c r="J1684" s="32">
        <f t="shared" si="133"/>
        <v>32</v>
      </c>
      <c r="K1684" s="32" t="str">
        <f>VLOOKUP(F1684,_holidays!A1680:B3785, 2,)</f>
        <v>Y</v>
      </c>
      <c r="L1684" s="32" t="str">
        <f>VLOOKUP(F1684,_holidays!A1680:C3785, 3,FALSE)</f>
        <v>N</v>
      </c>
      <c r="M1684" s="32">
        <v>9.1</v>
      </c>
      <c r="N1684" s="32">
        <v>13.5</v>
      </c>
      <c r="O1684" s="32">
        <v>4.5</v>
      </c>
      <c r="P1684" s="32">
        <v>0.4</v>
      </c>
      <c r="Q1684" s="39">
        <v>132120.39000000001</v>
      </c>
      <c r="R1684" s="40">
        <v>89.427805109999994</v>
      </c>
      <c r="S1684" s="40">
        <f t="shared" si="134"/>
        <v>11815236.487977194</v>
      </c>
    </row>
    <row r="1685" spans="6:19" ht="20" customHeight="1" x14ac:dyDescent="0.2">
      <c r="F1685" s="4">
        <v>43684</v>
      </c>
      <c r="G1685" s="32" t="str">
        <f t="shared" si="130"/>
        <v>Wednesday</v>
      </c>
      <c r="H1685" s="32" t="str">
        <f t="shared" si="131"/>
        <v>August</v>
      </c>
      <c r="I1685" s="32" t="str">
        <f t="shared" si="132"/>
        <v>2019</v>
      </c>
      <c r="J1685" s="32">
        <f t="shared" si="133"/>
        <v>32</v>
      </c>
      <c r="K1685" s="32" t="str">
        <f>VLOOKUP(F1685,_holidays!A1681:B3786, 2,)</f>
        <v>Y</v>
      </c>
      <c r="L1685" s="32" t="str">
        <f>VLOOKUP(F1685,_holidays!A1681:C3786, 3,FALSE)</f>
        <v>N</v>
      </c>
      <c r="M1685" s="32">
        <v>9.3000000000000007</v>
      </c>
      <c r="N1685" s="32">
        <v>14.1</v>
      </c>
      <c r="O1685" s="32">
        <v>7.5</v>
      </c>
      <c r="P1685" s="32">
        <v>0</v>
      </c>
      <c r="Q1685" s="39">
        <v>136315.38</v>
      </c>
      <c r="R1685" s="40">
        <v>129.26252919999999</v>
      </c>
      <c r="S1685" s="40">
        <f t="shared" si="134"/>
        <v>17620470.787659094</v>
      </c>
    </row>
    <row r="1686" spans="6:19" ht="20" customHeight="1" x14ac:dyDescent="0.2">
      <c r="F1686" s="4">
        <v>43685</v>
      </c>
      <c r="G1686" s="32" t="str">
        <f t="shared" si="130"/>
        <v>Thursday</v>
      </c>
      <c r="H1686" s="32" t="str">
        <f t="shared" si="131"/>
        <v>August</v>
      </c>
      <c r="I1686" s="32" t="str">
        <f t="shared" si="132"/>
        <v>2019</v>
      </c>
      <c r="J1686" s="32">
        <f t="shared" si="133"/>
        <v>32</v>
      </c>
      <c r="K1686" s="32" t="str">
        <f>VLOOKUP(F1686,_holidays!A1682:B3787, 2,)</f>
        <v>Y</v>
      </c>
      <c r="L1686" s="32" t="str">
        <f>VLOOKUP(F1686,_holidays!A1682:C3787, 3,FALSE)</f>
        <v>N</v>
      </c>
      <c r="M1686" s="32">
        <v>6.7</v>
      </c>
      <c r="N1686" s="32">
        <v>13.9</v>
      </c>
      <c r="O1686" s="32">
        <v>9.6</v>
      </c>
      <c r="P1686" s="32">
        <v>10.8</v>
      </c>
      <c r="Q1686" s="39">
        <v>133004.73000000001</v>
      </c>
      <c r="R1686" s="40">
        <v>95.454195279999993</v>
      </c>
      <c r="S1686" s="40">
        <f t="shared" si="134"/>
        <v>12695859.470583675</v>
      </c>
    </row>
    <row r="1687" spans="6:19" ht="20" customHeight="1" x14ac:dyDescent="0.2">
      <c r="F1687" s="4">
        <v>43686</v>
      </c>
      <c r="G1687" s="32" t="str">
        <f t="shared" si="130"/>
        <v>Friday</v>
      </c>
      <c r="H1687" s="32" t="str">
        <f t="shared" si="131"/>
        <v>August</v>
      </c>
      <c r="I1687" s="32" t="str">
        <f t="shared" si="132"/>
        <v>2019</v>
      </c>
      <c r="J1687" s="32">
        <f t="shared" si="133"/>
        <v>32</v>
      </c>
      <c r="K1687" s="32" t="str">
        <f>VLOOKUP(F1687,_holidays!A1683:B3788, 2,)</f>
        <v>Y</v>
      </c>
      <c r="L1687" s="32" t="str">
        <f>VLOOKUP(F1687,_holidays!A1683:C3788, 3,FALSE)</f>
        <v>N</v>
      </c>
      <c r="M1687" s="32">
        <v>7.8</v>
      </c>
      <c r="N1687" s="32">
        <v>10.1</v>
      </c>
      <c r="O1687" s="32">
        <v>7.3</v>
      </c>
      <c r="P1687" s="32">
        <v>2</v>
      </c>
      <c r="Q1687" s="39">
        <v>142555.10500000001</v>
      </c>
      <c r="R1687" s="40">
        <v>119.9574815</v>
      </c>
      <c r="S1687" s="40">
        <f t="shared" si="134"/>
        <v>17100551.370768059</v>
      </c>
    </row>
    <row r="1688" spans="6:19" ht="20" customHeight="1" x14ac:dyDescent="0.2">
      <c r="F1688" s="4">
        <v>43687</v>
      </c>
      <c r="G1688" s="32" t="str">
        <f t="shared" si="130"/>
        <v>Saturday</v>
      </c>
      <c r="H1688" s="32" t="str">
        <f t="shared" si="131"/>
        <v>August</v>
      </c>
      <c r="I1688" s="32" t="str">
        <f t="shared" si="132"/>
        <v>2019</v>
      </c>
      <c r="J1688" s="32">
        <f t="shared" si="133"/>
        <v>32</v>
      </c>
      <c r="K1688" s="32" t="str">
        <f>VLOOKUP(F1688,_holidays!A1684:B3789, 2,)</f>
        <v>Y</v>
      </c>
      <c r="L1688" s="32" t="str">
        <f>VLOOKUP(F1688,_holidays!A1684:C3789, 3,FALSE)</f>
        <v>N</v>
      </c>
      <c r="M1688" s="32">
        <v>5.2</v>
      </c>
      <c r="N1688" s="32">
        <v>12.5</v>
      </c>
      <c r="O1688" s="32">
        <v>6.6</v>
      </c>
      <c r="P1688" s="32">
        <v>4.2</v>
      </c>
      <c r="Q1688" s="39">
        <v>128554.605</v>
      </c>
      <c r="R1688" s="40">
        <v>94.668808780000006</v>
      </c>
      <c r="S1688" s="40">
        <f t="shared" si="134"/>
        <v>12170111.318533432</v>
      </c>
    </row>
    <row r="1689" spans="6:19" ht="20" customHeight="1" x14ac:dyDescent="0.2">
      <c r="F1689" s="4">
        <v>43688</v>
      </c>
      <c r="G1689" s="32" t="str">
        <f t="shared" si="130"/>
        <v>Sunday</v>
      </c>
      <c r="H1689" s="32" t="str">
        <f t="shared" si="131"/>
        <v>August</v>
      </c>
      <c r="I1689" s="32" t="str">
        <f t="shared" si="132"/>
        <v>2019</v>
      </c>
      <c r="J1689" s="32">
        <f t="shared" si="133"/>
        <v>33</v>
      </c>
      <c r="K1689" s="32" t="str">
        <f>VLOOKUP(F1689,_holidays!A1685:B3790, 2,)</f>
        <v>Y</v>
      </c>
      <c r="L1689" s="32" t="str">
        <f>VLOOKUP(F1689,_holidays!A1685:C3790, 3,FALSE)</f>
        <v>N</v>
      </c>
      <c r="M1689" s="32">
        <v>4.8</v>
      </c>
      <c r="N1689" s="32">
        <v>12.9</v>
      </c>
      <c r="O1689" s="32">
        <v>11.4</v>
      </c>
      <c r="P1689" s="32">
        <v>6</v>
      </c>
      <c r="Q1689" s="39">
        <v>121028.325</v>
      </c>
      <c r="R1689" s="40">
        <v>98.101093950000006</v>
      </c>
      <c r="S1689" s="40">
        <f t="shared" si="134"/>
        <v>11873011.081436135</v>
      </c>
    </row>
    <row r="1690" spans="6:19" ht="20" customHeight="1" x14ac:dyDescent="0.2">
      <c r="F1690" s="4">
        <v>43689</v>
      </c>
      <c r="G1690" s="32" t="str">
        <f t="shared" si="130"/>
        <v>Monday</v>
      </c>
      <c r="H1690" s="32" t="str">
        <f t="shared" si="131"/>
        <v>August</v>
      </c>
      <c r="I1690" s="32" t="str">
        <f t="shared" si="132"/>
        <v>2019</v>
      </c>
      <c r="J1690" s="32">
        <f t="shared" si="133"/>
        <v>33</v>
      </c>
      <c r="K1690" s="32" t="str">
        <f>VLOOKUP(F1690,_holidays!A1686:B3791, 2,)</f>
        <v>Y</v>
      </c>
      <c r="L1690" s="32" t="str">
        <f>VLOOKUP(F1690,_holidays!A1686:C3791, 3,FALSE)</f>
        <v>N</v>
      </c>
      <c r="M1690" s="32">
        <v>6.3</v>
      </c>
      <c r="N1690" s="32">
        <v>12</v>
      </c>
      <c r="O1690" s="32">
        <v>9.9</v>
      </c>
      <c r="P1690" s="32">
        <v>8.8000000000000007</v>
      </c>
      <c r="Q1690" s="39">
        <v>136683.4</v>
      </c>
      <c r="R1690" s="40">
        <v>163.36163669999999</v>
      </c>
      <c r="S1690" s="40">
        <f t="shared" si="134"/>
        <v>22328823.933720779</v>
      </c>
    </row>
    <row r="1691" spans="6:19" ht="20" customHeight="1" x14ac:dyDescent="0.2">
      <c r="F1691" s="4">
        <v>43690</v>
      </c>
      <c r="G1691" s="32" t="str">
        <f t="shared" si="130"/>
        <v>Tuesday</v>
      </c>
      <c r="H1691" s="32" t="str">
        <f t="shared" si="131"/>
        <v>August</v>
      </c>
      <c r="I1691" s="32" t="str">
        <f t="shared" si="132"/>
        <v>2019</v>
      </c>
      <c r="J1691" s="32">
        <f t="shared" si="133"/>
        <v>33</v>
      </c>
      <c r="K1691" s="32" t="str">
        <f>VLOOKUP(F1691,_holidays!A1687:B3792, 2,)</f>
        <v>Y</v>
      </c>
      <c r="L1691" s="32" t="str">
        <f>VLOOKUP(F1691,_holidays!A1687:C3792, 3,FALSE)</f>
        <v>N</v>
      </c>
      <c r="M1691" s="32">
        <v>8.8000000000000007</v>
      </c>
      <c r="N1691" s="32">
        <v>13.1</v>
      </c>
      <c r="O1691" s="32">
        <v>7</v>
      </c>
      <c r="P1691" s="32">
        <v>0</v>
      </c>
      <c r="Q1691" s="39">
        <v>141474.26500000001</v>
      </c>
      <c r="R1691" s="40">
        <v>267.34764990000002</v>
      </c>
      <c r="S1691" s="40">
        <f t="shared" si="134"/>
        <v>37822812.269079827</v>
      </c>
    </row>
    <row r="1692" spans="6:19" ht="20" customHeight="1" x14ac:dyDescent="0.2">
      <c r="F1692" s="4">
        <v>43691</v>
      </c>
      <c r="G1692" s="32" t="str">
        <f t="shared" si="130"/>
        <v>Wednesday</v>
      </c>
      <c r="H1692" s="32" t="str">
        <f t="shared" si="131"/>
        <v>August</v>
      </c>
      <c r="I1692" s="32" t="str">
        <f t="shared" si="132"/>
        <v>2019</v>
      </c>
      <c r="J1692" s="32">
        <f t="shared" si="133"/>
        <v>33</v>
      </c>
      <c r="K1692" s="32" t="str">
        <f>VLOOKUP(F1692,_holidays!A1688:B3793, 2,)</f>
        <v>Y</v>
      </c>
      <c r="L1692" s="32" t="str">
        <f>VLOOKUP(F1692,_holidays!A1688:C3793, 3,FALSE)</f>
        <v>N</v>
      </c>
      <c r="M1692" s="32">
        <v>9.1</v>
      </c>
      <c r="N1692" s="32">
        <v>13.8</v>
      </c>
      <c r="O1692" s="32">
        <v>6.7</v>
      </c>
      <c r="P1692" s="32">
        <v>0.2</v>
      </c>
      <c r="Q1692" s="39">
        <v>134681.435</v>
      </c>
      <c r="R1692" s="40">
        <v>123.8521422</v>
      </c>
      <c r="S1692" s="40">
        <f t="shared" si="134"/>
        <v>16680584.239320057</v>
      </c>
    </row>
    <row r="1693" spans="6:19" ht="20" customHeight="1" x14ac:dyDescent="0.2">
      <c r="F1693" s="4">
        <v>43692</v>
      </c>
      <c r="G1693" s="32" t="str">
        <f t="shared" si="130"/>
        <v>Thursday</v>
      </c>
      <c r="H1693" s="32" t="str">
        <f t="shared" si="131"/>
        <v>August</v>
      </c>
      <c r="I1693" s="32" t="str">
        <f t="shared" si="132"/>
        <v>2019</v>
      </c>
      <c r="J1693" s="32">
        <f t="shared" si="133"/>
        <v>33</v>
      </c>
      <c r="K1693" s="32" t="str">
        <f>VLOOKUP(F1693,_holidays!A1689:B3794, 2,)</f>
        <v>Y</v>
      </c>
      <c r="L1693" s="32" t="str">
        <f>VLOOKUP(F1693,_holidays!A1689:C3794, 3,FALSE)</f>
        <v>N</v>
      </c>
      <c r="M1693" s="32">
        <v>7.3</v>
      </c>
      <c r="N1693" s="32">
        <v>16.2</v>
      </c>
      <c r="O1693" s="32">
        <v>10.5</v>
      </c>
      <c r="P1693" s="32">
        <v>0</v>
      </c>
      <c r="Q1693" s="39">
        <v>128119.715</v>
      </c>
      <c r="R1693" s="40">
        <v>76.350980870000001</v>
      </c>
      <c r="S1693" s="40">
        <f t="shared" si="134"/>
        <v>9782065.9090348519</v>
      </c>
    </row>
    <row r="1694" spans="6:19" ht="20" customHeight="1" x14ac:dyDescent="0.2">
      <c r="F1694" s="4">
        <v>43693</v>
      </c>
      <c r="G1694" s="32" t="str">
        <f t="shared" si="130"/>
        <v>Friday</v>
      </c>
      <c r="H1694" s="32" t="str">
        <f t="shared" si="131"/>
        <v>August</v>
      </c>
      <c r="I1694" s="32" t="str">
        <f t="shared" si="132"/>
        <v>2019</v>
      </c>
      <c r="J1694" s="32">
        <f t="shared" si="133"/>
        <v>33</v>
      </c>
      <c r="K1694" s="32" t="str">
        <f>VLOOKUP(F1694,_holidays!A1690:B3795, 2,)</f>
        <v>Y</v>
      </c>
      <c r="L1694" s="32" t="str">
        <f>VLOOKUP(F1694,_holidays!A1690:C3795, 3,FALSE)</f>
        <v>N</v>
      </c>
      <c r="M1694" s="32">
        <v>10.6</v>
      </c>
      <c r="N1694" s="32">
        <v>16.899999999999999</v>
      </c>
      <c r="O1694" s="32">
        <v>6.3</v>
      </c>
      <c r="P1694" s="32">
        <v>0</v>
      </c>
      <c r="Q1694" s="39">
        <v>129781.155</v>
      </c>
      <c r="R1694" s="40">
        <v>100.0115921</v>
      </c>
      <c r="S1694" s="40">
        <f t="shared" si="134"/>
        <v>12979619.936126875</v>
      </c>
    </row>
    <row r="1695" spans="6:19" ht="20" customHeight="1" x14ac:dyDescent="0.2">
      <c r="F1695" s="4">
        <v>43694</v>
      </c>
      <c r="G1695" s="32" t="str">
        <f t="shared" si="130"/>
        <v>Saturday</v>
      </c>
      <c r="H1695" s="32" t="str">
        <f t="shared" si="131"/>
        <v>August</v>
      </c>
      <c r="I1695" s="32" t="str">
        <f t="shared" si="132"/>
        <v>2019</v>
      </c>
      <c r="J1695" s="32">
        <f t="shared" si="133"/>
        <v>33</v>
      </c>
      <c r="K1695" s="32" t="str">
        <f>VLOOKUP(F1695,_holidays!A1691:B3796, 2,)</f>
        <v>Y</v>
      </c>
      <c r="L1695" s="32" t="str">
        <f>VLOOKUP(F1695,_holidays!A1691:C3796, 3,FALSE)</f>
        <v>N</v>
      </c>
      <c r="M1695" s="32">
        <v>7</v>
      </c>
      <c r="N1695" s="32">
        <v>16.5</v>
      </c>
      <c r="O1695" s="32">
        <v>13.4</v>
      </c>
      <c r="P1695" s="32">
        <v>3.8</v>
      </c>
      <c r="Q1695" s="39">
        <v>115460.6</v>
      </c>
      <c r="R1695" s="40">
        <v>75.491413320000007</v>
      </c>
      <c r="S1695" s="40">
        <f t="shared" si="134"/>
        <v>8716283.876775194</v>
      </c>
    </row>
    <row r="1696" spans="6:19" ht="20" customHeight="1" x14ac:dyDescent="0.2">
      <c r="F1696" s="4">
        <v>43695</v>
      </c>
      <c r="G1696" s="32" t="str">
        <f t="shared" si="130"/>
        <v>Sunday</v>
      </c>
      <c r="H1696" s="32" t="str">
        <f t="shared" si="131"/>
        <v>August</v>
      </c>
      <c r="I1696" s="32" t="str">
        <f t="shared" si="132"/>
        <v>2019</v>
      </c>
      <c r="J1696" s="32">
        <f t="shared" si="133"/>
        <v>34</v>
      </c>
      <c r="K1696" s="32" t="str">
        <f>VLOOKUP(F1696,_holidays!A1692:B3797, 2,)</f>
        <v>Y</v>
      </c>
      <c r="L1696" s="32" t="str">
        <f>VLOOKUP(F1696,_holidays!A1692:C3797, 3,FALSE)</f>
        <v>N</v>
      </c>
      <c r="M1696" s="32">
        <v>8.8000000000000007</v>
      </c>
      <c r="N1696" s="32">
        <v>19.399999999999999</v>
      </c>
      <c r="O1696" s="32">
        <v>9.3000000000000007</v>
      </c>
      <c r="P1696" s="32">
        <v>0</v>
      </c>
      <c r="Q1696" s="39">
        <v>110816.375</v>
      </c>
      <c r="R1696" s="40">
        <v>52.024492690000002</v>
      </c>
      <c r="S1696" s="40">
        <f t="shared" si="134"/>
        <v>5765165.6911197994</v>
      </c>
    </row>
    <row r="1697" spans="6:19" ht="20" customHeight="1" x14ac:dyDescent="0.2">
      <c r="F1697" s="4">
        <v>43696</v>
      </c>
      <c r="G1697" s="32" t="str">
        <f t="shared" si="130"/>
        <v>Monday</v>
      </c>
      <c r="H1697" s="32" t="str">
        <f t="shared" si="131"/>
        <v>August</v>
      </c>
      <c r="I1697" s="32" t="str">
        <f t="shared" si="132"/>
        <v>2019</v>
      </c>
      <c r="J1697" s="32">
        <f t="shared" si="133"/>
        <v>34</v>
      </c>
      <c r="K1697" s="32" t="str">
        <f>VLOOKUP(F1697,_holidays!A1693:B3798, 2,)</f>
        <v>Y</v>
      </c>
      <c r="L1697" s="32" t="str">
        <f>VLOOKUP(F1697,_holidays!A1693:C3798, 3,FALSE)</f>
        <v>N</v>
      </c>
      <c r="M1697" s="32">
        <v>5.8</v>
      </c>
      <c r="N1697" s="32">
        <v>12.3</v>
      </c>
      <c r="O1697" s="32">
        <v>12.8</v>
      </c>
      <c r="P1697" s="32">
        <v>4</v>
      </c>
      <c r="Q1697" s="39">
        <v>131067.25</v>
      </c>
      <c r="R1697" s="40">
        <v>81.723625240000004</v>
      </c>
      <c r="S1697" s="40">
        <f t="shared" si="134"/>
        <v>10711290.820237391</v>
      </c>
    </row>
    <row r="1698" spans="6:19" ht="20" customHeight="1" x14ac:dyDescent="0.2">
      <c r="F1698" s="4">
        <v>43697</v>
      </c>
      <c r="G1698" s="32" t="str">
        <f t="shared" si="130"/>
        <v>Tuesday</v>
      </c>
      <c r="H1698" s="32" t="str">
        <f t="shared" si="131"/>
        <v>August</v>
      </c>
      <c r="I1698" s="32" t="str">
        <f t="shared" si="132"/>
        <v>2019</v>
      </c>
      <c r="J1698" s="32">
        <f t="shared" si="133"/>
        <v>34</v>
      </c>
      <c r="K1698" s="32" t="str">
        <f>VLOOKUP(F1698,_holidays!A1694:B3799, 2,)</f>
        <v>Y</v>
      </c>
      <c r="L1698" s="32" t="str">
        <f>VLOOKUP(F1698,_holidays!A1694:C3799, 3,FALSE)</f>
        <v>N</v>
      </c>
      <c r="M1698" s="32">
        <v>7.6</v>
      </c>
      <c r="N1698" s="32">
        <v>17</v>
      </c>
      <c r="O1698" s="32">
        <v>7.2</v>
      </c>
      <c r="P1698" s="32">
        <v>0.4</v>
      </c>
      <c r="Q1698" s="39">
        <v>131438.54999999999</v>
      </c>
      <c r="R1698" s="40">
        <v>61.926547419999999</v>
      </c>
      <c r="S1698" s="40">
        <f t="shared" si="134"/>
        <v>8139535.5993910404</v>
      </c>
    </row>
    <row r="1699" spans="6:19" ht="20" customHeight="1" x14ac:dyDescent="0.2">
      <c r="F1699" s="4">
        <v>43698</v>
      </c>
      <c r="G1699" s="32" t="str">
        <f t="shared" si="130"/>
        <v>Wednesday</v>
      </c>
      <c r="H1699" s="32" t="str">
        <f t="shared" si="131"/>
        <v>August</v>
      </c>
      <c r="I1699" s="32" t="str">
        <f t="shared" si="132"/>
        <v>2019</v>
      </c>
      <c r="J1699" s="32">
        <f t="shared" si="133"/>
        <v>34</v>
      </c>
      <c r="K1699" s="32" t="str">
        <f>VLOOKUP(F1699,_holidays!A1695:B3800, 2,)</f>
        <v>Y</v>
      </c>
      <c r="L1699" s="32" t="str">
        <f>VLOOKUP(F1699,_holidays!A1695:C3800, 3,FALSE)</f>
        <v>N</v>
      </c>
      <c r="M1699" s="32">
        <v>11.5</v>
      </c>
      <c r="N1699" s="32">
        <v>16.600000000000001</v>
      </c>
      <c r="O1699" s="32">
        <v>11.5</v>
      </c>
      <c r="P1699" s="32">
        <v>0.2</v>
      </c>
      <c r="Q1699" s="39">
        <v>120747.08</v>
      </c>
      <c r="R1699" s="40">
        <v>54.386880320000003</v>
      </c>
      <c r="S1699" s="40">
        <f t="shared" si="134"/>
        <v>6567056.9889494665</v>
      </c>
    </row>
    <row r="1700" spans="6:19" ht="20" customHeight="1" x14ac:dyDescent="0.2">
      <c r="F1700" s="4">
        <v>43699</v>
      </c>
      <c r="G1700" s="32" t="str">
        <f t="shared" si="130"/>
        <v>Thursday</v>
      </c>
      <c r="H1700" s="32" t="str">
        <f t="shared" si="131"/>
        <v>August</v>
      </c>
      <c r="I1700" s="32" t="str">
        <f t="shared" si="132"/>
        <v>2019</v>
      </c>
      <c r="J1700" s="32">
        <f t="shared" si="133"/>
        <v>34</v>
      </c>
      <c r="K1700" s="32" t="str">
        <f>VLOOKUP(F1700,_holidays!A1696:B3801, 2,)</f>
        <v>Y</v>
      </c>
      <c r="L1700" s="32" t="str">
        <f>VLOOKUP(F1700,_holidays!A1696:C3801, 3,FALSE)</f>
        <v>N</v>
      </c>
      <c r="M1700" s="32">
        <v>9.6</v>
      </c>
      <c r="N1700" s="32">
        <v>13</v>
      </c>
      <c r="O1700" s="32">
        <v>11.3</v>
      </c>
      <c r="P1700" s="32">
        <v>1.6</v>
      </c>
      <c r="Q1700" s="39">
        <v>127697.99</v>
      </c>
      <c r="R1700" s="40">
        <v>89.139147589999993</v>
      </c>
      <c r="S1700" s="40">
        <f t="shared" si="134"/>
        <v>11382889.977556344</v>
      </c>
    </row>
    <row r="1701" spans="6:19" ht="20" customHeight="1" x14ac:dyDescent="0.2">
      <c r="F1701" s="4">
        <v>43700</v>
      </c>
      <c r="G1701" s="32" t="str">
        <f t="shared" si="130"/>
        <v>Friday</v>
      </c>
      <c r="H1701" s="32" t="str">
        <f t="shared" si="131"/>
        <v>August</v>
      </c>
      <c r="I1701" s="32" t="str">
        <f t="shared" si="132"/>
        <v>2019</v>
      </c>
      <c r="J1701" s="32">
        <f t="shared" si="133"/>
        <v>34</v>
      </c>
      <c r="K1701" s="32" t="str">
        <f>VLOOKUP(F1701,_holidays!A1697:B3802, 2,)</f>
        <v>Y</v>
      </c>
      <c r="L1701" s="32" t="str">
        <f>VLOOKUP(F1701,_holidays!A1697:C3802, 3,FALSE)</f>
        <v>N</v>
      </c>
      <c r="M1701" s="32">
        <v>3.8</v>
      </c>
      <c r="N1701" s="32">
        <v>15.1</v>
      </c>
      <c r="O1701" s="32">
        <v>14.5</v>
      </c>
      <c r="P1701" s="32">
        <v>0</v>
      </c>
      <c r="Q1701" s="39">
        <v>126763.36500000001</v>
      </c>
      <c r="R1701" s="40">
        <v>91.098931109999995</v>
      </c>
      <c r="S1701" s="40">
        <f t="shared" si="134"/>
        <v>11548007.055406785</v>
      </c>
    </row>
    <row r="1702" spans="6:19" ht="20" customHeight="1" x14ac:dyDescent="0.2">
      <c r="F1702" s="4">
        <v>43701</v>
      </c>
      <c r="G1702" s="32" t="str">
        <f t="shared" si="130"/>
        <v>Saturday</v>
      </c>
      <c r="H1702" s="32" t="str">
        <f t="shared" si="131"/>
        <v>August</v>
      </c>
      <c r="I1702" s="32" t="str">
        <f t="shared" si="132"/>
        <v>2019</v>
      </c>
      <c r="J1702" s="32">
        <f t="shared" si="133"/>
        <v>34</v>
      </c>
      <c r="K1702" s="32" t="str">
        <f>VLOOKUP(F1702,_holidays!A1698:B3803, 2,)</f>
        <v>Y</v>
      </c>
      <c r="L1702" s="32" t="str">
        <f>VLOOKUP(F1702,_holidays!A1698:C3803, 3,FALSE)</f>
        <v>N</v>
      </c>
      <c r="M1702" s="32">
        <v>7.9</v>
      </c>
      <c r="N1702" s="32">
        <v>18</v>
      </c>
      <c r="O1702" s="32">
        <v>13</v>
      </c>
      <c r="P1702" s="32">
        <v>0</v>
      </c>
      <c r="Q1702" s="39">
        <v>107303.47500000001</v>
      </c>
      <c r="R1702" s="40">
        <v>55.149898819999997</v>
      </c>
      <c r="S1702" s="40">
        <f t="shared" si="134"/>
        <v>5917775.7892843997</v>
      </c>
    </row>
    <row r="1703" spans="6:19" ht="20" customHeight="1" x14ac:dyDescent="0.2">
      <c r="F1703" s="4">
        <v>43702</v>
      </c>
      <c r="G1703" s="32" t="str">
        <f t="shared" si="130"/>
        <v>Sunday</v>
      </c>
      <c r="H1703" s="32" t="str">
        <f t="shared" si="131"/>
        <v>August</v>
      </c>
      <c r="I1703" s="32" t="str">
        <f t="shared" si="132"/>
        <v>2019</v>
      </c>
      <c r="J1703" s="32">
        <f t="shared" si="133"/>
        <v>35</v>
      </c>
      <c r="K1703" s="32" t="str">
        <f>VLOOKUP(F1703,_holidays!A1699:B3804, 2,)</f>
        <v>Y</v>
      </c>
      <c r="L1703" s="32" t="str">
        <f>VLOOKUP(F1703,_holidays!A1699:C3804, 3,FALSE)</f>
        <v>N</v>
      </c>
      <c r="M1703" s="32">
        <v>6.5</v>
      </c>
      <c r="N1703" s="32">
        <v>12.9</v>
      </c>
      <c r="O1703" s="32">
        <v>13.9</v>
      </c>
      <c r="P1703" s="32">
        <v>1.2</v>
      </c>
      <c r="Q1703" s="39">
        <v>113980.3</v>
      </c>
      <c r="R1703" s="40">
        <v>119.3055933</v>
      </c>
      <c r="S1703" s="40">
        <f t="shared" si="134"/>
        <v>13598487.316011989</v>
      </c>
    </row>
    <row r="1704" spans="6:19" ht="20" customHeight="1" x14ac:dyDescent="0.2">
      <c r="F1704" s="4">
        <v>43703</v>
      </c>
      <c r="G1704" s="32" t="str">
        <f t="shared" si="130"/>
        <v>Monday</v>
      </c>
      <c r="H1704" s="32" t="str">
        <f t="shared" si="131"/>
        <v>August</v>
      </c>
      <c r="I1704" s="32" t="str">
        <f t="shared" si="132"/>
        <v>2019</v>
      </c>
      <c r="J1704" s="32">
        <f t="shared" si="133"/>
        <v>35</v>
      </c>
      <c r="K1704" s="32" t="str">
        <f>VLOOKUP(F1704,_holidays!A1700:B3805, 2,)</f>
        <v>Y</v>
      </c>
      <c r="L1704" s="32" t="str">
        <f>VLOOKUP(F1704,_holidays!A1700:C3805, 3,FALSE)</f>
        <v>N</v>
      </c>
      <c r="M1704" s="32">
        <v>5.3</v>
      </c>
      <c r="N1704" s="32">
        <v>14.4</v>
      </c>
      <c r="O1704" s="32">
        <v>14.7</v>
      </c>
      <c r="P1704" s="32">
        <v>0</v>
      </c>
      <c r="Q1704" s="39">
        <v>132704.36499999999</v>
      </c>
      <c r="R1704" s="40">
        <v>142.18481030000001</v>
      </c>
      <c r="S1704" s="40">
        <f t="shared" si="134"/>
        <v>18868544.963506959</v>
      </c>
    </row>
    <row r="1705" spans="6:19" ht="20" customHeight="1" x14ac:dyDescent="0.2">
      <c r="F1705" s="4">
        <v>43704</v>
      </c>
      <c r="G1705" s="32" t="str">
        <f t="shared" si="130"/>
        <v>Tuesday</v>
      </c>
      <c r="H1705" s="32" t="str">
        <f t="shared" si="131"/>
        <v>August</v>
      </c>
      <c r="I1705" s="32" t="str">
        <f t="shared" si="132"/>
        <v>2019</v>
      </c>
      <c r="J1705" s="32">
        <f t="shared" si="133"/>
        <v>35</v>
      </c>
      <c r="K1705" s="32" t="str">
        <f>VLOOKUP(F1705,_holidays!A1701:B3806, 2,)</f>
        <v>Y</v>
      </c>
      <c r="L1705" s="32" t="str">
        <f>VLOOKUP(F1705,_holidays!A1701:C3806, 3,FALSE)</f>
        <v>N</v>
      </c>
      <c r="M1705" s="32">
        <v>4.2</v>
      </c>
      <c r="N1705" s="32">
        <v>15.3</v>
      </c>
      <c r="O1705" s="32">
        <v>12.9</v>
      </c>
      <c r="P1705" s="32">
        <v>0</v>
      </c>
      <c r="Q1705" s="39">
        <v>130964.88499999999</v>
      </c>
      <c r="R1705" s="40">
        <v>131.1074194</v>
      </c>
      <c r="S1705" s="40">
        <f t="shared" si="134"/>
        <v>17170468.104367767</v>
      </c>
    </row>
    <row r="1706" spans="6:19" ht="20" customHeight="1" x14ac:dyDescent="0.2">
      <c r="F1706" s="4">
        <v>43705</v>
      </c>
      <c r="G1706" s="32" t="str">
        <f t="shared" si="130"/>
        <v>Wednesday</v>
      </c>
      <c r="H1706" s="32" t="str">
        <f t="shared" si="131"/>
        <v>August</v>
      </c>
      <c r="I1706" s="32" t="str">
        <f t="shared" si="132"/>
        <v>2019</v>
      </c>
      <c r="J1706" s="32">
        <f t="shared" si="133"/>
        <v>35</v>
      </c>
      <c r="K1706" s="32" t="str">
        <f>VLOOKUP(F1706,_holidays!A1702:B3807, 2,)</f>
        <v>Y</v>
      </c>
      <c r="L1706" s="32" t="str">
        <f>VLOOKUP(F1706,_holidays!A1702:C3807, 3,FALSE)</f>
        <v>N</v>
      </c>
      <c r="M1706" s="32">
        <v>8.3000000000000007</v>
      </c>
      <c r="N1706" s="32">
        <v>13.4</v>
      </c>
      <c r="O1706" s="32">
        <v>5</v>
      </c>
      <c r="P1706" s="32">
        <v>0</v>
      </c>
      <c r="Q1706" s="39">
        <v>137660.94</v>
      </c>
      <c r="R1706" s="40">
        <v>140.94202110000001</v>
      </c>
      <c r="S1706" s="40">
        <f t="shared" si="134"/>
        <v>19402211.110125836</v>
      </c>
    </row>
    <row r="1707" spans="6:19" ht="20" customHeight="1" x14ac:dyDescent="0.2">
      <c r="F1707" s="4">
        <v>43706</v>
      </c>
      <c r="G1707" s="32" t="str">
        <f t="shared" si="130"/>
        <v>Thursday</v>
      </c>
      <c r="H1707" s="32" t="str">
        <f t="shared" si="131"/>
        <v>August</v>
      </c>
      <c r="I1707" s="32" t="str">
        <f t="shared" si="132"/>
        <v>2019</v>
      </c>
      <c r="J1707" s="32">
        <f t="shared" si="133"/>
        <v>35</v>
      </c>
      <c r="K1707" s="32" t="str">
        <f>VLOOKUP(F1707,_holidays!A1703:B3808, 2,)</f>
        <v>Y</v>
      </c>
      <c r="L1707" s="32" t="str">
        <f>VLOOKUP(F1707,_holidays!A1703:C3808, 3,FALSE)</f>
        <v>N</v>
      </c>
      <c r="M1707" s="32">
        <v>6.1</v>
      </c>
      <c r="N1707" s="32">
        <v>13</v>
      </c>
      <c r="O1707" s="32">
        <v>13.2</v>
      </c>
      <c r="P1707" s="32">
        <v>6.2</v>
      </c>
      <c r="Q1707" s="39">
        <v>134233.345</v>
      </c>
      <c r="R1707" s="40">
        <v>135.2468604</v>
      </c>
      <c r="S1707" s="40">
        <f t="shared" si="134"/>
        <v>18154638.472240038</v>
      </c>
    </row>
    <row r="1708" spans="6:19" ht="20" customHeight="1" x14ac:dyDescent="0.2">
      <c r="F1708" s="4">
        <v>43707</v>
      </c>
      <c r="G1708" s="32" t="str">
        <f t="shared" si="130"/>
        <v>Friday</v>
      </c>
      <c r="H1708" s="32" t="str">
        <f t="shared" si="131"/>
        <v>August</v>
      </c>
      <c r="I1708" s="32" t="str">
        <f t="shared" si="132"/>
        <v>2019</v>
      </c>
      <c r="J1708" s="32">
        <f t="shared" si="133"/>
        <v>35</v>
      </c>
      <c r="K1708" s="32" t="str">
        <f>VLOOKUP(F1708,_holidays!A1704:B3809, 2,)</f>
        <v>Y</v>
      </c>
      <c r="L1708" s="32" t="str">
        <f>VLOOKUP(F1708,_holidays!A1704:C3809, 3,FALSE)</f>
        <v>N</v>
      </c>
      <c r="M1708" s="32">
        <v>2.2999999999999998</v>
      </c>
      <c r="N1708" s="32">
        <v>15.3</v>
      </c>
      <c r="O1708" s="32">
        <v>15.6</v>
      </c>
      <c r="P1708" s="32">
        <v>0.2</v>
      </c>
      <c r="Q1708" s="39">
        <v>131871.07999999999</v>
      </c>
      <c r="R1708" s="40">
        <v>185.2052836</v>
      </c>
      <c r="S1708" s="40">
        <f t="shared" si="134"/>
        <v>24423220.770038284</v>
      </c>
    </row>
    <row r="1709" spans="6:19" ht="20" customHeight="1" x14ac:dyDescent="0.2">
      <c r="F1709" s="4">
        <v>43708</v>
      </c>
      <c r="G1709" s="32" t="str">
        <f t="shared" si="130"/>
        <v>Saturday</v>
      </c>
      <c r="H1709" s="32" t="str">
        <f t="shared" si="131"/>
        <v>August</v>
      </c>
      <c r="I1709" s="32" t="str">
        <f t="shared" si="132"/>
        <v>2019</v>
      </c>
      <c r="J1709" s="32">
        <f t="shared" si="133"/>
        <v>35</v>
      </c>
      <c r="K1709" s="32" t="str">
        <f>VLOOKUP(F1709,_holidays!A1705:B3810, 2,)</f>
        <v>Y</v>
      </c>
      <c r="L1709" s="32" t="str">
        <f>VLOOKUP(F1709,_holidays!A1705:C3810, 3,FALSE)</f>
        <v>N</v>
      </c>
      <c r="M1709" s="32">
        <v>5</v>
      </c>
      <c r="N1709" s="32">
        <v>18.2</v>
      </c>
      <c r="O1709" s="32">
        <v>15.8</v>
      </c>
      <c r="P1709" s="32">
        <v>0</v>
      </c>
      <c r="Q1709" s="39">
        <v>107616.03</v>
      </c>
      <c r="R1709" s="40">
        <v>79.347198370000001</v>
      </c>
      <c r="S1709" s="40">
        <f t="shared" si="134"/>
        <v>8539030.4802018702</v>
      </c>
    </row>
    <row r="1710" spans="6:19" ht="20" customHeight="1" x14ac:dyDescent="0.2">
      <c r="F1710" s="4">
        <v>43709</v>
      </c>
      <c r="G1710" s="32" t="str">
        <f t="shared" si="130"/>
        <v>Sunday</v>
      </c>
      <c r="H1710" s="32" t="str">
        <f t="shared" si="131"/>
        <v>September</v>
      </c>
      <c r="I1710" s="32" t="str">
        <f t="shared" si="132"/>
        <v>2019</v>
      </c>
      <c r="J1710" s="32">
        <f t="shared" si="133"/>
        <v>36</v>
      </c>
      <c r="K1710" s="32" t="str">
        <f>VLOOKUP(F1710,_holidays!A1706:B3811, 2,)</f>
        <v>Y</v>
      </c>
      <c r="L1710" s="32" t="str">
        <f>VLOOKUP(F1710,_holidays!A1706:C3811, 3,FALSE)</f>
        <v>N</v>
      </c>
      <c r="M1710" s="32">
        <v>11.1</v>
      </c>
      <c r="N1710" s="32">
        <v>19.600000000000001</v>
      </c>
      <c r="O1710" s="32">
        <v>9.4</v>
      </c>
      <c r="P1710" s="32">
        <v>0</v>
      </c>
      <c r="Q1710" s="39">
        <v>106779.47500000001</v>
      </c>
      <c r="R1710" s="40">
        <v>75.512741539999993</v>
      </c>
      <c r="S1710" s="40">
        <f t="shared" si="134"/>
        <v>8063210.8974518916</v>
      </c>
    </row>
    <row r="1711" spans="6:19" ht="20" customHeight="1" x14ac:dyDescent="0.2">
      <c r="F1711" s="4">
        <v>43710</v>
      </c>
      <c r="G1711" s="32" t="str">
        <f t="shared" si="130"/>
        <v>Monday</v>
      </c>
      <c r="H1711" s="32" t="str">
        <f t="shared" si="131"/>
        <v>September</v>
      </c>
      <c r="I1711" s="32" t="str">
        <f t="shared" si="132"/>
        <v>2019</v>
      </c>
      <c r="J1711" s="32">
        <f t="shared" si="133"/>
        <v>36</v>
      </c>
      <c r="K1711" s="32" t="str">
        <f>VLOOKUP(F1711,_holidays!A1707:B3812, 2,)</f>
        <v>Y</v>
      </c>
      <c r="L1711" s="32" t="str">
        <f>VLOOKUP(F1711,_holidays!A1707:C3812, 3,FALSE)</f>
        <v>N</v>
      </c>
      <c r="M1711" s="32">
        <v>10.199999999999999</v>
      </c>
      <c r="N1711" s="32">
        <v>17.600000000000001</v>
      </c>
      <c r="O1711" s="32">
        <v>13.8</v>
      </c>
      <c r="P1711" s="32">
        <v>2.4</v>
      </c>
      <c r="Q1711" s="39">
        <v>121697.38</v>
      </c>
      <c r="R1711" s="40">
        <v>92.691088919999999</v>
      </c>
      <c r="S1711" s="40">
        <f t="shared" si="134"/>
        <v>11280262.670911029</v>
      </c>
    </row>
    <row r="1712" spans="6:19" ht="20" customHeight="1" x14ac:dyDescent="0.2">
      <c r="F1712" s="4">
        <v>43711</v>
      </c>
      <c r="G1712" s="32" t="str">
        <f t="shared" si="130"/>
        <v>Tuesday</v>
      </c>
      <c r="H1712" s="32" t="str">
        <f t="shared" si="131"/>
        <v>September</v>
      </c>
      <c r="I1712" s="32" t="str">
        <f t="shared" si="132"/>
        <v>2019</v>
      </c>
      <c r="J1712" s="32">
        <f t="shared" si="133"/>
        <v>36</v>
      </c>
      <c r="K1712" s="32" t="str">
        <f>VLOOKUP(F1712,_holidays!A1708:B3813, 2,)</f>
        <v>Y</v>
      </c>
      <c r="L1712" s="32" t="str">
        <f>VLOOKUP(F1712,_holidays!A1708:C3813, 3,FALSE)</f>
        <v>N</v>
      </c>
      <c r="M1712" s="32">
        <v>9.1999999999999993</v>
      </c>
      <c r="N1712" s="32">
        <v>19.600000000000001</v>
      </c>
      <c r="O1712" s="32">
        <v>16.399999999999999</v>
      </c>
      <c r="P1712" s="32">
        <v>0.6</v>
      </c>
      <c r="Q1712" s="39">
        <v>118871.215</v>
      </c>
      <c r="R1712" s="40">
        <v>114.88625949999999</v>
      </c>
      <c r="S1712" s="40">
        <f t="shared" si="134"/>
        <v>13656669.253570292</v>
      </c>
    </row>
    <row r="1713" spans="6:19" ht="20" customHeight="1" x14ac:dyDescent="0.2">
      <c r="F1713" s="4">
        <v>43712</v>
      </c>
      <c r="G1713" s="32" t="str">
        <f t="shared" si="130"/>
        <v>Wednesday</v>
      </c>
      <c r="H1713" s="32" t="str">
        <f t="shared" si="131"/>
        <v>September</v>
      </c>
      <c r="I1713" s="32" t="str">
        <f t="shared" si="132"/>
        <v>2019</v>
      </c>
      <c r="J1713" s="32">
        <f t="shared" si="133"/>
        <v>36</v>
      </c>
      <c r="K1713" s="32" t="str">
        <f>VLOOKUP(F1713,_holidays!A1709:B3814, 2,)</f>
        <v>Y</v>
      </c>
      <c r="L1713" s="32" t="str">
        <f>VLOOKUP(F1713,_holidays!A1709:C3814, 3,FALSE)</f>
        <v>N</v>
      </c>
      <c r="M1713" s="32">
        <v>8.1999999999999993</v>
      </c>
      <c r="N1713" s="32">
        <v>18.7</v>
      </c>
      <c r="O1713" s="32">
        <v>15.1</v>
      </c>
      <c r="P1713" s="32">
        <v>0</v>
      </c>
      <c r="Q1713" s="39">
        <v>122652.81</v>
      </c>
      <c r="R1713" s="40">
        <v>144.39343450000001</v>
      </c>
      <c r="S1713" s="40">
        <f t="shared" si="134"/>
        <v>17710260.486975946</v>
      </c>
    </row>
    <row r="1714" spans="6:19" ht="20" customHeight="1" x14ac:dyDescent="0.2">
      <c r="F1714" s="4">
        <v>43713</v>
      </c>
      <c r="G1714" s="32" t="str">
        <f t="shared" si="130"/>
        <v>Thursday</v>
      </c>
      <c r="H1714" s="32" t="str">
        <f t="shared" si="131"/>
        <v>September</v>
      </c>
      <c r="I1714" s="32" t="str">
        <f t="shared" si="132"/>
        <v>2019</v>
      </c>
      <c r="J1714" s="32">
        <f t="shared" si="133"/>
        <v>36</v>
      </c>
      <c r="K1714" s="32" t="str">
        <f>VLOOKUP(F1714,_holidays!A1710:B3815, 2,)</f>
        <v>Y</v>
      </c>
      <c r="L1714" s="32" t="str">
        <f>VLOOKUP(F1714,_holidays!A1710:C3815, 3,FALSE)</f>
        <v>N</v>
      </c>
      <c r="M1714" s="32">
        <v>8.6999999999999993</v>
      </c>
      <c r="N1714" s="32">
        <v>21.2</v>
      </c>
      <c r="O1714" s="32">
        <v>14.8</v>
      </c>
      <c r="P1714" s="32">
        <v>3.4</v>
      </c>
      <c r="Q1714" s="39">
        <v>120223.175</v>
      </c>
      <c r="R1714" s="40">
        <v>99.345443470000006</v>
      </c>
      <c r="S1714" s="40">
        <f t="shared" si="134"/>
        <v>11943624.635746418</v>
      </c>
    </row>
    <row r="1715" spans="6:19" ht="20" customHeight="1" x14ac:dyDescent="0.2">
      <c r="F1715" s="4">
        <v>43714</v>
      </c>
      <c r="G1715" s="32" t="str">
        <f t="shared" si="130"/>
        <v>Friday</v>
      </c>
      <c r="H1715" s="32" t="str">
        <f t="shared" si="131"/>
        <v>September</v>
      </c>
      <c r="I1715" s="32" t="str">
        <f t="shared" si="132"/>
        <v>2019</v>
      </c>
      <c r="J1715" s="32">
        <f t="shared" si="133"/>
        <v>36</v>
      </c>
      <c r="K1715" s="32" t="str">
        <f>VLOOKUP(F1715,_holidays!A1711:B3816, 2,)</f>
        <v>Y</v>
      </c>
      <c r="L1715" s="32" t="str">
        <f>VLOOKUP(F1715,_holidays!A1711:C3816, 3,FALSE)</f>
        <v>N</v>
      </c>
      <c r="M1715" s="32">
        <v>11.3</v>
      </c>
      <c r="N1715" s="32">
        <v>16</v>
      </c>
      <c r="O1715" s="32">
        <v>10.4</v>
      </c>
      <c r="P1715" s="32">
        <v>2</v>
      </c>
      <c r="Q1715" s="39">
        <v>122222.69</v>
      </c>
      <c r="R1715" s="40">
        <v>67.972754190000003</v>
      </c>
      <c r="S1715" s="40">
        <f t="shared" si="134"/>
        <v>8307812.8638105718</v>
      </c>
    </row>
    <row r="1716" spans="6:19" ht="20" customHeight="1" x14ac:dyDescent="0.2">
      <c r="F1716" s="4">
        <v>43715</v>
      </c>
      <c r="G1716" s="32" t="str">
        <f t="shared" si="130"/>
        <v>Saturday</v>
      </c>
      <c r="H1716" s="32" t="str">
        <f t="shared" si="131"/>
        <v>September</v>
      </c>
      <c r="I1716" s="32" t="str">
        <f t="shared" si="132"/>
        <v>2019</v>
      </c>
      <c r="J1716" s="32">
        <f t="shared" si="133"/>
        <v>36</v>
      </c>
      <c r="K1716" s="32" t="str">
        <f>VLOOKUP(F1716,_holidays!A1712:B3817, 2,)</f>
        <v>Y</v>
      </c>
      <c r="L1716" s="32" t="str">
        <f>VLOOKUP(F1716,_holidays!A1712:C3817, 3,FALSE)</f>
        <v>N</v>
      </c>
      <c r="M1716" s="32">
        <v>8.8000000000000007</v>
      </c>
      <c r="N1716" s="32">
        <v>12.9</v>
      </c>
      <c r="O1716" s="32">
        <v>11.3</v>
      </c>
      <c r="P1716" s="32">
        <v>1</v>
      </c>
      <c r="Q1716" s="39">
        <v>115200.19</v>
      </c>
      <c r="R1716" s="40">
        <v>73.467962999999997</v>
      </c>
      <c r="S1716" s="40">
        <f t="shared" si="134"/>
        <v>8463523.2965129707</v>
      </c>
    </row>
    <row r="1717" spans="6:19" ht="20" customHeight="1" x14ac:dyDescent="0.2">
      <c r="F1717" s="4">
        <v>43716</v>
      </c>
      <c r="G1717" s="32" t="str">
        <f t="shared" si="130"/>
        <v>Sunday</v>
      </c>
      <c r="H1717" s="32" t="str">
        <f t="shared" si="131"/>
        <v>September</v>
      </c>
      <c r="I1717" s="32" t="str">
        <f t="shared" si="132"/>
        <v>2019</v>
      </c>
      <c r="J1717" s="32">
        <f t="shared" si="133"/>
        <v>37</v>
      </c>
      <c r="K1717" s="32" t="str">
        <f>VLOOKUP(F1717,_holidays!A1713:B3818, 2,)</f>
        <v>Y</v>
      </c>
      <c r="L1717" s="32" t="str">
        <f>VLOOKUP(F1717,_holidays!A1713:C3818, 3,FALSE)</f>
        <v>N</v>
      </c>
      <c r="M1717" s="32">
        <v>8.1999999999999993</v>
      </c>
      <c r="N1717" s="32">
        <v>15.1</v>
      </c>
      <c r="O1717" s="32">
        <v>9.5</v>
      </c>
      <c r="P1717" s="32">
        <v>0.6</v>
      </c>
      <c r="Q1717" s="39">
        <v>116999.07</v>
      </c>
      <c r="R1717" s="40">
        <v>65.376438919999998</v>
      </c>
      <c r="S1717" s="40">
        <f t="shared" si="134"/>
        <v>7648982.5535518043</v>
      </c>
    </row>
    <row r="1718" spans="6:19" ht="20" customHeight="1" x14ac:dyDescent="0.2">
      <c r="F1718" s="4">
        <v>43717</v>
      </c>
      <c r="G1718" s="32" t="str">
        <f t="shared" si="130"/>
        <v>Monday</v>
      </c>
      <c r="H1718" s="32" t="str">
        <f t="shared" si="131"/>
        <v>September</v>
      </c>
      <c r="I1718" s="32" t="str">
        <f t="shared" si="132"/>
        <v>2019</v>
      </c>
      <c r="J1718" s="32">
        <f t="shared" si="133"/>
        <v>37</v>
      </c>
      <c r="K1718" s="32" t="str">
        <f>VLOOKUP(F1718,_holidays!A1714:B3819, 2,)</f>
        <v>Y</v>
      </c>
      <c r="L1718" s="32" t="str">
        <f>VLOOKUP(F1718,_holidays!A1714:C3819, 3,FALSE)</f>
        <v>N</v>
      </c>
      <c r="M1718" s="32">
        <v>6.8</v>
      </c>
      <c r="N1718" s="32">
        <v>12.8</v>
      </c>
      <c r="O1718" s="32">
        <v>14.4</v>
      </c>
      <c r="P1718" s="32">
        <v>5.6</v>
      </c>
      <c r="Q1718" s="39">
        <v>130448.11500000001</v>
      </c>
      <c r="R1718" s="40">
        <v>92.613968850000006</v>
      </c>
      <c r="S1718" s="40">
        <f t="shared" si="134"/>
        <v>12081317.659151219</v>
      </c>
    </row>
    <row r="1719" spans="6:19" ht="20" customHeight="1" x14ac:dyDescent="0.2">
      <c r="F1719" s="4">
        <v>43718</v>
      </c>
      <c r="G1719" s="32" t="str">
        <f t="shared" si="130"/>
        <v>Tuesday</v>
      </c>
      <c r="H1719" s="32" t="str">
        <f t="shared" si="131"/>
        <v>September</v>
      </c>
      <c r="I1719" s="32" t="str">
        <f t="shared" si="132"/>
        <v>2019</v>
      </c>
      <c r="J1719" s="32">
        <f t="shared" si="133"/>
        <v>37</v>
      </c>
      <c r="K1719" s="32" t="str">
        <f>VLOOKUP(F1719,_holidays!A1715:B3820, 2,)</f>
        <v>Y</v>
      </c>
      <c r="L1719" s="32" t="str">
        <f>VLOOKUP(F1719,_holidays!A1715:C3820, 3,FALSE)</f>
        <v>N</v>
      </c>
      <c r="M1719" s="32">
        <v>7.7</v>
      </c>
      <c r="N1719" s="32">
        <v>14.8</v>
      </c>
      <c r="O1719" s="32">
        <v>16.100000000000001</v>
      </c>
      <c r="P1719" s="32">
        <v>2.6</v>
      </c>
      <c r="Q1719" s="39">
        <v>131665.01500000001</v>
      </c>
      <c r="R1719" s="40">
        <v>150.02796119999999</v>
      </c>
      <c r="S1719" s="40">
        <f t="shared" si="134"/>
        <v>19753433.761817418</v>
      </c>
    </row>
    <row r="1720" spans="6:19" ht="20" customHeight="1" x14ac:dyDescent="0.2">
      <c r="F1720" s="4">
        <v>43719</v>
      </c>
      <c r="G1720" s="32" t="str">
        <f t="shared" si="130"/>
        <v>Wednesday</v>
      </c>
      <c r="H1720" s="32" t="str">
        <f t="shared" si="131"/>
        <v>September</v>
      </c>
      <c r="I1720" s="32" t="str">
        <f t="shared" si="132"/>
        <v>2019</v>
      </c>
      <c r="J1720" s="32">
        <f t="shared" si="133"/>
        <v>37</v>
      </c>
      <c r="K1720" s="32" t="str">
        <f>VLOOKUP(F1720,_holidays!A1716:B3821, 2,)</f>
        <v>Y</v>
      </c>
      <c r="L1720" s="32" t="str">
        <f>VLOOKUP(F1720,_holidays!A1716:C3821, 3,FALSE)</f>
        <v>N</v>
      </c>
      <c r="M1720" s="32">
        <v>5</v>
      </c>
      <c r="N1720" s="32">
        <v>20.8</v>
      </c>
      <c r="O1720" s="32">
        <v>17.8</v>
      </c>
      <c r="P1720" s="32">
        <v>0</v>
      </c>
      <c r="Q1720" s="39">
        <v>121100.045</v>
      </c>
      <c r="R1720" s="40">
        <v>83.052148279999997</v>
      </c>
      <c r="S1720" s="40">
        <f t="shared" si="134"/>
        <v>10057618.894054672</v>
      </c>
    </row>
    <row r="1721" spans="6:19" ht="20" customHeight="1" x14ac:dyDescent="0.2">
      <c r="F1721" s="4">
        <v>43720</v>
      </c>
      <c r="G1721" s="32" t="str">
        <f t="shared" si="130"/>
        <v>Thursday</v>
      </c>
      <c r="H1721" s="32" t="str">
        <f t="shared" si="131"/>
        <v>September</v>
      </c>
      <c r="I1721" s="32" t="str">
        <f t="shared" si="132"/>
        <v>2019</v>
      </c>
      <c r="J1721" s="32">
        <f t="shared" si="133"/>
        <v>37</v>
      </c>
      <c r="K1721" s="32" t="str">
        <f>VLOOKUP(F1721,_holidays!A1717:B3822, 2,)</f>
        <v>Y</v>
      </c>
      <c r="L1721" s="32" t="str">
        <f>VLOOKUP(F1721,_holidays!A1717:C3822, 3,FALSE)</f>
        <v>N</v>
      </c>
      <c r="M1721" s="32">
        <v>11.1</v>
      </c>
      <c r="N1721" s="32">
        <v>20.8</v>
      </c>
      <c r="O1721" s="32">
        <v>11.8</v>
      </c>
      <c r="P1721" s="32">
        <v>0</v>
      </c>
      <c r="Q1721" s="39">
        <v>118723.07</v>
      </c>
      <c r="R1721" s="40">
        <v>76.526618920000004</v>
      </c>
      <c r="S1721" s="40">
        <f t="shared" si="134"/>
        <v>9085475.1349024847</v>
      </c>
    </row>
    <row r="1722" spans="6:19" ht="20" customHeight="1" x14ac:dyDescent="0.2">
      <c r="F1722" s="4">
        <v>43721</v>
      </c>
      <c r="G1722" s="32" t="str">
        <f t="shared" si="130"/>
        <v>Friday</v>
      </c>
      <c r="H1722" s="32" t="str">
        <f t="shared" si="131"/>
        <v>September</v>
      </c>
      <c r="I1722" s="32" t="str">
        <f t="shared" si="132"/>
        <v>2019</v>
      </c>
      <c r="J1722" s="32">
        <f t="shared" si="133"/>
        <v>37</v>
      </c>
      <c r="K1722" s="32" t="str">
        <f>VLOOKUP(F1722,_holidays!A1718:B3823, 2,)</f>
        <v>Y</v>
      </c>
      <c r="L1722" s="32" t="str">
        <f>VLOOKUP(F1722,_holidays!A1718:C3823, 3,FALSE)</f>
        <v>N</v>
      </c>
      <c r="M1722" s="32">
        <v>7.7</v>
      </c>
      <c r="N1722" s="32">
        <v>18.600000000000001</v>
      </c>
      <c r="O1722" s="32">
        <v>14</v>
      </c>
      <c r="P1722" s="32">
        <v>0</v>
      </c>
      <c r="Q1722" s="39">
        <v>120349.015</v>
      </c>
      <c r="R1722" s="40">
        <v>108.21402329999999</v>
      </c>
      <c r="S1722" s="40">
        <f t="shared" si="134"/>
        <v>13023451.113342049</v>
      </c>
    </row>
    <row r="1723" spans="6:19" ht="20" customHeight="1" x14ac:dyDescent="0.2">
      <c r="F1723" s="4">
        <v>43722</v>
      </c>
      <c r="G1723" s="32" t="str">
        <f t="shared" si="130"/>
        <v>Saturday</v>
      </c>
      <c r="H1723" s="32" t="str">
        <f t="shared" si="131"/>
        <v>September</v>
      </c>
      <c r="I1723" s="32" t="str">
        <f t="shared" si="132"/>
        <v>2019</v>
      </c>
      <c r="J1723" s="32">
        <f t="shared" si="133"/>
        <v>37</v>
      </c>
      <c r="K1723" s="32" t="str">
        <f>VLOOKUP(F1723,_holidays!A1719:B3824, 2,)</f>
        <v>Y</v>
      </c>
      <c r="L1723" s="32" t="str">
        <f>VLOOKUP(F1723,_holidays!A1719:C3824, 3,FALSE)</f>
        <v>N</v>
      </c>
      <c r="M1723" s="32">
        <v>9.3000000000000007</v>
      </c>
      <c r="N1723" s="32">
        <v>20</v>
      </c>
      <c r="O1723" s="32">
        <v>18.3</v>
      </c>
      <c r="P1723" s="32">
        <v>0</v>
      </c>
      <c r="Q1723" s="39">
        <v>103500.955</v>
      </c>
      <c r="R1723" s="40">
        <v>106.46105230000001</v>
      </c>
      <c r="S1723" s="40">
        <f t="shared" si="134"/>
        <v>11018820.583354948</v>
      </c>
    </row>
    <row r="1724" spans="6:19" ht="20" customHeight="1" x14ac:dyDescent="0.2">
      <c r="F1724" s="4">
        <v>43723</v>
      </c>
      <c r="G1724" s="32" t="str">
        <f t="shared" si="130"/>
        <v>Sunday</v>
      </c>
      <c r="H1724" s="32" t="str">
        <f t="shared" si="131"/>
        <v>September</v>
      </c>
      <c r="I1724" s="32" t="str">
        <f t="shared" si="132"/>
        <v>2019</v>
      </c>
      <c r="J1724" s="32">
        <f t="shared" si="133"/>
        <v>38</v>
      </c>
      <c r="K1724" s="32" t="str">
        <f>VLOOKUP(F1724,_holidays!A1720:B3825, 2,)</f>
        <v>Y</v>
      </c>
      <c r="L1724" s="32" t="str">
        <f>VLOOKUP(F1724,_holidays!A1720:C3825, 3,FALSE)</f>
        <v>N</v>
      </c>
      <c r="M1724" s="32">
        <v>12.4</v>
      </c>
      <c r="N1724" s="32">
        <v>21.8</v>
      </c>
      <c r="O1724" s="32">
        <v>8.4</v>
      </c>
      <c r="P1724" s="32">
        <v>1.6</v>
      </c>
      <c r="Q1724" s="39">
        <v>105149.02</v>
      </c>
      <c r="R1724" s="40">
        <v>87.630074989999997</v>
      </c>
      <c r="S1724" s="40">
        <f t="shared" si="134"/>
        <v>9214216.5077250097</v>
      </c>
    </row>
    <row r="1725" spans="6:19" ht="20" customHeight="1" x14ac:dyDescent="0.2">
      <c r="F1725" s="4">
        <v>43724</v>
      </c>
      <c r="G1725" s="32" t="str">
        <f t="shared" si="130"/>
        <v>Monday</v>
      </c>
      <c r="H1725" s="32" t="str">
        <f t="shared" si="131"/>
        <v>September</v>
      </c>
      <c r="I1725" s="32" t="str">
        <f t="shared" si="132"/>
        <v>2019</v>
      </c>
      <c r="J1725" s="32">
        <f t="shared" si="133"/>
        <v>38</v>
      </c>
      <c r="K1725" s="32" t="str">
        <f>VLOOKUP(F1725,_holidays!A1721:B3826, 2,)</f>
        <v>Y</v>
      </c>
      <c r="L1725" s="32" t="str">
        <f>VLOOKUP(F1725,_holidays!A1721:C3826, 3,FALSE)</f>
        <v>N</v>
      </c>
      <c r="M1725" s="32">
        <v>9.6999999999999993</v>
      </c>
      <c r="N1725" s="32">
        <v>12.8</v>
      </c>
      <c r="O1725" s="32">
        <v>17.7</v>
      </c>
      <c r="P1725" s="32">
        <v>13</v>
      </c>
      <c r="Q1725" s="39">
        <v>119362.235</v>
      </c>
      <c r="R1725" s="40">
        <v>137.46735670000001</v>
      </c>
      <c r="S1725" s="40">
        <f t="shared" si="134"/>
        <v>16408410.935254226</v>
      </c>
    </row>
    <row r="1726" spans="6:19" ht="20" customHeight="1" x14ac:dyDescent="0.2">
      <c r="F1726" s="4">
        <v>43725</v>
      </c>
      <c r="G1726" s="32" t="str">
        <f t="shared" si="130"/>
        <v>Tuesday</v>
      </c>
      <c r="H1726" s="32" t="str">
        <f t="shared" si="131"/>
        <v>September</v>
      </c>
      <c r="I1726" s="32" t="str">
        <f t="shared" si="132"/>
        <v>2019</v>
      </c>
      <c r="J1726" s="32">
        <f t="shared" si="133"/>
        <v>38</v>
      </c>
      <c r="K1726" s="32" t="str">
        <f>VLOOKUP(F1726,_holidays!A1722:B3827, 2,)</f>
        <v>Y</v>
      </c>
      <c r="L1726" s="32" t="str">
        <f>VLOOKUP(F1726,_holidays!A1722:C3827, 3,FALSE)</f>
        <v>N</v>
      </c>
      <c r="M1726" s="32">
        <v>3.6</v>
      </c>
      <c r="N1726" s="32">
        <v>14.8</v>
      </c>
      <c r="O1726" s="32">
        <v>19</v>
      </c>
      <c r="P1726" s="32">
        <v>0</v>
      </c>
      <c r="Q1726" s="39">
        <v>124129.44</v>
      </c>
      <c r="R1726" s="40">
        <v>149.599176</v>
      </c>
      <c r="S1726" s="40">
        <f t="shared" si="134"/>
        <v>18569661.941341441</v>
      </c>
    </row>
    <row r="1727" spans="6:19" ht="20" customHeight="1" x14ac:dyDescent="0.2">
      <c r="F1727" s="4">
        <v>43726</v>
      </c>
      <c r="G1727" s="32" t="str">
        <f t="shared" si="130"/>
        <v>Wednesday</v>
      </c>
      <c r="H1727" s="32" t="str">
        <f t="shared" si="131"/>
        <v>September</v>
      </c>
      <c r="I1727" s="32" t="str">
        <f t="shared" si="132"/>
        <v>2019</v>
      </c>
      <c r="J1727" s="32">
        <f t="shared" si="133"/>
        <v>38</v>
      </c>
      <c r="K1727" s="32" t="str">
        <f>VLOOKUP(F1727,_holidays!A1723:B3828, 2,)</f>
        <v>Y</v>
      </c>
      <c r="L1727" s="32" t="str">
        <f>VLOOKUP(F1727,_holidays!A1723:C3828, 3,FALSE)</f>
        <v>N</v>
      </c>
      <c r="M1727" s="32">
        <v>4.3</v>
      </c>
      <c r="N1727" s="32">
        <v>18.899999999999999</v>
      </c>
      <c r="O1727" s="32">
        <v>19.2</v>
      </c>
      <c r="P1727" s="32">
        <v>0</v>
      </c>
      <c r="Q1727" s="39">
        <v>119715.705</v>
      </c>
      <c r="R1727" s="40">
        <v>151.2558046</v>
      </c>
      <c r="S1727" s="40">
        <f t="shared" si="134"/>
        <v>18107695.283031244</v>
      </c>
    </row>
    <row r="1728" spans="6:19" ht="20" customHeight="1" x14ac:dyDescent="0.2">
      <c r="F1728" s="4">
        <v>43727</v>
      </c>
      <c r="G1728" s="32" t="str">
        <f t="shared" si="130"/>
        <v>Thursday</v>
      </c>
      <c r="H1728" s="32" t="str">
        <f t="shared" si="131"/>
        <v>September</v>
      </c>
      <c r="I1728" s="32" t="str">
        <f t="shared" si="132"/>
        <v>2019</v>
      </c>
      <c r="J1728" s="32">
        <f t="shared" si="133"/>
        <v>38</v>
      </c>
      <c r="K1728" s="32" t="str">
        <f>VLOOKUP(F1728,_holidays!A1724:B3829, 2,)</f>
        <v>Y</v>
      </c>
      <c r="L1728" s="32" t="str">
        <f>VLOOKUP(F1728,_holidays!A1724:C3829, 3,FALSE)</f>
        <v>N</v>
      </c>
      <c r="M1728" s="32">
        <v>8.1999999999999993</v>
      </c>
      <c r="N1728" s="32">
        <v>24</v>
      </c>
      <c r="O1728" s="32">
        <v>19.399999999999999</v>
      </c>
      <c r="P1728" s="32">
        <v>0</v>
      </c>
      <c r="Q1728" s="39">
        <v>108102.56</v>
      </c>
      <c r="R1728" s="40">
        <v>82.43824146</v>
      </c>
      <c r="S1728" s="40">
        <f t="shared" si="134"/>
        <v>8911784.9437241368</v>
      </c>
    </row>
    <row r="1729" spans="6:19" ht="20" customHeight="1" x14ac:dyDescent="0.2">
      <c r="F1729" s="4">
        <v>43728</v>
      </c>
      <c r="G1729" s="32" t="str">
        <f t="shared" si="130"/>
        <v>Friday</v>
      </c>
      <c r="H1729" s="32" t="str">
        <f t="shared" si="131"/>
        <v>September</v>
      </c>
      <c r="I1729" s="32" t="str">
        <f t="shared" si="132"/>
        <v>2019</v>
      </c>
      <c r="J1729" s="32">
        <f t="shared" si="133"/>
        <v>38</v>
      </c>
      <c r="K1729" s="32" t="str">
        <f>VLOOKUP(F1729,_holidays!A1725:B3830, 2,)</f>
        <v>N</v>
      </c>
      <c r="L1729" s="32" t="str">
        <f>VLOOKUP(F1729,_holidays!A1725:C3830, 3,FALSE)</f>
        <v>N</v>
      </c>
      <c r="M1729" s="32">
        <v>15.7</v>
      </c>
      <c r="N1729" s="32">
        <v>26.2</v>
      </c>
      <c r="O1729" s="32">
        <v>14.4</v>
      </c>
      <c r="P1729" s="32">
        <v>0</v>
      </c>
      <c r="Q1729" s="39">
        <v>107222.345</v>
      </c>
      <c r="R1729" s="40">
        <v>106.2793137</v>
      </c>
      <c r="S1729" s="40">
        <f t="shared" si="134"/>
        <v>11395517.239904627</v>
      </c>
    </row>
    <row r="1730" spans="6:19" ht="20" customHeight="1" x14ac:dyDescent="0.2">
      <c r="F1730" s="4">
        <v>43729</v>
      </c>
      <c r="G1730" s="32" t="str">
        <f t="shared" si="130"/>
        <v>Saturday</v>
      </c>
      <c r="H1730" s="32" t="str">
        <f t="shared" si="131"/>
        <v>September</v>
      </c>
      <c r="I1730" s="32" t="str">
        <f t="shared" si="132"/>
        <v>2019</v>
      </c>
      <c r="J1730" s="32">
        <f t="shared" si="133"/>
        <v>38</v>
      </c>
      <c r="K1730" s="32" t="str">
        <f>VLOOKUP(F1730,_holidays!A1726:B3831, 2,)</f>
        <v>N</v>
      </c>
      <c r="L1730" s="32" t="str">
        <f>VLOOKUP(F1730,_holidays!A1726:C3831, 3,FALSE)</f>
        <v>N</v>
      </c>
      <c r="M1730" s="32">
        <v>14.5</v>
      </c>
      <c r="N1730" s="32">
        <v>19.399999999999999</v>
      </c>
      <c r="O1730" s="32">
        <v>10.5</v>
      </c>
      <c r="P1730" s="32">
        <v>0</v>
      </c>
      <c r="Q1730" s="39">
        <v>101348.35</v>
      </c>
      <c r="R1730" s="40">
        <v>112.25774509999999</v>
      </c>
      <c r="S1730" s="40">
        <f t="shared" si="134"/>
        <v>11377137.240605585</v>
      </c>
    </row>
    <row r="1731" spans="6:19" ht="20" customHeight="1" x14ac:dyDescent="0.2">
      <c r="F1731" s="4">
        <v>43730</v>
      </c>
      <c r="G1731" s="32" t="str">
        <f t="shared" si="130"/>
        <v>Sunday</v>
      </c>
      <c r="H1731" s="32" t="str">
        <f t="shared" si="131"/>
        <v>September</v>
      </c>
      <c r="I1731" s="32" t="str">
        <f t="shared" si="132"/>
        <v>2019</v>
      </c>
      <c r="J1731" s="32">
        <f t="shared" si="133"/>
        <v>39</v>
      </c>
      <c r="K1731" s="32" t="str">
        <f>VLOOKUP(F1731,_holidays!A1727:B3832, 2,)</f>
        <v>N</v>
      </c>
      <c r="L1731" s="32" t="str">
        <f>VLOOKUP(F1731,_holidays!A1727:C3832, 3,FALSE)</f>
        <v>N</v>
      </c>
      <c r="M1731" s="32">
        <v>7.9</v>
      </c>
      <c r="N1731" s="32">
        <v>15.5</v>
      </c>
      <c r="O1731" s="32">
        <v>13.6</v>
      </c>
      <c r="P1731" s="32">
        <v>4.5999999999999996</v>
      </c>
      <c r="Q1731" s="39">
        <v>102386.52499999999</v>
      </c>
      <c r="R1731" s="40">
        <v>103.2310155</v>
      </c>
      <c r="S1731" s="40">
        <f t="shared" si="134"/>
        <v>10569464.949266138</v>
      </c>
    </row>
    <row r="1732" spans="6:19" ht="20" customHeight="1" x14ac:dyDescent="0.2">
      <c r="F1732" s="4">
        <v>43731</v>
      </c>
      <c r="G1732" s="32" t="str">
        <f t="shared" si="130"/>
        <v>Monday</v>
      </c>
      <c r="H1732" s="32" t="str">
        <f t="shared" si="131"/>
        <v>September</v>
      </c>
      <c r="I1732" s="32" t="str">
        <f t="shared" si="132"/>
        <v>2019</v>
      </c>
      <c r="J1732" s="32">
        <f t="shared" si="133"/>
        <v>39</v>
      </c>
      <c r="K1732" s="32" t="str">
        <f>VLOOKUP(F1732,_holidays!A1728:B3833, 2,)</f>
        <v>N</v>
      </c>
      <c r="L1732" s="32" t="str">
        <f>VLOOKUP(F1732,_holidays!A1728:C3833, 3,FALSE)</f>
        <v>N</v>
      </c>
      <c r="M1732" s="32">
        <v>8.9</v>
      </c>
      <c r="N1732" s="32">
        <v>15.2</v>
      </c>
      <c r="O1732" s="32">
        <v>13.9</v>
      </c>
      <c r="P1732" s="32">
        <v>2</v>
      </c>
      <c r="Q1732" s="39">
        <v>121862.88499999999</v>
      </c>
      <c r="R1732" s="40">
        <v>109.7326738</v>
      </c>
      <c r="S1732" s="40">
        <f t="shared" si="134"/>
        <v>13372340.208031913</v>
      </c>
    </row>
    <row r="1733" spans="6:19" ht="20" customHeight="1" x14ac:dyDescent="0.2">
      <c r="F1733" s="4">
        <v>43732</v>
      </c>
      <c r="G1733" s="32" t="str">
        <f t="shared" si="130"/>
        <v>Tuesday</v>
      </c>
      <c r="H1733" s="32" t="str">
        <f t="shared" si="131"/>
        <v>September</v>
      </c>
      <c r="I1733" s="32" t="str">
        <f t="shared" si="132"/>
        <v>2019</v>
      </c>
      <c r="J1733" s="32">
        <f t="shared" si="133"/>
        <v>39</v>
      </c>
      <c r="K1733" s="32" t="str">
        <f>VLOOKUP(F1733,_holidays!A1729:B3834, 2,)</f>
        <v>N</v>
      </c>
      <c r="L1733" s="32" t="str">
        <f>VLOOKUP(F1733,_holidays!A1729:C3834, 3,FALSE)</f>
        <v>N</v>
      </c>
      <c r="M1733" s="32">
        <v>8.3000000000000007</v>
      </c>
      <c r="N1733" s="32">
        <v>15.1</v>
      </c>
      <c r="O1733" s="32">
        <v>13.3</v>
      </c>
      <c r="P1733" s="32">
        <v>1.4</v>
      </c>
      <c r="Q1733" s="39">
        <v>125787.33</v>
      </c>
      <c r="R1733" s="40">
        <v>148.22983249999999</v>
      </c>
      <c r="S1733" s="40">
        <f t="shared" si="134"/>
        <v>18645434.856522225</v>
      </c>
    </row>
    <row r="1734" spans="6:19" ht="20" customHeight="1" x14ac:dyDescent="0.2">
      <c r="F1734" s="4">
        <v>43733</v>
      </c>
      <c r="G1734" s="32" t="str">
        <f t="shared" ref="G1734:G1797" si="135">TEXT(F1734,"DDDD")</f>
        <v>Wednesday</v>
      </c>
      <c r="H1734" s="32" t="str">
        <f t="shared" ref="H1734:H1797" si="136">TEXT(F1734,"MMMM")</f>
        <v>September</v>
      </c>
      <c r="I1734" s="32" t="str">
        <f t="shared" ref="I1734:I1797" si="137">TEXT(F1734,"YYYY")</f>
        <v>2019</v>
      </c>
      <c r="J1734" s="32">
        <f t="shared" ref="J1734:J1797" si="138">WEEKNUM(F1734)</f>
        <v>39</v>
      </c>
      <c r="K1734" s="32" t="str">
        <f>VLOOKUP(F1734,_holidays!A1730:B3835, 2,)</f>
        <v>N</v>
      </c>
      <c r="L1734" s="32" t="str">
        <f>VLOOKUP(F1734,_holidays!A1730:C3835, 3,FALSE)</f>
        <v>N</v>
      </c>
      <c r="M1734" s="32">
        <v>8.6999999999999993</v>
      </c>
      <c r="N1734" s="32">
        <v>16.600000000000001</v>
      </c>
      <c r="O1734" s="32">
        <v>13.1</v>
      </c>
      <c r="P1734" s="32">
        <v>0</v>
      </c>
      <c r="Q1734" s="39">
        <v>124302.93</v>
      </c>
      <c r="R1734" s="40">
        <v>192.4850347</v>
      </c>
      <c r="S1734" s="40">
        <f t="shared" ref="S1734:S1797" si="139">Q1734*R1734</f>
        <v>23926453.79436167</v>
      </c>
    </row>
    <row r="1735" spans="6:19" ht="20" customHeight="1" x14ac:dyDescent="0.2">
      <c r="F1735" s="4">
        <v>43734</v>
      </c>
      <c r="G1735" s="32" t="str">
        <f t="shared" si="135"/>
        <v>Thursday</v>
      </c>
      <c r="H1735" s="32" t="str">
        <f t="shared" si="136"/>
        <v>September</v>
      </c>
      <c r="I1735" s="32" t="str">
        <f t="shared" si="137"/>
        <v>2019</v>
      </c>
      <c r="J1735" s="32">
        <f t="shared" si="138"/>
        <v>39</v>
      </c>
      <c r="K1735" s="32" t="str">
        <f>VLOOKUP(F1735,_holidays!A1731:B3836, 2,)</f>
        <v>N</v>
      </c>
      <c r="L1735" s="32" t="str">
        <f>VLOOKUP(F1735,_holidays!A1731:C3836, 3,FALSE)</f>
        <v>N</v>
      </c>
      <c r="M1735" s="32">
        <v>8.3000000000000007</v>
      </c>
      <c r="N1735" s="32">
        <v>20.3</v>
      </c>
      <c r="O1735" s="32">
        <v>19.600000000000001</v>
      </c>
      <c r="P1735" s="32">
        <v>0</v>
      </c>
      <c r="Q1735" s="39">
        <v>117320.175</v>
      </c>
      <c r="R1735" s="40">
        <v>139.4994437</v>
      </c>
      <c r="S1735" s="40">
        <f t="shared" si="139"/>
        <v>16366099.147286648</v>
      </c>
    </row>
    <row r="1736" spans="6:19" ht="20" customHeight="1" x14ac:dyDescent="0.2">
      <c r="F1736" s="4">
        <v>43735</v>
      </c>
      <c r="G1736" s="32" t="str">
        <f t="shared" si="135"/>
        <v>Friday</v>
      </c>
      <c r="H1736" s="32" t="str">
        <f t="shared" si="136"/>
        <v>September</v>
      </c>
      <c r="I1736" s="32" t="str">
        <f t="shared" si="137"/>
        <v>2019</v>
      </c>
      <c r="J1736" s="32">
        <f t="shared" si="138"/>
        <v>39</v>
      </c>
      <c r="K1736" s="32" t="str">
        <f>VLOOKUP(F1736,_holidays!A1732:B3837, 2,)</f>
        <v>N</v>
      </c>
      <c r="L1736" s="32" t="str">
        <f>VLOOKUP(F1736,_holidays!A1732:C3837, 3,FALSE)</f>
        <v>Y</v>
      </c>
      <c r="M1736" s="32">
        <v>12.3</v>
      </c>
      <c r="N1736" s="32">
        <v>18.8</v>
      </c>
      <c r="O1736" s="32">
        <v>7.4</v>
      </c>
      <c r="P1736" s="32">
        <v>0</v>
      </c>
      <c r="Q1736" s="39">
        <v>106043.02</v>
      </c>
      <c r="R1736" s="40">
        <v>69.640959690000003</v>
      </c>
      <c r="S1736" s="40">
        <f t="shared" si="139"/>
        <v>7384937.6812258642</v>
      </c>
    </row>
    <row r="1737" spans="6:19" ht="20" customHeight="1" x14ac:dyDescent="0.2">
      <c r="F1737" s="4">
        <v>43736</v>
      </c>
      <c r="G1737" s="32" t="str">
        <f t="shared" si="135"/>
        <v>Saturday</v>
      </c>
      <c r="H1737" s="32" t="str">
        <f t="shared" si="136"/>
        <v>September</v>
      </c>
      <c r="I1737" s="32" t="str">
        <f t="shared" si="137"/>
        <v>2019</v>
      </c>
      <c r="J1737" s="32">
        <f t="shared" si="138"/>
        <v>39</v>
      </c>
      <c r="K1737" s="32" t="str">
        <f>VLOOKUP(F1737,_holidays!A1733:B3838, 2,)</f>
        <v>N</v>
      </c>
      <c r="L1737" s="32" t="str">
        <f>VLOOKUP(F1737,_holidays!A1733:C3838, 3,FALSE)</f>
        <v>N</v>
      </c>
      <c r="M1737" s="32">
        <v>7.2</v>
      </c>
      <c r="N1737" s="32">
        <v>14.9</v>
      </c>
      <c r="O1737" s="32">
        <v>17.7</v>
      </c>
      <c r="P1737" s="32">
        <v>0.2</v>
      </c>
      <c r="Q1737" s="39">
        <v>108762.31</v>
      </c>
      <c r="R1737" s="40">
        <v>132.2621226</v>
      </c>
      <c r="S1737" s="40">
        <f t="shared" si="139"/>
        <v>14385133.979479205</v>
      </c>
    </row>
    <row r="1738" spans="6:19" ht="20" customHeight="1" x14ac:dyDescent="0.2">
      <c r="F1738" s="4">
        <v>43737</v>
      </c>
      <c r="G1738" s="32" t="str">
        <f t="shared" si="135"/>
        <v>Sunday</v>
      </c>
      <c r="H1738" s="32" t="str">
        <f t="shared" si="136"/>
        <v>September</v>
      </c>
      <c r="I1738" s="32" t="str">
        <f t="shared" si="137"/>
        <v>2019</v>
      </c>
      <c r="J1738" s="32">
        <f t="shared" si="138"/>
        <v>40</v>
      </c>
      <c r="K1738" s="32" t="str">
        <f>VLOOKUP(F1738,_holidays!A1734:B3839, 2,)</f>
        <v>N</v>
      </c>
      <c r="L1738" s="32" t="str">
        <f>VLOOKUP(F1738,_holidays!A1734:C3839, 3,FALSE)</f>
        <v>N</v>
      </c>
      <c r="M1738" s="32">
        <v>9.1</v>
      </c>
      <c r="N1738" s="32">
        <v>15.8</v>
      </c>
      <c r="O1738" s="32">
        <v>19</v>
      </c>
      <c r="P1738" s="32">
        <v>0</v>
      </c>
      <c r="Q1738" s="39">
        <v>104804.09</v>
      </c>
      <c r="R1738" s="40">
        <v>90.401320499999997</v>
      </c>
      <c r="S1738" s="40">
        <f t="shared" si="139"/>
        <v>9474428.1298008449</v>
      </c>
    </row>
    <row r="1739" spans="6:19" ht="20" customHeight="1" x14ac:dyDescent="0.2">
      <c r="F1739" s="4">
        <v>43738</v>
      </c>
      <c r="G1739" s="32" t="str">
        <f t="shared" si="135"/>
        <v>Monday</v>
      </c>
      <c r="H1739" s="32" t="str">
        <f t="shared" si="136"/>
        <v>September</v>
      </c>
      <c r="I1739" s="32" t="str">
        <f t="shared" si="137"/>
        <v>2019</v>
      </c>
      <c r="J1739" s="32">
        <f t="shared" si="138"/>
        <v>40</v>
      </c>
      <c r="K1739" s="32" t="str">
        <f>VLOOKUP(F1739,_holidays!A1735:B3840, 2,)</f>
        <v>N</v>
      </c>
      <c r="L1739" s="32" t="str">
        <f>VLOOKUP(F1739,_holidays!A1735:C3840, 3,FALSE)</f>
        <v>N</v>
      </c>
      <c r="M1739" s="32">
        <v>10.1</v>
      </c>
      <c r="N1739" s="32">
        <v>14.1</v>
      </c>
      <c r="O1739" s="32">
        <v>14.4</v>
      </c>
      <c r="P1739" s="32">
        <v>0</v>
      </c>
      <c r="Q1739" s="39">
        <v>121770.82</v>
      </c>
      <c r="R1739" s="40">
        <v>107.8227368</v>
      </c>
      <c r="S1739" s="40">
        <f t="shared" si="139"/>
        <v>13129663.074780177</v>
      </c>
    </row>
    <row r="1740" spans="6:19" ht="20" customHeight="1" x14ac:dyDescent="0.2">
      <c r="F1740" s="4">
        <v>43739</v>
      </c>
      <c r="G1740" s="32" t="str">
        <f t="shared" si="135"/>
        <v>Tuesday</v>
      </c>
      <c r="H1740" s="32" t="str">
        <f t="shared" si="136"/>
        <v>October</v>
      </c>
      <c r="I1740" s="32" t="str">
        <f t="shared" si="137"/>
        <v>2019</v>
      </c>
      <c r="J1740" s="32">
        <f t="shared" si="138"/>
        <v>40</v>
      </c>
      <c r="K1740" s="32" t="str">
        <f>VLOOKUP(F1740,_holidays!A1736:B3841, 2,)</f>
        <v>N</v>
      </c>
      <c r="L1740" s="32" t="str">
        <f>VLOOKUP(F1740,_holidays!A1736:C3841, 3,FALSE)</f>
        <v>N</v>
      </c>
      <c r="M1740" s="32">
        <v>4.2</v>
      </c>
      <c r="N1740" s="32">
        <v>20.5</v>
      </c>
      <c r="O1740" s="32">
        <v>21.7</v>
      </c>
      <c r="P1740" s="32">
        <v>0</v>
      </c>
      <c r="Q1740" s="39">
        <v>117265.27499999999</v>
      </c>
      <c r="R1740" s="40">
        <v>121.3908912</v>
      </c>
      <c r="S1740" s="40">
        <f t="shared" si="139"/>
        <v>14234936.239063079</v>
      </c>
    </row>
    <row r="1741" spans="6:19" ht="20" customHeight="1" x14ac:dyDescent="0.2">
      <c r="F1741" s="4">
        <v>43740</v>
      </c>
      <c r="G1741" s="32" t="str">
        <f t="shared" si="135"/>
        <v>Wednesday</v>
      </c>
      <c r="H1741" s="32" t="str">
        <f t="shared" si="136"/>
        <v>October</v>
      </c>
      <c r="I1741" s="32" t="str">
        <f t="shared" si="137"/>
        <v>2019</v>
      </c>
      <c r="J1741" s="32">
        <f t="shared" si="138"/>
        <v>40</v>
      </c>
      <c r="K1741" s="32" t="str">
        <f>VLOOKUP(F1741,_holidays!A1737:B3842, 2,)</f>
        <v>N</v>
      </c>
      <c r="L1741" s="32" t="str">
        <f>VLOOKUP(F1741,_holidays!A1737:C3842, 3,FALSE)</f>
        <v>N</v>
      </c>
      <c r="M1741" s="32">
        <v>9.3000000000000007</v>
      </c>
      <c r="N1741" s="32">
        <v>26.5</v>
      </c>
      <c r="O1741" s="32">
        <v>18.5</v>
      </c>
      <c r="P1741" s="32">
        <v>0</v>
      </c>
      <c r="Q1741" s="39">
        <v>110760.825</v>
      </c>
      <c r="R1741" s="40">
        <v>108.66167660000001</v>
      </c>
      <c r="S1741" s="40">
        <f t="shared" si="139"/>
        <v>12035456.946099196</v>
      </c>
    </row>
    <row r="1742" spans="6:19" ht="20" customHeight="1" x14ac:dyDescent="0.2">
      <c r="F1742" s="4">
        <v>43741</v>
      </c>
      <c r="G1742" s="32" t="str">
        <f t="shared" si="135"/>
        <v>Thursday</v>
      </c>
      <c r="H1742" s="32" t="str">
        <f t="shared" si="136"/>
        <v>October</v>
      </c>
      <c r="I1742" s="32" t="str">
        <f t="shared" si="137"/>
        <v>2019</v>
      </c>
      <c r="J1742" s="32">
        <f t="shared" si="138"/>
        <v>40</v>
      </c>
      <c r="K1742" s="32" t="str">
        <f>VLOOKUP(F1742,_holidays!A1738:B3843, 2,)</f>
        <v>N</v>
      </c>
      <c r="L1742" s="32" t="str">
        <f>VLOOKUP(F1742,_holidays!A1738:C3843, 3,FALSE)</f>
        <v>N</v>
      </c>
      <c r="M1742" s="32">
        <v>15.1</v>
      </c>
      <c r="N1742" s="32">
        <v>29.7</v>
      </c>
      <c r="O1742" s="32">
        <v>22</v>
      </c>
      <c r="P1742" s="32">
        <v>0</v>
      </c>
      <c r="Q1742" s="39">
        <v>109312.85</v>
      </c>
      <c r="R1742" s="40">
        <v>108.8439126</v>
      </c>
      <c r="S1742" s="40">
        <f t="shared" si="139"/>
        <v>11898038.29145691</v>
      </c>
    </row>
    <row r="1743" spans="6:19" ht="20" customHeight="1" x14ac:dyDescent="0.2">
      <c r="F1743" s="4">
        <v>43742</v>
      </c>
      <c r="G1743" s="32" t="str">
        <f t="shared" si="135"/>
        <v>Friday</v>
      </c>
      <c r="H1743" s="32" t="str">
        <f t="shared" si="136"/>
        <v>October</v>
      </c>
      <c r="I1743" s="32" t="str">
        <f t="shared" si="137"/>
        <v>2019</v>
      </c>
      <c r="J1743" s="32">
        <f t="shared" si="138"/>
        <v>40</v>
      </c>
      <c r="K1743" s="32" t="str">
        <f>VLOOKUP(F1743,_holidays!A1739:B3844, 2,)</f>
        <v>N</v>
      </c>
      <c r="L1743" s="32" t="str">
        <f>VLOOKUP(F1743,_holidays!A1739:C3844, 3,FALSE)</f>
        <v>N</v>
      </c>
      <c r="M1743" s="32">
        <v>12.5</v>
      </c>
      <c r="N1743" s="32">
        <v>15.2</v>
      </c>
      <c r="O1743" s="32">
        <v>11</v>
      </c>
      <c r="P1743" s="32">
        <v>0</v>
      </c>
      <c r="Q1743" s="39">
        <v>117512.56</v>
      </c>
      <c r="R1743" s="40">
        <v>136.3619947</v>
      </c>
      <c r="S1743" s="40">
        <f t="shared" si="139"/>
        <v>16024247.083903432</v>
      </c>
    </row>
    <row r="1744" spans="6:19" ht="20" customHeight="1" x14ac:dyDescent="0.2">
      <c r="F1744" s="4">
        <v>43743</v>
      </c>
      <c r="G1744" s="32" t="str">
        <f t="shared" si="135"/>
        <v>Saturday</v>
      </c>
      <c r="H1744" s="32" t="str">
        <f t="shared" si="136"/>
        <v>October</v>
      </c>
      <c r="I1744" s="32" t="str">
        <f t="shared" si="137"/>
        <v>2019</v>
      </c>
      <c r="J1744" s="32">
        <f t="shared" si="138"/>
        <v>40</v>
      </c>
      <c r="K1744" s="32" t="str">
        <f>VLOOKUP(F1744,_holidays!A1740:B3845, 2,)</f>
        <v>N</v>
      </c>
      <c r="L1744" s="32" t="str">
        <f>VLOOKUP(F1744,_holidays!A1740:C3845, 3,FALSE)</f>
        <v>N</v>
      </c>
      <c r="M1744" s="32">
        <v>7.6</v>
      </c>
      <c r="N1744" s="32">
        <v>24.3</v>
      </c>
      <c r="O1744" s="32">
        <v>17.399999999999999</v>
      </c>
      <c r="P1744" s="32">
        <v>1.8</v>
      </c>
      <c r="Q1744" s="39">
        <v>101386.01</v>
      </c>
      <c r="R1744" s="40">
        <v>88.049062890000002</v>
      </c>
      <c r="S1744" s="40">
        <f t="shared" si="139"/>
        <v>8926943.1706561688</v>
      </c>
    </row>
    <row r="1745" spans="6:19" ht="20" customHeight="1" x14ac:dyDescent="0.2">
      <c r="F1745" s="4">
        <v>43744</v>
      </c>
      <c r="G1745" s="32" t="str">
        <f t="shared" si="135"/>
        <v>Sunday</v>
      </c>
      <c r="H1745" s="32" t="str">
        <f t="shared" si="136"/>
        <v>October</v>
      </c>
      <c r="I1745" s="32" t="str">
        <f t="shared" si="137"/>
        <v>2019</v>
      </c>
      <c r="J1745" s="32">
        <f t="shared" si="138"/>
        <v>41</v>
      </c>
      <c r="K1745" s="32" t="str">
        <f>VLOOKUP(F1745,_holidays!A1741:B3846, 2,)</f>
        <v>N</v>
      </c>
      <c r="L1745" s="32" t="str">
        <f>VLOOKUP(F1745,_holidays!A1741:C3846, 3,FALSE)</f>
        <v>N</v>
      </c>
      <c r="M1745" s="32">
        <v>12.9</v>
      </c>
      <c r="N1745" s="32">
        <v>24.8</v>
      </c>
      <c r="O1745" s="32">
        <v>17.399999999999999</v>
      </c>
      <c r="P1745" s="32">
        <v>0</v>
      </c>
      <c r="Q1745" s="39">
        <v>93011.345000000001</v>
      </c>
      <c r="R1745" s="40">
        <v>54.720114539999997</v>
      </c>
      <c r="S1745" s="40">
        <f t="shared" si="139"/>
        <v>5089591.451919456</v>
      </c>
    </row>
    <row r="1746" spans="6:19" ht="20" customHeight="1" x14ac:dyDescent="0.2">
      <c r="F1746" s="4">
        <v>43745</v>
      </c>
      <c r="G1746" s="32" t="str">
        <f t="shared" si="135"/>
        <v>Monday</v>
      </c>
      <c r="H1746" s="32" t="str">
        <f t="shared" si="136"/>
        <v>October</v>
      </c>
      <c r="I1746" s="32" t="str">
        <f t="shared" si="137"/>
        <v>2019</v>
      </c>
      <c r="J1746" s="32">
        <f t="shared" si="138"/>
        <v>41</v>
      </c>
      <c r="K1746" s="32" t="str">
        <f>VLOOKUP(F1746,_holidays!A1742:B3847, 2,)</f>
        <v>N</v>
      </c>
      <c r="L1746" s="32" t="str">
        <f>VLOOKUP(F1746,_holidays!A1742:C3847, 3,FALSE)</f>
        <v>N</v>
      </c>
      <c r="M1746" s="32">
        <v>11.6</v>
      </c>
      <c r="N1746" s="32">
        <v>16.399999999999999</v>
      </c>
      <c r="O1746" s="32">
        <v>15.1</v>
      </c>
      <c r="P1746" s="32">
        <v>0</v>
      </c>
      <c r="Q1746" s="39">
        <v>113296.31</v>
      </c>
      <c r="R1746" s="40">
        <v>112.07559550000001</v>
      </c>
      <c r="S1746" s="40">
        <f t="shared" si="139"/>
        <v>12697751.411202606</v>
      </c>
    </row>
    <row r="1747" spans="6:19" ht="20" customHeight="1" x14ac:dyDescent="0.2">
      <c r="F1747" s="4">
        <v>43746</v>
      </c>
      <c r="G1747" s="32" t="str">
        <f t="shared" si="135"/>
        <v>Tuesday</v>
      </c>
      <c r="H1747" s="32" t="str">
        <f t="shared" si="136"/>
        <v>October</v>
      </c>
      <c r="I1747" s="32" t="str">
        <f t="shared" si="137"/>
        <v>2019</v>
      </c>
      <c r="J1747" s="32">
        <f t="shared" si="138"/>
        <v>41</v>
      </c>
      <c r="K1747" s="32" t="str">
        <f>VLOOKUP(F1747,_holidays!A1743:B3848, 2,)</f>
        <v>Y</v>
      </c>
      <c r="L1747" s="32" t="str">
        <f>VLOOKUP(F1747,_holidays!A1743:C3848, 3,FALSE)</f>
        <v>N</v>
      </c>
      <c r="M1747" s="32">
        <v>9.5</v>
      </c>
      <c r="N1747" s="32">
        <v>14.2</v>
      </c>
      <c r="O1747" s="32">
        <v>17</v>
      </c>
      <c r="P1747" s="32">
        <v>2.6</v>
      </c>
      <c r="Q1747" s="39">
        <v>117504.77499999999</v>
      </c>
      <c r="R1747" s="40">
        <v>130.67182529999999</v>
      </c>
      <c r="S1747" s="40">
        <f t="shared" si="139"/>
        <v>15354563.430715807</v>
      </c>
    </row>
    <row r="1748" spans="6:19" ht="20" customHeight="1" x14ac:dyDescent="0.2">
      <c r="F1748" s="4">
        <v>43747</v>
      </c>
      <c r="G1748" s="32" t="str">
        <f t="shared" si="135"/>
        <v>Wednesday</v>
      </c>
      <c r="H1748" s="32" t="str">
        <f t="shared" si="136"/>
        <v>October</v>
      </c>
      <c r="I1748" s="32" t="str">
        <f t="shared" si="137"/>
        <v>2019</v>
      </c>
      <c r="J1748" s="32">
        <f t="shared" si="138"/>
        <v>41</v>
      </c>
      <c r="K1748" s="32" t="str">
        <f>VLOOKUP(F1748,_holidays!A1744:B3849, 2,)</f>
        <v>Y</v>
      </c>
      <c r="L1748" s="32" t="str">
        <f>VLOOKUP(F1748,_holidays!A1744:C3849, 3,FALSE)</f>
        <v>N</v>
      </c>
      <c r="M1748" s="32">
        <v>8.5</v>
      </c>
      <c r="N1748" s="32">
        <v>15</v>
      </c>
      <c r="O1748" s="32">
        <v>19.3</v>
      </c>
      <c r="P1748" s="32">
        <v>5.8</v>
      </c>
      <c r="Q1748" s="39">
        <v>122771.82</v>
      </c>
      <c r="R1748" s="40">
        <v>131.5850422</v>
      </c>
      <c r="S1748" s="40">
        <f t="shared" si="139"/>
        <v>16154935.115670806</v>
      </c>
    </row>
    <row r="1749" spans="6:19" ht="20" customHeight="1" x14ac:dyDescent="0.2">
      <c r="F1749" s="4">
        <v>43748</v>
      </c>
      <c r="G1749" s="32" t="str">
        <f t="shared" si="135"/>
        <v>Thursday</v>
      </c>
      <c r="H1749" s="32" t="str">
        <f t="shared" si="136"/>
        <v>October</v>
      </c>
      <c r="I1749" s="32" t="str">
        <f t="shared" si="137"/>
        <v>2019</v>
      </c>
      <c r="J1749" s="32">
        <f t="shared" si="138"/>
        <v>41</v>
      </c>
      <c r="K1749" s="32" t="str">
        <f>VLOOKUP(F1749,_holidays!A1745:B3850, 2,)</f>
        <v>Y</v>
      </c>
      <c r="L1749" s="32" t="str">
        <f>VLOOKUP(F1749,_holidays!A1745:C3850, 3,FALSE)</f>
        <v>N</v>
      </c>
      <c r="M1749" s="32">
        <v>10.199999999999999</v>
      </c>
      <c r="N1749" s="32">
        <v>14.7</v>
      </c>
      <c r="O1749" s="32">
        <v>12.6</v>
      </c>
      <c r="P1749" s="32">
        <v>0.2</v>
      </c>
      <c r="Q1749" s="39">
        <v>123692.08</v>
      </c>
      <c r="R1749" s="40">
        <v>167.9811358</v>
      </c>
      <c r="S1749" s="40">
        <f t="shared" si="139"/>
        <v>20777936.087864466</v>
      </c>
    </row>
    <row r="1750" spans="6:19" ht="20" customHeight="1" x14ac:dyDescent="0.2">
      <c r="F1750" s="4">
        <v>43749</v>
      </c>
      <c r="G1750" s="32" t="str">
        <f t="shared" si="135"/>
        <v>Friday</v>
      </c>
      <c r="H1750" s="32" t="str">
        <f t="shared" si="136"/>
        <v>October</v>
      </c>
      <c r="I1750" s="32" t="str">
        <f t="shared" si="137"/>
        <v>2019</v>
      </c>
      <c r="J1750" s="32">
        <f t="shared" si="138"/>
        <v>41</v>
      </c>
      <c r="K1750" s="32" t="str">
        <f>VLOOKUP(F1750,_holidays!A1746:B3851, 2,)</f>
        <v>Y</v>
      </c>
      <c r="L1750" s="32" t="str">
        <f>VLOOKUP(F1750,_holidays!A1746:C3851, 3,FALSE)</f>
        <v>N</v>
      </c>
      <c r="M1750" s="32">
        <v>9.5</v>
      </c>
      <c r="N1750" s="32">
        <v>18.899999999999999</v>
      </c>
      <c r="O1750" s="32">
        <v>17.5</v>
      </c>
      <c r="P1750" s="32">
        <v>0</v>
      </c>
      <c r="Q1750" s="39">
        <v>115250.505</v>
      </c>
      <c r="R1750" s="40">
        <v>114.6969754</v>
      </c>
      <c r="S1750" s="40">
        <f t="shared" si="139"/>
        <v>13218884.336822577</v>
      </c>
    </row>
    <row r="1751" spans="6:19" ht="20" customHeight="1" x14ac:dyDescent="0.2">
      <c r="F1751" s="4">
        <v>43750</v>
      </c>
      <c r="G1751" s="32" t="str">
        <f t="shared" si="135"/>
        <v>Saturday</v>
      </c>
      <c r="H1751" s="32" t="str">
        <f t="shared" si="136"/>
        <v>October</v>
      </c>
      <c r="I1751" s="32" t="str">
        <f t="shared" si="137"/>
        <v>2019</v>
      </c>
      <c r="J1751" s="32">
        <f t="shared" si="138"/>
        <v>41</v>
      </c>
      <c r="K1751" s="32" t="str">
        <f>VLOOKUP(F1751,_holidays!A1747:B3852, 2,)</f>
        <v>Y</v>
      </c>
      <c r="L1751" s="32" t="str">
        <f>VLOOKUP(F1751,_holidays!A1747:C3852, 3,FALSE)</f>
        <v>N</v>
      </c>
      <c r="M1751" s="32">
        <v>8.1999999999999993</v>
      </c>
      <c r="N1751" s="32">
        <v>20.399999999999999</v>
      </c>
      <c r="O1751" s="32">
        <v>20.100000000000001</v>
      </c>
      <c r="P1751" s="32">
        <v>0</v>
      </c>
      <c r="Q1751" s="39">
        <v>101053.36500000001</v>
      </c>
      <c r="R1751" s="40">
        <v>93.120223490000001</v>
      </c>
      <c r="S1751" s="40">
        <f t="shared" si="139"/>
        <v>9410111.9332165439</v>
      </c>
    </row>
    <row r="1752" spans="6:19" ht="20" customHeight="1" x14ac:dyDescent="0.2">
      <c r="F1752" s="4">
        <v>43751</v>
      </c>
      <c r="G1752" s="32" t="str">
        <f t="shared" si="135"/>
        <v>Sunday</v>
      </c>
      <c r="H1752" s="32" t="str">
        <f t="shared" si="136"/>
        <v>October</v>
      </c>
      <c r="I1752" s="32" t="str">
        <f t="shared" si="137"/>
        <v>2019</v>
      </c>
      <c r="J1752" s="32">
        <f t="shared" si="138"/>
        <v>42</v>
      </c>
      <c r="K1752" s="32" t="str">
        <f>VLOOKUP(F1752,_holidays!A1748:B3853, 2,)</f>
        <v>Y</v>
      </c>
      <c r="L1752" s="32" t="str">
        <f>VLOOKUP(F1752,_holidays!A1748:C3853, 3,FALSE)</f>
        <v>N</v>
      </c>
      <c r="M1752" s="32">
        <v>9.4</v>
      </c>
      <c r="N1752" s="32">
        <v>23.1</v>
      </c>
      <c r="O1752" s="32">
        <v>19.600000000000001</v>
      </c>
      <c r="P1752" s="32">
        <v>0</v>
      </c>
      <c r="Q1752" s="39">
        <v>94744.7</v>
      </c>
      <c r="R1752" s="40">
        <v>90.164235849999997</v>
      </c>
      <c r="S1752" s="40">
        <f t="shared" si="139"/>
        <v>8542583.4763374943</v>
      </c>
    </row>
    <row r="1753" spans="6:19" ht="20" customHeight="1" x14ac:dyDescent="0.2">
      <c r="F1753" s="4">
        <v>43752</v>
      </c>
      <c r="G1753" s="32" t="str">
        <f t="shared" si="135"/>
        <v>Monday</v>
      </c>
      <c r="H1753" s="32" t="str">
        <f t="shared" si="136"/>
        <v>October</v>
      </c>
      <c r="I1753" s="32" t="str">
        <f t="shared" si="137"/>
        <v>2019</v>
      </c>
      <c r="J1753" s="32">
        <f t="shared" si="138"/>
        <v>42</v>
      </c>
      <c r="K1753" s="32" t="str">
        <f>VLOOKUP(F1753,_holidays!A1749:B3854, 2,)</f>
        <v>Y</v>
      </c>
      <c r="L1753" s="32" t="str">
        <f>VLOOKUP(F1753,_holidays!A1749:C3854, 3,FALSE)</f>
        <v>N</v>
      </c>
      <c r="M1753" s="32">
        <v>13.6</v>
      </c>
      <c r="N1753" s="32">
        <v>26.7</v>
      </c>
      <c r="O1753" s="32">
        <v>20.2</v>
      </c>
      <c r="P1753" s="32">
        <v>0.2</v>
      </c>
      <c r="Q1753" s="39">
        <v>110290.12</v>
      </c>
      <c r="R1753" s="40">
        <v>119.0137926</v>
      </c>
      <c r="S1753" s="40">
        <f t="shared" si="139"/>
        <v>13126045.467509111</v>
      </c>
    </row>
    <row r="1754" spans="6:19" ht="20" customHeight="1" x14ac:dyDescent="0.2">
      <c r="F1754" s="4">
        <v>43753</v>
      </c>
      <c r="G1754" s="32" t="str">
        <f t="shared" si="135"/>
        <v>Tuesday</v>
      </c>
      <c r="H1754" s="32" t="str">
        <f t="shared" si="136"/>
        <v>October</v>
      </c>
      <c r="I1754" s="32" t="str">
        <f t="shared" si="137"/>
        <v>2019</v>
      </c>
      <c r="J1754" s="32">
        <f t="shared" si="138"/>
        <v>42</v>
      </c>
      <c r="K1754" s="32" t="str">
        <f>VLOOKUP(F1754,_holidays!A1750:B3855, 2,)</f>
        <v>Y</v>
      </c>
      <c r="L1754" s="32" t="str">
        <f>VLOOKUP(F1754,_holidays!A1750:C3855, 3,FALSE)</f>
        <v>N</v>
      </c>
      <c r="M1754" s="32">
        <v>13</v>
      </c>
      <c r="N1754" s="32">
        <v>18</v>
      </c>
      <c r="O1754" s="32">
        <v>20.6</v>
      </c>
      <c r="P1754" s="32">
        <v>0</v>
      </c>
      <c r="Q1754" s="39">
        <v>112052.12</v>
      </c>
      <c r="R1754" s="40">
        <v>123.2613285</v>
      </c>
      <c r="S1754" s="40">
        <f t="shared" si="139"/>
        <v>13811693.172441419</v>
      </c>
    </row>
    <row r="1755" spans="6:19" ht="20" customHeight="1" x14ac:dyDescent="0.2">
      <c r="F1755" s="4">
        <v>43754</v>
      </c>
      <c r="G1755" s="32" t="str">
        <f t="shared" si="135"/>
        <v>Wednesday</v>
      </c>
      <c r="H1755" s="32" t="str">
        <f t="shared" si="136"/>
        <v>October</v>
      </c>
      <c r="I1755" s="32" t="str">
        <f t="shared" si="137"/>
        <v>2019</v>
      </c>
      <c r="J1755" s="32">
        <f t="shared" si="138"/>
        <v>42</v>
      </c>
      <c r="K1755" s="32" t="str">
        <f>VLOOKUP(F1755,_holidays!A1751:B3856, 2,)</f>
        <v>Y</v>
      </c>
      <c r="L1755" s="32" t="str">
        <f>VLOOKUP(F1755,_holidays!A1751:C3856, 3,FALSE)</f>
        <v>N</v>
      </c>
      <c r="M1755" s="32">
        <v>13.3</v>
      </c>
      <c r="N1755" s="32">
        <v>20.399999999999999</v>
      </c>
      <c r="O1755" s="32">
        <v>11.4</v>
      </c>
      <c r="P1755" s="32">
        <v>0</v>
      </c>
      <c r="Q1755" s="39">
        <v>117533.72</v>
      </c>
      <c r="R1755" s="40">
        <v>116.34066919999999</v>
      </c>
      <c r="S1755" s="40">
        <f t="shared" si="139"/>
        <v>13673951.638365423</v>
      </c>
    </row>
    <row r="1756" spans="6:19" ht="20" customHeight="1" x14ac:dyDescent="0.2">
      <c r="F1756" s="4">
        <v>43755</v>
      </c>
      <c r="G1756" s="32" t="str">
        <f t="shared" si="135"/>
        <v>Thursday</v>
      </c>
      <c r="H1756" s="32" t="str">
        <f t="shared" si="136"/>
        <v>October</v>
      </c>
      <c r="I1756" s="32" t="str">
        <f t="shared" si="137"/>
        <v>2019</v>
      </c>
      <c r="J1756" s="32">
        <f t="shared" si="138"/>
        <v>42</v>
      </c>
      <c r="K1756" s="32" t="str">
        <f>VLOOKUP(F1756,_holidays!A1752:B3857, 2,)</f>
        <v>Y</v>
      </c>
      <c r="L1756" s="32" t="str">
        <f>VLOOKUP(F1756,_holidays!A1752:C3857, 3,FALSE)</f>
        <v>N</v>
      </c>
      <c r="M1756" s="32">
        <v>9.5</v>
      </c>
      <c r="N1756" s="32">
        <v>15.2</v>
      </c>
      <c r="O1756" s="32">
        <v>9.6</v>
      </c>
      <c r="P1756" s="32">
        <v>4.4000000000000004</v>
      </c>
      <c r="Q1756" s="39">
        <v>116690.04</v>
      </c>
      <c r="R1756" s="40">
        <v>92.498043699999997</v>
      </c>
      <c r="S1756" s="40">
        <f t="shared" si="139"/>
        <v>10793600.419274747</v>
      </c>
    </row>
    <row r="1757" spans="6:19" ht="20" customHeight="1" x14ac:dyDescent="0.2">
      <c r="F1757" s="4">
        <v>43756</v>
      </c>
      <c r="G1757" s="32" t="str">
        <f t="shared" si="135"/>
        <v>Friday</v>
      </c>
      <c r="H1757" s="32" t="str">
        <f t="shared" si="136"/>
        <v>October</v>
      </c>
      <c r="I1757" s="32" t="str">
        <f t="shared" si="137"/>
        <v>2019</v>
      </c>
      <c r="J1757" s="32">
        <f t="shared" si="138"/>
        <v>42</v>
      </c>
      <c r="K1757" s="32" t="str">
        <f>VLOOKUP(F1757,_holidays!A1753:B3858, 2,)</f>
        <v>Y</v>
      </c>
      <c r="L1757" s="32" t="str">
        <f>VLOOKUP(F1757,_holidays!A1753:C3858, 3,FALSE)</f>
        <v>N</v>
      </c>
      <c r="M1757" s="32">
        <v>7.3</v>
      </c>
      <c r="N1757" s="32">
        <v>22.1</v>
      </c>
      <c r="O1757" s="32">
        <v>23.2</v>
      </c>
      <c r="P1757" s="32">
        <v>0.8</v>
      </c>
      <c r="Q1757" s="39">
        <v>109857.485</v>
      </c>
      <c r="R1757" s="40">
        <v>76.318328559999998</v>
      </c>
      <c r="S1757" s="40">
        <f t="shared" si="139"/>
        <v>8384139.6350052711</v>
      </c>
    </row>
    <row r="1758" spans="6:19" ht="20" customHeight="1" x14ac:dyDescent="0.2">
      <c r="F1758" s="4">
        <v>43757</v>
      </c>
      <c r="G1758" s="32" t="str">
        <f t="shared" si="135"/>
        <v>Saturday</v>
      </c>
      <c r="H1758" s="32" t="str">
        <f t="shared" si="136"/>
        <v>October</v>
      </c>
      <c r="I1758" s="32" t="str">
        <f t="shared" si="137"/>
        <v>2019</v>
      </c>
      <c r="J1758" s="32">
        <f t="shared" si="138"/>
        <v>42</v>
      </c>
      <c r="K1758" s="32" t="str">
        <f>VLOOKUP(F1758,_holidays!A1754:B3859, 2,)</f>
        <v>Y</v>
      </c>
      <c r="L1758" s="32" t="str">
        <f>VLOOKUP(F1758,_holidays!A1754:C3859, 3,FALSE)</f>
        <v>N</v>
      </c>
      <c r="M1758" s="32">
        <v>9.4</v>
      </c>
      <c r="N1758" s="32">
        <v>15.3</v>
      </c>
      <c r="O1758" s="32">
        <v>15.8</v>
      </c>
      <c r="P1758" s="32">
        <v>0.8</v>
      </c>
      <c r="Q1758" s="39">
        <v>102032.495</v>
      </c>
      <c r="R1758" s="40">
        <v>67.014422809999999</v>
      </c>
      <c r="S1758" s="40">
        <f t="shared" si="139"/>
        <v>6837648.7602892108</v>
      </c>
    </row>
    <row r="1759" spans="6:19" ht="20" customHeight="1" x14ac:dyDescent="0.2">
      <c r="F1759" s="4">
        <v>43758</v>
      </c>
      <c r="G1759" s="32" t="str">
        <f t="shared" si="135"/>
        <v>Sunday</v>
      </c>
      <c r="H1759" s="32" t="str">
        <f t="shared" si="136"/>
        <v>October</v>
      </c>
      <c r="I1759" s="32" t="str">
        <f t="shared" si="137"/>
        <v>2019</v>
      </c>
      <c r="J1759" s="32">
        <f t="shared" si="138"/>
        <v>43</v>
      </c>
      <c r="K1759" s="32" t="str">
        <f>VLOOKUP(F1759,_holidays!A1755:B3860, 2,)</f>
        <v>Y</v>
      </c>
      <c r="L1759" s="32" t="str">
        <f>VLOOKUP(F1759,_holidays!A1755:C3860, 3,FALSE)</f>
        <v>N</v>
      </c>
      <c r="M1759" s="32">
        <v>10</v>
      </c>
      <c r="N1759" s="32">
        <v>16.399999999999999</v>
      </c>
      <c r="O1759" s="32">
        <v>14.7</v>
      </c>
      <c r="P1759" s="32">
        <v>0.8</v>
      </c>
      <c r="Q1759" s="39">
        <v>102684.515</v>
      </c>
      <c r="R1759" s="40">
        <v>87.533212419999998</v>
      </c>
      <c r="S1759" s="40">
        <f t="shared" si="139"/>
        <v>8988305.4637396764</v>
      </c>
    </row>
    <row r="1760" spans="6:19" ht="20" customHeight="1" x14ac:dyDescent="0.2">
      <c r="F1760" s="4">
        <v>43759</v>
      </c>
      <c r="G1760" s="32" t="str">
        <f t="shared" si="135"/>
        <v>Monday</v>
      </c>
      <c r="H1760" s="32" t="str">
        <f t="shared" si="136"/>
        <v>October</v>
      </c>
      <c r="I1760" s="32" t="str">
        <f t="shared" si="137"/>
        <v>2019</v>
      </c>
      <c r="J1760" s="32">
        <f t="shared" si="138"/>
        <v>43</v>
      </c>
      <c r="K1760" s="32" t="str">
        <f>VLOOKUP(F1760,_holidays!A1756:B3861, 2,)</f>
        <v>Y</v>
      </c>
      <c r="L1760" s="32" t="str">
        <f>VLOOKUP(F1760,_holidays!A1756:C3861, 3,FALSE)</f>
        <v>N</v>
      </c>
      <c r="M1760" s="32">
        <v>11.5</v>
      </c>
      <c r="N1760" s="32">
        <v>17</v>
      </c>
      <c r="O1760" s="32">
        <v>19.600000000000001</v>
      </c>
      <c r="P1760" s="32">
        <v>0</v>
      </c>
      <c r="Q1760" s="39">
        <v>114502.07</v>
      </c>
      <c r="R1760" s="40">
        <v>111.6668677</v>
      </c>
      <c r="S1760" s="40">
        <f t="shared" si="139"/>
        <v>12786087.502066139</v>
      </c>
    </row>
    <row r="1761" spans="6:19" ht="20" customHeight="1" x14ac:dyDescent="0.2">
      <c r="F1761" s="4">
        <v>43760</v>
      </c>
      <c r="G1761" s="32" t="str">
        <f t="shared" si="135"/>
        <v>Tuesday</v>
      </c>
      <c r="H1761" s="32" t="str">
        <f t="shared" si="136"/>
        <v>October</v>
      </c>
      <c r="I1761" s="32" t="str">
        <f t="shared" si="137"/>
        <v>2019</v>
      </c>
      <c r="J1761" s="32">
        <f t="shared" si="138"/>
        <v>43</v>
      </c>
      <c r="K1761" s="32" t="str">
        <f>VLOOKUP(F1761,_holidays!A1757:B3862, 2,)</f>
        <v>Y</v>
      </c>
      <c r="L1761" s="32" t="str">
        <f>VLOOKUP(F1761,_holidays!A1757:C3862, 3,FALSE)</f>
        <v>N</v>
      </c>
      <c r="M1761" s="32">
        <v>11.9</v>
      </c>
      <c r="N1761" s="32">
        <v>19.600000000000001</v>
      </c>
      <c r="O1761" s="32">
        <v>23.7</v>
      </c>
      <c r="P1761" s="32">
        <v>0</v>
      </c>
      <c r="Q1761" s="39">
        <v>114108.545</v>
      </c>
      <c r="R1761" s="40">
        <v>111.449844</v>
      </c>
      <c r="S1761" s="40">
        <f t="shared" si="139"/>
        <v>12717379.53931698</v>
      </c>
    </row>
    <row r="1762" spans="6:19" ht="20" customHeight="1" x14ac:dyDescent="0.2">
      <c r="F1762" s="4">
        <v>43761</v>
      </c>
      <c r="G1762" s="32" t="str">
        <f t="shared" si="135"/>
        <v>Wednesday</v>
      </c>
      <c r="H1762" s="32" t="str">
        <f t="shared" si="136"/>
        <v>October</v>
      </c>
      <c r="I1762" s="32" t="str">
        <f t="shared" si="137"/>
        <v>2019</v>
      </c>
      <c r="J1762" s="32">
        <f t="shared" si="138"/>
        <v>43</v>
      </c>
      <c r="K1762" s="32" t="str">
        <f>VLOOKUP(F1762,_holidays!A1758:B3863, 2,)</f>
        <v>Y</v>
      </c>
      <c r="L1762" s="32" t="str">
        <f>VLOOKUP(F1762,_holidays!A1758:C3863, 3,FALSE)</f>
        <v>N</v>
      </c>
      <c r="M1762" s="32">
        <v>8.1999999999999993</v>
      </c>
      <c r="N1762" s="32">
        <v>27.9</v>
      </c>
      <c r="O1762" s="32">
        <v>26</v>
      </c>
      <c r="P1762" s="32">
        <v>0</v>
      </c>
      <c r="Q1762" s="39">
        <v>114281.61500000001</v>
      </c>
      <c r="R1762" s="40">
        <v>99.736133030000005</v>
      </c>
      <c r="S1762" s="40">
        <f t="shared" si="139"/>
        <v>11398006.356523244</v>
      </c>
    </row>
    <row r="1763" spans="6:19" ht="20" customHeight="1" x14ac:dyDescent="0.2">
      <c r="F1763" s="4">
        <v>43762</v>
      </c>
      <c r="G1763" s="32" t="str">
        <f t="shared" si="135"/>
        <v>Thursday</v>
      </c>
      <c r="H1763" s="32" t="str">
        <f t="shared" si="136"/>
        <v>October</v>
      </c>
      <c r="I1763" s="32" t="str">
        <f t="shared" si="137"/>
        <v>2019</v>
      </c>
      <c r="J1763" s="32">
        <f t="shared" si="138"/>
        <v>43</v>
      </c>
      <c r="K1763" s="32" t="str">
        <f>VLOOKUP(F1763,_holidays!A1759:B3864, 2,)</f>
        <v>Y</v>
      </c>
      <c r="L1763" s="32" t="str">
        <f>VLOOKUP(F1763,_holidays!A1759:C3864, 3,FALSE)</f>
        <v>N</v>
      </c>
      <c r="M1763" s="32">
        <v>13</v>
      </c>
      <c r="N1763" s="32">
        <v>33.799999999999997</v>
      </c>
      <c r="O1763" s="32">
        <v>26.1</v>
      </c>
      <c r="P1763" s="32">
        <v>0.2</v>
      </c>
      <c r="Q1763" s="39">
        <v>115442.655</v>
      </c>
      <c r="R1763" s="40">
        <v>82.370096540000006</v>
      </c>
      <c r="S1763" s="40">
        <f t="shared" si="139"/>
        <v>9509022.637183914</v>
      </c>
    </row>
    <row r="1764" spans="6:19" ht="20" customHeight="1" x14ac:dyDescent="0.2">
      <c r="F1764" s="4">
        <v>43763</v>
      </c>
      <c r="G1764" s="32" t="str">
        <f t="shared" si="135"/>
        <v>Friday</v>
      </c>
      <c r="H1764" s="32" t="str">
        <f t="shared" si="136"/>
        <v>October</v>
      </c>
      <c r="I1764" s="32" t="str">
        <f t="shared" si="137"/>
        <v>2019</v>
      </c>
      <c r="J1764" s="32">
        <f t="shared" si="138"/>
        <v>43</v>
      </c>
      <c r="K1764" s="32" t="str">
        <f>VLOOKUP(F1764,_holidays!A1760:B3865, 2,)</f>
        <v>Y</v>
      </c>
      <c r="L1764" s="32" t="str">
        <f>VLOOKUP(F1764,_holidays!A1760:C3865, 3,FALSE)</f>
        <v>N</v>
      </c>
      <c r="M1764" s="32">
        <v>16.8</v>
      </c>
      <c r="N1764" s="32">
        <v>21.6</v>
      </c>
      <c r="O1764" s="32">
        <v>10</v>
      </c>
      <c r="P1764" s="32">
        <v>0</v>
      </c>
      <c r="Q1764" s="39">
        <v>109130.77</v>
      </c>
      <c r="R1764" s="40">
        <v>70.884689609999995</v>
      </c>
      <c r="S1764" s="40">
        <f t="shared" si="139"/>
        <v>7735700.7583502997</v>
      </c>
    </row>
    <row r="1765" spans="6:19" ht="20" customHeight="1" x14ac:dyDescent="0.2">
      <c r="F1765" s="4">
        <v>43764</v>
      </c>
      <c r="G1765" s="32" t="str">
        <f t="shared" si="135"/>
        <v>Saturday</v>
      </c>
      <c r="H1765" s="32" t="str">
        <f t="shared" si="136"/>
        <v>October</v>
      </c>
      <c r="I1765" s="32" t="str">
        <f t="shared" si="137"/>
        <v>2019</v>
      </c>
      <c r="J1765" s="32">
        <f t="shared" si="138"/>
        <v>43</v>
      </c>
      <c r="K1765" s="32" t="str">
        <f>VLOOKUP(F1765,_holidays!A1761:B3866, 2,)</f>
        <v>Y</v>
      </c>
      <c r="L1765" s="32" t="str">
        <f>VLOOKUP(F1765,_holidays!A1761:C3866, 3,FALSE)</f>
        <v>N</v>
      </c>
      <c r="M1765" s="32">
        <v>9.6</v>
      </c>
      <c r="N1765" s="32">
        <v>15.5</v>
      </c>
      <c r="O1765" s="32">
        <v>17.2</v>
      </c>
      <c r="P1765" s="32">
        <v>3.8</v>
      </c>
      <c r="Q1765" s="39">
        <v>96698.285000000003</v>
      </c>
      <c r="R1765" s="40">
        <v>44.849283749999998</v>
      </c>
      <c r="S1765" s="40">
        <f t="shared" si="139"/>
        <v>4336848.822103369</v>
      </c>
    </row>
    <row r="1766" spans="6:19" ht="20" customHeight="1" x14ac:dyDescent="0.2">
      <c r="F1766" s="4">
        <v>43765</v>
      </c>
      <c r="G1766" s="32" t="str">
        <f t="shared" si="135"/>
        <v>Sunday</v>
      </c>
      <c r="H1766" s="32" t="str">
        <f t="shared" si="136"/>
        <v>October</v>
      </c>
      <c r="I1766" s="32" t="str">
        <f t="shared" si="137"/>
        <v>2019</v>
      </c>
      <c r="J1766" s="32">
        <f t="shared" si="138"/>
        <v>44</v>
      </c>
      <c r="K1766" s="32" t="str">
        <f>VLOOKUP(F1766,_holidays!A1762:B3867, 2,)</f>
        <v>Y</v>
      </c>
      <c r="L1766" s="32" t="str">
        <f>VLOOKUP(F1766,_holidays!A1762:C3867, 3,FALSE)</f>
        <v>N</v>
      </c>
      <c r="M1766" s="32">
        <v>10.3</v>
      </c>
      <c r="N1766" s="32">
        <v>17</v>
      </c>
      <c r="O1766" s="32">
        <v>10.1</v>
      </c>
      <c r="P1766" s="32">
        <v>1.2</v>
      </c>
      <c r="Q1766" s="39">
        <v>102830.55499999999</v>
      </c>
      <c r="R1766" s="40">
        <v>87.808242980000003</v>
      </c>
      <c r="S1766" s="40">
        <f t="shared" si="139"/>
        <v>9029370.3592082541</v>
      </c>
    </row>
    <row r="1767" spans="6:19" ht="20" customHeight="1" x14ac:dyDescent="0.2">
      <c r="F1767" s="4">
        <v>43766</v>
      </c>
      <c r="G1767" s="32" t="str">
        <f t="shared" si="135"/>
        <v>Monday</v>
      </c>
      <c r="H1767" s="32" t="str">
        <f t="shared" si="136"/>
        <v>October</v>
      </c>
      <c r="I1767" s="32" t="str">
        <f t="shared" si="137"/>
        <v>2019</v>
      </c>
      <c r="J1767" s="32">
        <f t="shared" si="138"/>
        <v>44</v>
      </c>
      <c r="K1767" s="32" t="str">
        <f>VLOOKUP(F1767,_holidays!A1763:B3868, 2,)</f>
        <v>Y</v>
      </c>
      <c r="L1767" s="32" t="str">
        <f>VLOOKUP(F1767,_holidays!A1763:C3868, 3,FALSE)</f>
        <v>N</v>
      </c>
      <c r="M1767" s="32">
        <v>8.6999999999999993</v>
      </c>
      <c r="N1767" s="32">
        <v>21.6</v>
      </c>
      <c r="O1767" s="32">
        <v>26.3</v>
      </c>
      <c r="P1767" s="32">
        <v>1.4</v>
      </c>
      <c r="Q1767" s="39">
        <v>112634.63499999999</v>
      </c>
      <c r="R1767" s="40">
        <v>104.09160749999999</v>
      </c>
      <c r="S1767" s="40">
        <f t="shared" si="139"/>
        <v>11724320.217325762</v>
      </c>
    </row>
    <row r="1768" spans="6:19" ht="20" customHeight="1" x14ac:dyDescent="0.2">
      <c r="F1768" s="4">
        <v>43767</v>
      </c>
      <c r="G1768" s="32" t="str">
        <f t="shared" si="135"/>
        <v>Tuesday</v>
      </c>
      <c r="H1768" s="32" t="str">
        <f t="shared" si="136"/>
        <v>October</v>
      </c>
      <c r="I1768" s="32" t="str">
        <f t="shared" si="137"/>
        <v>2019</v>
      </c>
      <c r="J1768" s="32">
        <f t="shared" si="138"/>
        <v>44</v>
      </c>
      <c r="K1768" s="32" t="str">
        <f>VLOOKUP(F1768,_holidays!A1764:B3869, 2,)</f>
        <v>Y</v>
      </c>
      <c r="L1768" s="32" t="str">
        <f>VLOOKUP(F1768,_holidays!A1764:C3869, 3,FALSE)</f>
        <v>N</v>
      </c>
      <c r="M1768" s="32">
        <v>9.6999999999999993</v>
      </c>
      <c r="N1768" s="32">
        <v>30.5</v>
      </c>
      <c r="O1768" s="32">
        <v>27</v>
      </c>
      <c r="P1768" s="32">
        <v>0</v>
      </c>
      <c r="Q1768" s="39">
        <v>111887.405</v>
      </c>
      <c r="R1768" s="40">
        <v>130.19868170000001</v>
      </c>
      <c r="S1768" s="40">
        <f t="shared" si="139"/>
        <v>14567592.629833989</v>
      </c>
    </row>
    <row r="1769" spans="6:19" ht="20" customHeight="1" x14ac:dyDescent="0.2">
      <c r="F1769" s="4">
        <v>43768</v>
      </c>
      <c r="G1769" s="32" t="str">
        <f t="shared" si="135"/>
        <v>Wednesday</v>
      </c>
      <c r="H1769" s="32" t="str">
        <f t="shared" si="136"/>
        <v>October</v>
      </c>
      <c r="I1769" s="32" t="str">
        <f t="shared" si="137"/>
        <v>2019</v>
      </c>
      <c r="J1769" s="32">
        <f t="shared" si="138"/>
        <v>44</v>
      </c>
      <c r="K1769" s="32" t="str">
        <f>VLOOKUP(F1769,_holidays!A1765:B3870, 2,)</f>
        <v>Y</v>
      </c>
      <c r="L1769" s="32" t="str">
        <f>VLOOKUP(F1769,_holidays!A1765:C3870, 3,FALSE)</f>
        <v>N</v>
      </c>
      <c r="M1769" s="32">
        <v>13.8</v>
      </c>
      <c r="N1769" s="32">
        <v>25.1</v>
      </c>
      <c r="O1769" s="32">
        <v>27.2</v>
      </c>
      <c r="P1769" s="32">
        <v>0</v>
      </c>
      <c r="Q1769" s="39">
        <v>117375.73</v>
      </c>
      <c r="R1769" s="40">
        <v>130.31831199999999</v>
      </c>
      <c r="S1769" s="40">
        <f t="shared" si="139"/>
        <v>15296207.003367759</v>
      </c>
    </row>
    <row r="1770" spans="6:19" ht="20" customHeight="1" x14ac:dyDescent="0.2">
      <c r="F1770" s="4">
        <v>43769</v>
      </c>
      <c r="G1770" s="32" t="str">
        <f t="shared" si="135"/>
        <v>Thursday</v>
      </c>
      <c r="H1770" s="32" t="str">
        <f t="shared" si="136"/>
        <v>October</v>
      </c>
      <c r="I1770" s="32" t="str">
        <f t="shared" si="137"/>
        <v>2019</v>
      </c>
      <c r="J1770" s="32">
        <f t="shared" si="138"/>
        <v>44</v>
      </c>
      <c r="K1770" s="32" t="str">
        <f>VLOOKUP(F1770,_holidays!A1766:B3871, 2,)</f>
        <v>Y</v>
      </c>
      <c r="L1770" s="32" t="str">
        <f>VLOOKUP(F1770,_holidays!A1766:C3871, 3,FALSE)</f>
        <v>N</v>
      </c>
      <c r="M1770" s="32">
        <v>14.2</v>
      </c>
      <c r="N1770" s="32">
        <v>33.700000000000003</v>
      </c>
      <c r="O1770" s="32">
        <v>25.5</v>
      </c>
      <c r="P1770" s="32">
        <v>0</v>
      </c>
      <c r="Q1770" s="39">
        <v>121752.875</v>
      </c>
      <c r="R1770" s="40">
        <v>89.659635179999995</v>
      </c>
      <c r="S1770" s="40">
        <f t="shared" si="139"/>
        <v>10916318.354616143</v>
      </c>
    </row>
    <row r="1771" spans="6:19" ht="20" customHeight="1" x14ac:dyDescent="0.2">
      <c r="F1771" s="4">
        <v>43770</v>
      </c>
      <c r="G1771" s="32" t="str">
        <f t="shared" si="135"/>
        <v>Friday</v>
      </c>
      <c r="H1771" s="32" t="str">
        <f t="shared" si="136"/>
        <v>November</v>
      </c>
      <c r="I1771" s="32" t="str">
        <f t="shared" si="137"/>
        <v>2019</v>
      </c>
      <c r="J1771" s="32">
        <f t="shared" si="138"/>
        <v>44</v>
      </c>
      <c r="K1771" s="32" t="str">
        <f>VLOOKUP(F1771,_holidays!A1767:B3872, 2,)</f>
        <v>Y</v>
      </c>
      <c r="L1771" s="32" t="str">
        <f>VLOOKUP(F1771,_holidays!A1767:C3872, 3,FALSE)</f>
        <v>N</v>
      </c>
      <c r="M1771" s="32">
        <v>20</v>
      </c>
      <c r="N1771" s="32">
        <v>34.299999999999997</v>
      </c>
      <c r="O1771" s="32">
        <v>22.8</v>
      </c>
      <c r="P1771" s="32">
        <v>0</v>
      </c>
      <c r="Q1771" s="39">
        <v>130510.905</v>
      </c>
      <c r="R1771" s="40">
        <v>90.318841500000005</v>
      </c>
      <c r="S1771" s="40">
        <f t="shared" si="139"/>
        <v>11787593.742716558</v>
      </c>
    </row>
    <row r="1772" spans="6:19" ht="20" customHeight="1" x14ac:dyDescent="0.2">
      <c r="F1772" s="4">
        <v>43771</v>
      </c>
      <c r="G1772" s="32" t="str">
        <f t="shared" si="135"/>
        <v>Saturday</v>
      </c>
      <c r="H1772" s="32" t="str">
        <f t="shared" si="136"/>
        <v>November</v>
      </c>
      <c r="I1772" s="32" t="str">
        <f t="shared" si="137"/>
        <v>2019</v>
      </c>
      <c r="J1772" s="32">
        <f t="shared" si="138"/>
        <v>44</v>
      </c>
      <c r="K1772" s="32" t="str">
        <f>VLOOKUP(F1772,_holidays!A1768:B3873, 2,)</f>
        <v>Y</v>
      </c>
      <c r="L1772" s="32" t="str">
        <f>VLOOKUP(F1772,_holidays!A1768:C3873, 3,FALSE)</f>
        <v>N</v>
      </c>
      <c r="M1772" s="32">
        <v>15.8</v>
      </c>
      <c r="N1772" s="32">
        <v>18.899999999999999</v>
      </c>
      <c r="O1772" s="32">
        <v>2.2000000000000002</v>
      </c>
      <c r="P1772" s="32">
        <v>4.2</v>
      </c>
      <c r="Q1772" s="39">
        <v>105806.825</v>
      </c>
      <c r="R1772" s="40">
        <v>90.798912520000002</v>
      </c>
      <c r="S1772" s="40">
        <f t="shared" si="139"/>
        <v>9607144.6471939497</v>
      </c>
    </row>
    <row r="1773" spans="6:19" ht="20" customHeight="1" x14ac:dyDescent="0.2">
      <c r="F1773" s="4">
        <v>43772</v>
      </c>
      <c r="G1773" s="32" t="str">
        <f t="shared" si="135"/>
        <v>Sunday</v>
      </c>
      <c r="H1773" s="32" t="str">
        <f t="shared" si="136"/>
        <v>November</v>
      </c>
      <c r="I1773" s="32" t="str">
        <f t="shared" si="137"/>
        <v>2019</v>
      </c>
      <c r="J1773" s="32">
        <f t="shared" si="138"/>
        <v>45</v>
      </c>
      <c r="K1773" s="32" t="str">
        <f>VLOOKUP(F1773,_holidays!A1769:B3874, 2,)</f>
        <v>Y</v>
      </c>
      <c r="L1773" s="32" t="str">
        <f>VLOOKUP(F1773,_holidays!A1769:C3874, 3,FALSE)</f>
        <v>N</v>
      </c>
      <c r="M1773" s="32">
        <v>12.8</v>
      </c>
      <c r="N1773" s="32">
        <v>20.7</v>
      </c>
      <c r="O1773" s="32">
        <v>7.8</v>
      </c>
      <c r="P1773" s="32">
        <v>12.4</v>
      </c>
      <c r="Q1773" s="39">
        <v>96867.014999999999</v>
      </c>
      <c r="R1773" s="40">
        <v>72.398840800000002</v>
      </c>
      <c r="S1773" s="40">
        <f t="shared" si="139"/>
        <v>7013059.5977562126</v>
      </c>
    </row>
    <row r="1774" spans="6:19" ht="20" customHeight="1" x14ac:dyDescent="0.2">
      <c r="F1774" s="4">
        <v>43773</v>
      </c>
      <c r="G1774" s="32" t="str">
        <f t="shared" si="135"/>
        <v>Monday</v>
      </c>
      <c r="H1774" s="32" t="str">
        <f t="shared" si="136"/>
        <v>November</v>
      </c>
      <c r="I1774" s="32" t="str">
        <f t="shared" si="137"/>
        <v>2019</v>
      </c>
      <c r="J1774" s="32">
        <f t="shared" si="138"/>
        <v>45</v>
      </c>
      <c r="K1774" s="32" t="str">
        <f>VLOOKUP(F1774,_holidays!A1770:B3875, 2,)</f>
        <v>Y</v>
      </c>
      <c r="L1774" s="32" t="str">
        <f>VLOOKUP(F1774,_holidays!A1770:C3875, 3,FALSE)</f>
        <v>N</v>
      </c>
      <c r="M1774" s="32">
        <v>9.5</v>
      </c>
      <c r="N1774" s="32">
        <v>16.2</v>
      </c>
      <c r="O1774" s="32">
        <v>11.2</v>
      </c>
      <c r="P1774" s="32">
        <v>1.2</v>
      </c>
      <c r="Q1774" s="39">
        <v>107279.84</v>
      </c>
      <c r="R1774" s="40">
        <v>79.09640417</v>
      </c>
      <c r="S1774" s="40">
        <f t="shared" si="139"/>
        <v>8485449.5839329325</v>
      </c>
    </row>
    <row r="1775" spans="6:19" ht="20" customHeight="1" x14ac:dyDescent="0.2">
      <c r="F1775" s="4">
        <v>43774</v>
      </c>
      <c r="G1775" s="32" t="str">
        <f t="shared" si="135"/>
        <v>Tuesday</v>
      </c>
      <c r="H1775" s="32" t="str">
        <f t="shared" si="136"/>
        <v>November</v>
      </c>
      <c r="I1775" s="32" t="str">
        <f t="shared" si="137"/>
        <v>2019</v>
      </c>
      <c r="J1775" s="32">
        <f t="shared" si="138"/>
        <v>45</v>
      </c>
      <c r="K1775" s="32" t="str">
        <f>VLOOKUP(F1775,_holidays!A1771:B3876, 2,)</f>
        <v>Y</v>
      </c>
      <c r="L1775" s="32" t="str">
        <f>VLOOKUP(F1775,_holidays!A1771:C3876, 3,FALSE)</f>
        <v>Y</v>
      </c>
      <c r="M1775" s="32">
        <v>7.7</v>
      </c>
      <c r="N1775" s="32">
        <v>19.600000000000001</v>
      </c>
      <c r="O1775" s="32">
        <v>27.4</v>
      </c>
      <c r="P1775" s="32">
        <v>10.199999999999999</v>
      </c>
      <c r="Q1775" s="39">
        <v>96817</v>
      </c>
      <c r="R1775" s="40">
        <v>66.476814739999995</v>
      </c>
      <c r="S1775" s="40">
        <f t="shared" si="139"/>
        <v>6436085.7726825792</v>
      </c>
    </row>
    <row r="1776" spans="6:19" ht="20" customHeight="1" x14ac:dyDescent="0.2">
      <c r="F1776" s="4">
        <v>43775</v>
      </c>
      <c r="G1776" s="32" t="str">
        <f t="shared" si="135"/>
        <v>Wednesday</v>
      </c>
      <c r="H1776" s="32" t="str">
        <f t="shared" si="136"/>
        <v>November</v>
      </c>
      <c r="I1776" s="32" t="str">
        <f t="shared" si="137"/>
        <v>2019</v>
      </c>
      <c r="J1776" s="32">
        <f t="shared" si="138"/>
        <v>45</v>
      </c>
      <c r="K1776" s="32" t="str">
        <f>VLOOKUP(F1776,_holidays!A1772:B3877, 2,)</f>
        <v>Y</v>
      </c>
      <c r="L1776" s="32" t="str">
        <f>VLOOKUP(F1776,_holidays!A1772:C3877, 3,FALSE)</f>
        <v>N</v>
      </c>
      <c r="M1776" s="32">
        <v>10.5</v>
      </c>
      <c r="N1776" s="32">
        <v>24.1</v>
      </c>
      <c r="O1776" s="32">
        <v>19.899999999999999</v>
      </c>
      <c r="P1776" s="32">
        <v>0</v>
      </c>
      <c r="Q1776" s="39">
        <v>104381.38</v>
      </c>
      <c r="R1776" s="40">
        <v>58.451951880000003</v>
      </c>
      <c r="S1776" s="40">
        <f t="shared" si="139"/>
        <v>6101295.4009279953</v>
      </c>
    </row>
    <row r="1777" spans="6:19" ht="20" customHeight="1" x14ac:dyDescent="0.2">
      <c r="F1777" s="4">
        <v>43776</v>
      </c>
      <c r="G1777" s="32" t="str">
        <f t="shared" si="135"/>
        <v>Thursday</v>
      </c>
      <c r="H1777" s="32" t="str">
        <f t="shared" si="136"/>
        <v>November</v>
      </c>
      <c r="I1777" s="32" t="str">
        <f t="shared" si="137"/>
        <v>2019</v>
      </c>
      <c r="J1777" s="32">
        <f t="shared" si="138"/>
        <v>45</v>
      </c>
      <c r="K1777" s="32" t="str">
        <f>VLOOKUP(F1777,_holidays!A1773:B3878, 2,)</f>
        <v>Y</v>
      </c>
      <c r="L1777" s="32" t="str">
        <f>VLOOKUP(F1777,_holidays!A1773:C3878, 3,FALSE)</f>
        <v>N</v>
      </c>
      <c r="M1777" s="32">
        <v>11.5</v>
      </c>
      <c r="N1777" s="32">
        <v>17.7</v>
      </c>
      <c r="O1777" s="32">
        <v>8.3000000000000007</v>
      </c>
      <c r="P1777" s="32">
        <v>0</v>
      </c>
      <c r="Q1777" s="39">
        <v>115132.64</v>
      </c>
      <c r="R1777" s="40">
        <v>63.897686270000001</v>
      </c>
      <c r="S1777" s="40">
        <f t="shared" si="139"/>
        <v>7356709.3101568529</v>
      </c>
    </row>
    <row r="1778" spans="6:19" ht="20" customHeight="1" x14ac:dyDescent="0.2">
      <c r="F1778" s="4">
        <v>43777</v>
      </c>
      <c r="G1778" s="32" t="str">
        <f t="shared" si="135"/>
        <v>Friday</v>
      </c>
      <c r="H1778" s="32" t="str">
        <f t="shared" si="136"/>
        <v>November</v>
      </c>
      <c r="I1778" s="32" t="str">
        <f t="shared" si="137"/>
        <v>2019</v>
      </c>
      <c r="J1778" s="32">
        <f t="shared" si="138"/>
        <v>45</v>
      </c>
      <c r="K1778" s="32" t="str">
        <f>VLOOKUP(F1778,_holidays!A1774:B3879, 2,)</f>
        <v>Y</v>
      </c>
      <c r="L1778" s="32" t="str">
        <f>VLOOKUP(F1778,_holidays!A1774:C3879, 3,FALSE)</f>
        <v>N</v>
      </c>
      <c r="M1778" s="32">
        <v>10.3</v>
      </c>
      <c r="N1778" s="32">
        <v>15</v>
      </c>
      <c r="O1778" s="32">
        <v>16.100000000000001</v>
      </c>
      <c r="P1778" s="32">
        <v>6.8</v>
      </c>
      <c r="Q1778" s="39">
        <v>113954.78</v>
      </c>
      <c r="R1778" s="40">
        <v>81.077541510000003</v>
      </c>
      <c r="S1778" s="40">
        <f t="shared" si="139"/>
        <v>9239173.4057129174</v>
      </c>
    </row>
    <row r="1779" spans="6:19" ht="20" customHeight="1" x14ac:dyDescent="0.2">
      <c r="F1779" s="4">
        <v>43778</v>
      </c>
      <c r="G1779" s="32" t="str">
        <f t="shared" si="135"/>
        <v>Saturday</v>
      </c>
      <c r="H1779" s="32" t="str">
        <f t="shared" si="136"/>
        <v>November</v>
      </c>
      <c r="I1779" s="32" t="str">
        <f t="shared" si="137"/>
        <v>2019</v>
      </c>
      <c r="J1779" s="32">
        <f t="shared" si="138"/>
        <v>45</v>
      </c>
      <c r="K1779" s="32" t="str">
        <f>VLOOKUP(F1779,_holidays!A1775:B3880, 2,)</f>
        <v>Y</v>
      </c>
      <c r="L1779" s="32" t="str">
        <f>VLOOKUP(F1779,_holidays!A1775:C3880, 3,FALSE)</f>
        <v>N</v>
      </c>
      <c r="M1779" s="32">
        <v>7.6</v>
      </c>
      <c r="N1779" s="32">
        <v>14.2</v>
      </c>
      <c r="O1779" s="32">
        <v>9.8000000000000007</v>
      </c>
      <c r="P1779" s="32">
        <v>6.4</v>
      </c>
      <c r="Q1779" s="39">
        <v>108924.79</v>
      </c>
      <c r="R1779" s="40">
        <v>70.474884239999994</v>
      </c>
      <c r="S1779" s="40">
        <f t="shared" si="139"/>
        <v>7676461.9661163082</v>
      </c>
    </row>
    <row r="1780" spans="6:19" ht="20" customHeight="1" x14ac:dyDescent="0.2">
      <c r="F1780" s="4">
        <v>43779</v>
      </c>
      <c r="G1780" s="32" t="str">
        <f t="shared" si="135"/>
        <v>Sunday</v>
      </c>
      <c r="H1780" s="32" t="str">
        <f t="shared" si="136"/>
        <v>November</v>
      </c>
      <c r="I1780" s="32" t="str">
        <f t="shared" si="137"/>
        <v>2019</v>
      </c>
      <c r="J1780" s="32">
        <f t="shared" si="138"/>
        <v>46</v>
      </c>
      <c r="K1780" s="32" t="str">
        <f>VLOOKUP(F1780,_holidays!A1776:B3881, 2,)</f>
        <v>Y</v>
      </c>
      <c r="L1780" s="32" t="str">
        <f>VLOOKUP(F1780,_holidays!A1776:C3881, 3,FALSE)</f>
        <v>N</v>
      </c>
      <c r="M1780" s="32">
        <v>10.8</v>
      </c>
      <c r="N1780" s="32">
        <v>18.100000000000001</v>
      </c>
      <c r="O1780" s="32">
        <v>13.5</v>
      </c>
      <c r="P1780" s="32">
        <v>0.2</v>
      </c>
      <c r="Q1780" s="39">
        <v>101550.045</v>
      </c>
      <c r="R1780" s="40">
        <v>86.639009709999996</v>
      </c>
      <c r="S1780" s="40">
        <f t="shared" si="139"/>
        <v>8798195.3348059356</v>
      </c>
    </row>
    <row r="1781" spans="6:19" ht="20" customHeight="1" x14ac:dyDescent="0.2">
      <c r="F1781" s="4">
        <v>43780</v>
      </c>
      <c r="G1781" s="32" t="str">
        <f t="shared" si="135"/>
        <v>Monday</v>
      </c>
      <c r="H1781" s="32" t="str">
        <f t="shared" si="136"/>
        <v>November</v>
      </c>
      <c r="I1781" s="32" t="str">
        <f t="shared" si="137"/>
        <v>2019</v>
      </c>
      <c r="J1781" s="32">
        <f t="shared" si="138"/>
        <v>46</v>
      </c>
      <c r="K1781" s="32" t="str">
        <f>VLOOKUP(F1781,_holidays!A1777:B3882, 2,)</f>
        <v>Y</v>
      </c>
      <c r="L1781" s="32" t="str">
        <f>VLOOKUP(F1781,_holidays!A1777:C3882, 3,FALSE)</f>
        <v>N</v>
      </c>
      <c r="M1781" s="32">
        <v>10</v>
      </c>
      <c r="N1781" s="32">
        <v>29.6</v>
      </c>
      <c r="O1781" s="32">
        <v>27.4</v>
      </c>
      <c r="P1781" s="32">
        <v>0</v>
      </c>
      <c r="Q1781" s="39">
        <v>106758.95</v>
      </c>
      <c r="R1781" s="40">
        <v>66.491326110000003</v>
      </c>
      <c r="S1781" s="40">
        <f t="shared" si="139"/>
        <v>7098544.1596111841</v>
      </c>
    </row>
    <row r="1782" spans="6:19" ht="20" customHeight="1" x14ac:dyDescent="0.2">
      <c r="F1782" s="4">
        <v>43781</v>
      </c>
      <c r="G1782" s="32" t="str">
        <f t="shared" si="135"/>
        <v>Tuesday</v>
      </c>
      <c r="H1782" s="32" t="str">
        <f t="shared" si="136"/>
        <v>November</v>
      </c>
      <c r="I1782" s="32" t="str">
        <f t="shared" si="137"/>
        <v>2019</v>
      </c>
      <c r="J1782" s="32">
        <f t="shared" si="138"/>
        <v>46</v>
      </c>
      <c r="K1782" s="32" t="str">
        <f>VLOOKUP(F1782,_holidays!A1778:B3883, 2,)</f>
        <v>Y</v>
      </c>
      <c r="L1782" s="32" t="str">
        <f>VLOOKUP(F1782,_holidays!A1778:C3883, 3,FALSE)</f>
        <v>N</v>
      </c>
      <c r="M1782" s="32">
        <v>11.5</v>
      </c>
      <c r="N1782" s="32">
        <v>17.399999999999999</v>
      </c>
      <c r="O1782" s="32">
        <v>12.7</v>
      </c>
      <c r="P1782" s="32">
        <v>0.6</v>
      </c>
      <c r="Q1782" s="39">
        <v>104303.46</v>
      </c>
      <c r="R1782" s="40">
        <v>57.069845890000003</v>
      </c>
      <c r="S1782" s="40">
        <f t="shared" si="139"/>
        <v>5952582.38799378</v>
      </c>
    </row>
    <row r="1783" spans="6:19" ht="20" customHeight="1" x14ac:dyDescent="0.2">
      <c r="F1783" s="4">
        <v>43782</v>
      </c>
      <c r="G1783" s="32" t="str">
        <f t="shared" si="135"/>
        <v>Wednesday</v>
      </c>
      <c r="H1783" s="32" t="str">
        <f t="shared" si="136"/>
        <v>November</v>
      </c>
      <c r="I1783" s="32" t="str">
        <f t="shared" si="137"/>
        <v>2019</v>
      </c>
      <c r="J1783" s="32">
        <f t="shared" si="138"/>
        <v>46</v>
      </c>
      <c r="K1783" s="32" t="str">
        <f>VLOOKUP(F1783,_holidays!A1779:B3884, 2,)</f>
        <v>Y</v>
      </c>
      <c r="L1783" s="32" t="str">
        <f>VLOOKUP(F1783,_holidays!A1779:C3884, 3,FALSE)</f>
        <v>N</v>
      </c>
      <c r="M1783" s="32">
        <v>9.1</v>
      </c>
      <c r="N1783" s="32">
        <v>17.3</v>
      </c>
      <c r="O1783" s="32">
        <v>12</v>
      </c>
      <c r="P1783" s="32">
        <v>1.6</v>
      </c>
      <c r="Q1783" s="39">
        <v>112573.54</v>
      </c>
      <c r="R1783" s="40">
        <v>64.519389450000006</v>
      </c>
      <c r="S1783" s="40">
        <f t="shared" si="139"/>
        <v>7263176.0690251533</v>
      </c>
    </row>
    <row r="1784" spans="6:19" ht="20" customHeight="1" x14ac:dyDescent="0.2">
      <c r="F1784" s="4">
        <v>43783</v>
      </c>
      <c r="G1784" s="32" t="str">
        <f t="shared" si="135"/>
        <v>Thursday</v>
      </c>
      <c r="H1784" s="32" t="str">
        <f t="shared" si="136"/>
        <v>November</v>
      </c>
      <c r="I1784" s="32" t="str">
        <f t="shared" si="137"/>
        <v>2019</v>
      </c>
      <c r="J1784" s="32">
        <f t="shared" si="138"/>
        <v>46</v>
      </c>
      <c r="K1784" s="32" t="str">
        <f>VLOOKUP(F1784,_holidays!A1780:B3885, 2,)</f>
        <v>Y</v>
      </c>
      <c r="L1784" s="32" t="str">
        <f>VLOOKUP(F1784,_holidays!A1780:C3885, 3,FALSE)</f>
        <v>N</v>
      </c>
      <c r="M1784" s="32">
        <v>12.1</v>
      </c>
      <c r="N1784" s="32">
        <v>22.4</v>
      </c>
      <c r="O1784" s="32">
        <v>19.7</v>
      </c>
      <c r="P1784" s="32">
        <v>0.8</v>
      </c>
      <c r="Q1784" s="39">
        <v>109828.93</v>
      </c>
      <c r="R1784" s="40">
        <v>74.43626304</v>
      </c>
      <c r="S1784" s="40">
        <f t="shared" si="139"/>
        <v>8175255.1228817469</v>
      </c>
    </row>
    <row r="1785" spans="6:19" ht="20" customHeight="1" x14ac:dyDescent="0.2">
      <c r="F1785" s="4">
        <v>43784</v>
      </c>
      <c r="G1785" s="32" t="str">
        <f t="shared" si="135"/>
        <v>Friday</v>
      </c>
      <c r="H1785" s="32" t="str">
        <f t="shared" si="136"/>
        <v>November</v>
      </c>
      <c r="I1785" s="32" t="str">
        <f t="shared" si="137"/>
        <v>2019</v>
      </c>
      <c r="J1785" s="32">
        <f t="shared" si="138"/>
        <v>46</v>
      </c>
      <c r="K1785" s="32" t="str">
        <f>VLOOKUP(F1785,_holidays!A1781:B3886, 2,)</f>
        <v>Y</v>
      </c>
      <c r="L1785" s="32" t="str">
        <f>VLOOKUP(F1785,_holidays!A1781:C3886, 3,FALSE)</f>
        <v>N</v>
      </c>
      <c r="M1785" s="32">
        <v>13</v>
      </c>
      <c r="N1785" s="32">
        <v>18.5</v>
      </c>
      <c r="O1785" s="32">
        <v>12.4</v>
      </c>
      <c r="P1785" s="32">
        <v>0</v>
      </c>
      <c r="Q1785" s="39">
        <v>110954.755</v>
      </c>
      <c r="R1785" s="40">
        <v>72.065598769999994</v>
      </c>
      <c r="S1785" s="40">
        <f t="shared" si="139"/>
        <v>7996020.8554536514</v>
      </c>
    </row>
    <row r="1786" spans="6:19" ht="20" customHeight="1" x14ac:dyDescent="0.2">
      <c r="F1786" s="4">
        <v>43785</v>
      </c>
      <c r="G1786" s="32" t="str">
        <f t="shared" si="135"/>
        <v>Saturday</v>
      </c>
      <c r="H1786" s="32" t="str">
        <f t="shared" si="136"/>
        <v>November</v>
      </c>
      <c r="I1786" s="32" t="str">
        <f t="shared" si="137"/>
        <v>2019</v>
      </c>
      <c r="J1786" s="32">
        <f t="shared" si="138"/>
        <v>46</v>
      </c>
      <c r="K1786" s="32" t="str">
        <f>VLOOKUP(F1786,_holidays!A1782:B3887, 2,)</f>
        <v>Y</v>
      </c>
      <c r="L1786" s="32" t="str">
        <f>VLOOKUP(F1786,_holidays!A1782:C3887, 3,FALSE)</f>
        <v>N</v>
      </c>
      <c r="M1786" s="32">
        <v>9.1999999999999993</v>
      </c>
      <c r="N1786" s="32">
        <v>17.2</v>
      </c>
      <c r="O1786" s="32">
        <v>23.9</v>
      </c>
      <c r="P1786" s="32">
        <v>0</v>
      </c>
      <c r="Q1786" s="39">
        <v>97646.12</v>
      </c>
      <c r="R1786" s="40">
        <v>67.187219450000001</v>
      </c>
      <c r="S1786" s="40">
        <f t="shared" si="139"/>
        <v>6560571.2928810334</v>
      </c>
    </row>
    <row r="1787" spans="6:19" ht="20" customHeight="1" x14ac:dyDescent="0.2">
      <c r="F1787" s="4">
        <v>43786</v>
      </c>
      <c r="G1787" s="32" t="str">
        <f t="shared" si="135"/>
        <v>Sunday</v>
      </c>
      <c r="H1787" s="32" t="str">
        <f t="shared" si="136"/>
        <v>November</v>
      </c>
      <c r="I1787" s="32" t="str">
        <f t="shared" si="137"/>
        <v>2019</v>
      </c>
      <c r="J1787" s="32">
        <f t="shared" si="138"/>
        <v>47</v>
      </c>
      <c r="K1787" s="32" t="str">
        <f>VLOOKUP(F1787,_holidays!A1783:B3888, 2,)</f>
        <v>Y</v>
      </c>
      <c r="L1787" s="32" t="str">
        <f>VLOOKUP(F1787,_holidays!A1783:C3888, 3,FALSE)</f>
        <v>N</v>
      </c>
      <c r="M1787" s="32">
        <v>10.8</v>
      </c>
      <c r="N1787" s="32">
        <v>16.2</v>
      </c>
      <c r="O1787" s="32">
        <v>24.1</v>
      </c>
      <c r="P1787" s="32">
        <v>0</v>
      </c>
      <c r="Q1787" s="39">
        <v>96742.49</v>
      </c>
      <c r="R1787" s="40">
        <v>66.41186458</v>
      </c>
      <c r="S1787" s="40">
        <f t="shared" si="139"/>
        <v>6424849.1450120043</v>
      </c>
    </row>
    <row r="1788" spans="6:19" ht="20" customHeight="1" x14ac:dyDescent="0.2">
      <c r="F1788" s="4">
        <v>43787</v>
      </c>
      <c r="G1788" s="32" t="str">
        <f t="shared" si="135"/>
        <v>Monday</v>
      </c>
      <c r="H1788" s="32" t="str">
        <f t="shared" si="136"/>
        <v>November</v>
      </c>
      <c r="I1788" s="32" t="str">
        <f t="shared" si="137"/>
        <v>2019</v>
      </c>
      <c r="J1788" s="32">
        <f t="shared" si="138"/>
        <v>47</v>
      </c>
      <c r="K1788" s="32" t="str">
        <f>VLOOKUP(F1788,_holidays!A1784:B3889, 2,)</f>
        <v>Y</v>
      </c>
      <c r="L1788" s="32" t="str">
        <f>VLOOKUP(F1788,_holidays!A1784:C3889, 3,FALSE)</f>
        <v>N</v>
      </c>
      <c r="M1788" s="32">
        <v>8.5</v>
      </c>
      <c r="N1788" s="32">
        <v>26.9</v>
      </c>
      <c r="O1788" s="32">
        <v>29.9</v>
      </c>
      <c r="P1788" s="32">
        <v>0</v>
      </c>
      <c r="Q1788" s="39">
        <v>109148.25</v>
      </c>
      <c r="R1788" s="40">
        <v>72.281071499999996</v>
      </c>
      <c r="S1788" s="40">
        <f t="shared" si="139"/>
        <v>7889352.4623498749</v>
      </c>
    </row>
    <row r="1789" spans="6:19" ht="20" customHeight="1" x14ac:dyDescent="0.2">
      <c r="F1789" s="4">
        <v>43788</v>
      </c>
      <c r="G1789" s="32" t="str">
        <f t="shared" si="135"/>
        <v>Tuesday</v>
      </c>
      <c r="H1789" s="32" t="str">
        <f t="shared" si="136"/>
        <v>November</v>
      </c>
      <c r="I1789" s="32" t="str">
        <f t="shared" si="137"/>
        <v>2019</v>
      </c>
      <c r="J1789" s="32">
        <f t="shared" si="138"/>
        <v>47</v>
      </c>
      <c r="K1789" s="32" t="str">
        <f>VLOOKUP(F1789,_holidays!A1785:B3890, 2,)</f>
        <v>Y</v>
      </c>
      <c r="L1789" s="32" t="str">
        <f>VLOOKUP(F1789,_holidays!A1785:C3890, 3,FALSE)</f>
        <v>N</v>
      </c>
      <c r="M1789" s="32">
        <v>11.4</v>
      </c>
      <c r="N1789" s="32">
        <v>18.600000000000001</v>
      </c>
      <c r="O1789" s="32">
        <v>27.9</v>
      </c>
      <c r="P1789" s="32">
        <v>0</v>
      </c>
      <c r="Q1789" s="39">
        <v>112033.87</v>
      </c>
      <c r="R1789" s="40">
        <v>81.955895620000007</v>
      </c>
      <c r="S1789" s="40">
        <f t="shared" si="139"/>
        <v>9181836.1556246504</v>
      </c>
    </row>
    <row r="1790" spans="6:19" ht="20" customHeight="1" x14ac:dyDescent="0.2">
      <c r="F1790" s="4">
        <v>43789</v>
      </c>
      <c r="G1790" s="32" t="str">
        <f t="shared" si="135"/>
        <v>Wednesday</v>
      </c>
      <c r="H1790" s="32" t="str">
        <f t="shared" si="136"/>
        <v>November</v>
      </c>
      <c r="I1790" s="32" t="str">
        <f t="shared" si="137"/>
        <v>2019</v>
      </c>
      <c r="J1790" s="32">
        <f t="shared" si="138"/>
        <v>47</v>
      </c>
      <c r="K1790" s="32" t="str">
        <f>VLOOKUP(F1790,_holidays!A1786:B3891, 2,)</f>
        <v>Y</v>
      </c>
      <c r="L1790" s="32" t="str">
        <f>VLOOKUP(F1790,_holidays!A1786:C3891, 3,FALSE)</f>
        <v>N</v>
      </c>
      <c r="M1790" s="32">
        <v>9.4</v>
      </c>
      <c r="N1790" s="32">
        <v>34.700000000000003</v>
      </c>
      <c r="O1790" s="32">
        <v>30.1</v>
      </c>
      <c r="P1790" s="32">
        <v>0</v>
      </c>
      <c r="Q1790" s="39">
        <v>119736.125</v>
      </c>
      <c r="R1790" s="40">
        <v>83.763251699999998</v>
      </c>
      <c r="S1790" s="40">
        <f t="shared" si="139"/>
        <v>10029487.175957663</v>
      </c>
    </row>
    <row r="1791" spans="6:19" ht="20" customHeight="1" x14ac:dyDescent="0.2">
      <c r="F1791" s="4">
        <v>43790</v>
      </c>
      <c r="G1791" s="32" t="str">
        <f t="shared" si="135"/>
        <v>Thursday</v>
      </c>
      <c r="H1791" s="32" t="str">
        <f t="shared" si="136"/>
        <v>November</v>
      </c>
      <c r="I1791" s="32" t="str">
        <f t="shared" si="137"/>
        <v>2019</v>
      </c>
      <c r="J1791" s="32">
        <f t="shared" si="138"/>
        <v>47</v>
      </c>
      <c r="K1791" s="32" t="str">
        <f>VLOOKUP(F1791,_holidays!A1787:B3892, 2,)</f>
        <v>Y</v>
      </c>
      <c r="L1791" s="32" t="str">
        <f>VLOOKUP(F1791,_holidays!A1787:C3892, 3,FALSE)</f>
        <v>N</v>
      </c>
      <c r="M1791" s="32">
        <v>14</v>
      </c>
      <c r="N1791" s="32">
        <v>40.9</v>
      </c>
      <c r="O1791" s="32">
        <v>18.8</v>
      </c>
      <c r="P1791" s="32">
        <v>0</v>
      </c>
      <c r="Q1791" s="39">
        <v>131312</v>
      </c>
      <c r="R1791" s="40">
        <v>72.815311210000004</v>
      </c>
      <c r="S1791" s="40">
        <f t="shared" si="139"/>
        <v>9561524.1456075199</v>
      </c>
    </row>
    <row r="1792" spans="6:19" ht="20" customHeight="1" x14ac:dyDescent="0.2">
      <c r="F1792" s="4">
        <v>43791</v>
      </c>
      <c r="G1792" s="32" t="str">
        <f t="shared" si="135"/>
        <v>Friday</v>
      </c>
      <c r="H1792" s="32" t="str">
        <f t="shared" si="136"/>
        <v>November</v>
      </c>
      <c r="I1792" s="32" t="str">
        <f t="shared" si="137"/>
        <v>2019</v>
      </c>
      <c r="J1792" s="32">
        <f t="shared" si="138"/>
        <v>47</v>
      </c>
      <c r="K1792" s="32" t="str">
        <f>VLOOKUP(F1792,_holidays!A1788:B3893, 2,)</f>
        <v>Y</v>
      </c>
      <c r="L1792" s="32" t="str">
        <f>VLOOKUP(F1792,_holidays!A1788:C3893, 3,FALSE)</f>
        <v>N</v>
      </c>
      <c r="M1792" s="32">
        <v>13.6</v>
      </c>
      <c r="N1792" s="32">
        <v>20</v>
      </c>
      <c r="O1792" s="32">
        <v>28.3</v>
      </c>
      <c r="P1792" s="32">
        <v>0</v>
      </c>
      <c r="Q1792" s="39">
        <v>109049.36500000001</v>
      </c>
      <c r="R1792" s="40">
        <v>65.412978010000003</v>
      </c>
      <c r="S1792" s="40">
        <f t="shared" si="139"/>
        <v>7133243.7147494648</v>
      </c>
    </row>
    <row r="1793" spans="6:19" ht="20" customHeight="1" x14ac:dyDescent="0.2">
      <c r="F1793" s="4">
        <v>43792</v>
      </c>
      <c r="G1793" s="32" t="str">
        <f t="shared" si="135"/>
        <v>Saturday</v>
      </c>
      <c r="H1793" s="32" t="str">
        <f t="shared" si="136"/>
        <v>November</v>
      </c>
      <c r="I1793" s="32" t="str">
        <f t="shared" si="137"/>
        <v>2019</v>
      </c>
      <c r="J1793" s="32">
        <f t="shared" si="138"/>
        <v>47</v>
      </c>
      <c r="K1793" s="32" t="str">
        <f>VLOOKUP(F1793,_holidays!A1789:B3894, 2,)</f>
        <v>Y</v>
      </c>
      <c r="L1793" s="32" t="str">
        <f>VLOOKUP(F1793,_holidays!A1789:C3894, 3,FALSE)</f>
        <v>N</v>
      </c>
      <c r="M1793" s="32">
        <v>10.1</v>
      </c>
      <c r="N1793" s="32">
        <v>23.8</v>
      </c>
      <c r="O1793" s="32">
        <v>24.6</v>
      </c>
      <c r="P1793" s="32">
        <v>0</v>
      </c>
      <c r="Q1793" s="39">
        <v>97245.764999999999</v>
      </c>
      <c r="R1793" s="40">
        <v>49.794292779999999</v>
      </c>
      <c r="S1793" s="40">
        <f t="shared" si="139"/>
        <v>4842284.0940250764</v>
      </c>
    </row>
    <row r="1794" spans="6:19" ht="20" customHeight="1" x14ac:dyDescent="0.2">
      <c r="F1794" s="4">
        <v>43793</v>
      </c>
      <c r="G1794" s="32" t="str">
        <f t="shared" si="135"/>
        <v>Sunday</v>
      </c>
      <c r="H1794" s="32" t="str">
        <f t="shared" si="136"/>
        <v>November</v>
      </c>
      <c r="I1794" s="32" t="str">
        <f t="shared" si="137"/>
        <v>2019</v>
      </c>
      <c r="J1794" s="32">
        <f t="shared" si="138"/>
        <v>48</v>
      </c>
      <c r="K1794" s="32" t="str">
        <f>VLOOKUP(F1794,_holidays!A1790:B3895, 2,)</f>
        <v>Y</v>
      </c>
      <c r="L1794" s="32" t="str">
        <f>VLOOKUP(F1794,_holidays!A1790:C3895, 3,FALSE)</f>
        <v>N</v>
      </c>
      <c r="M1794" s="32">
        <v>11.9</v>
      </c>
      <c r="N1794" s="32">
        <v>23.7</v>
      </c>
      <c r="O1794" s="32">
        <v>30.6</v>
      </c>
      <c r="P1794" s="32">
        <v>0</v>
      </c>
      <c r="Q1794" s="39">
        <v>96778.25</v>
      </c>
      <c r="R1794" s="40">
        <v>60.755443960000001</v>
      </c>
      <c r="S1794" s="40">
        <f t="shared" si="139"/>
        <v>5879805.5444218703</v>
      </c>
    </row>
    <row r="1795" spans="6:19" ht="20" customHeight="1" x14ac:dyDescent="0.2">
      <c r="F1795" s="4">
        <v>43794</v>
      </c>
      <c r="G1795" s="32" t="str">
        <f t="shared" si="135"/>
        <v>Monday</v>
      </c>
      <c r="H1795" s="32" t="str">
        <f t="shared" si="136"/>
        <v>November</v>
      </c>
      <c r="I1795" s="32" t="str">
        <f t="shared" si="137"/>
        <v>2019</v>
      </c>
      <c r="J1795" s="32">
        <f t="shared" si="138"/>
        <v>48</v>
      </c>
      <c r="K1795" s="32" t="str">
        <f>VLOOKUP(F1795,_holidays!A1791:B3896, 2,)</f>
        <v>Y</v>
      </c>
      <c r="L1795" s="32" t="str">
        <f>VLOOKUP(F1795,_holidays!A1791:C3896, 3,FALSE)</f>
        <v>N</v>
      </c>
      <c r="M1795" s="32">
        <v>11.4</v>
      </c>
      <c r="N1795" s="32">
        <v>27.4</v>
      </c>
      <c r="O1795" s="32">
        <v>18</v>
      </c>
      <c r="P1795" s="32">
        <v>0</v>
      </c>
      <c r="Q1795" s="39">
        <v>113899.3</v>
      </c>
      <c r="R1795" s="40">
        <v>71.001116179999997</v>
      </c>
      <c r="S1795" s="40">
        <f t="shared" si="139"/>
        <v>8086977.4321206743</v>
      </c>
    </row>
    <row r="1796" spans="6:19" ht="20" customHeight="1" x14ac:dyDescent="0.2">
      <c r="F1796" s="4">
        <v>43795</v>
      </c>
      <c r="G1796" s="32" t="str">
        <f t="shared" si="135"/>
        <v>Tuesday</v>
      </c>
      <c r="H1796" s="32" t="str">
        <f t="shared" si="136"/>
        <v>November</v>
      </c>
      <c r="I1796" s="32" t="str">
        <f t="shared" si="137"/>
        <v>2019</v>
      </c>
      <c r="J1796" s="32">
        <f t="shared" si="138"/>
        <v>48</v>
      </c>
      <c r="K1796" s="32" t="str">
        <f>VLOOKUP(F1796,_holidays!A1792:B3897, 2,)</f>
        <v>Y</v>
      </c>
      <c r="L1796" s="32" t="str">
        <f>VLOOKUP(F1796,_holidays!A1792:C3897, 3,FALSE)</f>
        <v>N</v>
      </c>
      <c r="M1796" s="32">
        <v>11.4</v>
      </c>
      <c r="N1796" s="32">
        <v>16.399999999999999</v>
      </c>
      <c r="O1796" s="32">
        <v>22.2</v>
      </c>
      <c r="P1796" s="32">
        <v>2</v>
      </c>
      <c r="Q1796" s="39">
        <v>107629.16</v>
      </c>
      <c r="R1796" s="40">
        <v>47.350592130000003</v>
      </c>
      <c r="S1796" s="40">
        <f t="shared" si="139"/>
        <v>5096304.4564545108</v>
      </c>
    </row>
    <row r="1797" spans="6:19" ht="20" customHeight="1" x14ac:dyDescent="0.2">
      <c r="F1797" s="4">
        <v>43796</v>
      </c>
      <c r="G1797" s="32" t="str">
        <f t="shared" si="135"/>
        <v>Wednesday</v>
      </c>
      <c r="H1797" s="32" t="str">
        <f t="shared" si="136"/>
        <v>November</v>
      </c>
      <c r="I1797" s="32" t="str">
        <f t="shared" si="137"/>
        <v>2019</v>
      </c>
      <c r="J1797" s="32">
        <f t="shared" si="138"/>
        <v>48</v>
      </c>
      <c r="K1797" s="32" t="str">
        <f>VLOOKUP(F1797,_holidays!A1793:B3898, 2,)</f>
        <v>Y</v>
      </c>
      <c r="L1797" s="32" t="str">
        <f>VLOOKUP(F1797,_holidays!A1793:C3898, 3,FALSE)</f>
        <v>N</v>
      </c>
      <c r="M1797" s="32">
        <v>8.6</v>
      </c>
      <c r="N1797" s="32">
        <v>24.8</v>
      </c>
      <c r="O1797" s="32">
        <v>31</v>
      </c>
      <c r="P1797" s="32">
        <v>0</v>
      </c>
      <c r="Q1797" s="39">
        <v>108417.69500000001</v>
      </c>
      <c r="R1797" s="40">
        <v>59.044674999999998</v>
      </c>
      <c r="S1797" s="40">
        <f t="shared" si="139"/>
        <v>6401487.5655241255</v>
      </c>
    </row>
    <row r="1798" spans="6:19" ht="20" customHeight="1" x14ac:dyDescent="0.2">
      <c r="F1798" s="4">
        <v>43797</v>
      </c>
      <c r="G1798" s="32" t="str">
        <f t="shared" ref="G1798:G1861" si="140">TEXT(F1798,"DDDD")</f>
        <v>Thursday</v>
      </c>
      <c r="H1798" s="32" t="str">
        <f t="shared" ref="H1798:H1861" si="141">TEXT(F1798,"MMMM")</f>
        <v>November</v>
      </c>
      <c r="I1798" s="32" t="str">
        <f t="shared" ref="I1798:I1861" si="142">TEXT(F1798,"YYYY")</f>
        <v>2019</v>
      </c>
      <c r="J1798" s="32">
        <f t="shared" ref="J1798:J1861" si="143">WEEKNUM(F1798)</f>
        <v>48</v>
      </c>
      <c r="K1798" s="32" t="str">
        <f>VLOOKUP(F1798,_holidays!A1794:B3899, 2,)</f>
        <v>Y</v>
      </c>
      <c r="L1798" s="32" t="str">
        <f>VLOOKUP(F1798,_holidays!A1794:C3899, 3,FALSE)</f>
        <v>N</v>
      </c>
      <c r="M1798" s="32">
        <v>11.4</v>
      </c>
      <c r="N1798" s="32">
        <v>21.1</v>
      </c>
      <c r="O1798" s="32">
        <v>30.7</v>
      </c>
      <c r="P1798" s="32">
        <v>0</v>
      </c>
      <c r="Q1798" s="39">
        <v>112735.875</v>
      </c>
      <c r="R1798" s="40">
        <v>70.202551959999994</v>
      </c>
      <c r="S1798" s="40">
        <f t="shared" ref="S1798:S1861" si="144">Q1798*R1798</f>
        <v>7914346.1224435642</v>
      </c>
    </row>
    <row r="1799" spans="6:19" ht="20" customHeight="1" x14ac:dyDescent="0.2">
      <c r="F1799" s="4">
        <v>43798</v>
      </c>
      <c r="G1799" s="32" t="str">
        <f t="shared" si="140"/>
        <v>Friday</v>
      </c>
      <c r="H1799" s="32" t="str">
        <f t="shared" si="141"/>
        <v>November</v>
      </c>
      <c r="I1799" s="32" t="str">
        <f t="shared" si="142"/>
        <v>2019</v>
      </c>
      <c r="J1799" s="32">
        <f t="shared" si="143"/>
        <v>48</v>
      </c>
      <c r="K1799" s="32" t="str">
        <f>VLOOKUP(F1799,_holidays!A1795:B3900, 2,)</f>
        <v>Y</v>
      </c>
      <c r="L1799" s="32" t="str">
        <f>VLOOKUP(F1799,_holidays!A1795:C3900, 3,FALSE)</f>
        <v>N</v>
      </c>
      <c r="M1799" s="32">
        <v>11.9</v>
      </c>
      <c r="N1799" s="32">
        <v>19.7</v>
      </c>
      <c r="O1799" s="32">
        <v>21.9</v>
      </c>
      <c r="P1799" s="32">
        <v>0</v>
      </c>
      <c r="Q1799" s="39">
        <v>114799.91</v>
      </c>
      <c r="R1799" s="40">
        <v>79.605729069999995</v>
      </c>
      <c r="S1799" s="40">
        <f t="shared" si="144"/>
        <v>9138730.5327203833</v>
      </c>
    </row>
    <row r="1800" spans="6:19" ht="20" customHeight="1" x14ac:dyDescent="0.2">
      <c r="F1800" s="4">
        <v>43799</v>
      </c>
      <c r="G1800" s="32" t="str">
        <f t="shared" si="140"/>
        <v>Saturday</v>
      </c>
      <c r="H1800" s="32" t="str">
        <f t="shared" si="141"/>
        <v>November</v>
      </c>
      <c r="I1800" s="32" t="str">
        <f t="shared" si="142"/>
        <v>2019</v>
      </c>
      <c r="J1800" s="32">
        <f t="shared" si="143"/>
        <v>48</v>
      </c>
      <c r="K1800" s="32" t="str">
        <f>VLOOKUP(F1800,_holidays!A1796:B3901, 2,)</f>
        <v>Y</v>
      </c>
      <c r="L1800" s="32" t="str">
        <f>VLOOKUP(F1800,_holidays!A1796:C3901, 3,FALSE)</f>
        <v>N</v>
      </c>
      <c r="M1800" s="32">
        <v>10.3</v>
      </c>
      <c r="N1800" s="32">
        <v>18.399999999999999</v>
      </c>
      <c r="O1800" s="32">
        <v>26.7</v>
      </c>
      <c r="P1800" s="32">
        <v>8</v>
      </c>
      <c r="Q1800" s="39">
        <v>98959.56</v>
      </c>
      <c r="R1800" s="40">
        <v>51.05874163</v>
      </c>
      <c r="S1800" s="40">
        <f t="shared" si="144"/>
        <v>5052750.6058584824</v>
      </c>
    </row>
    <row r="1801" spans="6:19" ht="20" customHeight="1" x14ac:dyDescent="0.2">
      <c r="F1801" s="4">
        <v>43800</v>
      </c>
      <c r="G1801" s="32" t="str">
        <f t="shared" si="140"/>
        <v>Sunday</v>
      </c>
      <c r="H1801" s="32" t="str">
        <f t="shared" si="141"/>
        <v>December</v>
      </c>
      <c r="I1801" s="32" t="str">
        <f t="shared" si="142"/>
        <v>2019</v>
      </c>
      <c r="J1801" s="32">
        <f t="shared" si="143"/>
        <v>49</v>
      </c>
      <c r="K1801" s="32" t="str">
        <f>VLOOKUP(F1801,_holidays!A1797:B3902, 2,)</f>
        <v>Y</v>
      </c>
      <c r="L1801" s="32" t="str">
        <f>VLOOKUP(F1801,_holidays!A1797:C3902, 3,FALSE)</f>
        <v>N</v>
      </c>
      <c r="M1801" s="32">
        <v>12.2</v>
      </c>
      <c r="N1801" s="32">
        <v>16.8</v>
      </c>
      <c r="O1801" s="32">
        <v>9.8000000000000007</v>
      </c>
      <c r="P1801" s="32">
        <v>0</v>
      </c>
      <c r="Q1801" s="39">
        <v>100233.98</v>
      </c>
      <c r="R1801" s="40">
        <v>33.154867019999998</v>
      </c>
      <c r="S1801" s="40">
        <f t="shared" si="144"/>
        <v>3323244.2777853394</v>
      </c>
    </row>
    <row r="1802" spans="6:19" ht="20" customHeight="1" x14ac:dyDescent="0.2">
      <c r="F1802" s="4">
        <v>43801</v>
      </c>
      <c r="G1802" s="32" t="str">
        <f t="shared" si="140"/>
        <v>Monday</v>
      </c>
      <c r="H1802" s="32" t="str">
        <f t="shared" si="141"/>
        <v>December</v>
      </c>
      <c r="I1802" s="32" t="str">
        <f t="shared" si="142"/>
        <v>2019</v>
      </c>
      <c r="J1802" s="32">
        <f t="shared" si="143"/>
        <v>49</v>
      </c>
      <c r="K1802" s="32" t="str">
        <f>VLOOKUP(F1802,_holidays!A1798:B3903, 2,)</f>
        <v>Y</v>
      </c>
      <c r="L1802" s="32" t="str">
        <f>VLOOKUP(F1802,_holidays!A1798:C3903, 3,FALSE)</f>
        <v>N</v>
      </c>
      <c r="M1802" s="32">
        <v>9.8000000000000007</v>
      </c>
      <c r="N1802" s="32">
        <v>15.5</v>
      </c>
      <c r="O1802" s="32">
        <v>18.2</v>
      </c>
      <c r="P1802" s="32">
        <v>3.4</v>
      </c>
      <c r="Q1802" s="39">
        <v>110609.4</v>
      </c>
      <c r="R1802" s="40">
        <v>29.070382550000001</v>
      </c>
      <c r="S1802" s="40">
        <f t="shared" si="144"/>
        <v>3215457.5716259698</v>
      </c>
    </row>
    <row r="1803" spans="6:19" ht="20" customHeight="1" x14ac:dyDescent="0.2">
      <c r="F1803" s="4">
        <v>43802</v>
      </c>
      <c r="G1803" s="32" t="str">
        <f t="shared" si="140"/>
        <v>Tuesday</v>
      </c>
      <c r="H1803" s="32" t="str">
        <f t="shared" si="141"/>
        <v>December</v>
      </c>
      <c r="I1803" s="32" t="str">
        <f t="shared" si="142"/>
        <v>2019</v>
      </c>
      <c r="J1803" s="32">
        <f t="shared" si="143"/>
        <v>49</v>
      </c>
      <c r="K1803" s="32" t="str">
        <f>VLOOKUP(F1803,_holidays!A1799:B3904, 2,)</f>
        <v>Y</v>
      </c>
      <c r="L1803" s="32" t="str">
        <f>VLOOKUP(F1803,_holidays!A1799:C3904, 3,FALSE)</f>
        <v>N</v>
      </c>
      <c r="M1803" s="32">
        <v>11</v>
      </c>
      <c r="N1803" s="32">
        <v>22.2</v>
      </c>
      <c r="O1803" s="32">
        <v>19.2</v>
      </c>
      <c r="P1803" s="32">
        <v>0.4</v>
      </c>
      <c r="Q1803" s="39">
        <v>109094.04</v>
      </c>
      <c r="R1803" s="40">
        <v>19.170950680000001</v>
      </c>
      <c r="S1803" s="40">
        <f t="shared" si="144"/>
        <v>2091436.4603219472</v>
      </c>
    </row>
    <row r="1804" spans="6:19" ht="20" customHeight="1" x14ac:dyDescent="0.2">
      <c r="F1804" s="4">
        <v>43803</v>
      </c>
      <c r="G1804" s="32" t="str">
        <f t="shared" si="140"/>
        <v>Wednesday</v>
      </c>
      <c r="H1804" s="32" t="str">
        <f t="shared" si="141"/>
        <v>December</v>
      </c>
      <c r="I1804" s="32" t="str">
        <f t="shared" si="142"/>
        <v>2019</v>
      </c>
      <c r="J1804" s="32">
        <f t="shared" si="143"/>
        <v>49</v>
      </c>
      <c r="K1804" s="32" t="str">
        <f>VLOOKUP(F1804,_holidays!A1800:B3905, 2,)</f>
        <v>Y</v>
      </c>
      <c r="L1804" s="32" t="str">
        <f>VLOOKUP(F1804,_holidays!A1800:C3905, 3,FALSE)</f>
        <v>N</v>
      </c>
      <c r="M1804" s="32">
        <v>12.1</v>
      </c>
      <c r="N1804" s="32">
        <v>23</v>
      </c>
      <c r="O1804" s="32">
        <v>20.3</v>
      </c>
      <c r="P1804" s="32">
        <v>0</v>
      </c>
      <c r="Q1804" s="39">
        <v>107400.705</v>
      </c>
      <c r="R1804" s="40">
        <v>39.415048149999997</v>
      </c>
      <c r="S1804" s="40">
        <f t="shared" si="144"/>
        <v>4233203.9589189459</v>
      </c>
    </row>
    <row r="1805" spans="6:19" ht="20" customHeight="1" x14ac:dyDescent="0.2">
      <c r="F1805" s="4">
        <v>43804</v>
      </c>
      <c r="G1805" s="32" t="str">
        <f t="shared" si="140"/>
        <v>Thursday</v>
      </c>
      <c r="H1805" s="32" t="str">
        <f t="shared" si="141"/>
        <v>December</v>
      </c>
      <c r="I1805" s="32" t="str">
        <f t="shared" si="142"/>
        <v>2019</v>
      </c>
      <c r="J1805" s="32">
        <f t="shared" si="143"/>
        <v>49</v>
      </c>
      <c r="K1805" s="32" t="str">
        <f>VLOOKUP(F1805,_holidays!A1801:B3906, 2,)</f>
        <v>Y</v>
      </c>
      <c r="L1805" s="32" t="str">
        <f>VLOOKUP(F1805,_holidays!A1801:C3906, 3,FALSE)</f>
        <v>N</v>
      </c>
      <c r="M1805" s="32">
        <v>12.3</v>
      </c>
      <c r="N1805" s="32">
        <v>23.9</v>
      </c>
      <c r="O1805" s="32">
        <v>20.399999999999999</v>
      </c>
      <c r="P1805" s="32">
        <v>0</v>
      </c>
      <c r="Q1805" s="39">
        <v>107891.69</v>
      </c>
      <c r="R1805" s="40">
        <v>45.830326149999998</v>
      </c>
      <c r="S1805" s="40">
        <f t="shared" si="144"/>
        <v>4944711.3415746931</v>
      </c>
    </row>
    <row r="1806" spans="6:19" ht="20" customHeight="1" x14ac:dyDescent="0.2">
      <c r="F1806" s="4">
        <v>43805</v>
      </c>
      <c r="G1806" s="32" t="str">
        <f t="shared" si="140"/>
        <v>Friday</v>
      </c>
      <c r="H1806" s="32" t="str">
        <f t="shared" si="141"/>
        <v>December</v>
      </c>
      <c r="I1806" s="32" t="str">
        <f t="shared" si="142"/>
        <v>2019</v>
      </c>
      <c r="J1806" s="32">
        <f t="shared" si="143"/>
        <v>49</v>
      </c>
      <c r="K1806" s="32" t="str">
        <f>VLOOKUP(F1806,_holidays!A1802:B3907, 2,)</f>
        <v>Y</v>
      </c>
      <c r="L1806" s="32" t="str">
        <f>VLOOKUP(F1806,_holidays!A1802:C3907, 3,FALSE)</f>
        <v>N</v>
      </c>
      <c r="M1806" s="32">
        <v>13.3</v>
      </c>
      <c r="N1806" s="32">
        <v>20.8</v>
      </c>
      <c r="O1806" s="32">
        <v>18.2</v>
      </c>
      <c r="P1806" s="32">
        <v>0</v>
      </c>
      <c r="Q1806" s="39">
        <v>105028.985</v>
      </c>
      <c r="R1806" s="40">
        <v>41.38035927</v>
      </c>
      <c r="S1806" s="40">
        <f t="shared" si="144"/>
        <v>4346137.1330634411</v>
      </c>
    </row>
    <row r="1807" spans="6:19" ht="20" customHeight="1" x14ac:dyDescent="0.2">
      <c r="F1807" s="4">
        <v>43806</v>
      </c>
      <c r="G1807" s="32" t="str">
        <f t="shared" si="140"/>
        <v>Saturday</v>
      </c>
      <c r="H1807" s="32" t="str">
        <f t="shared" si="141"/>
        <v>December</v>
      </c>
      <c r="I1807" s="32" t="str">
        <f t="shared" si="142"/>
        <v>2019</v>
      </c>
      <c r="J1807" s="32">
        <f t="shared" si="143"/>
        <v>49</v>
      </c>
      <c r="K1807" s="32" t="str">
        <f>VLOOKUP(F1807,_holidays!A1803:B3908, 2,)</f>
        <v>Y</v>
      </c>
      <c r="L1807" s="32" t="str">
        <f>VLOOKUP(F1807,_holidays!A1803:C3908, 3,FALSE)</f>
        <v>N</v>
      </c>
      <c r="M1807" s="32">
        <v>11.2</v>
      </c>
      <c r="N1807" s="32">
        <v>21</v>
      </c>
      <c r="O1807" s="32">
        <v>30.3</v>
      </c>
      <c r="P1807" s="32">
        <v>0</v>
      </c>
      <c r="Q1807" s="39">
        <v>95436.3</v>
      </c>
      <c r="R1807" s="40">
        <v>47.12307019</v>
      </c>
      <c r="S1807" s="40">
        <f t="shared" si="144"/>
        <v>4497251.4635738973</v>
      </c>
    </row>
    <row r="1808" spans="6:19" ht="20" customHeight="1" x14ac:dyDescent="0.2">
      <c r="F1808" s="4">
        <v>43807</v>
      </c>
      <c r="G1808" s="32" t="str">
        <f t="shared" si="140"/>
        <v>Sunday</v>
      </c>
      <c r="H1808" s="32" t="str">
        <f t="shared" si="141"/>
        <v>December</v>
      </c>
      <c r="I1808" s="32" t="str">
        <f t="shared" si="142"/>
        <v>2019</v>
      </c>
      <c r="J1808" s="32">
        <f t="shared" si="143"/>
        <v>50</v>
      </c>
      <c r="K1808" s="32" t="str">
        <f>VLOOKUP(F1808,_holidays!A1804:B3909, 2,)</f>
        <v>Y</v>
      </c>
      <c r="L1808" s="32" t="str">
        <f>VLOOKUP(F1808,_holidays!A1804:C3909, 3,FALSE)</f>
        <v>N</v>
      </c>
      <c r="M1808" s="32">
        <v>13.8</v>
      </c>
      <c r="N1808" s="32">
        <v>27.6</v>
      </c>
      <c r="O1808" s="32">
        <v>30.8</v>
      </c>
      <c r="P1808" s="32">
        <v>0</v>
      </c>
      <c r="Q1808" s="39">
        <v>97577.414999999994</v>
      </c>
      <c r="R1808" s="40">
        <v>43.690411390000001</v>
      </c>
      <c r="S1808" s="40">
        <f t="shared" si="144"/>
        <v>4263197.4037227565</v>
      </c>
    </row>
    <row r="1809" spans="6:19" ht="20" customHeight="1" x14ac:dyDescent="0.2">
      <c r="F1809" s="4">
        <v>43808</v>
      </c>
      <c r="G1809" s="32" t="str">
        <f t="shared" si="140"/>
        <v>Monday</v>
      </c>
      <c r="H1809" s="32" t="str">
        <f t="shared" si="141"/>
        <v>December</v>
      </c>
      <c r="I1809" s="32" t="str">
        <f t="shared" si="142"/>
        <v>2019</v>
      </c>
      <c r="J1809" s="32">
        <f t="shared" si="143"/>
        <v>50</v>
      </c>
      <c r="K1809" s="32" t="str">
        <f>VLOOKUP(F1809,_holidays!A1805:B3910, 2,)</f>
        <v>Y</v>
      </c>
      <c r="L1809" s="32" t="str">
        <f>VLOOKUP(F1809,_holidays!A1805:C3910, 3,FALSE)</f>
        <v>N</v>
      </c>
      <c r="M1809" s="32">
        <v>16.3</v>
      </c>
      <c r="N1809" s="32">
        <v>38</v>
      </c>
      <c r="O1809" s="32">
        <v>28.6</v>
      </c>
      <c r="P1809" s="32">
        <v>0</v>
      </c>
      <c r="Q1809" s="39">
        <v>127910.83500000001</v>
      </c>
      <c r="R1809" s="40">
        <v>62.718792569999998</v>
      </c>
      <c r="S1809" s="40">
        <f t="shared" si="144"/>
        <v>8022413.1278204964</v>
      </c>
    </row>
    <row r="1810" spans="6:19" ht="20" customHeight="1" x14ac:dyDescent="0.2">
      <c r="F1810" s="4">
        <v>43809</v>
      </c>
      <c r="G1810" s="32" t="str">
        <f t="shared" si="140"/>
        <v>Tuesday</v>
      </c>
      <c r="H1810" s="32" t="str">
        <f t="shared" si="141"/>
        <v>December</v>
      </c>
      <c r="I1810" s="32" t="str">
        <f t="shared" si="142"/>
        <v>2019</v>
      </c>
      <c r="J1810" s="32">
        <f t="shared" si="143"/>
        <v>50</v>
      </c>
      <c r="K1810" s="32" t="str">
        <f>VLOOKUP(F1810,_holidays!A1806:B3911, 2,)</f>
        <v>Y</v>
      </c>
      <c r="L1810" s="32" t="str">
        <f>VLOOKUP(F1810,_holidays!A1806:C3911, 3,FALSE)</f>
        <v>N</v>
      </c>
      <c r="M1810" s="32">
        <v>14.3</v>
      </c>
      <c r="N1810" s="32">
        <v>17.2</v>
      </c>
      <c r="O1810" s="32">
        <v>22.2</v>
      </c>
      <c r="P1810" s="32">
        <v>0</v>
      </c>
      <c r="Q1810" s="39">
        <v>109548.62</v>
      </c>
      <c r="R1810" s="40">
        <v>48.336164680000003</v>
      </c>
      <c r="S1810" s="40">
        <f t="shared" si="144"/>
        <v>5295160.1367867421</v>
      </c>
    </row>
    <row r="1811" spans="6:19" ht="20" customHeight="1" x14ac:dyDescent="0.2">
      <c r="F1811" s="4">
        <v>43810</v>
      </c>
      <c r="G1811" s="32" t="str">
        <f t="shared" si="140"/>
        <v>Wednesday</v>
      </c>
      <c r="H1811" s="32" t="str">
        <f t="shared" si="141"/>
        <v>December</v>
      </c>
      <c r="I1811" s="32" t="str">
        <f t="shared" si="142"/>
        <v>2019</v>
      </c>
      <c r="J1811" s="32">
        <f t="shared" si="143"/>
        <v>50</v>
      </c>
      <c r="K1811" s="32" t="str">
        <f>VLOOKUP(F1811,_holidays!A1807:B3912, 2,)</f>
        <v>Y</v>
      </c>
      <c r="L1811" s="32" t="str">
        <f>VLOOKUP(F1811,_holidays!A1807:C3912, 3,FALSE)</f>
        <v>N</v>
      </c>
      <c r="M1811" s="32">
        <v>13.4</v>
      </c>
      <c r="N1811" s="32">
        <v>18.100000000000001</v>
      </c>
      <c r="O1811" s="32">
        <v>21.8</v>
      </c>
      <c r="P1811" s="32">
        <v>0</v>
      </c>
      <c r="Q1811" s="39">
        <v>109060.375</v>
      </c>
      <c r="R1811" s="40">
        <v>57.730485369999997</v>
      </c>
      <c r="S1811" s="40">
        <f t="shared" si="144"/>
        <v>6296108.3833842138</v>
      </c>
    </row>
    <row r="1812" spans="6:19" ht="20" customHeight="1" x14ac:dyDescent="0.2">
      <c r="F1812" s="4">
        <v>43811</v>
      </c>
      <c r="G1812" s="32" t="str">
        <f t="shared" si="140"/>
        <v>Thursday</v>
      </c>
      <c r="H1812" s="32" t="str">
        <f t="shared" si="141"/>
        <v>December</v>
      </c>
      <c r="I1812" s="32" t="str">
        <f t="shared" si="142"/>
        <v>2019</v>
      </c>
      <c r="J1812" s="32">
        <f t="shared" si="143"/>
        <v>50</v>
      </c>
      <c r="K1812" s="32" t="str">
        <f>VLOOKUP(F1812,_holidays!A1808:B3913, 2,)</f>
        <v>Y</v>
      </c>
      <c r="L1812" s="32" t="str">
        <f>VLOOKUP(F1812,_holidays!A1808:C3913, 3,FALSE)</f>
        <v>N</v>
      </c>
      <c r="M1812" s="32">
        <v>13.4</v>
      </c>
      <c r="N1812" s="32">
        <v>18.399999999999999</v>
      </c>
      <c r="O1812" s="32">
        <v>22.7</v>
      </c>
      <c r="P1812" s="32">
        <v>0</v>
      </c>
      <c r="Q1812" s="39">
        <v>108599.065</v>
      </c>
      <c r="R1812" s="40">
        <v>41.647543489999997</v>
      </c>
      <c r="S1812" s="40">
        <f t="shared" si="144"/>
        <v>4522884.2825608365</v>
      </c>
    </row>
    <row r="1813" spans="6:19" ht="20" customHeight="1" x14ac:dyDescent="0.2">
      <c r="F1813" s="4">
        <v>43812</v>
      </c>
      <c r="G1813" s="32" t="str">
        <f t="shared" si="140"/>
        <v>Friday</v>
      </c>
      <c r="H1813" s="32" t="str">
        <f t="shared" si="141"/>
        <v>December</v>
      </c>
      <c r="I1813" s="32" t="str">
        <f t="shared" si="142"/>
        <v>2019</v>
      </c>
      <c r="J1813" s="32">
        <f t="shared" si="143"/>
        <v>50</v>
      </c>
      <c r="K1813" s="32" t="str">
        <f>VLOOKUP(F1813,_holidays!A1809:B3914, 2,)</f>
        <v>Y</v>
      </c>
      <c r="L1813" s="32" t="str">
        <f>VLOOKUP(F1813,_holidays!A1809:C3914, 3,FALSE)</f>
        <v>N</v>
      </c>
      <c r="M1813" s="32">
        <v>11.4</v>
      </c>
      <c r="N1813" s="32">
        <v>20.9</v>
      </c>
      <c r="O1813" s="32">
        <v>24.8</v>
      </c>
      <c r="P1813" s="32">
        <v>0</v>
      </c>
      <c r="Q1813" s="39">
        <v>107070.61</v>
      </c>
      <c r="R1813" s="40">
        <v>58.517373640000002</v>
      </c>
      <c r="S1813" s="40">
        <f t="shared" si="144"/>
        <v>6265490.8912327206</v>
      </c>
    </row>
    <row r="1814" spans="6:19" ht="20" customHeight="1" x14ac:dyDescent="0.2">
      <c r="F1814" s="4">
        <v>43813</v>
      </c>
      <c r="G1814" s="32" t="str">
        <f t="shared" si="140"/>
        <v>Saturday</v>
      </c>
      <c r="H1814" s="32" t="str">
        <f t="shared" si="141"/>
        <v>December</v>
      </c>
      <c r="I1814" s="32" t="str">
        <f t="shared" si="142"/>
        <v>2019</v>
      </c>
      <c r="J1814" s="32">
        <f t="shared" si="143"/>
        <v>50</v>
      </c>
      <c r="K1814" s="32" t="str">
        <f>VLOOKUP(F1814,_holidays!A1810:B3915, 2,)</f>
        <v>Y</v>
      </c>
      <c r="L1814" s="32" t="str">
        <f>VLOOKUP(F1814,_holidays!A1810:C3915, 3,FALSE)</f>
        <v>N</v>
      </c>
      <c r="M1814" s="32">
        <v>14.1</v>
      </c>
      <c r="N1814" s="32">
        <v>20.100000000000001</v>
      </c>
      <c r="O1814" s="32">
        <v>10.4</v>
      </c>
      <c r="P1814" s="32">
        <v>0</v>
      </c>
      <c r="Q1814" s="39">
        <v>101239.235</v>
      </c>
      <c r="R1814" s="40">
        <v>65.765248349999993</v>
      </c>
      <c r="S1814" s="40">
        <f t="shared" si="144"/>
        <v>6658023.4325390114</v>
      </c>
    </row>
    <row r="1815" spans="6:19" ht="20" customHeight="1" x14ac:dyDescent="0.2">
      <c r="F1815" s="4">
        <v>43814</v>
      </c>
      <c r="G1815" s="32" t="str">
        <f t="shared" si="140"/>
        <v>Sunday</v>
      </c>
      <c r="H1815" s="32" t="str">
        <f t="shared" si="141"/>
        <v>December</v>
      </c>
      <c r="I1815" s="32" t="str">
        <f t="shared" si="142"/>
        <v>2019</v>
      </c>
      <c r="J1815" s="32">
        <f t="shared" si="143"/>
        <v>51</v>
      </c>
      <c r="K1815" s="32" t="str">
        <f>VLOOKUP(F1815,_holidays!A1811:B3916, 2,)</f>
        <v>Y</v>
      </c>
      <c r="L1815" s="32" t="str">
        <f>VLOOKUP(F1815,_holidays!A1811:C3916, 3,FALSE)</f>
        <v>N</v>
      </c>
      <c r="M1815" s="32">
        <v>15.1</v>
      </c>
      <c r="N1815" s="32">
        <v>21.7</v>
      </c>
      <c r="O1815" s="32">
        <v>16.399999999999999</v>
      </c>
      <c r="P1815" s="32">
        <v>0</v>
      </c>
      <c r="Q1815" s="39">
        <v>98723.45</v>
      </c>
      <c r="R1815" s="40">
        <v>50.936743069999999</v>
      </c>
      <c r="S1815" s="40">
        <f t="shared" si="144"/>
        <v>5028651.0076339915</v>
      </c>
    </row>
    <row r="1816" spans="6:19" ht="20" customHeight="1" x14ac:dyDescent="0.2">
      <c r="F1816" s="4">
        <v>43815</v>
      </c>
      <c r="G1816" s="32" t="str">
        <f t="shared" si="140"/>
        <v>Monday</v>
      </c>
      <c r="H1816" s="32" t="str">
        <f t="shared" si="141"/>
        <v>December</v>
      </c>
      <c r="I1816" s="32" t="str">
        <f t="shared" si="142"/>
        <v>2019</v>
      </c>
      <c r="J1816" s="32">
        <f t="shared" si="143"/>
        <v>51</v>
      </c>
      <c r="K1816" s="32" t="str">
        <f>VLOOKUP(F1816,_holidays!A1812:B3917, 2,)</f>
        <v>Y</v>
      </c>
      <c r="L1816" s="32" t="str">
        <f>VLOOKUP(F1816,_holidays!A1812:C3917, 3,FALSE)</f>
        <v>N</v>
      </c>
      <c r="M1816" s="32">
        <v>13</v>
      </c>
      <c r="N1816" s="32">
        <v>22.6</v>
      </c>
      <c r="O1816" s="32">
        <v>21.7</v>
      </c>
      <c r="P1816" s="32">
        <v>0</v>
      </c>
      <c r="Q1816" s="39">
        <v>114400.065</v>
      </c>
      <c r="R1816" s="40">
        <v>73.601749130000002</v>
      </c>
      <c r="S1816" s="40">
        <f t="shared" si="144"/>
        <v>8420044.8845856935</v>
      </c>
    </row>
    <row r="1817" spans="6:19" ht="20" customHeight="1" x14ac:dyDescent="0.2">
      <c r="F1817" s="4">
        <v>43816</v>
      </c>
      <c r="G1817" s="32" t="str">
        <f t="shared" si="140"/>
        <v>Tuesday</v>
      </c>
      <c r="H1817" s="32" t="str">
        <f t="shared" si="141"/>
        <v>December</v>
      </c>
      <c r="I1817" s="32" t="str">
        <f t="shared" si="142"/>
        <v>2019</v>
      </c>
      <c r="J1817" s="32">
        <f t="shared" si="143"/>
        <v>51</v>
      </c>
      <c r="K1817" s="32" t="str">
        <f>VLOOKUP(F1817,_holidays!A1813:B3918, 2,)</f>
        <v>Y</v>
      </c>
      <c r="L1817" s="32" t="str">
        <f>VLOOKUP(F1817,_holidays!A1813:C3918, 3,FALSE)</f>
        <v>N</v>
      </c>
      <c r="M1817" s="32">
        <v>12.6</v>
      </c>
      <c r="N1817" s="32">
        <v>26.3</v>
      </c>
      <c r="O1817" s="32">
        <v>29.5</v>
      </c>
      <c r="P1817" s="32">
        <v>0</v>
      </c>
      <c r="Q1817" s="39">
        <v>123999.07</v>
      </c>
      <c r="R1817" s="40">
        <v>83.084082179999996</v>
      </c>
      <c r="S1817" s="40">
        <f t="shared" si="144"/>
        <v>10302348.922123572</v>
      </c>
    </row>
    <row r="1818" spans="6:19" ht="20" customHeight="1" x14ac:dyDescent="0.2">
      <c r="F1818" s="4">
        <v>43817</v>
      </c>
      <c r="G1818" s="32" t="str">
        <f t="shared" si="140"/>
        <v>Wednesday</v>
      </c>
      <c r="H1818" s="32" t="str">
        <f t="shared" si="141"/>
        <v>December</v>
      </c>
      <c r="I1818" s="32" t="str">
        <f t="shared" si="142"/>
        <v>2019</v>
      </c>
      <c r="J1818" s="32">
        <f t="shared" si="143"/>
        <v>51</v>
      </c>
      <c r="K1818" s="32" t="str">
        <f>VLOOKUP(F1818,_holidays!A1814:B3919, 2,)</f>
        <v>Y</v>
      </c>
      <c r="L1818" s="32" t="str">
        <f>VLOOKUP(F1818,_holidays!A1814:C3919, 3,FALSE)</f>
        <v>N</v>
      </c>
      <c r="M1818" s="32">
        <v>15.9</v>
      </c>
      <c r="N1818" s="32">
        <v>40.1</v>
      </c>
      <c r="O1818" s="32">
        <v>29.3</v>
      </c>
      <c r="P1818" s="32">
        <v>0</v>
      </c>
      <c r="Q1818" s="39">
        <v>146990.89000000001</v>
      </c>
      <c r="R1818" s="40">
        <v>95.802971920000005</v>
      </c>
      <c r="S1818" s="40">
        <f t="shared" si="144"/>
        <v>14082164.107165812</v>
      </c>
    </row>
    <row r="1819" spans="6:19" ht="20" customHeight="1" x14ac:dyDescent="0.2">
      <c r="F1819" s="4">
        <v>43818</v>
      </c>
      <c r="G1819" s="32" t="str">
        <f t="shared" si="140"/>
        <v>Thursday</v>
      </c>
      <c r="H1819" s="32" t="str">
        <f t="shared" si="141"/>
        <v>December</v>
      </c>
      <c r="I1819" s="32" t="str">
        <f t="shared" si="142"/>
        <v>2019</v>
      </c>
      <c r="J1819" s="32">
        <f t="shared" si="143"/>
        <v>51</v>
      </c>
      <c r="K1819" s="32" t="str">
        <f>VLOOKUP(F1819,_holidays!A1815:B3920, 2,)</f>
        <v>Y</v>
      </c>
      <c r="L1819" s="32" t="str">
        <f>VLOOKUP(F1819,_holidays!A1815:C3920, 3,FALSE)</f>
        <v>N</v>
      </c>
      <c r="M1819" s="32">
        <v>17.2</v>
      </c>
      <c r="N1819" s="32">
        <v>23.3</v>
      </c>
      <c r="O1819" s="32">
        <v>29.3</v>
      </c>
      <c r="P1819" s="32">
        <v>0</v>
      </c>
      <c r="Q1819" s="39">
        <v>125050.61</v>
      </c>
      <c r="R1819" s="40">
        <v>71.953511919999997</v>
      </c>
      <c r="S1819" s="40">
        <f t="shared" si="144"/>
        <v>8997830.5572382715</v>
      </c>
    </row>
    <row r="1820" spans="6:19" ht="20" customHeight="1" x14ac:dyDescent="0.2">
      <c r="F1820" s="4">
        <v>43819</v>
      </c>
      <c r="G1820" s="32" t="str">
        <f t="shared" si="140"/>
        <v>Friday</v>
      </c>
      <c r="H1820" s="32" t="str">
        <f t="shared" si="141"/>
        <v>December</v>
      </c>
      <c r="I1820" s="32" t="str">
        <f t="shared" si="142"/>
        <v>2019</v>
      </c>
      <c r="J1820" s="32">
        <f t="shared" si="143"/>
        <v>51</v>
      </c>
      <c r="K1820" s="32" t="str">
        <f>VLOOKUP(F1820,_holidays!A1816:B3921, 2,)</f>
        <v>N</v>
      </c>
      <c r="L1820" s="32" t="str">
        <f>VLOOKUP(F1820,_holidays!A1816:C3921, 3,FALSE)</f>
        <v>N</v>
      </c>
      <c r="M1820" s="32">
        <v>13.7</v>
      </c>
      <c r="N1820" s="32">
        <v>43.5</v>
      </c>
      <c r="O1820" s="32">
        <v>31.4</v>
      </c>
      <c r="P1820" s="32">
        <v>0</v>
      </c>
      <c r="Q1820" s="39">
        <v>150553.4</v>
      </c>
      <c r="R1820" s="40">
        <v>243.81015959999999</v>
      </c>
      <c r="S1820" s="40">
        <f t="shared" si="144"/>
        <v>36706448.482322641</v>
      </c>
    </row>
    <row r="1821" spans="6:19" ht="20" customHeight="1" x14ac:dyDescent="0.2">
      <c r="F1821" s="4">
        <v>43820</v>
      </c>
      <c r="G1821" s="32" t="str">
        <f t="shared" si="140"/>
        <v>Saturday</v>
      </c>
      <c r="H1821" s="32" t="str">
        <f t="shared" si="141"/>
        <v>December</v>
      </c>
      <c r="I1821" s="32" t="str">
        <f t="shared" si="142"/>
        <v>2019</v>
      </c>
      <c r="J1821" s="32">
        <f t="shared" si="143"/>
        <v>51</v>
      </c>
      <c r="K1821" s="32" t="str">
        <f>VLOOKUP(F1821,_holidays!A1817:B3922, 2,)</f>
        <v>N</v>
      </c>
      <c r="L1821" s="32" t="str">
        <f>VLOOKUP(F1821,_holidays!A1817:C3922, 3,FALSE)</f>
        <v>N</v>
      </c>
      <c r="M1821" s="32">
        <v>16.899999999999999</v>
      </c>
      <c r="N1821" s="32">
        <v>20.2</v>
      </c>
      <c r="O1821" s="32">
        <v>28.3</v>
      </c>
      <c r="P1821" s="32">
        <v>0</v>
      </c>
      <c r="Q1821" s="39">
        <v>100632.47500000001</v>
      </c>
      <c r="R1821" s="40">
        <v>44.94113626</v>
      </c>
      <c r="S1821" s="40">
        <f t="shared" si="144"/>
        <v>4522537.7711560437</v>
      </c>
    </row>
    <row r="1822" spans="6:19" ht="20" customHeight="1" x14ac:dyDescent="0.2">
      <c r="F1822" s="4">
        <v>43821</v>
      </c>
      <c r="G1822" s="32" t="str">
        <f t="shared" si="140"/>
        <v>Sunday</v>
      </c>
      <c r="H1822" s="32" t="str">
        <f t="shared" si="141"/>
        <v>December</v>
      </c>
      <c r="I1822" s="32" t="str">
        <f t="shared" si="142"/>
        <v>2019</v>
      </c>
      <c r="J1822" s="32">
        <f t="shared" si="143"/>
        <v>52</v>
      </c>
      <c r="K1822" s="32" t="str">
        <f>VLOOKUP(F1822,_holidays!A1818:B3923, 2,)</f>
        <v>N</v>
      </c>
      <c r="L1822" s="32" t="str">
        <f>VLOOKUP(F1822,_holidays!A1818:C3923, 3,FALSE)</f>
        <v>N</v>
      </c>
      <c r="M1822" s="32">
        <v>13.1</v>
      </c>
      <c r="N1822" s="32">
        <v>19.600000000000001</v>
      </c>
      <c r="O1822" s="32">
        <v>31.5</v>
      </c>
      <c r="P1822" s="32">
        <v>0</v>
      </c>
      <c r="Q1822" s="39">
        <v>90145.615000000005</v>
      </c>
      <c r="R1822" s="40">
        <v>34.678705909999998</v>
      </c>
      <c r="S1822" s="40">
        <f t="shared" si="144"/>
        <v>3126133.2716610846</v>
      </c>
    </row>
    <row r="1823" spans="6:19" ht="20" customHeight="1" x14ac:dyDescent="0.2">
      <c r="F1823" s="4">
        <v>43822</v>
      </c>
      <c r="G1823" s="32" t="str">
        <f t="shared" si="140"/>
        <v>Monday</v>
      </c>
      <c r="H1823" s="32" t="str">
        <f t="shared" si="141"/>
        <v>December</v>
      </c>
      <c r="I1823" s="32" t="str">
        <f t="shared" si="142"/>
        <v>2019</v>
      </c>
      <c r="J1823" s="32">
        <f t="shared" si="143"/>
        <v>52</v>
      </c>
      <c r="K1823" s="32" t="str">
        <f>VLOOKUP(F1823,_holidays!A1819:B3924, 2,)</f>
        <v>N</v>
      </c>
      <c r="L1823" s="32" t="str">
        <f>VLOOKUP(F1823,_holidays!A1819:C3924, 3,FALSE)</f>
        <v>N</v>
      </c>
      <c r="M1823" s="32">
        <v>12.1</v>
      </c>
      <c r="N1823" s="32">
        <v>20</v>
      </c>
      <c r="O1823" s="32">
        <v>29.2</v>
      </c>
      <c r="P1823" s="32">
        <v>0</v>
      </c>
      <c r="Q1823" s="39">
        <v>101818.02499999999</v>
      </c>
      <c r="R1823" s="40">
        <v>47.19823427</v>
      </c>
      <c r="S1823" s="40">
        <f t="shared" si="144"/>
        <v>4805630.9968587169</v>
      </c>
    </row>
    <row r="1824" spans="6:19" ht="20" customHeight="1" x14ac:dyDescent="0.2">
      <c r="F1824" s="4">
        <v>43823</v>
      </c>
      <c r="G1824" s="32" t="str">
        <f t="shared" si="140"/>
        <v>Tuesday</v>
      </c>
      <c r="H1824" s="32" t="str">
        <f t="shared" si="141"/>
        <v>December</v>
      </c>
      <c r="I1824" s="32" t="str">
        <f t="shared" si="142"/>
        <v>2019</v>
      </c>
      <c r="J1824" s="32">
        <f t="shared" si="143"/>
        <v>52</v>
      </c>
      <c r="K1824" s="32" t="str">
        <f>VLOOKUP(F1824,_holidays!A1820:B3925, 2,)</f>
        <v>N</v>
      </c>
      <c r="L1824" s="32" t="str">
        <f>VLOOKUP(F1824,_holidays!A1820:C3925, 3,FALSE)</f>
        <v>N</v>
      </c>
      <c r="M1824" s="32">
        <v>14.1</v>
      </c>
      <c r="N1824" s="32">
        <v>24.5</v>
      </c>
      <c r="O1824" s="32">
        <v>31.4</v>
      </c>
      <c r="P1824" s="32">
        <v>0</v>
      </c>
      <c r="Q1824" s="39">
        <v>102168.93</v>
      </c>
      <c r="R1824" s="40">
        <v>57.331305110000002</v>
      </c>
      <c r="S1824" s="40">
        <f t="shared" si="144"/>
        <v>5857478.098592232</v>
      </c>
    </row>
    <row r="1825" spans="6:19" ht="20" customHeight="1" x14ac:dyDescent="0.2">
      <c r="F1825" s="4">
        <v>43824</v>
      </c>
      <c r="G1825" s="32" t="str">
        <f t="shared" si="140"/>
        <v>Wednesday</v>
      </c>
      <c r="H1825" s="32" t="str">
        <f t="shared" si="141"/>
        <v>December</v>
      </c>
      <c r="I1825" s="32" t="str">
        <f t="shared" si="142"/>
        <v>2019</v>
      </c>
      <c r="J1825" s="32">
        <f t="shared" si="143"/>
        <v>52</v>
      </c>
      <c r="K1825" s="32" t="str">
        <f>VLOOKUP(F1825,_holidays!A1821:B3926, 2,)</f>
        <v>N</v>
      </c>
      <c r="L1825" s="32" t="str">
        <f>VLOOKUP(F1825,_holidays!A1821:C3926, 3,FALSE)</f>
        <v>Y</v>
      </c>
      <c r="M1825" s="32">
        <v>14</v>
      </c>
      <c r="N1825" s="32">
        <v>27.9</v>
      </c>
      <c r="O1825" s="32">
        <v>32</v>
      </c>
      <c r="P1825" s="32">
        <v>0</v>
      </c>
      <c r="Q1825" s="39">
        <v>98312.744999999995</v>
      </c>
      <c r="R1825" s="40">
        <v>42.257239390000002</v>
      </c>
      <c r="S1825" s="40">
        <f t="shared" si="144"/>
        <v>4154425.2005530256</v>
      </c>
    </row>
    <row r="1826" spans="6:19" ht="20" customHeight="1" x14ac:dyDescent="0.2">
      <c r="F1826" s="4">
        <v>43825</v>
      </c>
      <c r="G1826" s="32" t="str">
        <f t="shared" si="140"/>
        <v>Thursday</v>
      </c>
      <c r="H1826" s="32" t="str">
        <f t="shared" si="141"/>
        <v>December</v>
      </c>
      <c r="I1826" s="32" t="str">
        <f t="shared" si="142"/>
        <v>2019</v>
      </c>
      <c r="J1826" s="32">
        <f t="shared" si="143"/>
        <v>52</v>
      </c>
      <c r="K1826" s="32" t="str">
        <f>VLOOKUP(F1826,_holidays!A1822:B3927, 2,)</f>
        <v>N</v>
      </c>
      <c r="L1826" s="32" t="str">
        <f>VLOOKUP(F1826,_holidays!A1822:C3927, 3,FALSE)</f>
        <v>Y</v>
      </c>
      <c r="M1826" s="32">
        <v>16.5</v>
      </c>
      <c r="N1826" s="32">
        <v>20.5</v>
      </c>
      <c r="O1826" s="32">
        <v>26.2</v>
      </c>
      <c r="P1826" s="32">
        <v>0</v>
      </c>
      <c r="Q1826" s="39">
        <v>96120.524999999994</v>
      </c>
      <c r="R1826" s="40">
        <v>41.255986679999999</v>
      </c>
      <c r="S1826" s="40">
        <f t="shared" si="144"/>
        <v>3965547.0990746068</v>
      </c>
    </row>
    <row r="1827" spans="6:19" ht="20" customHeight="1" x14ac:dyDescent="0.2">
      <c r="F1827" s="4">
        <v>43826</v>
      </c>
      <c r="G1827" s="32" t="str">
        <f t="shared" si="140"/>
        <v>Friday</v>
      </c>
      <c r="H1827" s="32" t="str">
        <f t="shared" si="141"/>
        <v>December</v>
      </c>
      <c r="I1827" s="32" t="str">
        <f t="shared" si="142"/>
        <v>2019</v>
      </c>
      <c r="J1827" s="32">
        <f t="shared" si="143"/>
        <v>52</v>
      </c>
      <c r="K1827" s="32" t="str">
        <f>VLOOKUP(F1827,_holidays!A1823:B3928, 2,)</f>
        <v>N</v>
      </c>
      <c r="L1827" s="32" t="str">
        <f>VLOOKUP(F1827,_holidays!A1823:C3928, 3,FALSE)</f>
        <v>N</v>
      </c>
      <c r="M1827" s="32">
        <v>13.6</v>
      </c>
      <c r="N1827" s="32">
        <v>23.9</v>
      </c>
      <c r="O1827" s="32">
        <v>31.6</v>
      </c>
      <c r="P1827" s="32">
        <v>0</v>
      </c>
      <c r="Q1827" s="39">
        <v>107256.065</v>
      </c>
      <c r="R1827" s="40">
        <v>56.122451329999997</v>
      </c>
      <c r="S1827" s="40">
        <f t="shared" si="144"/>
        <v>6019473.2878098162</v>
      </c>
    </row>
    <row r="1828" spans="6:19" ht="20" customHeight="1" x14ac:dyDescent="0.2">
      <c r="F1828" s="4">
        <v>43827</v>
      </c>
      <c r="G1828" s="32" t="str">
        <f t="shared" si="140"/>
        <v>Saturday</v>
      </c>
      <c r="H1828" s="32" t="str">
        <f t="shared" si="141"/>
        <v>December</v>
      </c>
      <c r="I1828" s="32" t="str">
        <f t="shared" si="142"/>
        <v>2019</v>
      </c>
      <c r="J1828" s="32">
        <f t="shared" si="143"/>
        <v>52</v>
      </c>
      <c r="K1828" s="32" t="str">
        <f>VLOOKUP(F1828,_holidays!A1824:B3929, 2,)</f>
        <v>N</v>
      </c>
      <c r="L1828" s="32" t="str">
        <f>VLOOKUP(F1828,_holidays!A1824:C3929, 3,FALSE)</f>
        <v>N</v>
      </c>
      <c r="M1828" s="32">
        <v>16.7</v>
      </c>
      <c r="N1828" s="32">
        <v>28.4</v>
      </c>
      <c r="O1828" s="32">
        <v>20.6</v>
      </c>
      <c r="P1828" s="32">
        <v>0</v>
      </c>
      <c r="Q1828" s="39">
        <v>113521.685</v>
      </c>
      <c r="R1828" s="40">
        <v>63.295449300000001</v>
      </c>
      <c r="S1828" s="40">
        <f t="shared" si="144"/>
        <v>7185406.0573680708</v>
      </c>
    </row>
    <row r="1829" spans="6:19" ht="20" customHeight="1" x14ac:dyDescent="0.2">
      <c r="F1829" s="4">
        <v>43828</v>
      </c>
      <c r="G1829" s="32" t="str">
        <f t="shared" si="140"/>
        <v>Sunday</v>
      </c>
      <c r="H1829" s="32" t="str">
        <f t="shared" si="141"/>
        <v>December</v>
      </c>
      <c r="I1829" s="32" t="str">
        <f t="shared" si="142"/>
        <v>2019</v>
      </c>
      <c r="J1829" s="32">
        <f t="shared" si="143"/>
        <v>53</v>
      </c>
      <c r="K1829" s="32" t="str">
        <f>VLOOKUP(F1829,_holidays!A1825:B3930, 2,)</f>
        <v>N</v>
      </c>
      <c r="L1829" s="32" t="str">
        <f>VLOOKUP(F1829,_holidays!A1825:C3930, 3,FALSE)</f>
        <v>N</v>
      </c>
      <c r="M1829" s="32">
        <v>16.8</v>
      </c>
      <c r="N1829" s="32">
        <v>33.200000000000003</v>
      </c>
      <c r="O1829" s="32">
        <v>31.9</v>
      </c>
      <c r="P1829" s="32">
        <v>0</v>
      </c>
      <c r="Q1829" s="39">
        <v>118293.52499999999</v>
      </c>
      <c r="R1829" s="40">
        <v>87.686688779999997</v>
      </c>
      <c r="S1829" s="40">
        <f t="shared" si="144"/>
        <v>10372767.511364149</v>
      </c>
    </row>
    <row r="1830" spans="6:19" ht="20" customHeight="1" x14ac:dyDescent="0.2">
      <c r="F1830" s="4">
        <v>43829</v>
      </c>
      <c r="G1830" s="32" t="str">
        <f t="shared" si="140"/>
        <v>Monday</v>
      </c>
      <c r="H1830" s="32" t="str">
        <f t="shared" si="141"/>
        <v>December</v>
      </c>
      <c r="I1830" s="32" t="str">
        <f t="shared" si="142"/>
        <v>2019</v>
      </c>
      <c r="J1830" s="32">
        <f t="shared" si="143"/>
        <v>53</v>
      </c>
      <c r="K1830" s="32" t="str">
        <f>VLOOKUP(F1830,_holidays!A1826:B3931, 2,)</f>
        <v>N</v>
      </c>
      <c r="L1830" s="32" t="str">
        <f>VLOOKUP(F1830,_holidays!A1826:C3931, 3,FALSE)</f>
        <v>N</v>
      </c>
      <c r="M1830" s="32">
        <v>19.7</v>
      </c>
      <c r="N1830" s="32">
        <v>40.799999999999997</v>
      </c>
      <c r="O1830" s="32">
        <v>18.8</v>
      </c>
      <c r="P1830" s="32">
        <v>0</v>
      </c>
      <c r="Q1830" s="39">
        <v>140410.125</v>
      </c>
      <c r="R1830" s="40">
        <v>295.82920189999999</v>
      </c>
      <c r="S1830" s="40">
        <f t="shared" si="144"/>
        <v>41537415.217429236</v>
      </c>
    </row>
    <row r="1831" spans="6:19" ht="20" customHeight="1" x14ac:dyDescent="0.2">
      <c r="F1831" s="4">
        <v>43830</v>
      </c>
      <c r="G1831" s="32" t="str">
        <f t="shared" si="140"/>
        <v>Tuesday</v>
      </c>
      <c r="H1831" s="32" t="str">
        <f t="shared" si="141"/>
        <v>December</v>
      </c>
      <c r="I1831" s="32" t="str">
        <f t="shared" si="142"/>
        <v>2019</v>
      </c>
      <c r="J1831" s="32">
        <f t="shared" si="143"/>
        <v>53</v>
      </c>
      <c r="K1831" s="32" t="str">
        <f>VLOOKUP(F1831,_holidays!A1827:B3932, 2,)</f>
        <v>N</v>
      </c>
      <c r="L1831" s="32" t="str">
        <f>VLOOKUP(F1831,_holidays!A1827:C3932, 3,FALSE)</f>
        <v>N</v>
      </c>
      <c r="M1831" s="32">
        <v>15.3</v>
      </c>
      <c r="N1831" s="32">
        <v>21.2</v>
      </c>
      <c r="O1831" s="32">
        <v>29.3</v>
      </c>
      <c r="P1831" s="32">
        <v>2.4</v>
      </c>
      <c r="Q1831" s="39">
        <v>95410.39</v>
      </c>
      <c r="R1831" s="40">
        <v>46.251483919999998</v>
      </c>
      <c r="S1831" s="40">
        <f t="shared" si="144"/>
        <v>4412872.1188859288</v>
      </c>
    </row>
    <row r="1832" spans="6:19" ht="20" customHeight="1" x14ac:dyDescent="0.2">
      <c r="F1832" s="4">
        <v>43831</v>
      </c>
      <c r="G1832" s="32" t="str">
        <f t="shared" si="140"/>
        <v>Wednesday</v>
      </c>
      <c r="H1832" s="32" t="str">
        <f t="shared" si="141"/>
        <v>January</v>
      </c>
      <c r="I1832" s="32" t="str">
        <f t="shared" si="142"/>
        <v>2020</v>
      </c>
      <c r="J1832" s="32">
        <f t="shared" si="143"/>
        <v>1</v>
      </c>
      <c r="K1832" s="32" t="str">
        <f>VLOOKUP(F1832,_holidays!A1828:B3933, 2,)</f>
        <v>N</v>
      </c>
      <c r="L1832" s="32" t="str">
        <f>VLOOKUP(F1832,_holidays!A1828:C3933, 3,FALSE)</f>
        <v>Y</v>
      </c>
      <c r="M1832" s="32">
        <v>11.8</v>
      </c>
      <c r="N1832" s="32">
        <v>24.9</v>
      </c>
      <c r="O1832" s="32">
        <v>31.6</v>
      </c>
      <c r="P1832" s="32">
        <v>0</v>
      </c>
      <c r="Q1832" s="39">
        <v>89077.854999999996</v>
      </c>
      <c r="R1832" s="40">
        <v>50.921802759999999</v>
      </c>
      <c r="S1832" s="40">
        <f t="shared" si="144"/>
        <v>4536004.9625938796</v>
      </c>
    </row>
    <row r="1833" spans="6:19" ht="20" customHeight="1" x14ac:dyDescent="0.2">
      <c r="F1833" s="4">
        <v>43832</v>
      </c>
      <c r="G1833" s="32" t="str">
        <f t="shared" si="140"/>
        <v>Thursday</v>
      </c>
      <c r="H1833" s="32" t="str">
        <f t="shared" si="141"/>
        <v>January</v>
      </c>
      <c r="I1833" s="32" t="str">
        <f t="shared" si="142"/>
        <v>2020</v>
      </c>
      <c r="J1833" s="32">
        <f t="shared" si="143"/>
        <v>1</v>
      </c>
      <c r="K1833" s="32" t="str">
        <f>VLOOKUP(F1833,_holidays!A1829:B3934, 2,)</f>
        <v>N</v>
      </c>
      <c r="L1833" s="32" t="str">
        <f>VLOOKUP(F1833,_holidays!A1829:C3934, 3,FALSE)</f>
        <v>N</v>
      </c>
      <c r="M1833" s="32">
        <v>12.8</v>
      </c>
      <c r="N1833" s="32">
        <v>25</v>
      </c>
      <c r="O1833" s="32">
        <v>31.6</v>
      </c>
      <c r="P1833" s="32">
        <v>0</v>
      </c>
      <c r="Q1833" s="39">
        <v>102988.185</v>
      </c>
      <c r="R1833" s="40">
        <v>69.546225629999995</v>
      </c>
      <c r="S1833" s="40">
        <f t="shared" si="144"/>
        <v>7162439.551234181</v>
      </c>
    </row>
    <row r="1834" spans="6:19" ht="20" customHeight="1" x14ac:dyDescent="0.2">
      <c r="F1834" s="4">
        <v>43833</v>
      </c>
      <c r="G1834" s="32" t="str">
        <f t="shared" si="140"/>
        <v>Friday</v>
      </c>
      <c r="H1834" s="32" t="str">
        <f t="shared" si="141"/>
        <v>January</v>
      </c>
      <c r="I1834" s="32" t="str">
        <f t="shared" si="142"/>
        <v>2020</v>
      </c>
      <c r="J1834" s="32">
        <f t="shared" si="143"/>
        <v>1</v>
      </c>
      <c r="K1834" s="32" t="str">
        <f>VLOOKUP(F1834,_holidays!A1830:B3935, 2,)</f>
        <v>N</v>
      </c>
      <c r="L1834" s="32" t="str">
        <f>VLOOKUP(F1834,_holidays!A1830:C3935, 3,FALSE)</f>
        <v>N</v>
      </c>
      <c r="M1834" s="32">
        <v>13.7</v>
      </c>
      <c r="N1834" s="32">
        <v>36.6</v>
      </c>
      <c r="O1834" s="32">
        <v>30.7</v>
      </c>
      <c r="P1834" s="32">
        <v>0</v>
      </c>
      <c r="Q1834" s="39">
        <v>118922.215</v>
      </c>
      <c r="R1834" s="40">
        <v>65.435921559999997</v>
      </c>
      <c r="S1834" s="40">
        <f t="shared" si="144"/>
        <v>7781784.7324814545</v>
      </c>
    </row>
    <row r="1835" spans="6:19" ht="20" customHeight="1" x14ac:dyDescent="0.2">
      <c r="F1835" s="4">
        <v>43834</v>
      </c>
      <c r="G1835" s="32" t="str">
        <f t="shared" si="140"/>
        <v>Saturday</v>
      </c>
      <c r="H1835" s="32" t="str">
        <f t="shared" si="141"/>
        <v>January</v>
      </c>
      <c r="I1835" s="32" t="str">
        <f t="shared" si="142"/>
        <v>2020</v>
      </c>
      <c r="J1835" s="32">
        <f t="shared" si="143"/>
        <v>1</v>
      </c>
      <c r="K1835" s="32" t="str">
        <f>VLOOKUP(F1835,_holidays!A1831:B3936, 2,)</f>
        <v>N</v>
      </c>
      <c r="L1835" s="32" t="str">
        <f>VLOOKUP(F1835,_holidays!A1831:C3936, 3,FALSE)</f>
        <v>N</v>
      </c>
      <c r="M1835" s="32">
        <v>18.600000000000001</v>
      </c>
      <c r="N1835" s="32">
        <v>26.8</v>
      </c>
      <c r="O1835" s="32">
        <v>22.8</v>
      </c>
      <c r="P1835" s="32">
        <v>0</v>
      </c>
      <c r="Q1835" s="39">
        <v>102245.61</v>
      </c>
      <c r="R1835" s="40">
        <v>28.04223073</v>
      </c>
      <c r="S1835" s="40">
        <f t="shared" si="144"/>
        <v>2867194.9867495955</v>
      </c>
    </row>
    <row r="1836" spans="6:19" ht="20" customHeight="1" x14ac:dyDescent="0.2">
      <c r="F1836" s="4">
        <v>43835</v>
      </c>
      <c r="G1836" s="32" t="str">
        <f t="shared" si="140"/>
        <v>Sunday</v>
      </c>
      <c r="H1836" s="32" t="str">
        <f t="shared" si="141"/>
        <v>January</v>
      </c>
      <c r="I1836" s="32" t="str">
        <f t="shared" si="142"/>
        <v>2020</v>
      </c>
      <c r="J1836" s="32">
        <f t="shared" si="143"/>
        <v>2</v>
      </c>
      <c r="K1836" s="32" t="str">
        <f>VLOOKUP(F1836,_holidays!A1832:B3937, 2,)</f>
        <v>N</v>
      </c>
      <c r="L1836" s="32" t="str">
        <f>VLOOKUP(F1836,_holidays!A1832:C3937, 3,FALSE)</f>
        <v>N</v>
      </c>
      <c r="M1836" s="32">
        <v>12.7</v>
      </c>
      <c r="N1836" s="32">
        <v>16.7</v>
      </c>
      <c r="O1836" s="32">
        <v>5.0999999999999996</v>
      </c>
      <c r="P1836" s="32">
        <v>2.2000000000000002</v>
      </c>
      <c r="Q1836" s="39">
        <v>95671.2</v>
      </c>
      <c r="R1836" s="40">
        <v>18.87543557</v>
      </c>
      <c r="S1836" s="40">
        <f t="shared" si="144"/>
        <v>1805835.571504584</v>
      </c>
    </row>
    <row r="1837" spans="6:19" ht="20" customHeight="1" x14ac:dyDescent="0.2">
      <c r="F1837" s="4">
        <v>43836</v>
      </c>
      <c r="G1837" s="32" t="str">
        <f t="shared" si="140"/>
        <v>Monday</v>
      </c>
      <c r="H1837" s="32" t="str">
        <f t="shared" si="141"/>
        <v>January</v>
      </c>
      <c r="I1837" s="32" t="str">
        <f t="shared" si="142"/>
        <v>2020</v>
      </c>
      <c r="J1837" s="32">
        <f t="shared" si="143"/>
        <v>2</v>
      </c>
      <c r="K1837" s="32" t="str">
        <f>VLOOKUP(F1837,_holidays!A1833:B3938, 2,)</f>
        <v>N</v>
      </c>
      <c r="L1837" s="32" t="str">
        <f>VLOOKUP(F1837,_holidays!A1833:C3938, 3,FALSE)</f>
        <v>N</v>
      </c>
      <c r="M1837" s="32">
        <v>11.9</v>
      </c>
      <c r="N1837" s="32">
        <v>18</v>
      </c>
      <c r="O1837" s="32">
        <v>2.7</v>
      </c>
      <c r="P1837" s="32">
        <v>8.1999999999999993</v>
      </c>
      <c r="Q1837" s="39">
        <v>110253.59</v>
      </c>
      <c r="R1837" s="40">
        <v>56.104400259999998</v>
      </c>
      <c r="S1837" s="40">
        <f t="shared" si="144"/>
        <v>6185711.5434619328</v>
      </c>
    </row>
    <row r="1838" spans="6:19" ht="20" customHeight="1" x14ac:dyDescent="0.2">
      <c r="F1838" s="4">
        <v>43837</v>
      </c>
      <c r="G1838" s="32" t="str">
        <f t="shared" si="140"/>
        <v>Tuesday</v>
      </c>
      <c r="H1838" s="32" t="str">
        <f t="shared" si="141"/>
        <v>January</v>
      </c>
      <c r="I1838" s="32" t="str">
        <f t="shared" si="142"/>
        <v>2020</v>
      </c>
      <c r="J1838" s="32">
        <f t="shared" si="143"/>
        <v>2</v>
      </c>
      <c r="K1838" s="32" t="str">
        <f>VLOOKUP(F1838,_holidays!A1834:B3939, 2,)</f>
        <v>N</v>
      </c>
      <c r="L1838" s="32" t="str">
        <f>VLOOKUP(F1838,_holidays!A1834:C3939, 3,FALSE)</f>
        <v>N</v>
      </c>
      <c r="M1838" s="32">
        <v>12.6</v>
      </c>
      <c r="N1838" s="32">
        <v>20.100000000000001</v>
      </c>
      <c r="O1838" s="32">
        <v>7.7</v>
      </c>
      <c r="P1838" s="32">
        <v>1.2</v>
      </c>
      <c r="Q1838" s="39">
        <v>109336.56</v>
      </c>
      <c r="R1838" s="40">
        <v>59.42379013</v>
      </c>
      <c r="S1838" s="40">
        <f t="shared" si="144"/>
        <v>6497192.7949761525</v>
      </c>
    </row>
    <row r="1839" spans="6:19" ht="20" customHeight="1" x14ac:dyDescent="0.2">
      <c r="F1839" s="4">
        <v>43838</v>
      </c>
      <c r="G1839" s="32" t="str">
        <f t="shared" si="140"/>
        <v>Wednesday</v>
      </c>
      <c r="H1839" s="32" t="str">
        <f t="shared" si="141"/>
        <v>January</v>
      </c>
      <c r="I1839" s="32" t="str">
        <f t="shared" si="142"/>
        <v>2020</v>
      </c>
      <c r="J1839" s="32">
        <f t="shared" si="143"/>
        <v>2</v>
      </c>
      <c r="K1839" s="32" t="str">
        <f>VLOOKUP(F1839,_holidays!A1835:B3940, 2,)</f>
        <v>N</v>
      </c>
      <c r="L1839" s="32" t="str">
        <f>VLOOKUP(F1839,_holidays!A1835:C3940, 3,FALSE)</f>
        <v>N</v>
      </c>
      <c r="M1839" s="32">
        <v>16.8</v>
      </c>
      <c r="N1839" s="32">
        <v>23.8</v>
      </c>
      <c r="O1839" s="32">
        <v>26.9</v>
      </c>
      <c r="P1839" s="32">
        <v>0</v>
      </c>
      <c r="Q1839" s="39">
        <v>110038.625</v>
      </c>
      <c r="R1839" s="40">
        <v>53.313229810000003</v>
      </c>
      <c r="S1839" s="40">
        <f t="shared" si="144"/>
        <v>5866514.5026014112</v>
      </c>
    </row>
    <row r="1840" spans="6:19" ht="20" customHeight="1" x14ac:dyDescent="0.2">
      <c r="F1840" s="4">
        <v>43839</v>
      </c>
      <c r="G1840" s="32" t="str">
        <f t="shared" si="140"/>
        <v>Thursday</v>
      </c>
      <c r="H1840" s="32" t="str">
        <f t="shared" si="141"/>
        <v>January</v>
      </c>
      <c r="I1840" s="32" t="str">
        <f t="shared" si="142"/>
        <v>2020</v>
      </c>
      <c r="J1840" s="32">
        <f t="shared" si="143"/>
        <v>2</v>
      </c>
      <c r="K1840" s="32" t="str">
        <f>VLOOKUP(F1840,_holidays!A1836:B3941, 2,)</f>
        <v>N</v>
      </c>
      <c r="L1840" s="32" t="str">
        <f>VLOOKUP(F1840,_holidays!A1836:C3941, 3,FALSE)</f>
        <v>N</v>
      </c>
      <c r="M1840" s="32">
        <v>17.899999999999999</v>
      </c>
      <c r="N1840" s="32">
        <v>31.9</v>
      </c>
      <c r="O1840" s="32">
        <v>29.8</v>
      </c>
      <c r="P1840" s="32">
        <v>0</v>
      </c>
      <c r="Q1840" s="39">
        <v>127365.59</v>
      </c>
      <c r="R1840" s="40">
        <v>86.980864980000007</v>
      </c>
      <c r="S1840" s="40">
        <f t="shared" si="144"/>
        <v>11078369.186888039</v>
      </c>
    </row>
    <row r="1841" spans="6:19" ht="20" customHeight="1" x14ac:dyDescent="0.2">
      <c r="F1841" s="4">
        <v>43840</v>
      </c>
      <c r="G1841" s="32" t="str">
        <f t="shared" si="140"/>
        <v>Friday</v>
      </c>
      <c r="H1841" s="32" t="str">
        <f t="shared" si="141"/>
        <v>January</v>
      </c>
      <c r="I1841" s="32" t="str">
        <f t="shared" si="142"/>
        <v>2020</v>
      </c>
      <c r="J1841" s="32">
        <f t="shared" si="143"/>
        <v>2</v>
      </c>
      <c r="K1841" s="32" t="str">
        <f>VLOOKUP(F1841,_holidays!A1837:B3942, 2,)</f>
        <v>N</v>
      </c>
      <c r="L1841" s="32" t="str">
        <f>VLOOKUP(F1841,_holidays!A1837:C3942, 3,FALSE)</f>
        <v>N</v>
      </c>
      <c r="M1841" s="32">
        <v>20.100000000000001</v>
      </c>
      <c r="N1841" s="32">
        <v>32.9</v>
      </c>
      <c r="O1841" s="32">
        <v>10.1</v>
      </c>
      <c r="P1841" s="32">
        <v>0</v>
      </c>
      <c r="Q1841" s="39">
        <v>122533.88</v>
      </c>
      <c r="R1841" s="40">
        <v>65.485985589999999</v>
      </c>
      <c r="S1841" s="40">
        <f t="shared" si="144"/>
        <v>8024251.8999667894</v>
      </c>
    </row>
    <row r="1842" spans="6:19" ht="20" customHeight="1" x14ac:dyDescent="0.2">
      <c r="F1842" s="4">
        <v>43841</v>
      </c>
      <c r="G1842" s="32" t="str">
        <f t="shared" si="140"/>
        <v>Saturday</v>
      </c>
      <c r="H1842" s="32" t="str">
        <f t="shared" si="141"/>
        <v>January</v>
      </c>
      <c r="I1842" s="32" t="str">
        <f t="shared" si="142"/>
        <v>2020</v>
      </c>
      <c r="J1842" s="32">
        <f t="shared" si="143"/>
        <v>2</v>
      </c>
      <c r="K1842" s="32" t="str">
        <f>VLOOKUP(F1842,_holidays!A1838:B3943, 2,)</f>
        <v>N</v>
      </c>
      <c r="L1842" s="32" t="str">
        <f>VLOOKUP(F1842,_holidays!A1838:C3943, 3,FALSE)</f>
        <v>N</v>
      </c>
      <c r="M1842" s="32">
        <v>13.5</v>
      </c>
      <c r="N1842" s="32">
        <v>19.3</v>
      </c>
      <c r="O1842" s="32">
        <v>18.2</v>
      </c>
      <c r="P1842" s="32">
        <v>15.6</v>
      </c>
      <c r="Q1842" s="39">
        <v>91886.604999999996</v>
      </c>
      <c r="R1842" s="40">
        <v>22.78453983</v>
      </c>
      <c r="S1842" s="40">
        <f t="shared" si="144"/>
        <v>2093594.0114659769</v>
      </c>
    </row>
    <row r="1843" spans="6:19" ht="20" customHeight="1" x14ac:dyDescent="0.2">
      <c r="F1843" s="4">
        <v>43842</v>
      </c>
      <c r="G1843" s="32" t="str">
        <f t="shared" si="140"/>
        <v>Sunday</v>
      </c>
      <c r="H1843" s="32" t="str">
        <f t="shared" si="141"/>
        <v>January</v>
      </c>
      <c r="I1843" s="32" t="str">
        <f t="shared" si="142"/>
        <v>2020</v>
      </c>
      <c r="J1843" s="32">
        <f t="shared" si="143"/>
        <v>3</v>
      </c>
      <c r="K1843" s="32" t="str">
        <f>VLOOKUP(F1843,_holidays!A1839:B3944, 2,)</f>
        <v>N</v>
      </c>
      <c r="L1843" s="32" t="str">
        <f>VLOOKUP(F1843,_holidays!A1839:C3944, 3,FALSE)</f>
        <v>N</v>
      </c>
      <c r="M1843" s="32">
        <v>14.2</v>
      </c>
      <c r="N1843" s="32">
        <v>19.899999999999999</v>
      </c>
      <c r="O1843" s="32">
        <v>21.9</v>
      </c>
      <c r="P1843" s="32">
        <v>0</v>
      </c>
      <c r="Q1843" s="39">
        <v>91797.595000000001</v>
      </c>
      <c r="R1843" s="40">
        <v>45.627913079999999</v>
      </c>
      <c r="S1843" s="40">
        <f t="shared" si="144"/>
        <v>4188532.6856130427</v>
      </c>
    </row>
    <row r="1844" spans="6:19" ht="20" customHeight="1" x14ac:dyDescent="0.2">
      <c r="F1844" s="4">
        <v>43843</v>
      </c>
      <c r="G1844" s="32" t="str">
        <f t="shared" si="140"/>
        <v>Monday</v>
      </c>
      <c r="H1844" s="32" t="str">
        <f t="shared" si="141"/>
        <v>January</v>
      </c>
      <c r="I1844" s="32" t="str">
        <f t="shared" si="142"/>
        <v>2020</v>
      </c>
      <c r="J1844" s="32">
        <f t="shared" si="143"/>
        <v>3</v>
      </c>
      <c r="K1844" s="32" t="str">
        <f>VLOOKUP(F1844,_holidays!A1840:B3945, 2,)</f>
        <v>N</v>
      </c>
      <c r="L1844" s="32" t="str">
        <f>VLOOKUP(F1844,_holidays!A1840:C3945, 3,FALSE)</f>
        <v>N</v>
      </c>
      <c r="M1844" s="32">
        <v>12.7</v>
      </c>
      <c r="N1844" s="32">
        <v>32.200000000000003</v>
      </c>
      <c r="O1844" s="32">
        <v>28.1</v>
      </c>
      <c r="P1844" s="32">
        <v>0</v>
      </c>
      <c r="Q1844" s="39">
        <v>119653.94500000001</v>
      </c>
      <c r="R1844" s="40">
        <v>76.952473240000003</v>
      </c>
      <c r="S1844" s="40">
        <f t="shared" si="144"/>
        <v>9207667.0006729327</v>
      </c>
    </row>
    <row r="1845" spans="6:19" ht="20" customHeight="1" x14ac:dyDescent="0.2">
      <c r="F1845" s="4">
        <v>43844</v>
      </c>
      <c r="G1845" s="32" t="str">
        <f t="shared" si="140"/>
        <v>Tuesday</v>
      </c>
      <c r="H1845" s="32" t="str">
        <f t="shared" si="141"/>
        <v>January</v>
      </c>
      <c r="I1845" s="32" t="str">
        <f t="shared" si="142"/>
        <v>2020</v>
      </c>
      <c r="J1845" s="32">
        <f t="shared" si="143"/>
        <v>3</v>
      </c>
      <c r="K1845" s="32" t="str">
        <f>VLOOKUP(F1845,_holidays!A1841:B3946, 2,)</f>
        <v>N</v>
      </c>
      <c r="L1845" s="32" t="str">
        <f>VLOOKUP(F1845,_holidays!A1841:C3946, 3,FALSE)</f>
        <v>N</v>
      </c>
      <c r="M1845" s="32">
        <v>16.7</v>
      </c>
      <c r="N1845" s="32">
        <v>33.799999999999997</v>
      </c>
      <c r="O1845" s="32">
        <v>27.4</v>
      </c>
      <c r="P1845" s="32">
        <v>0</v>
      </c>
      <c r="Q1845" s="39">
        <v>137302.60500000001</v>
      </c>
      <c r="R1845" s="40">
        <v>88.847653539999996</v>
      </c>
      <c r="S1845" s="40">
        <f t="shared" si="144"/>
        <v>12199014.279179472</v>
      </c>
    </row>
    <row r="1846" spans="6:19" ht="20" customHeight="1" x14ac:dyDescent="0.2">
      <c r="F1846" s="4">
        <v>43845</v>
      </c>
      <c r="G1846" s="32" t="str">
        <f t="shared" si="140"/>
        <v>Wednesday</v>
      </c>
      <c r="H1846" s="32" t="str">
        <f t="shared" si="141"/>
        <v>January</v>
      </c>
      <c r="I1846" s="32" t="str">
        <f t="shared" si="142"/>
        <v>2020</v>
      </c>
      <c r="J1846" s="32">
        <f t="shared" si="143"/>
        <v>3</v>
      </c>
      <c r="K1846" s="32" t="str">
        <f>VLOOKUP(F1846,_holidays!A1842:B3947, 2,)</f>
        <v>N</v>
      </c>
      <c r="L1846" s="32" t="str">
        <f>VLOOKUP(F1846,_holidays!A1842:C3947, 3,FALSE)</f>
        <v>N</v>
      </c>
      <c r="M1846" s="32">
        <v>19.5</v>
      </c>
      <c r="N1846" s="32">
        <v>36.799999999999997</v>
      </c>
      <c r="O1846" s="32">
        <v>20.8</v>
      </c>
      <c r="P1846" s="32">
        <v>0</v>
      </c>
      <c r="Q1846" s="39">
        <v>137408.22500000001</v>
      </c>
      <c r="R1846" s="40">
        <v>63.73047072</v>
      </c>
      <c r="S1846" s="40">
        <f t="shared" si="144"/>
        <v>8757090.8600496724</v>
      </c>
    </row>
    <row r="1847" spans="6:19" ht="20" customHeight="1" x14ac:dyDescent="0.2">
      <c r="F1847" s="4">
        <v>43846</v>
      </c>
      <c r="G1847" s="32" t="str">
        <f t="shared" si="140"/>
        <v>Thursday</v>
      </c>
      <c r="H1847" s="32" t="str">
        <f t="shared" si="141"/>
        <v>January</v>
      </c>
      <c r="I1847" s="32" t="str">
        <f t="shared" si="142"/>
        <v>2020</v>
      </c>
      <c r="J1847" s="32">
        <f t="shared" si="143"/>
        <v>3</v>
      </c>
      <c r="K1847" s="32" t="str">
        <f>VLOOKUP(F1847,_holidays!A1843:B3948, 2,)</f>
        <v>N</v>
      </c>
      <c r="L1847" s="32" t="str">
        <f>VLOOKUP(F1847,_holidays!A1843:C3948, 3,FALSE)</f>
        <v>N</v>
      </c>
      <c r="M1847" s="32">
        <v>15.7</v>
      </c>
      <c r="N1847" s="32">
        <v>19.600000000000001</v>
      </c>
      <c r="O1847" s="32">
        <v>18.600000000000001</v>
      </c>
      <c r="P1847" s="32">
        <v>19.600000000000001</v>
      </c>
      <c r="Q1847" s="39">
        <v>109669.645</v>
      </c>
      <c r="R1847" s="40">
        <v>33.404425930000002</v>
      </c>
      <c r="S1847" s="40">
        <f t="shared" si="144"/>
        <v>3663451.5331718954</v>
      </c>
    </row>
    <row r="1848" spans="6:19" ht="20" customHeight="1" x14ac:dyDescent="0.2">
      <c r="F1848" s="4">
        <v>43847</v>
      </c>
      <c r="G1848" s="32" t="str">
        <f t="shared" si="140"/>
        <v>Friday</v>
      </c>
      <c r="H1848" s="32" t="str">
        <f t="shared" si="141"/>
        <v>January</v>
      </c>
      <c r="I1848" s="32" t="str">
        <f t="shared" si="142"/>
        <v>2020</v>
      </c>
      <c r="J1848" s="32">
        <f t="shared" si="143"/>
        <v>3</v>
      </c>
      <c r="K1848" s="32" t="str">
        <f>VLOOKUP(F1848,_holidays!A1844:B3949, 2,)</f>
        <v>N</v>
      </c>
      <c r="L1848" s="32" t="str">
        <f>VLOOKUP(F1848,_holidays!A1844:C3949, 3,FALSE)</f>
        <v>N</v>
      </c>
      <c r="M1848" s="32">
        <v>14.4</v>
      </c>
      <c r="N1848" s="32">
        <v>24.8</v>
      </c>
      <c r="O1848" s="32">
        <v>24.4</v>
      </c>
      <c r="P1848" s="32">
        <v>0</v>
      </c>
      <c r="Q1848" s="39">
        <v>108108.175</v>
      </c>
      <c r="R1848" s="40">
        <v>39.500761930000003</v>
      </c>
      <c r="S1848" s="40">
        <f t="shared" si="144"/>
        <v>4270355.2833617786</v>
      </c>
    </row>
    <row r="1849" spans="6:19" ht="20" customHeight="1" x14ac:dyDescent="0.2">
      <c r="F1849" s="4">
        <v>43848</v>
      </c>
      <c r="G1849" s="32" t="str">
        <f t="shared" si="140"/>
        <v>Saturday</v>
      </c>
      <c r="H1849" s="32" t="str">
        <f t="shared" si="141"/>
        <v>January</v>
      </c>
      <c r="I1849" s="32" t="str">
        <f t="shared" si="142"/>
        <v>2020</v>
      </c>
      <c r="J1849" s="32">
        <f t="shared" si="143"/>
        <v>3</v>
      </c>
      <c r="K1849" s="32" t="str">
        <f>VLOOKUP(F1849,_holidays!A1845:B3950, 2,)</f>
        <v>N</v>
      </c>
      <c r="L1849" s="32" t="str">
        <f>VLOOKUP(F1849,_holidays!A1845:C3950, 3,FALSE)</f>
        <v>N</v>
      </c>
      <c r="M1849" s="32">
        <v>13.9</v>
      </c>
      <c r="N1849" s="32">
        <v>29.4</v>
      </c>
      <c r="O1849" s="32">
        <v>27.2</v>
      </c>
      <c r="P1849" s="32">
        <v>0</v>
      </c>
      <c r="Q1849" s="39">
        <v>105946.34</v>
      </c>
      <c r="R1849" s="40">
        <v>52.05315547</v>
      </c>
      <c r="S1849" s="40">
        <f t="shared" si="144"/>
        <v>5514841.30749748</v>
      </c>
    </row>
    <row r="1850" spans="6:19" ht="20" customHeight="1" x14ac:dyDescent="0.2">
      <c r="F1850" s="4">
        <v>43849</v>
      </c>
      <c r="G1850" s="32" t="str">
        <f t="shared" si="140"/>
        <v>Sunday</v>
      </c>
      <c r="H1850" s="32" t="str">
        <f t="shared" si="141"/>
        <v>January</v>
      </c>
      <c r="I1850" s="32" t="str">
        <f t="shared" si="142"/>
        <v>2020</v>
      </c>
      <c r="J1850" s="32">
        <f t="shared" si="143"/>
        <v>4</v>
      </c>
      <c r="K1850" s="32" t="str">
        <f>VLOOKUP(F1850,_holidays!A1846:B3951, 2,)</f>
        <v>N</v>
      </c>
      <c r="L1850" s="32" t="str">
        <f>VLOOKUP(F1850,_holidays!A1846:C3951, 3,FALSE)</f>
        <v>N</v>
      </c>
      <c r="M1850" s="32">
        <v>17.5</v>
      </c>
      <c r="N1850" s="32">
        <v>25.5</v>
      </c>
      <c r="O1850" s="32">
        <v>23.9</v>
      </c>
      <c r="P1850" s="32">
        <v>0</v>
      </c>
      <c r="Q1850" s="39">
        <v>106921.55499999999</v>
      </c>
      <c r="R1850" s="40">
        <v>60.347055949999998</v>
      </c>
      <c r="S1850" s="40">
        <f t="shared" si="144"/>
        <v>6452401.061846002</v>
      </c>
    </row>
    <row r="1851" spans="6:19" ht="20" customHeight="1" x14ac:dyDescent="0.2">
      <c r="F1851" s="4">
        <v>43850</v>
      </c>
      <c r="G1851" s="32" t="str">
        <f t="shared" si="140"/>
        <v>Monday</v>
      </c>
      <c r="H1851" s="32" t="str">
        <f t="shared" si="141"/>
        <v>January</v>
      </c>
      <c r="I1851" s="32" t="str">
        <f t="shared" si="142"/>
        <v>2020</v>
      </c>
      <c r="J1851" s="32">
        <f t="shared" si="143"/>
        <v>4</v>
      </c>
      <c r="K1851" s="32" t="str">
        <f>VLOOKUP(F1851,_holidays!A1847:B3952, 2,)</f>
        <v>N</v>
      </c>
      <c r="L1851" s="32" t="str">
        <f>VLOOKUP(F1851,_holidays!A1847:C3952, 3,FALSE)</f>
        <v>N</v>
      </c>
      <c r="M1851" s="32">
        <v>19.100000000000001</v>
      </c>
      <c r="N1851" s="32">
        <v>21.8</v>
      </c>
      <c r="O1851" s="32">
        <v>8.8000000000000007</v>
      </c>
      <c r="P1851" s="32">
        <v>0.4</v>
      </c>
      <c r="Q1851" s="39">
        <v>116291.535</v>
      </c>
      <c r="R1851" s="40">
        <v>45.359335479999999</v>
      </c>
      <c r="S1851" s="40">
        <f t="shared" si="144"/>
        <v>5274906.7495491616</v>
      </c>
    </row>
    <row r="1852" spans="6:19" ht="20" customHeight="1" x14ac:dyDescent="0.2">
      <c r="F1852" s="4">
        <v>43851</v>
      </c>
      <c r="G1852" s="32" t="str">
        <f t="shared" si="140"/>
        <v>Tuesday</v>
      </c>
      <c r="H1852" s="32" t="str">
        <f t="shared" si="141"/>
        <v>January</v>
      </c>
      <c r="I1852" s="32" t="str">
        <f t="shared" si="142"/>
        <v>2020</v>
      </c>
      <c r="J1852" s="32">
        <f t="shared" si="143"/>
        <v>4</v>
      </c>
      <c r="K1852" s="32" t="str">
        <f>VLOOKUP(F1852,_holidays!A1848:B3953, 2,)</f>
        <v>N</v>
      </c>
      <c r="L1852" s="32" t="str">
        <f>VLOOKUP(F1852,_holidays!A1848:C3953, 3,FALSE)</f>
        <v>N</v>
      </c>
      <c r="M1852" s="32">
        <v>14.8</v>
      </c>
      <c r="N1852" s="32">
        <v>23.5</v>
      </c>
      <c r="O1852" s="32">
        <v>28.4</v>
      </c>
      <c r="P1852" s="32">
        <v>44</v>
      </c>
      <c r="Q1852" s="39">
        <v>112128.19500000001</v>
      </c>
      <c r="R1852" s="40">
        <v>53.564869539999997</v>
      </c>
      <c r="S1852" s="40">
        <f t="shared" si="144"/>
        <v>6006132.1369306799</v>
      </c>
    </row>
    <row r="1853" spans="6:19" ht="20" customHeight="1" x14ac:dyDescent="0.2">
      <c r="F1853" s="4">
        <v>43852</v>
      </c>
      <c r="G1853" s="32" t="str">
        <f t="shared" si="140"/>
        <v>Wednesday</v>
      </c>
      <c r="H1853" s="32" t="str">
        <f t="shared" si="141"/>
        <v>January</v>
      </c>
      <c r="I1853" s="32" t="str">
        <f t="shared" si="142"/>
        <v>2020</v>
      </c>
      <c r="J1853" s="32">
        <f t="shared" si="143"/>
        <v>4</v>
      </c>
      <c r="K1853" s="32" t="str">
        <f>VLOOKUP(F1853,_holidays!A1849:B3954, 2,)</f>
        <v>N</v>
      </c>
      <c r="L1853" s="32" t="str">
        <f>VLOOKUP(F1853,_holidays!A1849:C3954, 3,FALSE)</f>
        <v>N</v>
      </c>
      <c r="M1853" s="32">
        <v>14.1</v>
      </c>
      <c r="N1853" s="32">
        <v>31.7</v>
      </c>
      <c r="O1853" s="32">
        <v>12.4</v>
      </c>
      <c r="P1853" s="32">
        <v>0</v>
      </c>
      <c r="Q1853" s="39">
        <v>119287.15</v>
      </c>
      <c r="R1853" s="40">
        <v>45.155690849999999</v>
      </c>
      <c r="S1853" s="40">
        <f t="shared" si="144"/>
        <v>5386493.6677775774</v>
      </c>
    </row>
    <row r="1854" spans="6:19" ht="20" customHeight="1" x14ac:dyDescent="0.2">
      <c r="F1854" s="4">
        <v>43853</v>
      </c>
      <c r="G1854" s="32" t="str">
        <f t="shared" si="140"/>
        <v>Thursday</v>
      </c>
      <c r="H1854" s="32" t="str">
        <f t="shared" si="141"/>
        <v>January</v>
      </c>
      <c r="I1854" s="32" t="str">
        <f t="shared" si="142"/>
        <v>2020</v>
      </c>
      <c r="J1854" s="32">
        <f t="shared" si="143"/>
        <v>4</v>
      </c>
      <c r="K1854" s="32" t="str">
        <f>VLOOKUP(F1854,_holidays!A1850:B3955, 2,)</f>
        <v>N</v>
      </c>
      <c r="L1854" s="32" t="str">
        <f>VLOOKUP(F1854,_holidays!A1850:C3955, 3,FALSE)</f>
        <v>N</v>
      </c>
      <c r="M1854" s="32">
        <v>12.9</v>
      </c>
      <c r="N1854" s="32">
        <v>22.6</v>
      </c>
      <c r="O1854" s="32">
        <v>13.4</v>
      </c>
      <c r="P1854" s="32">
        <v>22.8</v>
      </c>
      <c r="Q1854" s="39">
        <v>112254.83</v>
      </c>
      <c r="R1854" s="40">
        <v>-1.7614234529999999</v>
      </c>
      <c r="S1854" s="40">
        <f t="shared" si="144"/>
        <v>-197728.29027452797</v>
      </c>
    </row>
    <row r="1855" spans="6:19" ht="20" customHeight="1" x14ac:dyDescent="0.2">
      <c r="F1855" s="4">
        <v>43854</v>
      </c>
      <c r="G1855" s="32" t="str">
        <f t="shared" si="140"/>
        <v>Friday</v>
      </c>
      <c r="H1855" s="32" t="str">
        <f t="shared" si="141"/>
        <v>January</v>
      </c>
      <c r="I1855" s="32" t="str">
        <f t="shared" si="142"/>
        <v>2020</v>
      </c>
      <c r="J1855" s="32">
        <f t="shared" si="143"/>
        <v>4</v>
      </c>
      <c r="K1855" s="32" t="str">
        <f>VLOOKUP(F1855,_holidays!A1851:B3956, 2,)</f>
        <v>N</v>
      </c>
      <c r="L1855" s="32" t="str">
        <f>VLOOKUP(F1855,_holidays!A1851:C3956, 3,FALSE)</f>
        <v>N</v>
      </c>
      <c r="M1855" s="32">
        <v>11.7</v>
      </c>
      <c r="N1855" s="32">
        <v>24.1</v>
      </c>
      <c r="O1855" s="32">
        <v>20.6</v>
      </c>
      <c r="P1855" s="32">
        <v>1.2</v>
      </c>
      <c r="Q1855" s="39">
        <v>109316.375</v>
      </c>
      <c r="R1855" s="40">
        <v>49.479433710000002</v>
      </c>
      <c r="S1855" s="40">
        <f t="shared" si="144"/>
        <v>5408912.3302300014</v>
      </c>
    </row>
    <row r="1856" spans="6:19" ht="20" customHeight="1" x14ac:dyDescent="0.2">
      <c r="F1856" s="4">
        <v>43855</v>
      </c>
      <c r="G1856" s="32" t="str">
        <f t="shared" si="140"/>
        <v>Saturday</v>
      </c>
      <c r="H1856" s="32" t="str">
        <f t="shared" si="141"/>
        <v>January</v>
      </c>
      <c r="I1856" s="32" t="str">
        <f t="shared" si="142"/>
        <v>2020</v>
      </c>
      <c r="J1856" s="32">
        <f t="shared" si="143"/>
        <v>4</v>
      </c>
      <c r="K1856" s="32" t="str">
        <f>VLOOKUP(F1856,_holidays!A1852:B3957, 2,)</f>
        <v>N</v>
      </c>
      <c r="L1856" s="32" t="str">
        <f>VLOOKUP(F1856,_holidays!A1852:C3957, 3,FALSE)</f>
        <v>N</v>
      </c>
      <c r="M1856" s="32">
        <v>13</v>
      </c>
      <c r="N1856" s="32">
        <v>27.4</v>
      </c>
      <c r="O1856" s="32">
        <v>30</v>
      </c>
      <c r="P1856" s="32">
        <v>0</v>
      </c>
      <c r="Q1856" s="39">
        <v>102445.88</v>
      </c>
      <c r="R1856" s="40">
        <v>50.132823129999998</v>
      </c>
      <c r="S1856" s="40">
        <f t="shared" si="144"/>
        <v>5135901.1824372048</v>
      </c>
    </row>
    <row r="1857" spans="6:19" ht="20" customHeight="1" x14ac:dyDescent="0.2">
      <c r="F1857" s="4">
        <v>43856</v>
      </c>
      <c r="G1857" s="32" t="str">
        <f t="shared" si="140"/>
        <v>Sunday</v>
      </c>
      <c r="H1857" s="32" t="str">
        <f t="shared" si="141"/>
        <v>January</v>
      </c>
      <c r="I1857" s="32" t="str">
        <f t="shared" si="142"/>
        <v>2020</v>
      </c>
      <c r="J1857" s="32">
        <f t="shared" si="143"/>
        <v>5</v>
      </c>
      <c r="K1857" s="32" t="str">
        <f>VLOOKUP(F1857,_holidays!A1853:B3958, 2,)</f>
        <v>N</v>
      </c>
      <c r="L1857" s="32" t="str">
        <f>VLOOKUP(F1857,_holidays!A1853:C3958, 3,FALSE)</f>
        <v>Y</v>
      </c>
      <c r="M1857" s="32">
        <v>15.8</v>
      </c>
      <c r="N1857" s="32">
        <v>23.6</v>
      </c>
      <c r="O1857" s="32">
        <v>24</v>
      </c>
      <c r="P1857" s="32">
        <v>0</v>
      </c>
      <c r="Q1857" s="39">
        <v>101233.205</v>
      </c>
      <c r="R1857" s="40">
        <v>51.415029230000002</v>
      </c>
      <c r="S1857" s="40">
        <f t="shared" si="144"/>
        <v>5204908.1941215824</v>
      </c>
    </row>
    <row r="1858" spans="6:19" ht="20" customHeight="1" x14ac:dyDescent="0.2">
      <c r="F1858" s="4">
        <v>43857</v>
      </c>
      <c r="G1858" s="32" t="str">
        <f t="shared" si="140"/>
        <v>Monday</v>
      </c>
      <c r="H1858" s="32" t="str">
        <f t="shared" si="141"/>
        <v>January</v>
      </c>
      <c r="I1858" s="32" t="str">
        <f t="shared" si="142"/>
        <v>2020</v>
      </c>
      <c r="J1858" s="32">
        <f t="shared" si="143"/>
        <v>5</v>
      </c>
      <c r="K1858" s="32" t="str">
        <f>VLOOKUP(F1858,_holidays!A1854:B3959, 2,)</f>
        <v>N</v>
      </c>
      <c r="L1858" s="32" t="str">
        <f>VLOOKUP(F1858,_holidays!A1854:C3959, 3,FALSE)</f>
        <v>Y</v>
      </c>
      <c r="M1858" s="32">
        <v>12.8</v>
      </c>
      <c r="N1858" s="32">
        <v>23.1</v>
      </c>
      <c r="O1858" s="32">
        <v>26.1</v>
      </c>
      <c r="P1858" s="32">
        <v>0</v>
      </c>
      <c r="Q1858" s="39">
        <v>103134.46</v>
      </c>
      <c r="R1858" s="40">
        <v>54.453082340000002</v>
      </c>
      <c r="S1858" s="40">
        <f t="shared" si="144"/>
        <v>5615989.242471437</v>
      </c>
    </row>
    <row r="1859" spans="6:19" ht="20" customHeight="1" x14ac:dyDescent="0.2">
      <c r="F1859" s="4">
        <v>43858</v>
      </c>
      <c r="G1859" s="32" t="str">
        <f t="shared" si="140"/>
        <v>Tuesday</v>
      </c>
      <c r="H1859" s="32" t="str">
        <f t="shared" si="141"/>
        <v>January</v>
      </c>
      <c r="I1859" s="32" t="str">
        <f t="shared" si="142"/>
        <v>2020</v>
      </c>
      <c r="J1859" s="32">
        <f t="shared" si="143"/>
        <v>5</v>
      </c>
      <c r="K1859" s="32" t="str">
        <f>VLOOKUP(F1859,_holidays!A1855:B3960, 2,)</f>
        <v>N</v>
      </c>
      <c r="L1859" s="32" t="str">
        <f>VLOOKUP(F1859,_holidays!A1855:C3960, 3,FALSE)</f>
        <v>N</v>
      </c>
      <c r="M1859" s="32">
        <v>13.6</v>
      </c>
      <c r="N1859" s="32">
        <v>25.4</v>
      </c>
      <c r="O1859" s="32">
        <v>26.5</v>
      </c>
      <c r="P1859" s="32">
        <v>0</v>
      </c>
      <c r="Q1859" s="39">
        <v>116190.55499999999</v>
      </c>
      <c r="R1859" s="40">
        <v>67.173829400000002</v>
      </c>
      <c r="S1859" s="40">
        <f t="shared" si="144"/>
        <v>7804964.519461317</v>
      </c>
    </row>
    <row r="1860" spans="6:19" ht="20" customHeight="1" x14ac:dyDescent="0.2">
      <c r="F1860" s="4">
        <v>43859</v>
      </c>
      <c r="G1860" s="32" t="str">
        <f t="shared" si="140"/>
        <v>Wednesday</v>
      </c>
      <c r="H1860" s="32" t="str">
        <f t="shared" si="141"/>
        <v>January</v>
      </c>
      <c r="I1860" s="32" t="str">
        <f t="shared" si="142"/>
        <v>2020</v>
      </c>
      <c r="J1860" s="32">
        <f t="shared" si="143"/>
        <v>5</v>
      </c>
      <c r="K1860" s="32" t="str">
        <f>VLOOKUP(F1860,_holidays!A1856:B3961, 2,)</f>
        <v>N</v>
      </c>
      <c r="L1860" s="32" t="str">
        <f>VLOOKUP(F1860,_holidays!A1856:C3961, 3,FALSE)</f>
        <v>N</v>
      </c>
      <c r="M1860" s="32">
        <v>15.2</v>
      </c>
      <c r="N1860" s="32">
        <v>31.5</v>
      </c>
      <c r="O1860" s="32">
        <v>29.5</v>
      </c>
      <c r="P1860" s="32">
        <v>0</v>
      </c>
      <c r="Q1860" s="39">
        <v>129812.91499999999</v>
      </c>
      <c r="R1860" s="40">
        <v>78.27234224</v>
      </c>
      <c r="S1860" s="40">
        <f t="shared" si="144"/>
        <v>10160760.910052029</v>
      </c>
    </row>
    <row r="1861" spans="6:19" ht="20" customHeight="1" x14ac:dyDescent="0.2">
      <c r="F1861" s="4">
        <v>43860</v>
      </c>
      <c r="G1861" s="32" t="str">
        <f t="shared" si="140"/>
        <v>Thursday</v>
      </c>
      <c r="H1861" s="32" t="str">
        <f t="shared" si="141"/>
        <v>January</v>
      </c>
      <c r="I1861" s="32" t="str">
        <f t="shared" si="142"/>
        <v>2020</v>
      </c>
      <c r="J1861" s="32">
        <f t="shared" si="143"/>
        <v>5</v>
      </c>
      <c r="K1861" s="32" t="str">
        <f>VLOOKUP(F1861,_holidays!A1857:B3962, 2,)</f>
        <v>Y</v>
      </c>
      <c r="L1861" s="32" t="str">
        <f>VLOOKUP(F1861,_holidays!A1857:C3962, 3,FALSE)</f>
        <v>N</v>
      </c>
      <c r="M1861" s="32">
        <v>16.399999999999999</v>
      </c>
      <c r="N1861" s="32">
        <v>39.4</v>
      </c>
      <c r="O1861" s="32">
        <v>29.3</v>
      </c>
      <c r="P1861" s="32">
        <v>0</v>
      </c>
      <c r="Q1861" s="39">
        <v>154816.49</v>
      </c>
      <c r="R1861" s="40">
        <v>1044.4473029999999</v>
      </c>
      <c r="S1861" s="40">
        <f t="shared" si="144"/>
        <v>161697665.44042644</v>
      </c>
    </row>
    <row r="1862" spans="6:19" ht="20" customHeight="1" x14ac:dyDescent="0.2">
      <c r="F1862" s="4">
        <v>43861</v>
      </c>
      <c r="G1862" s="32" t="str">
        <f t="shared" ref="G1862:G1925" si="145">TEXT(F1862,"DDDD")</f>
        <v>Friday</v>
      </c>
      <c r="H1862" s="32" t="str">
        <f t="shared" ref="H1862:H1925" si="146">TEXT(F1862,"MMMM")</f>
        <v>January</v>
      </c>
      <c r="I1862" s="32" t="str">
        <f t="shared" ref="I1862:I1925" si="147">TEXT(F1862,"YYYY")</f>
        <v>2020</v>
      </c>
      <c r="J1862" s="32">
        <f t="shared" ref="J1862:J1925" si="148">WEEKNUM(F1862)</f>
        <v>5</v>
      </c>
      <c r="K1862" s="32" t="str">
        <f>VLOOKUP(F1862,_holidays!A1858:B3963, 2,)</f>
        <v>Y</v>
      </c>
      <c r="L1862" s="32" t="str">
        <f>VLOOKUP(F1862,_holidays!A1858:C3963, 3,FALSE)</f>
        <v>N</v>
      </c>
      <c r="M1862" s="32">
        <v>21.5</v>
      </c>
      <c r="N1862" s="32">
        <v>42.9</v>
      </c>
      <c r="O1862" s="32">
        <v>18.3</v>
      </c>
      <c r="P1862" s="32">
        <v>0</v>
      </c>
      <c r="Q1862" s="39">
        <v>170653.84</v>
      </c>
      <c r="R1862" s="40">
        <v>2809.437516</v>
      </c>
      <c r="S1862" s="40">
        <f t="shared" ref="S1862:S1925" si="149">Q1862*R1862</f>
        <v>479441300.34546143</v>
      </c>
    </row>
    <row r="1863" spans="6:19" ht="20" customHeight="1" x14ac:dyDescent="0.2">
      <c r="F1863" s="4">
        <v>43862</v>
      </c>
      <c r="G1863" s="32" t="str">
        <f t="shared" si="145"/>
        <v>Saturday</v>
      </c>
      <c r="H1863" s="32" t="str">
        <f t="shared" si="146"/>
        <v>February</v>
      </c>
      <c r="I1863" s="32" t="str">
        <f t="shared" si="147"/>
        <v>2020</v>
      </c>
      <c r="J1863" s="32">
        <f t="shared" si="148"/>
        <v>5</v>
      </c>
      <c r="K1863" s="32" t="str">
        <f>VLOOKUP(F1863,_holidays!A1859:B3964, 2,)</f>
        <v>Y</v>
      </c>
      <c r="L1863" s="32" t="str">
        <f>VLOOKUP(F1863,_holidays!A1859:C3964, 3,FALSE)</f>
        <v>N</v>
      </c>
      <c r="M1863" s="32">
        <v>23.5</v>
      </c>
      <c r="N1863" s="32">
        <v>29.3</v>
      </c>
      <c r="O1863" s="32">
        <v>1.8</v>
      </c>
      <c r="P1863" s="32">
        <v>0.8</v>
      </c>
      <c r="Q1863" s="39">
        <v>131856.315</v>
      </c>
      <c r="R1863" s="40">
        <v>86.908607950000004</v>
      </c>
      <c r="S1863" s="40">
        <f t="shared" si="149"/>
        <v>11459448.786066705</v>
      </c>
    </row>
    <row r="1864" spans="6:19" ht="20" customHeight="1" x14ac:dyDescent="0.2">
      <c r="F1864" s="4">
        <v>43863</v>
      </c>
      <c r="G1864" s="32" t="str">
        <f t="shared" si="145"/>
        <v>Sunday</v>
      </c>
      <c r="H1864" s="32" t="str">
        <f t="shared" si="146"/>
        <v>February</v>
      </c>
      <c r="I1864" s="32" t="str">
        <f t="shared" si="147"/>
        <v>2020</v>
      </c>
      <c r="J1864" s="32">
        <f t="shared" si="148"/>
        <v>6</v>
      </c>
      <c r="K1864" s="32" t="str">
        <f>VLOOKUP(F1864,_holidays!A1860:B3965, 2,)</f>
        <v>Y</v>
      </c>
      <c r="L1864" s="32" t="str">
        <f>VLOOKUP(F1864,_holidays!A1860:C3965, 3,FALSE)</f>
        <v>N</v>
      </c>
      <c r="M1864" s="32">
        <v>14.2</v>
      </c>
      <c r="N1864" s="32">
        <v>25.1</v>
      </c>
      <c r="O1864" s="32">
        <v>21</v>
      </c>
      <c r="P1864" s="32">
        <v>14.8</v>
      </c>
      <c r="Q1864" s="39">
        <v>97609.06</v>
      </c>
      <c r="R1864" s="40">
        <v>14.2356353</v>
      </c>
      <c r="S1864" s="40">
        <f t="shared" si="149"/>
        <v>1389526.980135818</v>
      </c>
    </row>
    <row r="1865" spans="6:19" ht="20" customHeight="1" x14ac:dyDescent="0.2">
      <c r="F1865" s="4">
        <v>43864</v>
      </c>
      <c r="G1865" s="32" t="str">
        <f t="shared" si="145"/>
        <v>Monday</v>
      </c>
      <c r="H1865" s="32" t="str">
        <f t="shared" si="146"/>
        <v>February</v>
      </c>
      <c r="I1865" s="32" t="str">
        <f t="shared" si="147"/>
        <v>2020</v>
      </c>
      <c r="J1865" s="32">
        <f t="shared" si="148"/>
        <v>6</v>
      </c>
      <c r="K1865" s="32" t="str">
        <f>VLOOKUP(F1865,_holidays!A1861:B3966, 2,)</f>
        <v>Y</v>
      </c>
      <c r="L1865" s="32" t="str">
        <f>VLOOKUP(F1865,_holidays!A1861:C3966, 3,FALSE)</f>
        <v>N</v>
      </c>
      <c r="M1865" s="32">
        <v>13.2</v>
      </c>
      <c r="N1865" s="32">
        <v>17.7</v>
      </c>
      <c r="O1865" s="32">
        <v>22.7</v>
      </c>
      <c r="P1865" s="32">
        <v>0</v>
      </c>
      <c r="Q1865" s="39">
        <v>105004.91</v>
      </c>
      <c r="R1865" s="40">
        <v>15.310771989999999</v>
      </c>
      <c r="S1865" s="40">
        <f t="shared" si="149"/>
        <v>1607706.2348404708</v>
      </c>
    </row>
    <row r="1866" spans="6:19" ht="20" customHeight="1" x14ac:dyDescent="0.2">
      <c r="F1866" s="4">
        <v>43865</v>
      </c>
      <c r="G1866" s="32" t="str">
        <f t="shared" si="145"/>
        <v>Tuesday</v>
      </c>
      <c r="H1866" s="32" t="str">
        <f t="shared" si="146"/>
        <v>February</v>
      </c>
      <c r="I1866" s="32" t="str">
        <f t="shared" si="147"/>
        <v>2020</v>
      </c>
      <c r="J1866" s="32">
        <f t="shared" si="148"/>
        <v>6</v>
      </c>
      <c r="K1866" s="32" t="str">
        <f>VLOOKUP(F1866,_holidays!A1862:B3967, 2,)</f>
        <v>Y</v>
      </c>
      <c r="L1866" s="32" t="str">
        <f>VLOOKUP(F1866,_holidays!A1862:C3967, 3,FALSE)</f>
        <v>N</v>
      </c>
      <c r="M1866" s="32">
        <v>11.3</v>
      </c>
      <c r="N1866" s="32">
        <v>19.7</v>
      </c>
      <c r="O1866" s="32">
        <v>28.6</v>
      </c>
      <c r="P1866" s="32">
        <v>0</v>
      </c>
      <c r="Q1866" s="39">
        <v>107034.065</v>
      </c>
      <c r="R1866" s="40">
        <v>25.212092720000001</v>
      </c>
      <c r="S1866" s="40">
        <f t="shared" si="149"/>
        <v>2698552.7709785071</v>
      </c>
    </row>
    <row r="1867" spans="6:19" ht="20" customHeight="1" x14ac:dyDescent="0.2">
      <c r="F1867" s="4">
        <v>43866</v>
      </c>
      <c r="G1867" s="32" t="str">
        <f t="shared" si="145"/>
        <v>Wednesday</v>
      </c>
      <c r="H1867" s="32" t="str">
        <f t="shared" si="146"/>
        <v>February</v>
      </c>
      <c r="I1867" s="32" t="str">
        <f t="shared" si="147"/>
        <v>2020</v>
      </c>
      <c r="J1867" s="32">
        <f t="shared" si="148"/>
        <v>6</v>
      </c>
      <c r="K1867" s="32" t="str">
        <f>VLOOKUP(F1867,_holidays!A1863:B3968, 2,)</f>
        <v>Y</v>
      </c>
      <c r="L1867" s="32" t="str">
        <f>VLOOKUP(F1867,_holidays!A1863:C3968, 3,FALSE)</f>
        <v>N</v>
      </c>
      <c r="M1867" s="32">
        <v>10.8</v>
      </c>
      <c r="N1867" s="32">
        <v>20.100000000000001</v>
      </c>
      <c r="O1867" s="32">
        <v>27.1</v>
      </c>
      <c r="P1867" s="32">
        <v>0</v>
      </c>
      <c r="Q1867" s="39">
        <v>108988.44</v>
      </c>
      <c r="R1867" s="40">
        <v>42.116875</v>
      </c>
      <c r="S1867" s="40">
        <f t="shared" si="149"/>
        <v>4590252.5039250003</v>
      </c>
    </row>
    <row r="1868" spans="6:19" ht="20" customHeight="1" x14ac:dyDescent="0.2">
      <c r="F1868" s="4">
        <v>43867</v>
      </c>
      <c r="G1868" s="32" t="str">
        <f t="shared" si="145"/>
        <v>Thursday</v>
      </c>
      <c r="H1868" s="32" t="str">
        <f t="shared" si="146"/>
        <v>February</v>
      </c>
      <c r="I1868" s="32" t="str">
        <f t="shared" si="147"/>
        <v>2020</v>
      </c>
      <c r="J1868" s="32">
        <f t="shared" si="148"/>
        <v>6</v>
      </c>
      <c r="K1868" s="32" t="str">
        <f>VLOOKUP(F1868,_holidays!A1864:B3969, 2,)</f>
        <v>Y</v>
      </c>
      <c r="L1868" s="32" t="str">
        <f>VLOOKUP(F1868,_holidays!A1864:C3969, 3,FALSE)</f>
        <v>N</v>
      </c>
      <c r="M1868" s="32">
        <v>13.7</v>
      </c>
      <c r="N1868" s="32">
        <v>25.5</v>
      </c>
      <c r="O1868" s="32">
        <v>25</v>
      </c>
      <c r="P1868" s="32">
        <v>0</v>
      </c>
      <c r="Q1868" s="39">
        <v>120569.46</v>
      </c>
      <c r="R1868" s="40">
        <v>42.766032299999999</v>
      </c>
      <c r="S1868" s="40">
        <f t="shared" si="149"/>
        <v>5156277.4207535582</v>
      </c>
    </row>
    <row r="1869" spans="6:19" ht="20" customHeight="1" x14ac:dyDescent="0.2">
      <c r="F1869" s="4">
        <v>43868</v>
      </c>
      <c r="G1869" s="32" t="str">
        <f t="shared" si="145"/>
        <v>Friday</v>
      </c>
      <c r="H1869" s="32" t="str">
        <f t="shared" si="146"/>
        <v>February</v>
      </c>
      <c r="I1869" s="32" t="str">
        <f t="shared" si="147"/>
        <v>2020</v>
      </c>
      <c r="J1869" s="32">
        <f t="shared" si="148"/>
        <v>6</v>
      </c>
      <c r="K1869" s="32" t="str">
        <f>VLOOKUP(F1869,_holidays!A1865:B3970, 2,)</f>
        <v>Y</v>
      </c>
      <c r="L1869" s="32" t="str">
        <f>VLOOKUP(F1869,_holidays!A1865:C3970, 3,FALSE)</f>
        <v>N</v>
      </c>
      <c r="M1869" s="32">
        <v>16.5</v>
      </c>
      <c r="N1869" s="32">
        <v>23.2</v>
      </c>
      <c r="O1869" s="32">
        <v>18.399999999999999</v>
      </c>
      <c r="P1869" s="32">
        <v>0</v>
      </c>
      <c r="Q1869" s="39">
        <v>120734.85</v>
      </c>
      <c r="R1869" s="40">
        <v>45.332425360000002</v>
      </c>
      <c r="S1869" s="40">
        <f t="shared" si="149"/>
        <v>5473203.5759757962</v>
      </c>
    </row>
    <row r="1870" spans="6:19" ht="20" customHeight="1" x14ac:dyDescent="0.2">
      <c r="F1870" s="4">
        <v>43869</v>
      </c>
      <c r="G1870" s="32" t="str">
        <f t="shared" si="145"/>
        <v>Saturday</v>
      </c>
      <c r="H1870" s="32" t="str">
        <f t="shared" si="146"/>
        <v>February</v>
      </c>
      <c r="I1870" s="32" t="str">
        <f t="shared" si="147"/>
        <v>2020</v>
      </c>
      <c r="J1870" s="32">
        <f t="shared" si="148"/>
        <v>6</v>
      </c>
      <c r="K1870" s="32" t="str">
        <f>VLOOKUP(F1870,_holidays!A1866:B3971, 2,)</f>
        <v>Y</v>
      </c>
      <c r="L1870" s="32" t="str">
        <f>VLOOKUP(F1870,_holidays!A1866:C3971, 3,FALSE)</f>
        <v>N</v>
      </c>
      <c r="M1870" s="32">
        <v>17.399999999999999</v>
      </c>
      <c r="N1870" s="32">
        <v>29.4</v>
      </c>
      <c r="O1870" s="32">
        <v>27.5</v>
      </c>
      <c r="P1870" s="32">
        <v>0</v>
      </c>
      <c r="Q1870" s="39">
        <v>107864.44500000001</v>
      </c>
      <c r="R1870" s="40">
        <v>28.570907080000001</v>
      </c>
      <c r="S1870" s="40">
        <f t="shared" si="149"/>
        <v>3081785.035330771</v>
      </c>
    </row>
    <row r="1871" spans="6:19" ht="20" customHeight="1" x14ac:dyDescent="0.2">
      <c r="F1871" s="4">
        <v>43870</v>
      </c>
      <c r="G1871" s="32" t="str">
        <f t="shared" si="145"/>
        <v>Sunday</v>
      </c>
      <c r="H1871" s="32" t="str">
        <f t="shared" si="146"/>
        <v>February</v>
      </c>
      <c r="I1871" s="32" t="str">
        <f t="shared" si="147"/>
        <v>2020</v>
      </c>
      <c r="J1871" s="32">
        <f t="shared" si="148"/>
        <v>7</v>
      </c>
      <c r="K1871" s="32" t="str">
        <f>VLOOKUP(F1871,_holidays!A1867:B3972, 2,)</f>
        <v>Y</v>
      </c>
      <c r="L1871" s="32" t="str">
        <f>VLOOKUP(F1871,_holidays!A1867:C3972, 3,FALSE)</f>
        <v>N</v>
      </c>
      <c r="M1871" s="32">
        <v>19.600000000000001</v>
      </c>
      <c r="N1871" s="32">
        <v>28.2</v>
      </c>
      <c r="O1871" s="32">
        <v>19.899999999999999</v>
      </c>
      <c r="P1871" s="32">
        <v>0</v>
      </c>
      <c r="Q1871" s="39">
        <v>103857.11</v>
      </c>
      <c r="R1871" s="40">
        <v>21.555491809999999</v>
      </c>
      <c r="S1871" s="40">
        <f t="shared" si="149"/>
        <v>2238691.0840152688</v>
      </c>
    </row>
    <row r="1872" spans="6:19" ht="20" customHeight="1" x14ac:dyDescent="0.2">
      <c r="F1872" s="4">
        <v>43871</v>
      </c>
      <c r="G1872" s="32" t="str">
        <f t="shared" si="145"/>
        <v>Monday</v>
      </c>
      <c r="H1872" s="32" t="str">
        <f t="shared" si="146"/>
        <v>February</v>
      </c>
      <c r="I1872" s="32" t="str">
        <f t="shared" si="147"/>
        <v>2020</v>
      </c>
      <c r="J1872" s="32">
        <f t="shared" si="148"/>
        <v>7</v>
      </c>
      <c r="K1872" s="32" t="str">
        <f>VLOOKUP(F1872,_holidays!A1868:B3973, 2,)</f>
        <v>Y</v>
      </c>
      <c r="L1872" s="32" t="str">
        <f>VLOOKUP(F1872,_holidays!A1868:C3973, 3,FALSE)</f>
        <v>N</v>
      </c>
      <c r="M1872" s="32">
        <v>18.5</v>
      </c>
      <c r="N1872" s="32">
        <v>27.7</v>
      </c>
      <c r="O1872" s="32">
        <v>15</v>
      </c>
      <c r="P1872" s="32">
        <v>0.6</v>
      </c>
      <c r="Q1872" s="39">
        <v>122975.46</v>
      </c>
      <c r="R1872" s="40">
        <v>50.809242179999998</v>
      </c>
      <c r="S1872" s="40">
        <f t="shared" si="149"/>
        <v>6248289.9293369027</v>
      </c>
    </row>
    <row r="1873" spans="6:19" ht="20" customHeight="1" x14ac:dyDescent="0.2">
      <c r="F1873" s="4">
        <v>43872</v>
      </c>
      <c r="G1873" s="32" t="str">
        <f t="shared" si="145"/>
        <v>Tuesday</v>
      </c>
      <c r="H1873" s="32" t="str">
        <f t="shared" si="146"/>
        <v>February</v>
      </c>
      <c r="I1873" s="32" t="str">
        <f t="shared" si="147"/>
        <v>2020</v>
      </c>
      <c r="J1873" s="32">
        <f t="shared" si="148"/>
        <v>7</v>
      </c>
      <c r="K1873" s="32" t="str">
        <f>VLOOKUP(F1873,_holidays!A1869:B3974, 2,)</f>
        <v>Y</v>
      </c>
      <c r="L1873" s="32" t="str">
        <f>VLOOKUP(F1873,_holidays!A1869:C3974, 3,FALSE)</f>
        <v>N</v>
      </c>
      <c r="M1873" s="32">
        <v>19.5</v>
      </c>
      <c r="N1873" s="32">
        <v>25.9</v>
      </c>
      <c r="O1873" s="32">
        <v>19.100000000000001</v>
      </c>
      <c r="P1873" s="32">
        <v>0</v>
      </c>
      <c r="Q1873" s="39">
        <v>127110.58</v>
      </c>
      <c r="R1873" s="40">
        <v>61.289840849999997</v>
      </c>
      <c r="S1873" s="40">
        <f t="shared" si="149"/>
        <v>7790587.2185511924</v>
      </c>
    </row>
    <row r="1874" spans="6:19" ht="20" customHeight="1" x14ac:dyDescent="0.2">
      <c r="F1874" s="4">
        <v>43873</v>
      </c>
      <c r="G1874" s="32" t="str">
        <f t="shared" si="145"/>
        <v>Wednesday</v>
      </c>
      <c r="H1874" s="32" t="str">
        <f t="shared" si="146"/>
        <v>February</v>
      </c>
      <c r="I1874" s="32" t="str">
        <f t="shared" si="147"/>
        <v>2020</v>
      </c>
      <c r="J1874" s="32">
        <f t="shared" si="148"/>
        <v>7</v>
      </c>
      <c r="K1874" s="32" t="str">
        <f>VLOOKUP(F1874,_holidays!A1870:B3975, 2,)</f>
        <v>Y</v>
      </c>
      <c r="L1874" s="32" t="str">
        <f>VLOOKUP(F1874,_holidays!A1870:C3975, 3,FALSE)</f>
        <v>N</v>
      </c>
      <c r="M1874" s="32">
        <v>19.100000000000001</v>
      </c>
      <c r="N1874" s="32">
        <v>27.7</v>
      </c>
      <c r="O1874" s="32">
        <v>17.3</v>
      </c>
      <c r="P1874" s="32">
        <v>0</v>
      </c>
      <c r="Q1874" s="39">
        <v>124618.565</v>
      </c>
      <c r="R1874" s="40">
        <v>53.243525050000002</v>
      </c>
      <c r="S1874" s="40">
        <f t="shared" si="149"/>
        <v>6635131.6872725533</v>
      </c>
    </row>
    <row r="1875" spans="6:19" ht="20" customHeight="1" x14ac:dyDescent="0.2">
      <c r="F1875" s="4">
        <v>43874</v>
      </c>
      <c r="G1875" s="32" t="str">
        <f t="shared" si="145"/>
        <v>Thursday</v>
      </c>
      <c r="H1875" s="32" t="str">
        <f t="shared" si="146"/>
        <v>February</v>
      </c>
      <c r="I1875" s="32" t="str">
        <f t="shared" si="147"/>
        <v>2020</v>
      </c>
      <c r="J1875" s="32">
        <f t="shared" si="148"/>
        <v>7</v>
      </c>
      <c r="K1875" s="32" t="str">
        <f>VLOOKUP(F1875,_holidays!A1871:B3976, 2,)</f>
        <v>Y</v>
      </c>
      <c r="L1875" s="32" t="str">
        <f>VLOOKUP(F1875,_holidays!A1871:C3976, 3,FALSE)</f>
        <v>N</v>
      </c>
      <c r="M1875" s="32">
        <v>19.399999999999999</v>
      </c>
      <c r="N1875" s="32">
        <v>31.7</v>
      </c>
      <c r="O1875" s="32">
        <v>26.7</v>
      </c>
      <c r="P1875" s="32">
        <v>0</v>
      </c>
      <c r="Q1875" s="39">
        <v>139137.185</v>
      </c>
      <c r="R1875" s="40">
        <v>79.018494320000002</v>
      </c>
      <c r="S1875" s="40">
        <f t="shared" si="149"/>
        <v>10994410.862623289</v>
      </c>
    </row>
    <row r="1876" spans="6:19" ht="20" customHeight="1" x14ac:dyDescent="0.2">
      <c r="F1876" s="4">
        <v>43875</v>
      </c>
      <c r="G1876" s="32" t="str">
        <f t="shared" si="145"/>
        <v>Friday</v>
      </c>
      <c r="H1876" s="32" t="str">
        <f t="shared" si="146"/>
        <v>February</v>
      </c>
      <c r="I1876" s="32" t="str">
        <f t="shared" si="147"/>
        <v>2020</v>
      </c>
      <c r="J1876" s="32">
        <f t="shared" si="148"/>
        <v>7</v>
      </c>
      <c r="K1876" s="32" t="str">
        <f>VLOOKUP(F1876,_holidays!A1872:B3977, 2,)</f>
        <v>Y</v>
      </c>
      <c r="L1876" s="32" t="str">
        <f>VLOOKUP(F1876,_holidays!A1872:C3977, 3,FALSE)</f>
        <v>N</v>
      </c>
      <c r="M1876" s="32">
        <v>20.3</v>
      </c>
      <c r="N1876" s="32">
        <v>33.700000000000003</v>
      </c>
      <c r="O1876" s="32">
        <v>10.6</v>
      </c>
      <c r="P1876" s="32">
        <v>0</v>
      </c>
      <c r="Q1876" s="39">
        <v>139855.63</v>
      </c>
      <c r="R1876" s="40">
        <v>79.502643969999994</v>
      </c>
      <c r="S1876" s="40">
        <f t="shared" si="149"/>
        <v>11118892.359090051</v>
      </c>
    </row>
    <row r="1877" spans="6:19" ht="20" customHeight="1" x14ac:dyDescent="0.2">
      <c r="F1877" s="4">
        <v>43876</v>
      </c>
      <c r="G1877" s="32" t="str">
        <f t="shared" si="145"/>
        <v>Saturday</v>
      </c>
      <c r="H1877" s="32" t="str">
        <f t="shared" si="146"/>
        <v>February</v>
      </c>
      <c r="I1877" s="32" t="str">
        <f t="shared" si="147"/>
        <v>2020</v>
      </c>
      <c r="J1877" s="32">
        <f t="shared" si="148"/>
        <v>7</v>
      </c>
      <c r="K1877" s="32" t="str">
        <f>VLOOKUP(F1877,_holidays!A1873:B3978, 2,)</f>
        <v>Y</v>
      </c>
      <c r="L1877" s="32" t="str">
        <f>VLOOKUP(F1877,_holidays!A1873:C3978, 3,FALSE)</f>
        <v>N</v>
      </c>
      <c r="M1877" s="32">
        <v>18.899999999999999</v>
      </c>
      <c r="N1877" s="32">
        <v>19.3</v>
      </c>
      <c r="O1877" s="32">
        <v>2.4</v>
      </c>
      <c r="P1877" s="32">
        <v>5.4</v>
      </c>
      <c r="Q1877" s="39">
        <v>108300.63499999999</v>
      </c>
      <c r="R1877" s="40">
        <v>55.674962260000001</v>
      </c>
      <c r="S1877" s="40">
        <f t="shared" si="149"/>
        <v>6029633.7663590349</v>
      </c>
    </row>
    <row r="1878" spans="6:19" ht="20" customHeight="1" x14ac:dyDescent="0.2">
      <c r="F1878" s="4">
        <v>43877</v>
      </c>
      <c r="G1878" s="32" t="str">
        <f t="shared" si="145"/>
        <v>Sunday</v>
      </c>
      <c r="H1878" s="32" t="str">
        <f t="shared" si="146"/>
        <v>February</v>
      </c>
      <c r="I1878" s="32" t="str">
        <f t="shared" si="147"/>
        <v>2020</v>
      </c>
      <c r="J1878" s="32">
        <f t="shared" si="148"/>
        <v>8</v>
      </c>
      <c r="K1878" s="32" t="str">
        <f>VLOOKUP(F1878,_holidays!A1874:B3979, 2,)</f>
        <v>Y</v>
      </c>
      <c r="L1878" s="32" t="str">
        <f>VLOOKUP(F1878,_holidays!A1874:C3979, 3,FALSE)</f>
        <v>N</v>
      </c>
      <c r="M1878" s="32">
        <v>16.899999999999999</v>
      </c>
      <c r="N1878" s="32">
        <v>26.4</v>
      </c>
      <c r="O1878" s="32">
        <v>23.8</v>
      </c>
      <c r="P1878" s="32">
        <v>2.8</v>
      </c>
      <c r="Q1878" s="39">
        <v>100904.27</v>
      </c>
      <c r="R1878" s="40">
        <v>47.00473539</v>
      </c>
      <c r="S1878" s="40">
        <f t="shared" si="149"/>
        <v>4742978.5110711157</v>
      </c>
    </row>
    <row r="1879" spans="6:19" ht="20" customHeight="1" x14ac:dyDescent="0.2">
      <c r="F1879" s="4">
        <v>43878</v>
      </c>
      <c r="G1879" s="32" t="str">
        <f t="shared" si="145"/>
        <v>Monday</v>
      </c>
      <c r="H1879" s="32" t="str">
        <f t="shared" si="146"/>
        <v>February</v>
      </c>
      <c r="I1879" s="32" t="str">
        <f t="shared" si="147"/>
        <v>2020</v>
      </c>
      <c r="J1879" s="32">
        <f t="shared" si="148"/>
        <v>8</v>
      </c>
      <c r="K1879" s="32" t="str">
        <f>VLOOKUP(F1879,_holidays!A1875:B3980, 2,)</f>
        <v>Y</v>
      </c>
      <c r="L1879" s="32" t="str">
        <f>VLOOKUP(F1879,_holidays!A1875:C3980, 3,FALSE)</f>
        <v>N</v>
      </c>
      <c r="M1879" s="32">
        <v>15.2</v>
      </c>
      <c r="N1879" s="32">
        <v>25.6</v>
      </c>
      <c r="O1879" s="32">
        <v>26.4</v>
      </c>
      <c r="P1879" s="32">
        <v>0</v>
      </c>
      <c r="Q1879" s="39">
        <v>123351.845</v>
      </c>
      <c r="R1879" s="40">
        <v>64.10902188</v>
      </c>
      <c r="S1879" s="40">
        <f t="shared" si="149"/>
        <v>7907966.1300433688</v>
      </c>
    </row>
    <row r="1880" spans="6:19" ht="20" customHeight="1" x14ac:dyDescent="0.2">
      <c r="F1880" s="4">
        <v>43879</v>
      </c>
      <c r="G1880" s="32" t="str">
        <f t="shared" si="145"/>
        <v>Tuesday</v>
      </c>
      <c r="H1880" s="32" t="str">
        <f t="shared" si="146"/>
        <v>February</v>
      </c>
      <c r="I1880" s="32" t="str">
        <f t="shared" si="147"/>
        <v>2020</v>
      </c>
      <c r="J1880" s="32">
        <f t="shared" si="148"/>
        <v>8</v>
      </c>
      <c r="K1880" s="32" t="str">
        <f>VLOOKUP(F1880,_holidays!A1876:B3981, 2,)</f>
        <v>Y</v>
      </c>
      <c r="L1880" s="32" t="str">
        <f>VLOOKUP(F1880,_holidays!A1876:C3981, 3,FALSE)</f>
        <v>N</v>
      </c>
      <c r="M1880" s="32">
        <v>17.600000000000001</v>
      </c>
      <c r="N1880" s="32">
        <v>21.8</v>
      </c>
      <c r="O1880" s="32">
        <v>7.3</v>
      </c>
      <c r="P1880" s="32">
        <v>0</v>
      </c>
      <c r="Q1880" s="39">
        <v>119178.12</v>
      </c>
      <c r="R1880" s="40">
        <v>60.59554515</v>
      </c>
      <c r="S1880" s="40">
        <f t="shared" si="149"/>
        <v>7221663.1513521178</v>
      </c>
    </row>
    <row r="1881" spans="6:19" ht="20" customHeight="1" x14ac:dyDescent="0.2">
      <c r="F1881" s="4">
        <v>43880</v>
      </c>
      <c r="G1881" s="32" t="str">
        <f t="shared" si="145"/>
        <v>Wednesday</v>
      </c>
      <c r="H1881" s="32" t="str">
        <f t="shared" si="146"/>
        <v>February</v>
      </c>
      <c r="I1881" s="32" t="str">
        <f t="shared" si="147"/>
        <v>2020</v>
      </c>
      <c r="J1881" s="32">
        <f t="shared" si="148"/>
        <v>8</v>
      </c>
      <c r="K1881" s="32" t="str">
        <f>VLOOKUP(F1881,_holidays!A1877:B3982, 2,)</f>
        <v>Y</v>
      </c>
      <c r="L1881" s="32" t="str">
        <f>VLOOKUP(F1881,_holidays!A1877:C3982, 3,FALSE)</f>
        <v>N</v>
      </c>
      <c r="M1881" s="32">
        <v>13.3</v>
      </c>
      <c r="N1881" s="32">
        <v>19.7</v>
      </c>
      <c r="O1881" s="32">
        <v>12.9</v>
      </c>
      <c r="P1881" s="32">
        <v>38</v>
      </c>
      <c r="Q1881" s="39">
        <v>109375.215</v>
      </c>
      <c r="R1881" s="40">
        <v>51.44203692</v>
      </c>
      <c r="S1881" s="40">
        <f t="shared" si="149"/>
        <v>5626483.8481629379</v>
      </c>
    </row>
    <row r="1882" spans="6:19" ht="20" customHeight="1" x14ac:dyDescent="0.2">
      <c r="F1882" s="4">
        <v>43881</v>
      </c>
      <c r="G1882" s="32" t="str">
        <f t="shared" si="145"/>
        <v>Thursday</v>
      </c>
      <c r="H1882" s="32" t="str">
        <f t="shared" si="146"/>
        <v>February</v>
      </c>
      <c r="I1882" s="32" t="str">
        <f t="shared" si="147"/>
        <v>2020</v>
      </c>
      <c r="J1882" s="32">
        <f t="shared" si="148"/>
        <v>8</v>
      </c>
      <c r="K1882" s="32" t="str">
        <f>VLOOKUP(F1882,_holidays!A1878:B3983, 2,)</f>
        <v>Y</v>
      </c>
      <c r="L1882" s="32" t="str">
        <f>VLOOKUP(F1882,_holidays!A1878:C3983, 3,FALSE)</f>
        <v>N</v>
      </c>
      <c r="M1882" s="32">
        <v>14.2</v>
      </c>
      <c r="N1882" s="32">
        <v>18.7</v>
      </c>
      <c r="O1882" s="32">
        <v>15.2</v>
      </c>
      <c r="P1882" s="32">
        <v>3.2</v>
      </c>
      <c r="Q1882" s="39">
        <v>112202.145</v>
      </c>
      <c r="R1882" s="40">
        <v>58.361290920000002</v>
      </c>
      <c r="S1882" s="40">
        <f t="shared" si="149"/>
        <v>6548262.0261930237</v>
      </c>
    </row>
    <row r="1883" spans="6:19" ht="20" customHeight="1" x14ac:dyDescent="0.2">
      <c r="F1883" s="4">
        <v>43882</v>
      </c>
      <c r="G1883" s="32" t="str">
        <f t="shared" si="145"/>
        <v>Friday</v>
      </c>
      <c r="H1883" s="32" t="str">
        <f t="shared" si="146"/>
        <v>February</v>
      </c>
      <c r="I1883" s="32" t="str">
        <f t="shared" si="147"/>
        <v>2020</v>
      </c>
      <c r="J1883" s="32">
        <f t="shared" si="148"/>
        <v>8</v>
      </c>
      <c r="K1883" s="32" t="str">
        <f>VLOOKUP(F1883,_holidays!A1879:B3984, 2,)</f>
        <v>Y</v>
      </c>
      <c r="L1883" s="32" t="str">
        <f>VLOOKUP(F1883,_holidays!A1879:C3984, 3,FALSE)</f>
        <v>N</v>
      </c>
      <c r="M1883" s="32">
        <v>13.5</v>
      </c>
      <c r="N1883" s="32">
        <v>19.600000000000001</v>
      </c>
      <c r="O1883" s="32">
        <v>17.100000000000001</v>
      </c>
      <c r="P1883" s="32">
        <v>2.8</v>
      </c>
      <c r="Q1883" s="39">
        <v>108949.05499999999</v>
      </c>
      <c r="R1883" s="40">
        <v>48.658203370000003</v>
      </c>
      <c r="S1883" s="40">
        <f t="shared" si="149"/>
        <v>5301265.2751593152</v>
      </c>
    </row>
    <row r="1884" spans="6:19" ht="20" customHeight="1" x14ac:dyDescent="0.2">
      <c r="F1884" s="4">
        <v>43883</v>
      </c>
      <c r="G1884" s="32" t="str">
        <f t="shared" si="145"/>
        <v>Saturday</v>
      </c>
      <c r="H1884" s="32" t="str">
        <f t="shared" si="146"/>
        <v>February</v>
      </c>
      <c r="I1884" s="32" t="str">
        <f t="shared" si="147"/>
        <v>2020</v>
      </c>
      <c r="J1884" s="32">
        <f t="shared" si="148"/>
        <v>8</v>
      </c>
      <c r="K1884" s="32" t="str">
        <f>VLOOKUP(F1884,_holidays!A1880:B3985, 2,)</f>
        <v>Y</v>
      </c>
      <c r="L1884" s="32" t="str">
        <f>VLOOKUP(F1884,_holidays!A1880:C3985, 3,FALSE)</f>
        <v>N</v>
      </c>
      <c r="M1884" s="32">
        <v>11.4</v>
      </c>
      <c r="N1884" s="32">
        <v>21.1</v>
      </c>
      <c r="O1884" s="32">
        <v>25.4</v>
      </c>
      <c r="P1884" s="32">
        <v>0</v>
      </c>
      <c r="Q1884" s="39">
        <v>96922.02</v>
      </c>
      <c r="R1884" s="40">
        <v>42.236093580000002</v>
      </c>
      <c r="S1884" s="40">
        <f t="shared" si="149"/>
        <v>4093607.506682632</v>
      </c>
    </row>
    <row r="1885" spans="6:19" ht="20" customHeight="1" x14ac:dyDescent="0.2">
      <c r="F1885" s="4">
        <v>43884</v>
      </c>
      <c r="G1885" s="32" t="str">
        <f t="shared" si="145"/>
        <v>Sunday</v>
      </c>
      <c r="H1885" s="32" t="str">
        <f t="shared" si="146"/>
        <v>February</v>
      </c>
      <c r="I1885" s="32" t="str">
        <f t="shared" si="147"/>
        <v>2020</v>
      </c>
      <c r="J1885" s="32">
        <f t="shared" si="148"/>
        <v>9</v>
      </c>
      <c r="K1885" s="32" t="str">
        <f>VLOOKUP(F1885,_holidays!A1881:B3986, 2,)</f>
        <v>Y</v>
      </c>
      <c r="L1885" s="32" t="str">
        <f>VLOOKUP(F1885,_holidays!A1881:C3986, 3,FALSE)</f>
        <v>N</v>
      </c>
      <c r="M1885" s="32">
        <v>13.3</v>
      </c>
      <c r="N1885" s="32">
        <v>34</v>
      </c>
      <c r="O1885" s="32">
        <v>21.6</v>
      </c>
      <c r="P1885" s="32">
        <v>0</v>
      </c>
      <c r="Q1885" s="39">
        <v>106129.66499999999</v>
      </c>
      <c r="R1885" s="40">
        <v>51.318456159999997</v>
      </c>
      <c r="S1885" s="40">
        <f t="shared" si="149"/>
        <v>5446410.5605779858</v>
      </c>
    </row>
    <row r="1886" spans="6:19" ht="20" customHeight="1" x14ac:dyDescent="0.2">
      <c r="F1886" s="4">
        <v>43885</v>
      </c>
      <c r="G1886" s="32" t="str">
        <f t="shared" si="145"/>
        <v>Monday</v>
      </c>
      <c r="H1886" s="32" t="str">
        <f t="shared" si="146"/>
        <v>February</v>
      </c>
      <c r="I1886" s="32" t="str">
        <f t="shared" si="147"/>
        <v>2020</v>
      </c>
      <c r="J1886" s="32">
        <f t="shared" si="148"/>
        <v>9</v>
      </c>
      <c r="K1886" s="32" t="str">
        <f>VLOOKUP(F1886,_holidays!A1882:B3987, 2,)</f>
        <v>Y</v>
      </c>
      <c r="L1886" s="32" t="str">
        <f>VLOOKUP(F1886,_holidays!A1882:C3987, 3,FALSE)</f>
        <v>N</v>
      </c>
      <c r="M1886" s="32">
        <v>16.8</v>
      </c>
      <c r="N1886" s="32">
        <v>23.7</v>
      </c>
      <c r="O1886" s="32">
        <v>5.4</v>
      </c>
      <c r="P1886" s="32">
        <v>0</v>
      </c>
      <c r="Q1886" s="39">
        <v>122619.05499999999</v>
      </c>
      <c r="R1886" s="40">
        <v>57.234083179999999</v>
      </c>
      <c r="S1886" s="40">
        <f t="shared" si="149"/>
        <v>7017989.1933229947</v>
      </c>
    </row>
    <row r="1887" spans="6:19" ht="20" customHeight="1" x14ac:dyDescent="0.2">
      <c r="F1887" s="4">
        <v>43886</v>
      </c>
      <c r="G1887" s="32" t="str">
        <f t="shared" si="145"/>
        <v>Tuesday</v>
      </c>
      <c r="H1887" s="32" t="str">
        <f t="shared" si="146"/>
        <v>February</v>
      </c>
      <c r="I1887" s="32" t="str">
        <f t="shared" si="147"/>
        <v>2020</v>
      </c>
      <c r="J1887" s="32">
        <f t="shared" si="148"/>
        <v>9</v>
      </c>
      <c r="K1887" s="32" t="str">
        <f>VLOOKUP(F1887,_holidays!A1883:B3988, 2,)</f>
        <v>Y</v>
      </c>
      <c r="L1887" s="32" t="str">
        <f>VLOOKUP(F1887,_holidays!A1883:C3988, 3,FALSE)</f>
        <v>N</v>
      </c>
      <c r="M1887" s="32">
        <v>18.399999999999999</v>
      </c>
      <c r="N1887" s="32">
        <v>31.6</v>
      </c>
      <c r="O1887" s="32">
        <v>10.6</v>
      </c>
      <c r="P1887" s="32">
        <v>3.6</v>
      </c>
      <c r="Q1887" s="39">
        <v>123558.425</v>
      </c>
      <c r="R1887" s="40">
        <v>60.554701809999997</v>
      </c>
      <c r="S1887" s="40">
        <f t="shared" si="149"/>
        <v>7482043.581988249</v>
      </c>
    </row>
    <row r="1888" spans="6:19" ht="20" customHeight="1" x14ac:dyDescent="0.2">
      <c r="F1888" s="4">
        <v>43887</v>
      </c>
      <c r="G1888" s="32" t="str">
        <f t="shared" si="145"/>
        <v>Wednesday</v>
      </c>
      <c r="H1888" s="32" t="str">
        <f t="shared" si="146"/>
        <v>February</v>
      </c>
      <c r="I1888" s="32" t="str">
        <f t="shared" si="147"/>
        <v>2020</v>
      </c>
      <c r="J1888" s="32">
        <f t="shared" si="148"/>
        <v>9</v>
      </c>
      <c r="K1888" s="32" t="str">
        <f>VLOOKUP(F1888,_holidays!A1884:B3989, 2,)</f>
        <v>Y</v>
      </c>
      <c r="L1888" s="32" t="str">
        <f>VLOOKUP(F1888,_holidays!A1884:C3989, 3,FALSE)</f>
        <v>N</v>
      </c>
      <c r="M1888" s="32">
        <v>16.2</v>
      </c>
      <c r="N1888" s="32">
        <v>19.2</v>
      </c>
      <c r="O1888" s="32">
        <v>19.3</v>
      </c>
      <c r="P1888" s="32">
        <v>4</v>
      </c>
      <c r="Q1888" s="39">
        <v>108371.125</v>
      </c>
      <c r="R1888" s="40">
        <v>45.06152522</v>
      </c>
      <c r="S1888" s="40">
        <f t="shared" si="149"/>
        <v>4883368.1823072722</v>
      </c>
    </row>
    <row r="1889" spans="6:19" ht="20" customHeight="1" x14ac:dyDescent="0.2">
      <c r="F1889" s="4">
        <v>43888</v>
      </c>
      <c r="G1889" s="32" t="str">
        <f t="shared" si="145"/>
        <v>Thursday</v>
      </c>
      <c r="H1889" s="32" t="str">
        <f t="shared" si="146"/>
        <v>February</v>
      </c>
      <c r="I1889" s="32" t="str">
        <f t="shared" si="147"/>
        <v>2020</v>
      </c>
      <c r="J1889" s="32">
        <f t="shared" si="148"/>
        <v>9</v>
      </c>
      <c r="K1889" s="32" t="str">
        <f>VLOOKUP(F1889,_holidays!A1885:B3990, 2,)</f>
        <v>Y</v>
      </c>
      <c r="L1889" s="32" t="str">
        <f>VLOOKUP(F1889,_holidays!A1885:C3990, 3,FALSE)</f>
        <v>N</v>
      </c>
      <c r="M1889" s="32">
        <v>11</v>
      </c>
      <c r="N1889" s="32">
        <v>19.7</v>
      </c>
      <c r="O1889" s="32">
        <v>11.1</v>
      </c>
      <c r="P1889" s="32">
        <v>0.2</v>
      </c>
      <c r="Q1889" s="39">
        <v>108675.4</v>
      </c>
      <c r="R1889" s="40">
        <v>48.542669150000002</v>
      </c>
      <c r="S1889" s="40">
        <f t="shared" si="149"/>
        <v>5275393.9869439099</v>
      </c>
    </row>
    <row r="1890" spans="6:19" ht="20" customHeight="1" x14ac:dyDescent="0.2">
      <c r="F1890" s="4">
        <v>43889</v>
      </c>
      <c r="G1890" s="32" t="str">
        <f t="shared" si="145"/>
        <v>Friday</v>
      </c>
      <c r="H1890" s="32" t="str">
        <f t="shared" si="146"/>
        <v>February</v>
      </c>
      <c r="I1890" s="32" t="str">
        <f t="shared" si="147"/>
        <v>2020</v>
      </c>
      <c r="J1890" s="32">
        <f t="shared" si="148"/>
        <v>9</v>
      </c>
      <c r="K1890" s="32" t="str">
        <f>VLOOKUP(F1890,_holidays!A1886:B3991, 2,)</f>
        <v>Y</v>
      </c>
      <c r="L1890" s="32" t="str">
        <f>VLOOKUP(F1890,_holidays!A1886:C3991, 3,FALSE)</f>
        <v>N</v>
      </c>
      <c r="M1890" s="32">
        <v>13.1</v>
      </c>
      <c r="N1890" s="32">
        <v>20.100000000000001</v>
      </c>
      <c r="O1890" s="32">
        <v>17.600000000000001</v>
      </c>
      <c r="P1890" s="32">
        <v>0</v>
      </c>
      <c r="Q1890" s="39">
        <v>110006.97</v>
      </c>
      <c r="R1890" s="40">
        <v>50.306352859999997</v>
      </c>
      <c r="S1890" s="40">
        <f t="shared" si="149"/>
        <v>5534049.449879434</v>
      </c>
    </row>
    <row r="1891" spans="6:19" ht="20" customHeight="1" x14ac:dyDescent="0.2">
      <c r="F1891" s="4">
        <v>43890</v>
      </c>
      <c r="G1891" s="32" t="str">
        <f t="shared" si="145"/>
        <v>Saturday</v>
      </c>
      <c r="H1891" s="32" t="str">
        <f t="shared" si="146"/>
        <v>February</v>
      </c>
      <c r="I1891" s="32" t="str">
        <f t="shared" si="147"/>
        <v>2020</v>
      </c>
      <c r="J1891" s="32">
        <f t="shared" si="148"/>
        <v>9</v>
      </c>
      <c r="K1891" s="32" t="str">
        <f>VLOOKUP(F1891,_holidays!A1887:B3992, 2,)</f>
        <v>Y</v>
      </c>
      <c r="L1891" s="32" t="str">
        <f>VLOOKUP(F1891,_holidays!A1887:C3992, 3,FALSE)</f>
        <v>N</v>
      </c>
      <c r="M1891" s="32">
        <v>14.7</v>
      </c>
      <c r="N1891" s="32">
        <v>22.4</v>
      </c>
      <c r="O1891" s="32">
        <v>22.8</v>
      </c>
      <c r="P1891" s="32">
        <v>0</v>
      </c>
      <c r="Q1891" s="39">
        <v>100380.94</v>
      </c>
      <c r="R1891" s="40">
        <v>51.289608729999998</v>
      </c>
      <c r="S1891" s="40">
        <f t="shared" si="149"/>
        <v>5148499.136549606</v>
      </c>
    </row>
    <row r="1892" spans="6:19" ht="20" customHeight="1" x14ac:dyDescent="0.2">
      <c r="F1892" s="4">
        <v>43891</v>
      </c>
      <c r="G1892" s="32" t="str">
        <f t="shared" si="145"/>
        <v>Sunday</v>
      </c>
      <c r="H1892" s="32" t="str">
        <f t="shared" si="146"/>
        <v>March</v>
      </c>
      <c r="I1892" s="32" t="str">
        <f t="shared" si="147"/>
        <v>2020</v>
      </c>
      <c r="J1892" s="32">
        <f t="shared" si="148"/>
        <v>10</v>
      </c>
      <c r="K1892" s="32" t="str">
        <f>VLOOKUP(F1892,_holidays!A1888:B3993, 2,)</f>
        <v>Y</v>
      </c>
      <c r="L1892" s="32" t="str">
        <f>VLOOKUP(F1892,_holidays!A1888:C3993, 3,FALSE)</f>
        <v>N</v>
      </c>
      <c r="M1892" s="32">
        <v>13.2</v>
      </c>
      <c r="N1892" s="32">
        <v>32.1</v>
      </c>
      <c r="O1892" s="32">
        <v>20.8</v>
      </c>
      <c r="P1892" s="32">
        <v>0</v>
      </c>
      <c r="Q1892" s="39">
        <v>101413.145</v>
      </c>
      <c r="R1892" s="40">
        <v>43.745921029999998</v>
      </c>
      <c r="S1892" s="40">
        <f t="shared" si="149"/>
        <v>4436411.4325739397</v>
      </c>
    </row>
    <row r="1893" spans="6:19" ht="20" customHeight="1" x14ac:dyDescent="0.2">
      <c r="F1893" s="4">
        <v>43892</v>
      </c>
      <c r="G1893" s="32" t="str">
        <f t="shared" si="145"/>
        <v>Monday</v>
      </c>
      <c r="H1893" s="32" t="str">
        <f t="shared" si="146"/>
        <v>March</v>
      </c>
      <c r="I1893" s="32" t="str">
        <f t="shared" si="147"/>
        <v>2020</v>
      </c>
      <c r="J1893" s="32">
        <f t="shared" si="148"/>
        <v>10</v>
      </c>
      <c r="K1893" s="32" t="str">
        <f>VLOOKUP(F1893,_holidays!A1889:B3994, 2,)</f>
        <v>Y</v>
      </c>
      <c r="L1893" s="32" t="str">
        <f>VLOOKUP(F1893,_holidays!A1889:C3994, 3,FALSE)</f>
        <v>N</v>
      </c>
      <c r="M1893" s="32">
        <v>14.2</v>
      </c>
      <c r="N1893" s="32">
        <v>18.399999999999999</v>
      </c>
      <c r="O1893" s="32">
        <v>21.1</v>
      </c>
      <c r="P1893" s="32">
        <v>3</v>
      </c>
      <c r="Q1893" s="39">
        <v>106359.955</v>
      </c>
      <c r="R1893" s="40">
        <v>52.728395089999999</v>
      </c>
      <c r="S1893" s="40">
        <f t="shared" si="149"/>
        <v>5608189.728994621</v>
      </c>
    </row>
    <row r="1894" spans="6:19" ht="20" customHeight="1" x14ac:dyDescent="0.2">
      <c r="F1894" s="4">
        <v>43893</v>
      </c>
      <c r="G1894" s="32" t="str">
        <f t="shared" si="145"/>
        <v>Tuesday</v>
      </c>
      <c r="H1894" s="32" t="str">
        <f t="shared" si="146"/>
        <v>March</v>
      </c>
      <c r="I1894" s="32" t="str">
        <f t="shared" si="147"/>
        <v>2020</v>
      </c>
      <c r="J1894" s="32">
        <f t="shared" si="148"/>
        <v>10</v>
      </c>
      <c r="K1894" s="32" t="str">
        <f>VLOOKUP(F1894,_holidays!A1890:B3995, 2,)</f>
        <v>Y</v>
      </c>
      <c r="L1894" s="32" t="str">
        <f>VLOOKUP(F1894,_holidays!A1890:C3995, 3,FALSE)</f>
        <v>N</v>
      </c>
      <c r="M1894" s="32">
        <v>14.7</v>
      </c>
      <c r="N1894" s="32">
        <v>19.5</v>
      </c>
      <c r="O1894" s="32">
        <v>15.9</v>
      </c>
      <c r="P1894" s="32">
        <v>0</v>
      </c>
      <c r="Q1894" s="39">
        <v>108746.37</v>
      </c>
      <c r="R1894" s="40">
        <v>49.781089729999998</v>
      </c>
      <c r="S1894" s="40">
        <f t="shared" si="149"/>
        <v>5413512.8027817793</v>
      </c>
    </row>
    <row r="1895" spans="6:19" ht="20" customHeight="1" x14ac:dyDescent="0.2">
      <c r="F1895" s="4">
        <v>43894</v>
      </c>
      <c r="G1895" s="32" t="str">
        <f t="shared" si="145"/>
        <v>Wednesday</v>
      </c>
      <c r="H1895" s="32" t="str">
        <f t="shared" si="146"/>
        <v>March</v>
      </c>
      <c r="I1895" s="32" t="str">
        <f t="shared" si="147"/>
        <v>2020</v>
      </c>
      <c r="J1895" s="32">
        <f t="shared" si="148"/>
        <v>10</v>
      </c>
      <c r="K1895" s="32" t="str">
        <f>VLOOKUP(F1895,_holidays!A1891:B3996, 2,)</f>
        <v>Y</v>
      </c>
      <c r="L1895" s="32" t="str">
        <f>VLOOKUP(F1895,_holidays!A1891:C3996, 3,FALSE)</f>
        <v>N</v>
      </c>
      <c r="M1895" s="32">
        <v>13.6</v>
      </c>
      <c r="N1895" s="32">
        <v>23.5</v>
      </c>
      <c r="O1895" s="32">
        <v>7.1</v>
      </c>
      <c r="P1895" s="32">
        <v>0</v>
      </c>
      <c r="Q1895" s="39">
        <v>117505.625</v>
      </c>
      <c r="R1895" s="40">
        <v>58.522870509999997</v>
      </c>
      <c r="S1895" s="40">
        <f t="shared" si="149"/>
        <v>6876766.4760716185</v>
      </c>
    </row>
    <row r="1896" spans="6:19" ht="20" customHeight="1" x14ac:dyDescent="0.2">
      <c r="F1896" s="4">
        <v>43895</v>
      </c>
      <c r="G1896" s="32" t="str">
        <f t="shared" si="145"/>
        <v>Thursday</v>
      </c>
      <c r="H1896" s="32" t="str">
        <f t="shared" si="146"/>
        <v>March</v>
      </c>
      <c r="I1896" s="32" t="str">
        <f t="shared" si="147"/>
        <v>2020</v>
      </c>
      <c r="J1896" s="32">
        <f t="shared" si="148"/>
        <v>10</v>
      </c>
      <c r="K1896" s="32" t="str">
        <f>VLOOKUP(F1896,_holidays!A1892:B3997, 2,)</f>
        <v>Y</v>
      </c>
      <c r="L1896" s="32" t="str">
        <f>VLOOKUP(F1896,_holidays!A1892:C3997, 3,FALSE)</f>
        <v>N</v>
      </c>
      <c r="M1896" s="32">
        <v>15.4</v>
      </c>
      <c r="N1896" s="32">
        <v>20.3</v>
      </c>
      <c r="O1896" s="32">
        <v>4.3</v>
      </c>
      <c r="P1896" s="32">
        <v>54.6</v>
      </c>
      <c r="Q1896" s="39">
        <v>119734.63499999999</v>
      </c>
      <c r="R1896" s="40">
        <v>57.036382109999998</v>
      </c>
      <c r="S1896" s="40">
        <f t="shared" si="149"/>
        <v>6829230.3936613789</v>
      </c>
    </row>
    <row r="1897" spans="6:19" ht="20" customHeight="1" x14ac:dyDescent="0.2">
      <c r="F1897" s="4">
        <v>43896</v>
      </c>
      <c r="G1897" s="32" t="str">
        <f t="shared" si="145"/>
        <v>Friday</v>
      </c>
      <c r="H1897" s="32" t="str">
        <f t="shared" si="146"/>
        <v>March</v>
      </c>
      <c r="I1897" s="32" t="str">
        <f t="shared" si="147"/>
        <v>2020</v>
      </c>
      <c r="J1897" s="32">
        <f t="shared" si="148"/>
        <v>10</v>
      </c>
      <c r="K1897" s="32" t="str">
        <f>VLOOKUP(F1897,_holidays!A1893:B3998, 2,)</f>
        <v>Y</v>
      </c>
      <c r="L1897" s="32" t="str">
        <f>VLOOKUP(F1897,_holidays!A1893:C3998, 3,FALSE)</f>
        <v>N</v>
      </c>
      <c r="M1897" s="32">
        <v>15.9</v>
      </c>
      <c r="N1897" s="32">
        <v>19</v>
      </c>
      <c r="O1897" s="32">
        <v>12.7</v>
      </c>
      <c r="P1897" s="32">
        <v>7</v>
      </c>
      <c r="Q1897" s="39">
        <v>111322.325</v>
      </c>
      <c r="R1897" s="40">
        <v>53.736514710000002</v>
      </c>
      <c r="S1897" s="40">
        <f t="shared" si="149"/>
        <v>5982073.754913901</v>
      </c>
    </row>
    <row r="1898" spans="6:19" ht="20" customHeight="1" x14ac:dyDescent="0.2">
      <c r="F1898" s="4">
        <v>43897</v>
      </c>
      <c r="G1898" s="32" t="str">
        <f t="shared" si="145"/>
        <v>Saturday</v>
      </c>
      <c r="H1898" s="32" t="str">
        <f t="shared" si="146"/>
        <v>March</v>
      </c>
      <c r="I1898" s="32" t="str">
        <f t="shared" si="147"/>
        <v>2020</v>
      </c>
      <c r="J1898" s="32">
        <f t="shared" si="148"/>
        <v>10</v>
      </c>
      <c r="K1898" s="32" t="str">
        <f>VLOOKUP(F1898,_holidays!A1894:B3999, 2,)</f>
        <v>Y</v>
      </c>
      <c r="L1898" s="32" t="str">
        <f>VLOOKUP(F1898,_holidays!A1894:C3999, 3,FALSE)</f>
        <v>N</v>
      </c>
      <c r="M1898" s="32">
        <v>15.4</v>
      </c>
      <c r="N1898" s="32">
        <v>20</v>
      </c>
      <c r="O1898" s="32">
        <v>17.100000000000001</v>
      </c>
      <c r="P1898" s="32">
        <v>0.2</v>
      </c>
      <c r="Q1898" s="39">
        <v>96850.78</v>
      </c>
      <c r="R1898" s="40">
        <v>28.020466209999999</v>
      </c>
      <c r="S1898" s="40">
        <f t="shared" si="149"/>
        <v>2713804.0084021436</v>
      </c>
    </row>
    <row r="1899" spans="6:19" ht="20" customHeight="1" x14ac:dyDescent="0.2">
      <c r="F1899" s="4">
        <v>43898</v>
      </c>
      <c r="G1899" s="32" t="str">
        <f t="shared" si="145"/>
        <v>Sunday</v>
      </c>
      <c r="H1899" s="32" t="str">
        <f t="shared" si="146"/>
        <v>March</v>
      </c>
      <c r="I1899" s="32" t="str">
        <f t="shared" si="147"/>
        <v>2020</v>
      </c>
      <c r="J1899" s="32">
        <f t="shared" si="148"/>
        <v>11</v>
      </c>
      <c r="K1899" s="32" t="str">
        <f>VLOOKUP(F1899,_holidays!A1895:B4000, 2,)</f>
        <v>Y</v>
      </c>
      <c r="L1899" s="32" t="str">
        <f>VLOOKUP(F1899,_holidays!A1895:C4000, 3,FALSE)</f>
        <v>N</v>
      </c>
      <c r="M1899" s="32">
        <v>13.9</v>
      </c>
      <c r="N1899" s="32">
        <v>22.4</v>
      </c>
      <c r="O1899" s="32">
        <v>19.5</v>
      </c>
      <c r="P1899" s="32">
        <v>0</v>
      </c>
      <c r="Q1899" s="39">
        <v>92553.29</v>
      </c>
      <c r="R1899" s="40">
        <v>17.916415310000001</v>
      </c>
      <c r="S1899" s="40">
        <f t="shared" si="149"/>
        <v>1658223.1819468699</v>
      </c>
    </row>
    <row r="1900" spans="6:19" ht="20" customHeight="1" x14ac:dyDescent="0.2">
      <c r="F1900" s="4">
        <v>43899</v>
      </c>
      <c r="G1900" s="32" t="str">
        <f t="shared" si="145"/>
        <v>Monday</v>
      </c>
      <c r="H1900" s="32" t="str">
        <f t="shared" si="146"/>
        <v>March</v>
      </c>
      <c r="I1900" s="32" t="str">
        <f t="shared" si="147"/>
        <v>2020</v>
      </c>
      <c r="J1900" s="32">
        <f t="shared" si="148"/>
        <v>11</v>
      </c>
      <c r="K1900" s="32" t="str">
        <f>VLOOKUP(F1900,_holidays!A1896:B4001, 2,)</f>
        <v>Y</v>
      </c>
      <c r="L1900" s="32" t="str">
        <f>VLOOKUP(F1900,_holidays!A1896:C4001, 3,FALSE)</f>
        <v>Y</v>
      </c>
      <c r="M1900" s="32">
        <v>12.3</v>
      </c>
      <c r="N1900" s="32">
        <v>21</v>
      </c>
      <c r="O1900" s="32">
        <v>19.7</v>
      </c>
      <c r="P1900" s="32">
        <v>0</v>
      </c>
      <c r="Q1900" s="39">
        <v>94641.7</v>
      </c>
      <c r="R1900" s="40">
        <v>22.041451550000001</v>
      </c>
      <c r="S1900" s="40">
        <f t="shared" si="149"/>
        <v>2086040.445159635</v>
      </c>
    </row>
    <row r="1901" spans="6:19" ht="20" customHeight="1" x14ac:dyDescent="0.2">
      <c r="F1901" s="4">
        <v>43900</v>
      </c>
      <c r="G1901" s="32" t="str">
        <f t="shared" si="145"/>
        <v>Tuesday</v>
      </c>
      <c r="H1901" s="32" t="str">
        <f t="shared" si="146"/>
        <v>March</v>
      </c>
      <c r="I1901" s="32" t="str">
        <f t="shared" si="147"/>
        <v>2020</v>
      </c>
      <c r="J1901" s="32">
        <f t="shared" si="148"/>
        <v>11</v>
      </c>
      <c r="K1901" s="32" t="str">
        <f>VLOOKUP(F1901,_holidays!A1897:B4002, 2,)</f>
        <v>Y</v>
      </c>
      <c r="L1901" s="32" t="str">
        <f>VLOOKUP(F1901,_holidays!A1897:C4002, 3,FALSE)</f>
        <v>N</v>
      </c>
      <c r="M1901" s="32">
        <v>10.3</v>
      </c>
      <c r="N1901" s="32">
        <v>22.3</v>
      </c>
      <c r="O1901" s="32">
        <v>21.9</v>
      </c>
      <c r="P1901" s="32">
        <v>0</v>
      </c>
      <c r="Q1901" s="39">
        <v>112142.54</v>
      </c>
      <c r="R1901" s="40">
        <v>48.059723949999999</v>
      </c>
      <c r="S1901" s="40">
        <f t="shared" si="149"/>
        <v>5389539.5154518327</v>
      </c>
    </row>
    <row r="1902" spans="6:19" ht="20" customHeight="1" x14ac:dyDescent="0.2">
      <c r="F1902" s="4">
        <v>43901</v>
      </c>
      <c r="G1902" s="32" t="str">
        <f t="shared" si="145"/>
        <v>Wednesday</v>
      </c>
      <c r="H1902" s="32" t="str">
        <f t="shared" si="146"/>
        <v>March</v>
      </c>
      <c r="I1902" s="32" t="str">
        <f t="shared" si="147"/>
        <v>2020</v>
      </c>
      <c r="J1902" s="32">
        <f t="shared" si="148"/>
        <v>11</v>
      </c>
      <c r="K1902" s="32" t="str">
        <f>VLOOKUP(F1902,_holidays!A1898:B4003, 2,)</f>
        <v>Y</v>
      </c>
      <c r="L1902" s="32" t="str">
        <f>VLOOKUP(F1902,_holidays!A1898:C4003, 3,FALSE)</f>
        <v>N</v>
      </c>
      <c r="M1902" s="32">
        <v>12.6</v>
      </c>
      <c r="N1902" s="32">
        <v>29.5</v>
      </c>
      <c r="O1902" s="32">
        <v>15.7</v>
      </c>
      <c r="P1902" s="32">
        <v>0</v>
      </c>
      <c r="Q1902" s="39">
        <v>118830.14</v>
      </c>
      <c r="R1902" s="40">
        <v>44.369936750000001</v>
      </c>
      <c r="S1902" s="40">
        <f t="shared" si="149"/>
        <v>5272485.7957936451</v>
      </c>
    </row>
    <row r="1903" spans="6:19" ht="20" customHeight="1" x14ac:dyDescent="0.2">
      <c r="F1903" s="4">
        <v>43902</v>
      </c>
      <c r="G1903" s="32" t="str">
        <f t="shared" si="145"/>
        <v>Thursday</v>
      </c>
      <c r="H1903" s="32" t="str">
        <f t="shared" si="146"/>
        <v>March</v>
      </c>
      <c r="I1903" s="32" t="str">
        <f t="shared" si="147"/>
        <v>2020</v>
      </c>
      <c r="J1903" s="32">
        <f t="shared" si="148"/>
        <v>11</v>
      </c>
      <c r="K1903" s="32" t="str">
        <f>VLOOKUP(F1903,_holidays!A1899:B4004, 2,)</f>
        <v>Y</v>
      </c>
      <c r="L1903" s="32" t="str">
        <f>VLOOKUP(F1903,_holidays!A1899:C4004, 3,FALSE)</f>
        <v>N</v>
      </c>
      <c r="M1903" s="32">
        <v>16.600000000000001</v>
      </c>
      <c r="N1903" s="32">
        <v>29.5</v>
      </c>
      <c r="O1903" s="32">
        <v>19.5</v>
      </c>
      <c r="P1903" s="32">
        <v>0</v>
      </c>
      <c r="Q1903" s="39">
        <v>120272.77499999999</v>
      </c>
      <c r="R1903" s="40">
        <v>39.127565740000001</v>
      </c>
      <c r="S1903" s="40">
        <f t="shared" si="149"/>
        <v>4705980.9105447289</v>
      </c>
    </row>
    <row r="1904" spans="6:19" ht="20" customHeight="1" x14ac:dyDescent="0.2">
      <c r="F1904" s="4">
        <v>43903</v>
      </c>
      <c r="G1904" s="32" t="str">
        <f t="shared" si="145"/>
        <v>Friday</v>
      </c>
      <c r="H1904" s="32" t="str">
        <f t="shared" si="146"/>
        <v>March</v>
      </c>
      <c r="I1904" s="32" t="str">
        <f t="shared" si="147"/>
        <v>2020</v>
      </c>
      <c r="J1904" s="32">
        <f t="shared" si="148"/>
        <v>11</v>
      </c>
      <c r="K1904" s="32" t="str">
        <f>VLOOKUP(F1904,_holidays!A1900:B4005, 2,)</f>
        <v>Y</v>
      </c>
      <c r="L1904" s="32" t="str">
        <f>VLOOKUP(F1904,_holidays!A1900:C4005, 3,FALSE)</f>
        <v>N</v>
      </c>
      <c r="M1904" s="32">
        <v>19.100000000000001</v>
      </c>
      <c r="N1904" s="32">
        <v>26.8</v>
      </c>
      <c r="O1904" s="32">
        <v>7.3</v>
      </c>
      <c r="P1904" s="32">
        <v>0</v>
      </c>
      <c r="Q1904" s="39">
        <v>115075.81</v>
      </c>
      <c r="R1904" s="40">
        <v>40.127134920000003</v>
      </c>
      <c r="S1904" s="40">
        <f t="shared" si="149"/>
        <v>4617662.5538982851</v>
      </c>
    </row>
    <row r="1905" spans="6:19" ht="20" customHeight="1" x14ac:dyDescent="0.2">
      <c r="F1905" s="4">
        <v>43904</v>
      </c>
      <c r="G1905" s="32" t="str">
        <f t="shared" si="145"/>
        <v>Saturday</v>
      </c>
      <c r="H1905" s="32" t="str">
        <f t="shared" si="146"/>
        <v>March</v>
      </c>
      <c r="I1905" s="32" t="str">
        <f t="shared" si="147"/>
        <v>2020</v>
      </c>
      <c r="J1905" s="32">
        <f t="shared" si="148"/>
        <v>11</v>
      </c>
      <c r="K1905" s="32" t="str">
        <f>VLOOKUP(F1905,_holidays!A1901:B4006, 2,)</f>
        <v>Y</v>
      </c>
      <c r="L1905" s="32" t="str">
        <f>VLOOKUP(F1905,_holidays!A1901:C4006, 3,FALSE)</f>
        <v>N</v>
      </c>
      <c r="M1905" s="32">
        <v>13.1</v>
      </c>
      <c r="N1905" s="32">
        <v>17.899999999999999</v>
      </c>
      <c r="O1905" s="32">
        <v>12.3</v>
      </c>
      <c r="P1905" s="32">
        <v>0.6</v>
      </c>
      <c r="Q1905" s="39">
        <v>96016.19</v>
      </c>
      <c r="R1905" s="40">
        <v>29.137325780000001</v>
      </c>
      <c r="S1905" s="40">
        <f t="shared" si="149"/>
        <v>2797655.0081843785</v>
      </c>
    </row>
    <row r="1906" spans="6:19" ht="20" customHeight="1" x14ac:dyDescent="0.2">
      <c r="F1906" s="4">
        <v>43905</v>
      </c>
      <c r="G1906" s="32" t="str">
        <f t="shared" si="145"/>
        <v>Sunday</v>
      </c>
      <c r="H1906" s="32" t="str">
        <f t="shared" si="146"/>
        <v>March</v>
      </c>
      <c r="I1906" s="32" t="str">
        <f t="shared" si="147"/>
        <v>2020</v>
      </c>
      <c r="J1906" s="32">
        <f t="shared" si="148"/>
        <v>12</v>
      </c>
      <c r="K1906" s="32" t="str">
        <f>VLOOKUP(F1906,_holidays!A1902:B4007, 2,)</f>
        <v>Y</v>
      </c>
      <c r="L1906" s="32" t="str">
        <f>VLOOKUP(F1906,_holidays!A1902:C4007, 3,FALSE)</f>
        <v>N</v>
      </c>
      <c r="M1906" s="32">
        <v>12.7</v>
      </c>
      <c r="N1906" s="32">
        <v>18.8</v>
      </c>
      <c r="O1906" s="32">
        <v>10.199999999999999</v>
      </c>
      <c r="P1906" s="32">
        <v>0</v>
      </c>
      <c r="Q1906" s="39">
        <v>97664.934999999998</v>
      </c>
      <c r="R1906" s="40">
        <v>31.657840010000001</v>
      </c>
      <c r="S1906" s="40">
        <f t="shared" si="149"/>
        <v>3091860.8868170492</v>
      </c>
    </row>
    <row r="1907" spans="6:19" ht="20" customHeight="1" x14ac:dyDescent="0.2">
      <c r="F1907" s="4">
        <v>43906</v>
      </c>
      <c r="G1907" s="32" t="str">
        <f t="shared" si="145"/>
        <v>Monday</v>
      </c>
      <c r="H1907" s="32" t="str">
        <f t="shared" si="146"/>
        <v>March</v>
      </c>
      <c r="I1907" s="32" t="str">
        <f t="shared" si="147"/>
        <v>2020</v>
      </c>
      <c r="J1907" s="32">
        <f t="shared" si="148"/>
        <v>12</v>
      </c>
      <c r="K1907" s="32" t="str">
        <f>VLOOKUP(F1907,_holidays!A1903:B4008, 2,)</f>
        <v>Y</v>
      </c>
      <c r="L1907" s="32" t="str">
        <f>VLOOKUP(F1907,_holidays!A1903:C4008, 3,FALSE)</f>
        <v>N</v>
      </c>
      <c r="M1907" s="32">
        <v>9.3000000000000007</v>
      </c>
      <c r="N1907" s="32">
        <v>26.5</v>
      </c>
      <c r="O1907" s="32">
        <v>20.6</v>
      </c>
      <c r="P1907" s="32">
        <v>0</v>
      </c>
      <c r="Q1907" s="39">
        <v>110586.815</v>
      </c>
      <c r="R1907" s="40">
        <v>46.670884049999998</v>
      </c>
      <c r="S1907" s="40">
        <f t="shared" si="149"/>
        <v>5161184.4203238003</v>
      </c>
    </row>
    <row r="1908" spans="6:19" ht="20" customHeight="1" x14ac:dyDescent="0.2">
      <c r="F1908" s="4">
        <v>43907</v>
      </c>
      <c r="G1908" s="32" t="str">
        <f t="shared" si="145"/>
        <v>Tuesday</v>
      </c>
      <c r="H1908" s="32" t="str">
        <f t="shared" si="146"/>
        <v>March</v>
      </c>
      <c r="I1908" s="32" t="str">
        <f t="shared" si="147"/>
        <v>2020</v>
      </c>
      <c r="J1908" s="32">
        <f t="shared" si="148"/>
        <v>12</v>
      </c>
      <c r="K1908" s="32" t="str">
        <f>VLOOKUP(F1908,_holidays!A1904:B4009, 2,)</f>
        <v>Y</v>
      </c>
      <c r="L1908" s="32" t="str">
        <f>VLOOKUP(F1908,_holidays!A1904:C4009, 3,FALSE)</f>
        <v>N</v>
      </c>
      <c r="M1908" s="32">
        <v>11.6</v>
      </c>
      <c r="N1908" s="32">
        <v>28.2</v>
      </c>
      <c r="O1908" s="32">
        <v>19.899999999999999</v>
      </c>
      <c r="P1908" s="32">
        <v>0</v>
      </c>
      <c r="Q1908" s="39">
        <v>115254.185</v>
      </c>
      <c r="R1908" s="40">
        <v>52.451198269999999</v>
      </c>
      <c r="S1908" s="40">
        <f t="shared" si="149"/>
        <v>6045220.1088822596</v>
      </c>
    </row>
    <row r="1909" spans="6:19" ht="20" customHeight="1" x14ac:dyDescent="0.2">
      <c r="F1909" s="4">
        <v>43908</v>
      </c>
      <c r="G1909" s="32" t="str">
        <f t="shared" si="145"/>
        <v>Wednesday</v>
      </c>
      <c r="H1909" s="32" t="str">
        <f t="shared" si="146"/>
        <v>March</v>
      </c>
      <c r="I1909" s="32" t="str">
        <f t="shared" si="147"/>
        <v>2020</v>
      </c>
      <c r="J1909" s="32">
        <f t="shared" si="148"/>
        <v>12</v>
      </c>
      <c r="K1909" s="32" t="str">
        <f>VLOOKUP(F1909,_holidays!A1905:B4010, 2,)</f>
        <v>Y</v>
      </c>
      <c r="L1909" s="32" t="str">
        <f>VLOOKUP(F1909,_holidays!A1905:C4010, 3,FALSE)</f>
        <v>N</v>
      </c>
      <c r="M1909" s="32">
        <v>17.7</v>
      </c>
      <c r="N1909" s="32">
        <v>28.3</v>
      </c>
      <c r="O1909" s="32">
        <v>9.1</v>
      </c>
      <c r="P1909" s="32">
        <v>0</v>
      </c>
      <c r="Q1909" s="39">
        <v>121127.145</v>
      </c>
      <c r="R1909" s="40">
        <v>51.291442230000001</v>
      </c>
      <c r="S1909" s="40">
        <f t="shared" si="149"/>
        <v>6212785.9602523334</v>
      </c>
    </row>
    <row r="1910" spans="6:19" ht="20" customHeight="1" x14ac:dyDescent="0.2">
      <c r="F1910" s="4">
        <v>43909</v>
      </c>
      <c r="G1910" s="32" t="str">
        <f t="shared" si="145"/>
        <v>Thursday</v>
      </c>
      <c r="H1910" s="32" t="str">
        <f t="shared" si="146"/>
        <v>March</v>
      </c>
      <c r="I1910" s="32" t="str">
        <f t="shared" si="147"/>
        <v>2020</v>
      </c>
      <c r="J1910" s="32">
        <f t="shared" si="148"/>
        <v>12</v>
      </c>
      <c r="K1910" s="32" t="str">
        <f>VLOOKUP(F1910,_holidays!A1906:B4011, 2,)</f>
        <v>Y</v>
      </c>
      <c r="L1910" s="32" t="str">
        <f>VLOOKUP(F1910,_holidays!A1906:C4011, 3,FALSE)</f>
        <v>N</v>
      </c>
      <c r="M1910" s="32">
        <v>18.7</v>
      </c>
      <c r="N1910" s="32">
        <v>30.4</v>
      </c>
      <c r="O1910" s="32">
        <v>8.1999999999999993</v>
      </c>
      <c r="P1910" s="32">
        <v>0</v>
      </c>
      <c r="Q1910" s="39">
        <v>127266.86</v>
      </c>
      <c r="R1910" s="40">
        <v>47.562659549999999</v>
      </c>
      <c r="S1910" s="40">
        <f t="shared" si="149"/>
        <v>6053150.3341775127</v>
      </c>
    </row>
    <row r="1911" spans="6:19" ht="20" customHeight="1" x14ac:dyDescent="0.2">
      <c r="F1911" s="4">
        <v>43910</v>
      </c>
      <c r="G1911" s="32" t="str">
        <f t="shared" si="145"/>
        <v>Friday</v>
      </c>
      <c r="H1911" s="32" t="str">
        <f t="shared" si="146"/>
        <v>March</v>
      </c>
      <c r="I1911" s="32" t="str">
        <f t="shared" si="147"/>
        <v>2020</v>
      </c>
      <c r="J1911" s="32">
        <f t="shared" si="148"/>
        <v>12</v>
      </c>
      <c r="K1911" s="32" t="str">
        <f>VLOOKUP(F1911,_holidays!A1907:B4012, 2,)</f>
        <v>Y</v>
      </c>
      <c r="L1911" s="32" t="str">
        <f>VLOOKUP(F1911,_holidays!A1907:C4012, 3,FALSE)</f>
        <v>N</v>
      </c>
      <c r="M1911" s="32">
        <v>16.100000000000001</v>
      </c>
      <c r="N1911" s="32">
        <v>22.7</v>
      </c>
      <c r="O1911" s="32">
        <v>12.6</v>
      </c>
      <c r="P1911" s="32">
        <v>0</v>
      </c>
      <c r="Q1911" s="39">
        <v>111547.605</v>
      </c>
      <c r="R1911" s="40">
        <v>40.76436769</v>
      </c>
      <c r="S1911" s="40">
        <f t="shared" si="149"/>
        <v>4547167.5851588827</v>
      </c>
    </row>
    <row r="1912" spans="6:19" ht="20" customHeight="1" x14ac:dyDescent="0.2">
      <c r="F1912" s="4">
        <v>43911</v>
      </c>
      <c r="G1912" s="32" t="str">
        <f t="shared" si="145"/>
        <v>Saturday</v>
      </c>
      <c r="H1912" s="32" t="str">
        <f t="shared" si="146"/>
        <v>March</v>
      </c>
      <c r="I1912" s="32" t="str">
        <f t="shared" si="147"/>
        <v>2020</v>
      </c>
      <c r="J1912" s="32">
        <f t="shared" si="148"/>
        <v>12</v>
      </c>
      <c r="K1912" s="32" t="str">
        <f>VLOOKUP(F1912,_holidays!A1908:B4013, 2,)</f>
        <v>Y</v>
      </c>
      <c r="L1912" s="32" t="str">
        <f>VLOOKUP(F1912,_holidays!A1908:C4013, 3,FALSE)</f>
        <v>N</v>
      </c>
      <c r="M1912" s="32">
        <v>14.6</v>
      </c>
      <c r="N1912" s="32">
        <v>18.399999999999999</v>
      </c>
      <c r="O1912" s="32">
        <v>10.8</v>
      </c>
      <c r="P1912" s="32">
        <v>0</v>
      </c>
      <c r="Q1912" s="39">
        <v>103999.33500000001</v>
      </c>
      <c r="R1912" s="40">
        <v>47.458698750000003</v>
      </c>
      <c r="S1912" s="40">
        <f t="shared" si="149"/>
        <v>4935673.1099653319</v>
      </c>
    </row>
    <row r="1913" spans="6:19" ht="20" customHeight="1" x14ac:dyDescent="0.2">
      <c r="F1913" s="4">
        <v>43912</v>
      </c>
      <c r="G1913" s="32" t="str">
        <f t="shared" si="145"/>
        <v>Sunday</v>
      </c>
      <c r="H1913" s="32" t="str">
        <f t="shared" si="146"/>
        <v>March</v>
      </c>
      <c r="I1913" s="32" t="str">
        <f t="shared" si="147"/>
        <v>2020</v>
      </c>
      <c r="J1913" s="32">
        <f t="shared" si="148"/>
        <v>13</v>
      </c>
      <c r="K1913" s="32" t="str">
        <f>VLOOKUP(F1913,_holidays!A1909:B4014, 2,)</f>
        <v>Y</v>
      </c>
      <c r="L1913" s="32" t="str">
        <f>VLOOKUP(F1913,_holidays!A1909:C4014, 3,FALSE)</f>
        <v>N</v>
      </c>
      <c r="M1913" s="32">
        <v>12.1</v>
      </c>
      <c r="N1913" s="32">
        <v>18.3</v>
      </c>
      <c r="O1913" s="32">
        <v>15.2</v>
      </c>
      <c r="P1913" s="32">
        <v>0</v>
      </c>
      <c r="Q1913" s="39">
        <v>97449.684999999998</v>
      </c>
      <c r="R1913" s="40">
        <v>34.618054800000003</v>
      </c>
      <c r="S1913" s="40">
        <f t="shared" si="149"/>
        <v>3373518.5355727384</v>
      </c>
    </row>
    <row r="1914" spans="6:19" ht="20" customHeight="1" x14ac:dyDescent="0.2">
      <c r="F1914" s="4">
        <v>43913</v>
      </c>
      <c r="G1914" s="32" t="str">
        <f t="shared" si="145"/>
        <v>Monday</v>
      </c>
      <c r="H1914" s="32" t="str">
        <f t="shared" si="146"/>
        <v>March</v>
      </c>
      <c r="I1914" s="32" t="str">
        <f t="shared" si="147"/>
        <v>2020</v>
      </c>
      <c r="J1914" s="32">
        <f t="shared" si="148"/>
        <v>13</v>
      </c>
      <c r="K1914" s="32" t="str">
        <f>VLOOKUP(F1914,_holidays!A1910:B4015, 2,)</f>
        <v>Y</v>
      </c>
      <c r="L1914" s="32" t="str">
        <f>VLOOKUP(F1914,_holidays!A1910:C4015, 3,FALSE)</f>
        <v>N</v>
      </c>
      <c r="M1914" s="32">
        <v>12.7</v>
      </c>
      <c r="N1914" s="32">
        <v>17.100000000000001</v>
      </c>
      <c r="O1914" s="32">
        <v>9.9</v>
      </c>
      <c r="P1914" s="32">
        <v>0.4</v>
      </c>
      <c r="Q1914" s="39">
        <v>112906.94500000001</v>
      </c>
      <c r="R1914" s="40">
        <v>44.639439000000003</v>
      </c>
      <c r="S1914" s="40">
        <f t="shared" si="149"/>
        <v>5040102.684003856</v>
      </c>
    </row>
    <row r="1915" spans="6:19" ht="20" customHeight="1" x14ac:dyDescent="0.2">
      <c r="F1915" s="4">
        <v>43914</v>
      </c>
      <c r="G1915" s="32" t="str">
        <f t="shared" si="145"/>
        <v>Tuesday</v>
      </c>
      <c r="H1915" s="32" t="str">
        <f t="shared" si="146"/>
        <v>March</v>
      </c>
      <c r="I1915" s="32" t="str">
        <f t="shared" si="147"/>
        <v>2020</v>
      </c>
      <c r="J1915" s="32">
        <f t="shared" si="148"/>
        <v>13</v>
      </c>
      <c r="K1915" s="32" t="str">
        <f>VLOOKUP(F1915,_holidays!A1911:B4016, 2,)</f>
        <v>N</v>
      </c>
      <c r="L1915" s="32" t="str">
        <f>VLOOKUP(F1915,_holidays!A1911:C4016, 3,FALSE)</f>
        <v>N</v>
      </c>
      <c r="M1915" s="32">
        <v>8.5</v>
      </c>
      <c r="N1915" s="32">
        <v>17.899999999999999</v>
      </c>
      <c r="O1915" s="32">
        <v>15.8</v>
      </c>
      <c r="P1915" s="32">
        <v>0</v>
      </c>
      <c r="Q1915" s="39">
        <v>114935.545</v>
      </c>
      <c r="R1915" s="40">
        <v>49.44768766</v>
      </c>
      <c r="S1915" s="40">
        <f t="shared" si="149"/>
        <v>5683296.9301918745</v>
      </c>
    </row>
    <row r="1916" spans="6:19" ht="20" customHeight="1" x14ac:dyDescent="0.2">
      <c r="F1916" s="4">
        <v>43915</v>
      </c>
      <c r="G1916" s="32" t="str">
        <f t="shared" si="145"/>
        <v>Wednesday</v>
      </c>
      <c r="H1916" s="32" t="str">
        <f t="shared" si="146"/>
        <v>March</v>
      </c>
      <c r="I1916" s="32" t="str">
        <f t="shared" si="147"/>
        <v>2020</v>
      </c>
      <c r="J1916" s="32">
        <f t="shared" si="148"/>
        <v>13</v>
      </c>
      <c r="K1916" s="32" t="str">
        <f>VLOOKUP(F1916,_holidays!A1912:B4017, 2,)</f>
        <v>N</v>
      </c>
      <c r="L1916" s="32" t="str">
        <f>VLOOKUP(F1916,_holidays!A1912:C4017, 3,FALSE)</f>
        <v>N</v>
      </c>
      <c r="M1916" s="32">
        <v>10.8</v>
      </c>
      <c r="N1916" s="32">
        <v>17.5</v>
      </c>
      <c r="O1916" s="32">
        <v>7.6</v>
      </c>
      <c r="P1916" s="32">
        <v>0</v>
      </c>
      <c r="Q1916" s="39">
        <v>113147.815</v>
      </c>
      <c r="R1916" s="40">
        <v>43.72083739</v>
      </c>
      <c r="S1916" s="40">
        <f t="shared" si="149"/>
        <v>4946917.2206488028</v>
      </c>
    </row>
    <row r="1917" spans="6:19" ht="20" customHeight="1" x14ac:dyDescent="0.2">
      <c r="F1917" s="4">
        <v>43916</v>
      </c>
      <c r="G1917" s="32" t="str">
        <f t="shared" si="145"/>
        <v>Thursday</v>
      </c>
      <c r="H1917" s="32" t="str">
        <f t="shared" si="146"/>
        <v>March</v>
      </c>
      <c r="I1917" s="32" t="str">
        <f t="shared" si="147"/>
        <v>2020</v>
      </c>
      <c r="J1917" s="32">
        <f t="shared" si="148"/>
        <v>13</v>
      </c>
      <c r="K1917" s="32" t="str">
        <f>VLOOKUP(F1917,_holidays!A1913:B4018, 2,)</f>
        <v>N</v>
      </c>
      <c r="L1917" s="32" t="str">
        <f>VLOOKUP(F1917,_holidays!A1913:C4018, 3,FALSE)</f>
        <v>N</v>
      </c>
      <c r="M1917" s="32">
        <v>13.7</v>
      </c>
      <c r="N1917" s="32">
        <v>19.8</v>
      </c>
      <c r="O1917" s="32">
        <v>15.5</v>
      </c>
      <c r="P1917" s="32">
        <v>0</v>
      </c>
      <c r="Q1917" s="39">
        <v>110088.01</v>
      </c>
      <c r="R1917" s="40">
        <v>45.521245239999999</v>
      </c>
      <c r="S1917" s="40">
        <f t="shared" si="149"/>
        <v>5011343.3011935716</v>
      </c>
    </row>
    <row r="1918" spans="6:19" ht="20" customHeight="1" x14ac:dyDescent="0.2">
      <c r="F1918" s="4">
        <v>43917</v>
      </c>
      <c r="G1918" s="32" t="str">
        <f t="shared" si="145"/>
        <v>Friday</v>
      </c>
      <c r="H1918" s="32" t="str">
        <f t="shared" si="146"/>
        <v>March</v>
      </c>
      <c r="I1918" s="32" t="str">
        <f t="shared" si="147"/>
        <v>2020</v>
      </c>
      <c r="J1918" s="32">
        <f t="shared" si="148"/>
        <v>13</v>
      </c>
      <c r="K1918" s="32" t="str">
        <f>VLOOKUP(F1918,_holidays!A1914:B4019, 2,)</f>
        <v>N</v>
      </c>
      <c r="L1918" s="32" t="str">
        <f>VLOOKUP(F1918,_holidays!A1914:C4019, 3,FALSE)</f>
        <v>N</v>
      </c>
      <c r="M1918" s="32">
        <v>13.6</v>
      </c>
      <c r="N1918" s="32">
        <v>27.6</v>
      </c>
      <c r="O1918" s="32">
        <v>17.8</v>
      </c>
      <c r="P1918" s="32">
        <v>0</v>
      </c>
      <c r="Q1918" s="39">
        <v>111958.245</v>
      </c>
      <c r="R1918" s="40">
        <v>49.318500309999997</v>
      </c>
      <c r="S1918" s="40">
        <f t="shared" si="149"/>
        <v>5521612.7407395551</v>
      </c>
    </row>
    <row r="1919" spans="6:19" ht="20" customHeight="1" x14ac:dyDescent="0.2">
      <c r="F1919" s="4">
        <v>43918</v>
      </c>
      <c r="G1919" s="32" t="str">
        <f t="shared" si="145"/>
        <v>Saturday</v>
      </c>
      <c r="H1919" s="32" t="str">
        <f t="shared" si="146"/>
        <v>March</v>
      </c>
      <c r="I1919" s="32" t="str">
        <f t="shared" si="147"/>
        <v>2020</v>
      </c>
      <c r="J1919" s="32">
        <f t="shared" si="148"/>
        <v>13</v>
      </c>
      <c r="K1919" s="32" t="str">
        <f>VLOOKUP(F1919,_holidays!A1915:B4020, 2,)</f>
        <v>N</v>
      </c>
      <c r="L1919" s="32" t="str">
        <f>VLOOKUP(F1919,_holidays!A1915:C4020, 3,FALSE)</f>
        <v>N</v>
      </c>
      <c r="M1919" s="32">
        <v>14.8</v>
      </c>
      <c r="N1919" s="32">
        <v>27.5</v>
      </c>
      <c r="O1919" s="32">
        <v>16.899999999999999</v>
      </c>
      <c r="P1919" s="32">
        <v>0</v>
      </c>
      <c r="Q1919" s="39">
        <v>97923.714999999997</v>
      </c>
      <c r="R1919" s="40">
        <v>47.963271040000002</v>
      </c>
      <c r="S1919" s="40">
        <f t="shared" si="149"/>
        <v>4696741.683788714</v>
      </c>
    </row>
    <row r="1920" spans="6:19" ht="20" customHeight="1" x14ac:dyDescent="0.2">
      <c r="F1920" s="4">
        <v>43919</v>
      </c>
      <c r="G1920" s="32" t="str">
        <f t="shared" si="145"/>
        <v>Sunday</v>
      </c>
      <c r="H1920" s="32" t="str">
        <f t="shared" si="146"/>
        <v>March</v>
      </c>
      <c r="I1920" s="32" t="str">
        <f t="shared" si="147"/>
        <v>2020</v>
      </c>
      <c r="J1920" s="32">
        <f t="shared" si="148"/>
        <v>14</v>
      </c>
      <c r="K1920" s="32" t="str">
        <f>VLOOKUP(F1920,_holidays!A1916:B4021, 2,)</f>
        <v>N</v>
      </c>
      <c r="L1920" s="32" t="str">
        <f>VLOOKUP(F1920,_holidays!A1916:C4021, 3,FALSE)</f>
        <v>N</v>
      </c>
      <c r="M1920" s="32">
        <v>16.5</v>
      </c>
      <c r="N1920" s="32">
        <v>26.4</v>
      </c>
      <c r="O1920" s="32">
        <v>9.5</v>
      </c>
      <c r="P1920" s="32">
        <v>0</v>
      </c>
      <c r="Q1920" s="39">
        <v>95953.205000000002</v>
      </c>
      <c r="R1920" s="40">
        <v>42.33862791</v>
      </c>
      <c r="S1920" s="40">
        <f t="shared" si="149"/>
        <v>4062527.0432669516</v>
      </c>
    </row>
    <row r="1921" spans="6:19" ht="20" customHeight="1" x14ac:dyDescent="0.2">
      <c r="F1921" s="4">
        <v>43920</v>
      </c>
      <c r="G1921" s="32" t="str">
        <f t="shared" si="145"/>
        <v>Monday</v>
      </c>
      <c r="H1921" s="32" t="str">
        <f t="shared" si="146"/>
        <v>March</v>
      </c>
      <c r="I1921" s="32" t="str">
        <f t="shared" si="147"/>
        <v>2020</v>
      </c>
      <c r="J1921" s="32">
        <f t="shared" si="148"/>
        <v>14</v>
      </c>
      <c r="K1921" s="32" t="str">
        <f>VLOOKUP(F1921,_holidays!A1917:B4022, 2,)</f>
        <v>N</v>
      </c>
      <c r="L1921" s="32" t="str">
        <f>VLOOKUP(F1921,_holidays!A1917:C4022, 3,FALSE)</f>
        <v>N</v>
      </c>
      <c r="M1921" s="32">
        <v>15.9</v>
      </c>
      <c r="N1921" s="32">
        <v>21.7</v>
      </c>
      <c r="O1921" s="32">
        <v>13.3</v>
      </c>
      <c r="P1921" s="32">
        <v>5.2</v>
      </c>
      <c r="Q1921" s="39">
        <v>107687.51</v>
      </c>
      <c r="R1921" s="40">
        <v>57.502975429999999</v>
      </c>
      <c r="S1921" s="40">
        <f t="shared" si="149"/>
        <v>6192352.2416478787</v>
      </c>
    </row>
    <row r="1922" spans="6:19" ht="20" customHeight="1" x14ac:dyDescent="0.2">
      <c r="F1922" s="4">
        <v>43921</v>
      </c>
      <c r="G1922" s="32" t="str">
        <f t="shared" si="145"/>
        <v>Tuesday</v>
      </c>
      <c r="H1922" s="32" t="str">
        <f t="shared" si="146"/>
        <v>March</v>
      </c>
      <c r="I1922" s="32" t="str">
        <f t="shared" si="147"/>
        <v>2020</v>
      </c>
      <c r="J1922" s="32">
        <f t="shared" si="148"/>
        <v>14</v>
      </c>
      <c r="K1922" s="32" t="str">
        <f>VLOOKUP(F1922,_holidays!A1918:B4023, 2,)</f>
        <v>N</v>
      </c>
      <c r="L1922" s="32" t="str">
        <f>VLOOKUP(F1922,_holidays!A1918:C4023, 3,FALSE)</f>
        <v>N</v>
      </c>
      <c r="M1922" s="32">
        <v>12.2</v>
      </c>
      <c r="N1922" s="32">
        <v>21.4</v>
      </c>
      <c r="O1922" s="32">
        <v>16.899999999999999</v>
      </c>
      <c r="P1922" s="32">
        <v>0</v>
      </c>
      <c r="Q1922" s="39">
        <v>109043.86500000001</v>
      </c>
      <c r="R1922" s="40">
        <v>57.690193069999999</v>
      </c>
      <c r="S1922" s="40">
        <f t="shared" si="149"/>
        <v>6290761.6249490157</v>
      </c>
    </row>
    <row r="1923" spans="6:19" ht="20" customHeight="1" x14ac:dyDescent="0.2">
      <c r="F1923" s="4">
        <v>43922</v>
      </c>
      <c r="G1923" s="32" t="str">
        <f t="shared" si="145"/>
        <v>Wednesday</v>
      </c>
      <c r="H1923" s="32" t="str">
        <f t="shared" si="146"/>
        <v>April</v>
      </c>
      <c r="I1923" s="32" t="str">
        <f t="shared" si="147"/>
        <v>2020</v>
      </c>
      <c r="J1923" s="32">
        <f t="shared" si="148"/>
        <v>14</v>
      </c>
      <c r="K1923" s="32" t="str">
        <f>VLOOKUP(F1923,_holidays!A1919:B4024, 2,)</f>
        <v>N</v>
      </c>
      <c r="L1923" s="32" t="str">
        <f>VLOOKUP(F1923,_holidays!A1919:C4024, 3,FALSE)</f>
        <v>N</v>
      </c>
      <c r="M1923" s="32">
        <v>11</v>
      </c>
      <c r="N1923" s="32">
        <v>23.1</v>
      </c>
      <c r="O1923" s="32">
        <v>15.2</v>
      </c>
      <c r="P1923" s="32">
        <v>0</v>
      </c>
      <c r="Q1923" s="39">
        <v>110991.625</v>
      </c>
      <c r="R1923" s="40">
        <v>62.967514510000001</v>
      </c>
      <c r="S1923" s="40">
        <f t="shared" si="149"/>
        <v>6988866.7576759793</v>
      </c>
    </row>
    <row r="1924" spans="6:19" ht="20" customHeight="1" x14ac:dyDescent="0.2">
      <c r="F1924" s="4">
        <v>43923</v>
      </c>
      <c r="G1924" s="32" t="str">
        <f t="shared" si="145"/>
        <v>Thursday</v>
      </c>
      <c r="H1924" s="32" t="str">
        <f t="shared" si="146"/>
        <v>April</v>
      </c>
      <c r="I1924" s="32" t="str">
        <f t="shared" si="147"/>
        <v>2020</v>
      </c>
      <c r="J1924" s="32">
        <f t="shared" si="148"/>
        <v>14</v>
      </c>
      <c r="K1924" s="32" t="str">
        <f>VLOOKUP(F1924,_holidays!A1920:B4025, 2,)</f>
        <v>N</v>
      </c>
      <c r="L1924" s="32" t="str">
        <f>VLOOKUP(F1924,_holidays!A1920:C4025, 3,FALSE)</f>
        <v>N</v>
      </c>
      <c r="M1924" s="32">
        <v>12.4</v>
      </c>
      <c r="N1924" s="32">
        <v>20.7</v>
      </c>
      <c r="O1924" s="32">
        <v>4.2</v>
      </c>
      <c r="P1924" s="32">
        <v>23</v>
      </c>
      <c r="Q1924" s="39">
        <v>116302.66499999999</v>
      </c>
      <c r="R1924" s="40">
        <v>61.537019960000002</v>
      </c>
      <c r="S1924" s="40">
        <f t="shared" si="149"/>
        <v>7156919.4175061928</v>
      </c>
    </row>
    <row r="1925" spans="6:19" ht="20" customHeight="1" x14ac:dyDescent="0.2">
      <c r="F1925" s="4">
        <v>43924</v>
      </c>
      <c r="G1925" s="32" t="str">
        <f t="shared" si="145"/>
        <v>Friday</v>
      </c>
      <c r="H1925" s="32" t="str">
        <f t="shared" si="146"/>
        <v>April</v>
      </c>
      <c r="I1925" s="32" t="str">
        <f t="shared" si="147"/>
        <v>2020</v>
      </c>
      <c r="J1925" s="32">
        <f t="shared" si="148"/>
        <v>14</v>
      </c>
      <c r="K1925" s="32" t="str">
        <f>VLOOKUP(F1925,_holidays!A1921:B4026, 2,)</f>
        <v>N</v>
      </c>
      <c r="L1925" s="32" t="str">
        <f>VLOOKUP(F1925,_holidays!A1921:C4026, 3,FALSE)</f>
        <v>N</v>
      </c>
      <c r="M1925" s="32">
        <v>13.7</v>
      </c>
      <c r="N1925" s="32">
        <v>23.2</v>
      </c>
      <c r="O1925" s="32">
        <v>12</v>
      </c>
      <c r="P1925" s="32">
        <v>15.8</v>
      </c>
      <c r="Q1925" s="39">
        <v>104294.57</v>
      </c>
      <c r="R1925" s="40">
        <v>48.636778120000002</v>
      </c>
      <c r="S1925" s="40">
        <f t="shared" si="149"/>
        <v>5072551.8602108089</v>
      </c>
    </row>
    <row r="1926" spans="6:19" ht="20" customHeight="1" x14ac:dyDescent="0.2">
      <c r="F1926" s="4">
        <v>43925</v>
      </c>
      <c r="G1926" s="32" t="str">
        <f t="shared" ref="G1926:G1989" si="150">TEXT(F1926,"DDDD")</f>
        <v>Saturday</v>
      </c>
      <c r="H1926" s="32" t="str">
        <f t="shared" ref="H1926:H1989" si="151">TEXT(F1926,"MMMM")</f>
        <v>April</v>
      </c>
      <c r="I1926" s="32" t="str">
        <f t="shared" ref="I1926:I1989" si="152">TEXT(F1926,"YYYY")</f>
        <v>2020</v>
      </c>
      <c r="J1926" s="32">
        <f t="shared" ref="J1926:J1989" si="153">WEEKNUM(F1926)</f>
        <v>14</v>
      </c>
      <c r="K1926" s="32" t="str">
        <f>VLOOKUP(F1926,_holidays!A1922:B4027, 2,)</f>
        <v>N</v>
      </c>
      <c r="L1926" s="32" t="str">
        <f>VLOOKUP(F1926,_holidays!A1922:C4027, 3,FALSE)</f>
        <v>N</v>
      </c>
      <c r="M1926" s="32">
        <v>12.8</v>
      </c>
      <c r="N1926" s="32">
        <v>16.600000000000001</v>
      </c>
      <c r="O1926" s="32">
        <v>6.1</v>
      </c>
      <c r="P1926" s="32">
        <v>35.200000000000003</v>
      </c>
      <c r="Q1926" s="39">
        <v>101854.155</v>
      </c>
      <c r="R1926" s="40">
        <v>38.375968759999999</v>
      </c>
      <c r="S1926" s="40">
        <f t="shared" ref="S1926:S1989" si="154">Q1926*R1926</f>
        <v>3908751.8703561975</v>
      </c>
    </row>
    <row r="1927" spans="6:19" ht="20" customHeight="1" x14ac:dyDescent="0.2">
      <c r="F1927" s="4">
        <v>43926</v>
      </c>
      <c r="G1927" s="32" t="str">
        <f t="shared" si="150"/>
        <v>Sunday</v>
      </c>
      <c r="H1927" s="32" t="str">
        <f t="shared" si="151"/>
        <v>April</v>
      </c>
      <c r="I1927" s="32" t="str">
        <f t="shared" si="152"/>
        <v>2020</v>
      </c>
      <c r="J1927" s="32">
        <f t="shared" si="153"/>
        <v>15</v>
      </c>
      <c r="K1927" s="32" t="str">
        <f>VLOOKUP(F1927,_holidays!A1923:B4028, 2,)</f>
        <v>N</v>
      </c>
      <c r="L1927" s="32" t="str">
        <f>VLOOKUP(F1927,_holidays!A1923:C4028, 3,FALSE)</f>
        <v>N</v>
      </c>
      <c r="M1927" s="32">
        <v>9.5</v>
      </c>
      <c r="N1927" s="32">
        <v>16.899999999999999</v>
      </c>
      <c r="O1927" s="32">
        <v>4.5</v>
      </c>
      <c r="P1927" s="32">
        <v>4.4000000000000004</v>
      </c>
      <c r="Q1927" s="39">
        <v>105098.02499999999</v>
      </c>
      <c r="R1927" s="40">
        <v>23.78090796</v>
      </c>
      <c r="S1927" s="40">
        <f t="shared" si="154"/>
        <v>2499326.4593027788</v>
      </c>
    </row>
    <row r="1928" spans="6:19" ht="20" customHeight="1" x14ac:dyDescent="0.2">
      <c r="F1928" s="4">
        <v>43927</v>
      </c>
      <c r="G1928" s="32" t="str">
        <f t="shared" si="150"/>
        <v>Monday</v>
      </c>
      <c r="H1928" s="32" t="str">
        <f t="shared" si="151"/>
        <v>April</v>
      </c>
      <c r="I1928" s="32" t="str">
        <f t="shared" si="152"/>
        <v>2020</v>
      </c>
      <c r="J1928" s="32">
        <f t="shared" si="153"/>
        <v>15</v>
      </c>
      <c r="K1928" s="32" t="str">
        <f>VLOOKUP(F1928,_holidays!A1924:B4029, 2,)</f>
        <v>N</v>
      </c>
      <c r="L1928" s="32" t="str">
        <f>VLOOKUP(F1928,_holidays!A1924:C4029, 3,FALSE)</f>
        <v>N</v>
      </c>
      <c r="M1928" s="32">
        <v>10.7</v>
      </c>
      <c r="N1928" s="32">
        <v>16.5</v>
      </c>
      <c r="O1928" s="32">
        <v>11.5</v>
      </c>
      <c r="P1928" s="32">
        <v>6.2</v>
      </c>
      <c r="Q1928" s="39">
        <v>118074.565</v>
      </c>
      <c r="R1928" s="40">
        <v>64.755851129999996</v>
      </c>
      <c r="S1928" s="40">
        <f t="shared" si="154"/>
        <v>7646018.9533795081</v>
      </c>
    </row>
    <row r="1929" spans="6:19" ht="20" customHeight="1" x14ac:dyDescent="0.2">
      <c r="F1929" s="4">
        <v>43928</v>
      </c>
      <c r="G1929" s="32" t="str">
        <f t="shared" si="150"/>
        <v>Tuesday</v>
      </c>
      <c r="H1929" s="32" t="str">
        <f t="shared" si="151"/>
        <v>April</v>
      </c>
      <c r="I1929" s="32" t="str">
        <f t="shared" si="152"/>
        <v>2020</v>
      </c>
      <c r="J1929" s="32">
        <f t="shared" si="153"/>
        <v>15</v>
      </c>
      <c r="K1929" s="32" t="str">
        <f>VLOOKUP(F1929,_holidays!A1925:B4030, 2,)</f>
        <v>N</v>
      </c>
      <c r="L1929" s="32" t="str">
        <f>VLOOKUP(F1929,_holidays!A1925:C4030, 3,FALSE)</f>
        <v>N</v>
      </c>
      <c r="M1929" s="32">
        <v>11.9</v>
      </c>
      <c r="N1929" s="32">
        <v>16.399999999999999</v>
      </c>
      <c r="O1929" s="32">
        <v>9.5</v>
      </c>
      <c r="P1929" s="32">
        <v>1.4</v>
      </c>
      <c r="Q1929" s="39">
        <v>118404.455</v>
      </c>
      <c r="R1929" s="40">
        <v>55.234382369999999</v>
      </c>
      <c r="S1929" s="40">
        <f t="shared" si="154"/>
        <v>6539996.9417814584</v>
      </c>
    </row>
    <row r="1930" spans="6:19" ht="20" customHeight="1" x14ac:dyDescent="0.2">
      <c r="F1930" s="4">
        <v>43929</v>
      </c>
      <c r="G1930" s="32" t="str">
        <f t="shared" si="150"/>
        <v>Wednesday</v>
      </c>
      <c r="H1930" s="32" t="str">
        <f t="shared" si="151"/>
        <v>April</v>
      </c>
      <c r="I1930" s="32" t="str">
        <f t="shared" si="152"/>
        <v>2020</v>
      </c>
      <c r="J1930" s="32">
        <f t="shared" si="153"/>
        <v>15</v>
      </c>
      <c r="K1930" s="32" t="str">
        <f>VLOOKUP(F1930,_holidays!A1926:B4031, 2,)</f>
        <v>N</v>
      </c>
      <c r="L1930" s="32" t="str">
        <f>VLOOKUP(F1930,_holidays!A1926:C4031, 3,FALSE)</f>
        <v>N</v>
      </c>
      <c r="M1930" s="32">
        <v>11.7</v>
      </c>
      <c r="N1930" s="32">
        <v>18.600000000000001</v>
      </c>
      <c r="O1930" s="32">
        <v>10.7</v>
      </c>
      <c r="P1930" s="32">
        <v>1.2</v>
      </c>
      <c r="Q1930" s="39">
        <v>108404.01</v>
      </c>
      <c r="R1930" s="40">
        <v>44.729397409999997</v>
      </c>
      <c r="S1930" s="40">
        <f t="shared" si="154"/>
        <v>4848846.0441276133</v>
      </c>
    </row>
    <row r="1931" spans="6:19" ht="20" customHeight="1" x14ac:dyDescent="0.2">
      <c r="F1931" s="4">
        <v>43930</v>
      </c>
      <c r="G1931" s="32" t="str">
        <f t="shared" si="150"/>
        <v>Thursday</v>
      </c>
      <c r="H1931" s="32" t="str">
        <f t="shared" si="151"/>
        <v>April</v>
      </c>
      <c r="I1931" s="32" t="str">
        <f t="shared" si="152"/>
        <v>2020</v>
      </c>
      <c r="J1931" s="32">
        <f t="shared" si="153"/>
        <v>15</v>
      </c>
      <c r="K1931" s="32" t="str">
        <f>VLOOKUP(F1931,_holidays!A1927:B4032, 2,)</f>
        <v>N</v>
      </c>
      <c r="L1931" s="32" t="str">
        <f>VLOOKUP(F1931,_holidays!A1927:C4032, 3,FALSE)</f>
        <v>N</v>
      </c>
      <c r="M1931" s="32">
        <v>8.9</v>
      </c>
      <c r="N1931" s="32">
        <v>21.2</v>
      </c>
      <c r="O1931" s="32">
        <v>15.8</v>
      </c>
      <c r="P1931" s="32">
        <v>0</v>
      </c>
      <c r="Q1931" s="39">
        <v>108587.52</v>
      </c>
      <c r="R1931" s="40">
        <v>43.738044760000001</v>
      </c>
      <c r="S1931" s="40">
        <f t="shared" si="154"/>
        <v>4749405.8101373957</v>
      </c>
    </row>
    <row r="1932" spans="6:19" ht="20" customHeight="1" x14ac:dyDescent="0.2">
      <c r="F1932" s="4">
        <v>43931</v>
      </c>
      <c r="G1932" s="32" t="str">
        <f t="shared" si="150"/>
        <v>Friday</v>
      </c>
      <c r="H1932" s="32" t="str">
        <f t="shared" si="151"/>
        <v>April</v>
      </c>
      <c r="I1932" s="32" t="str">
        <f t="shared" si="152"/>
        <v>2020</v>
      </c>
      <c r="J1932" s="32">
        <f t="shared" si="153"/>
        <v>15</v>
      </c>
      <c r="K1932" s="32" t="str">
        <f>VLOOKUP(F1932,_holidays!A1928:B4033, 2,)</f>
        <v>N</v>
      </c>
      <c r="L1932" s="32" t="str">
        <f>VLOOKUP(F1932,_holidays!A1928:C4033, 3,FALSE)</f>
        <v>Y</v>
      </c>
      <c r="M1932" s="32">
        <v>12.7</v>
      </c>
      <c r="N1932" s="32">
        <v>22</v>
      </c>
      <c r="O1932" s="32">
        <v>9.5</v>
      </c>
      <c r="P1932" s="32">
        <v>0.2</v>
      </c>
      <c r="Q1932" s="39">
        <v>94831.23</v>
      </c>
      <c r="R1932" s="40">
        <v>38.435506619999998</v>
      </c>
      <c r="S1932" s="40">
        <f t="shared" si="154"/>
        <v>3644886.3684477424</v>
      </c>
    </row>
    <row r="1933" spans="6:19" ht="20" customHeight="1" x14ac:dyDescent="0.2">
      <c r="F1933" s="4">
        <v>43932</v>
      </c>
      <c r="G1933" s="32" t="str">
        <f t="shared" si="150"/>
        <v>Saturday</v>
      </c>
      <c r="H1933" s="32" t="str">
        <f t="shared" si="151"/>
        <v>April</v>
      </c>
      <c r="I1933" s="32" t="str">
        <f t="shared" si="152"/>
        <v>2020</v>
      </c>
      <c r="J1933" s="32">
        <f t="shared" si="153"/>
        <v>15</v>
      </c>
      <c r="K1933" s="32" t="str">
        <f>VLOOKUP(F1933,_holidays!A1929:B4034, 2,)</f>
        <v>N</v>
      </c>
      <c r="L1933" s="32" t="str">
        <f>VLOOKUP(F1933,_holidays!A1929:C4034, 3,FALSE)</f>
        <v>Y</v>
      </c>
      <c r="M1933" s="32">
        <v>13</v>
      </c>
      <c r="N1933" s="32">
        <v>15.7</v>
      </c>
      <c r="O1933" s="32">
        <v>11.3</v>
      </c>
      <c r="P1933" s="32">
        <v>2.4</v>
      </c>
      <c r="Q1933" s="39">
        <v>92097.07</v>
      </c>
      <c r="R1933" s="40">
        <v>19.934105580000001</v>
      </c>
      <c r="S1933" s="40">
        <f t="shared" si="154"/>
        <v>1835872.7169886508</v>
      </c>
    </row>
    <row r="1934" spans="6:19" ht="20" customHeight="1" x14ac:dyDescent="0.2">
      <c r="F1934" s="4">
        <v>43933</v>
      </c>
      <c r="G1934" s="32" t="str">
        <f t="shared" si="150"/>
        <v>Sunday</v>
      </c>
      <c r="H1934" s="32" t="str">
        <f t="shared" si="151"/>
        <v>April</v>
      </c>
      <c r="I1934" s="32" t="str">
        <f t="shared" si="152"/>
        <v>2020</v>
      </c>
      <c r="J1934" s="32">
        <f t="shared" si="153"/>
        <v>16</v>
      </c>
      <c r="K1934" s="32" t="str">
        <f>VLOOKUP(F1934,_holidays!A1930:B4035, 2,)</f>
        <v>N</v>
      </c>
      <c r="L1934" s="32" t="str">
        <f>VLOOKUP(F1934,_holidays!A1930:C4035, 3,FALSE)</f>
        <v>Y</v>
      </c>
      <c r="M1934" s="32">
        <v>11</v>
      </c>
      <c r="N1934" s="32">
        <v>15.3</v>
      </c>
      <c r="O1934" s="32">
        <v>7.7</v>
      </c>
      <c r="P1934" s="32">
        <v>2.4</v>
      </c>
      <c r="Q1934" s="39">
        <v>101760.09</v>
      </c>
      <c r="R1934" s="40">
        <v>45.982052150000001</v>
      </c>
      <c r="S1934" s="40">
        <f t="shared" si="154"/>
        <v>4679137.7651686938</v>
      </c>
    </row>
    <row r="1935" spans="6:19" ht="20" customHeight="1" x14ac:dyDescent="0.2">
      <c r="F1935" s="4">
        <v>43934</v>
      </c>
      <c r="G1935" s="32" t="str">
        <f t="shared" si="150"/>
        <v>Monday</v>
      </c>
      <c r="H1935" s="32" t="str">
        <f t="shared" si="151"/>
        <v>April</v>
      </c>
      <c r="I1935" s="32" t="str">
        <f t="shared" si="152"/>
        <v>2020</v>
      </c>
      <c r="J1935" s="32">
        <f t="shared" si="153"/>
        <v>16</v>
      </c>
      <c r="K1935" s="32" t="str">
        <f>VLOOKUP(F1935,_holidays!A1931:B4036, 2,)</f>
        <v>N</v>
      </c>
      <c r="L1935" s="32" t="str">
        <f>VLOOKUP(F1935,_holidays!A1931:C4036, 3,FALSE)</f>
        <v>Y</v>
      </c>
      <c r="M1935" s="32">
        <v>12.2</v>
      </c>
      <c r="N1935" s="32">
        <v>18.3</v>
      </c>
      <c r="O1935" s="32">
        <v>14.3</v>
      </c>
      <c r="P1935" s="32">
        <v>0</v>
      </c>
      <c r="Q1935" s="39">
        <v>100025.9</v>
      </c>
      <c r="R1935" s="40">
        <v>56.657417019999997</v>
      </c>
      <c r="S1935" s="40">
        <f t="shared" si="154"/>
        <v>5667209.1291008173</v>
      </c>
    </row>
    <row r="1936" spans="6:19" ht="20" customHeight="1" x14ac:dyDescent="0.2">
      <c r="F1936" s="4">
        <v>43935</v>
      </c>
      <c r="G1936" s="32" t="str">
        <f t="shared" si="150"/>
        <v>Tuesday</v>
      </c>
      <c r="H1936" s="32" t="str">
        <f t="shared" si="151"/>
        <v>April</v>
      </c>
      <c r="I1936" s="32" t="str">
        <f t="shared" si="152"/>
        <v>2020</v>
      </c>
      <c r="J1936" s="32">
        <f t="shared" si="153"/>
        <v>16</v>
      </c>
      <c r="K1936" s="32" t="str">
        <f>VLOOKUP(F1936,_holidays!A1932:B4037, 2,)</f>
        <v>N</v>
      </c>
      <c r="L1936" s="32" t="str">
        <f>VLOOKUP(F1936,_holidays!A1932:C4037, 3,FALSE)</f>
        <v>N</v>
      </c>
      <c r="M1936" s="32">
        <v>12.1</v>
      </c>
      <c r="N1936" s="32">
        <v>23.4</v>
      </c>
      <c r="O1936" s="32">
        <v>11.1</v>
      </c>
      <c r="P1936" s="32">
        <v>0.6</v>
      </c>
      <c r="Q1936" s="39">
        <v>107849.83</v>
      </c>
      <c r="R1936" s="40">
        <v>40.838553589999997</v>
      </c>
      <c r="S1936" s="40">
        <f t="shared" si="154"/>
        <v>4404431.062127389</v>
      </c>
    </row>
    <row r="1937" spans="6:19" ht="20" customHeight="1" x14ac:dyDescent="0.2">
      <c r="F1937" s="4">
        <v>43936</v>
      </c>
      <c r="G1937" s="32" t="str">
        <f t="shared" si="150"/>
        <v>Wednesday</v>
      </c>
      <c r="H1937" s="32" t="str">
        <f t="shared" si="151"/>
        <v>April</v>
      </c>
      <c r="I1937" s="32" t="str">
        <f t="shared" si="152"/>
        <v>2020</v>
      </c>
      <c r="J1937" s="32">
        <f t="shared" si="153"/>
        <v>16</v>
      </c>
      <c r="K1937" s="32" t="str">
        <f>VLOOKUP(F1937,_holidays!A1933:B4038, 2,)</f>
        <v>N</v>
      </c>
      <c r="L1937" s="32" t="str">
        <f>VLOOKUP(F1937,_holidays!A1933:C4038, 3,FALSE)</f>
        <v>N</v>
      </c>
      <c r="M1937" s="32">
        <v>15.6</v>
      </c>
      <c r="N1937" s="32">
        <v>23.5</v>
      </c>
      <c r="O1937" s="32">
        <v>11.8</v>
      </c>
      <c r="P1937" s="32">
        <v>0</v>
      </c>
      <c r="Q1937" s="39">
        <v>104547.34</v>
      </c>
      <c r="R1937" s="40">
        <v>27.705995810000001</v>
      </c>
      <c r="S1937" s="40">
        <f t="shared" si="154"/>
        <v>2896588.1639866456</v>
      </c>
    </row>
    <row r="1938" spans="6:19" ht="20" customHeight="1" x14ac:dyDescent="0.2">
      <c r="F1938" s="4">
        <v>43937</v>
      </c>
      <c r="G1938" s="32" t="str">
        <f t="shared" si="150"/>
        <v>Thursday</v>
      </c>
      <c r="H1938" s="32" t="str">
        <f t="shared" si="151"/>
        <v>April</v>
      </c>
      <c r="I1938" s="32" t="str">
        <f t="shared" si="152"/>
        <v>2020</v>
      </c>
      <c r="J1938" s="32">
        <f t="shared" si="153"/>
        <v>16</v>
      </c>
      <c r="K1938" s="32" t="str">
        <f>VLOOKUP(F1938,_holidays!A1934:B4039, 2,)</f>
        <v>N</v>
      </c>
      <c r="L1938" s="32" t="str">
        <f>VLOOKUP(F1938,_holidays!A1934:C4039, 3,FALSE)</f>
        <v>N</v>
      </c>
      <c r="M1938" s="32">
        <v>15.4</v>
      </c>
      <c r="N1938" s="32">
        <v>21.5</v>
      </c>
      <c r="O1938" s="32">
        <v>11.3</v>
      </c>
      <c r="P1938" s="32">
        <v>0.2</v>
      </c>
      <c r="Q1938" s="39">
        <v>106527.94500000001</v>
      </c>
      <c r="R1938" s="40">
        <v>29.80144816</v>
      </c>
      <c r="S1938" s="40">
        <f t="shared" si="154"/>
        <v>3174687.0305088311</v>
      </c>
    </row>
    <row r="1939" spans="6:19" ht="20" customHeight="1" x14ac:dyDescent="0.2">
      <c r="F1939" s="4">
        <v>43938</v>
      </c>
      <c r="G1939" s="32" t="str">
        <f t="shared" si="150"/>
        <v>Friday</v>
      </c>
      <c r="H1939" s="32" t="str">
        <f t="shared" si="151"/>
        <v>April</v>
      </c>
      <c r="I1939" s="32" t="str">
        <f t="shared" si="152"/>
        <v>2020</v>
      </c>
      <c r="J1939" s="32">
        <f t="shared" si="153"/>
        <v>16</v>
      </c>
      <c r="K1939" s="32" t="str">
        <f>VLOOKUP(F1939,_holidays!A1935:B4040, 2,)</f>
        <v>N</v>
      </c>
      <c r="L1939" s="32" t="str">
        <f>VLOOKUP(F1939,_holidays!A1935:C4040, 3,FALSE)</f>
        <v>N</v>
      </c>
      <c r="M1939" s="32">
        <v>11.4</v>
      </c>
      <c r="N1939" s="32">
        <v>18.399999999999999</v>
      </c>
      <c r="O1939" s="32">
        <v>10.1</v>
      </c>
      <c r="P1939" s="32">
        <v>0</v>
      </c>
      <c r="Q1939" s="39">
        <v>106943.49</v>
      </c>
      <c r="R1939" s="40">
        <v>30.782703059999999</v>
      </c>
      <c r="S1939" s="40">
        <f t="shared" si="154"/>
        <v>3292009.6968700793</v>
      </c>
    </row>
    <row r="1940" spans="6:19" ht="20" customHeight="1" x14ac:dyDescent="0.2">
      <c r="F1940" s="4">
        <v>43939</v>
      </c>
      <c r="G1940" s="32" t="str">
        <f t="shared" si="150"/>
        <v>Saturday</v>
      </c>
      <c r="H1940" s="32" t="str">
        <f t="shared" si="151"/>
        <v>April</v>
      </c>
      <c r="I1940" s="32" t="str">
        <f t="shared" si="152"/>
        <v>2020</v>
      </c>
      <c r="J1940" s="32">
        <f t="shared" si="153"/>
        <v>16</v>
      </c>
      <c r="K1940" s="32" t="str">
        <f>VLOOKUP(F1940,_holidays!A1936:B4041, 2,)</f>
        <v>N</v>
      </c>
      <c r="L1940" s="32" t="str">
        <f>VLOOKUP(F1940,_holidays!A1936:C4041, 3,FALSE)</f>
        <v>N</v>
      </c>
      <c r="M1940" s="32">
        <v>12.9</v>
      </c>
      <c r="N1940" s="32">
        <v>16.399999999999999</v>
      </c>
      <c r="O1940" s="32">
        <v>7.9</v>
      </c>
      <c r="P1940" s="32">
        <v>0</v>
      </c>
      <c r="Q1940" s="39">
        <v>106888.545</v>
      </c>
      <c r="R1940" s="40">
        <v>42.660865000000001</v>
      </c>
      <c r="S1940" s="40">
        <f t="shared" si="154"/>
        <v>4559957.7882914254</v>
      </c>
    </row>
    <row r="1941" spans="6:19" ht="20" customHeight="1" x14ac:dyDescent="0.2">
      <c r="F1941" s="4">
        <v>43940</v>
      </c>
      <c r="G1941" s="32" t="str">
        <f t="shared" si="150"/>
        <v>Sunday</v>
      </c>
      <c r="H1941" s="32" t="str">
        <f t="shared" si="151"/>
        <v>April</v>
      </c>
      <c r="I1941" s="32" t="str">
        <f t="shared" si="152"/>
        <v>2020</v>
      </c>
      <c r="J1941" s="32">
        <f t="shared" si="153"/>
        <v>17</v>
      </c>
      <c r="K1941" s="32" t="str">
        <f>VLOOKUP(F1941,_holidays!A1937:B4042, 2,)</f>
        <v>N</v>
      </c>
      <c r="L1941" s="32" t="str">
        <f>VLOOKUP(F1941,_holidays!A1937:C4042, 3,FALSE)</f>
        <v>N</v>
      </c>
      <c r="M1941" s="32">
        <v>11.2</v>
      </c>
      <c r="N1941" s="32">
        <v>19.399999999999999</v>
      </c>
      <c r="O1941" s="32">
        <v>11.3</v>
      </c>
      <c r="P1941" s="32">
        <v>0</v>
      </c>
      <c r="Q1941" s="39">
        <v>100737.83500000001</v>
      </c>
      <c r="R1941" s="40">
        <v>35.703490809999998</v>
      </c>
      <c r="S1941" s="40">
        <f t="shared" si="154"/>
        <v>3596692.3661417966</v>
      </c>
    </row>
    <row r="1942" spans="6:19" ht="20" customHeight="1" x14ac:dyDescent="0.2">
      <c r="F1942" s="4">
        <v>43941</v>
      </c>
      <c r="G1942" s="32" t="str">
        <f t="shared" si="150"/>
        <v>Monday</v>
      </c>
      <c r="H1942" s="32" t="str">
        <f t="shared" si="151"/>
        <v>April</v>
      </c>
      <c r="I1942" s="32" t="str">
        <f t="shared" si="152"/>
        <v>2020</v>
      </c>
      <c r="J1942" s="32">
        <f t="shared" si="153"/>
        <v>17</v>
      </c>
      <c r="K1942" s="32" t="str">
        <f>VLOOKUP(F1942,_holidays!A1938:B4043, 2,)</f>
        <v>N</v>
      </c>
      <c r="L1942" s="32" t="str">
        <f>VLOOKUP(F1942,_holidays!A1938:C4043, 3,FALSE)</f>
        <v>N</v>
      </c>
      <c r="M1942" s="32">
        <v>12</v>
      </c>
      <c r="N1942" s="32">
        <v>20.8</v>
      </c>
      <c r="O1942" s="32">
        <v>8.1</v>
      </c>
      <c r="P1942" s="32">
        <v>3.4</v>
      </c>
      <c r="Q1942" s="39">
        <v>109168.595</v>
      </c>
      <c r="R1942" s="40">
        <v>25.61588931</v>
      </c>
      <c r="S1942" s="40">
        <f t="shared" si="154"/>
        <v>2796450.6456482196</v>
      </c>
    </row>
    <row r="1943" spans="6:19" ht="20" customHeight="1" x14ac:dyDescent="0.2">
      <c r="F1943" s="4">
        <v>43942</v>
      </c>
      <c r="G1943" s="32" t="str">
        <f t="shared" si="150"/>
        <v>Tuesday</v>
      </c>
      <c r="H1943" s="32" t="str">
        <f t="shared" si="151"/>
        <v>April</v>
      </c>
      <c r="I1943" s="32" t="str">
        <f t="shared" si="152"/>
        <v>2020</v>
      </c>
      <c r="J1943" s="32">
        <f t="shared" si="153"/>
        <v>17</v>
      </c>
      <c r="K1943" s="32" t="str">
        <f>VLOOKUP(F1943,_holidays!A1939:B4044, 2,)</f>
        <v>N</v>
      </c>
      <c r="L1943" s="32" t="str">
        <f>VLOOKUP(F1943,_holidays!A1939:C4044, 3,FALSE)</f>
        <v>N</v>
      </c>
      <c r="M1943" s="32">
        <v>8.5</v>
      </c>
      <c r="N1943" s="32">
        <v>19.600000000000001</v>
      </c>
      <c r="O1943" s="32">
        <v>9.8000000000000007</v>
      </c>
      <c r="P1943" s="32">
        <v>0</v>
      </c>
      <c r="Q1943" s="39">
        <v>111417.63</v>
      </c>
      <c r="R1943" s="40">
        <v>33.035885159999999</v>
      </c>
      <c r="S1943" s="40">
        <f t="shared" si="154"/>
        <v>3680780.0294793709</v>
      </c>
    </row>
    <row r="1944" spans="6:19" ht="20" customHeight="1" x14ac:dyDescent="0.2">
      <c r="F1944" s="4">
        <v>43943</v>
      </c>
      <c r="G1944" s="32" t="str">
        <f t="shared" si="150"/>
        <v>Wednesday</v>
      </c>
      <c r="H1944" s="32" t="str">
        <f t="shared" si="151"/>
        <v>April</v>
      </c>
      <c r="I1944" s="32" t="str">
        <f t="shared" si="152"/>
        <v>2020</v>
      </c>
      <c r="J1944" s="32">
        <f t="shared" si="153"/>
        <v>17</v>
      </c>
      <c r="K1944" s="32" t="str">
        <f>VLOOKUP(F1944,_holidays!A1940:B4045, 2,)</f>
        <v>N</v>
      </c>
      <c r="L1944" s="32" t="str">
        <f>VLOOKUP(F1944,_holidays!A1940:C4045, 3,FALSE)</f>
        <v>N</v>
      </c>
      <c r="M1944" s="32">
        <v>12.8</v>
      </c>
      <c r="N1944" s="32">
        <v>18.2</v>
      </c>
      <c r="O1944" s="32">
        <v>8.8000000000000007</v>
      </c>
      <c r="P1944" s="32">
        <v>0</v>
      </c>
      <c r="Q1944" s="39">
        <v>113506.01</v>
      </c>
      <c r="R1944" s="40">
        <v>37.881751569999999</v>
      </c>
      <c r="S1944" s="40">
        <f t="shared" si="154"/>
        <v>4299806.4725219356</v>
      </c>
    </row>
    <row r="1945" spans="6:19" ht="20" customHeight="1" x14ac:dyDescent="0.2">
      <c r="F1945" s="4">
        <v>43944</v>
      </c>
      <c r="G1945" s="32" t="str">
        <f t="shared" si="150"/>
        <v>Thursday</v>
      </c>
      <c r="H1945" s="32" t="str">
        <f t="shared" si="151"/>
        <v>April</v>
      </c>
      <c r="I1945" s="32" t="str">
        <f t="shared" si="152"/>
        <v>2020</v>
      </c>
      <c r="J1945" s="32">
        <f t="shared" si="153"/>
        <v>17</v>
      </c>
      <c r="K1945" s="32" t="str">
        <f>VLOOKUP(F1945,_holidays!A1941:B4046, 2,)</f>
        <v>N</v>
      </c>
      <c r="L1945" s="32" t="str">
        <f>VLOOKUP(F1945,_holidays!A1941:C4046, 3,FALSE)</f>
        <v>N</v>
      </c>
      <c r="M1945" s="32">
        <v>9.6</v>
      </c>
      <c r="N1945" s="32">
        <v>19.7</v>
      </c>
      <c r="O1945" s="32">
        <v>9.6999999999999993</v>
      </c>
      <c r="P1945" s="32">
        <v>0</v>
      </c>
      <c r="Q1945" s="39">
        <v>112872.88</v>
      </c>
      <c r="R1945" s="40">
        <v>20.49660012</v>
      </c>
      <c r="S1945" s="40">
        <f t="shared" si="154"/>
        <v>2313510.2857527458</v>
      </c>
    </row>
    <row r="1946" spans="6:19" ht="20" customHeight="1" x14ac:dyDescent="0.2">
      <c r="F1946" s="4">
        <v>43945</v>
      </c>
      <c r="G1946" s="32" t="str">
        <f t="shared" si="150"/>
        <v>Friday</v>
      </c>
      <c r="H1946" s="32" t="str">
        <f t="shared" si="151"/>
        <v>April</v>
      </c>
      <c r="I1946" s="32" t="str">
        <f t="shared" si="152"/>
        <v>2020</v>
      </c>
      <c r="J1946" s="32">
        <f t="shared" si="153"/>
        <v>17</v>
      </c>
      <c r="K1946" s="32" t="str">
        <f>VLOOKUP(F1946,_holidays!A1942:B4047, 2,)</f>
        <v>N</v>
      </c>
      <c r="L1946" s="32" t="str">
        <f>VLOOKUP(F1946,_holidays!A1942:C4047, 3,FALSE)</f>
        <v>N</v>
      </c>
      <c r="M1946" s="32">
        <v>15.1</v>
      </c>
      <c r="N1946" s="32">
        <v>22.3</v>
      </c>
      <c r="O1946" s="32">
        <v>12.7</v>
      </c>
      <c r="P1946" s="32">
        <v>0.4</v>
      </c>
      <c r="Q1946" s="39">
        <v>106565.295</v>
      </c>
      <c r="R1946" s="40">
        <v>26.641180070000001</v>
      </c>
      <c r="S1946" s="40">
        <f t="shared" si="154"/>
        <v>2839025.2133076708</v>
      </c>
    </row>
    <row r="1947" spans="6:19" ht="20" customHeight="1" x14ac:dyDescent="0.2">
      <c r="F1947" s="4">
        <v>43946</v>
      </c>
      <c r="G1947" s="32" t="str">
        <f t="shared" si="150"/>
        <v>Saturday</v>
      </c>
      <c r="H1947" s="32" t="str">
        <f t="shared" si="151"/>
        <v>April</v>
      </c>
      <c r="I1947" s="32" t="str">
        <f t="shared" si="152"/>
        <v>2020</v>
      </c>
      <c r="J1947" s="32">
        <f t="shared" si="153"/>
        <v>17</v>
      </c>
      <c r="K1947" s="32" t="str">
        <f>VLOOKUP(F1947,_holidays!A1943:B4048, 2,)</f>
        <v>N</v>
      </c>
      <c r="L1947" s="32" t="str">
        <f>VLOOKUP(F1947,_holidays!A1943:C4048, 3,FALSE)</f>
        <v>Y</v>
      </c>
      <c r="M1947" s="32">
        <v>10.5</v>
      </c>
      <c r="N1947" s="32">
        <v>21.7</v>
      </c>
      <c r="O1947" s="32">
        <v>10.4</v>
      </c>
      <c r="P1947" s="32">
        <v>0</v>
      </c>
      <c r="Q1947" s="39">
        <v>96845.119999999995</v>
      </c>
      <c r="R1947" s="40">
        <v>17.640174080000001</v>
      </c>
      <c r="S1947" s="40">
        <f t="shared" si="154"/>
        <v>1708364.7755984897</v>
      </c>
    </row>
    <row r="1948" spans="6:19" ht="20" customHeight="1" x14ac:dyDescent="0.2">
      <c r="F1948" s="4">
        <v>43947</v>
      </c>
      <c r="G1948" s="32" t="str">
        <f t="shared" si="150"/>
        <v>Sunday</v>
      </c>
      <c r="H1948" s="32" t="str">
        <f t="shared" si="151"/>
        <v>April</v>
      </c>
      <c r="I1948" s="32" t="str">
        <f t="shared" si="152"/>
        <v>2020</v>
      </c>
      <c r="J1948" s="32">
        <f t="shared" si="153"/>
        <v>18</v>
      </c>
      <c r="K1948" s="32" t="str">
        <f>VLOOKUP(F1948,_holidays!A1944:B4049, 2,)</f>
        <v>N</v>
      </c>
      <c r="L1948" s="32" t="str">
        <f>VLOOKUP(F1948,_holidays!A1944:C4049, 3,FALSE)</f>
        <v>N</v>
      </c>
      <c r="M1948" s="32">
        <v>15.4</v>
      </c>
      <c r="N1948" s="32">
        <v>17.7</v>
      </c>
      <c r="O1948" s="32">
        <v>6.6</v>
      </c>
      <c r="P1948" s="32">
        <v>14</v>
      </c>
      <c r="Q1948" s="39">
        <v>96572.934999999998</v>
      </c>
      <c r="R1948" s="40">
        <v>13.563055800000001</v>
      </c>
      <c r="S1948" s="40">
        <f t="shared" si="154"/>
        <v>1309824.1061747731</v>
      </c>
    </row>
    <row r="1949" spans="6:19" ht="20" customHeight="1" x14ac:dyDescent="0.2">
      <c r="F1949" s="4">
        <v>43948</v>
      </c>
      <c r="G1949" s="32" t="str">
        <f t="shared" si="150"/>
        <v>Monday</v>
      </c>
      <c r="H1949" s="32" t="str">
        <f t="shared" si="151"/>
        <v>April</v>
      </c>
      <c r="I1949" s="32" t="str">
        <f t="shared" si="152"/>
        <v>2020</v>
      </c>
      <c r="J1949" s="32">
        <f t="shared" si="153"/>
        <v>18</v>
      </c>
      <c r="K1949" s="32" t="str">
        <f>VLOOKUP(F1949,_holidays!A1945:B4050, 2,)</f>
        <v>N</v>
      </c>
      <c r="L1949" s="32" t="str">
        <f>VLOOKUP(F1949,_holidays!A1945:C4050, 3,FALSE)</f>
        <v>N</v>
      </c>
      <c r="M1949" s="32">
        <v>8.1</v>
      </c>
      <c r="N1949" s="32">
        <v>18.100000000000001</v>
      </c>
      <c r="O1949" s="32">
        <v>12.5</v>
      </c>
      <c r="P1949" s="32">
        <v>0.6</v>
      </c>
      <c r="Q1949" s="39">
        <v>113471.83</v>
      </c>
      <c r="R1949" s="40">
        <v>33.031410970000003</v>
      </c>
      <c r="S1949" s="40">
        <f t="shared" si="154"/>
        <v>3748134.6502479757</v>
      </c>
    </row>
    <row r="1950" spans="6:19" ht="20" customHeight="1" x14ac:dyDescent="0.2">
      <c r="F1950" s="4">
        <v>43949</v>
      </c>
      <c r="G1950" s="32" t="str">
        <f t="shared" si="150"/>
        <v>Tuesday</v>
      </c>
      <c r="H1950" s="32" t="str">
        <f t="shared" si="151"/>
        <v>April</v>
      </c>
      <c r="I1950" s="32" t="str">
        <f t="shared" si="152"/>
        <v>2020</v>
      </c>
      <c r="J1950" s="32">
        <f t="shared" si="153"/>
        <v>18</v>
      </c>
      <c r="K1950" s="32" t="str">
        <f>VLOOKUP(F1950,_holidays!A1946:B4051, 2,)</f>
        <v>N</v>
      </c>
      <c r="L1950" s="32" t="str">
        <f>VLOOKUP(F1950,_holidays!A1946:C4051, 3,FALSE)</f>
        <v>N</v>
      </c>
      <c r="M1950" s="32">
        <v>7.1</v>
      </c>
      <c r="N1950" s="32">
        <v>18.899999999999999</v>
      </c>
      <c r="O1950" s="32">
        <v>10.4</v>
      </c>
      <c r="P1950" s="32">
        <v>0</v>
      </c>
      <c r="Q1950" s="39">
        <v>112124.06</v>
      </c>
      <c r="R1950" s="40">
        <v>19.566687859999998</v>
      </c>
      <c r="S1950" s="40">
        <f t="shared" si="154"/>
        <v>2193896.4836159116</v>
      </c>
    </row>
    <row r="1951" spans="6:19" ht="20" customHeight="1" x14ac:dyDescent="0.2">
      <c r="F1951" s="4">
        <v>43950</v>
      </c>
      <c r="G1951" s="32" t="str">
        <f t="shared" si="150"/>
        <v>Wednesday</v>
      </c>
      <c r="H1951" s="32" t="str">
        <f t="shared" si="151"/>
        <v>April</v>
      </c>
      <c r="I1951" s="32" t="str">
        <f t="shared" si="152"/>
        <v>2020</v>
      </c>
      <c r="J1951" s="32">
        <f t="shared" si="153"/>
        <v>18</v>
      </c>
      <c r="K1951" s="32" t="str">
        <f>VLOOKUP(F1951,_holidays!A1947:B4052, 2,)</f>
        <v>N</v>
      </c>
      <c r="L1951" s="32" t="str">
        <f>VLOOKUP(F1951,_holidays!A1947:C4052, 3,FALSE)</f>
        <v>N</v>
      </c>
      <c r="M1951" s="32">
        <v>11.2</v>
      </c>
      <c r="N1951" s="32">
        <v>19.8</v>
      </c>
      <c r="O1951" s="32">
        <v>3.6</v>
      </c>
      <c r="P1951" s="32">
        <v>3.4</v>
      </c>
      <c r="Q1951" s="39">
        <v>121307.84</v>
      </c>
      <c r="R1951" s="40">
        <v>32.265191100000003</v>
      </c>
      <c r="S1951" s="40">
        <f t="shared" si="154"/>
        <v>3914020.6395282242</v>
      </c>
    </row>
    <row r="1952" spans="6:19" ht="20" customHeight="1" x14ac:dyDescent="0.2">
      <c r="F1952" s="4">
        <v>43951</v>
      </c>
      <c r="G1952" s="32" t="str">
        <f t="shared" si="150"/>
        <v>Thursday</v>
      </c>
      <c r="H1952" s="32" t="str">
        <f t="shared" si="151"/>
        <v>April</v>
      </c>
      <c r="I1952" s="32" t="str">
        <f t="shared" si="152"/>
        <v>2020</v>
      </c>
      <c r="J1952" s="32">
        <f t="shared" si="153"/>
        <v>18</v>
      </c>
      <c r="K1952" s="32" t="str">
        <f>VLOOKUP(F1952,_holidays!A1948:B4053, 2,)</f>
        <v>N</v>
      </c>
      <c r="L1952" s="32" t="str">
        <f>VLOOKUP(F1952,_holidays!A1948:C4053, 3,FALSE)</f>
        <v>N</v>
      </c>
      <c r="M1952" s="32">
        <v>8.9</v>
      </c>
      <c r="N1952" s="32">
        <v>15.5</v>
      </c>
      <c r="O1952" s="32">
        <v>5.4</v>
      </c>
      <c r="P1952" s="32">
        <v>23.6</v>
      </c>
      <c r="Q1952" s="39">
        <v>121353.33</v>
      </c>
      <c r="R1952" s="40">
        <v>30.41346278</v>
      </c>
      <c r="S1952" s="40">
        <f t="shared" si="154"/>
        <v>3690774.9851840576</v>
      </c>
    </row>
    <row r="1953" spans="6:19" ht="20" customHeight="1" x14ac:dyDescent="0.2">
      <c r="F1953" s="4">
        <v>43952</v>
      </c>
      <c r="G1953" s="32" t="str">
        <f t="shared" si="150"/>
        <v>Friday</v>
      </c>
      <c r="H1953" s="32" t="str">
        <f t="shared" si="151"/>
        <v>May</v>
      </c>
      <c r="I1953" s="32" t="str">
        <f t="shared" si="152"/>
        <v>2020</v>
      </c>
      <c r="J1953" s="32">
        <f t="shared" si="153"/>
        <v>18</v>
      </c>
      <c r="K1953" s="32" t="str">
        <f>VLOOKUP(F1953,_holidays!A1949:B4054, 2,)</f>
        <v>N</v>
      </c>
      <c r="L1953" s="32" t="str">
        <f>VLOOKUP(F1953,_holidays!A1949:C4054, 3,FALSE)</f>
        <v>N</v>
      </c>
      <c r="M1953" s="32">
        <v>7.6</v>
      </c>
      <c r="N1953" s="32">
        <v>13</v>
      </c>
      <c r="O1953" s="32">
        <v>5.0999999999999996</v>
      </c>
      <c r="P1953" s="32">
        <v>8</v>
      </c>
      <c r="Q1953" s="39">
        <v>127238.875</v>
      </c>
      <c r="R1953" s="40">
        <v>24.122816870000001</v>
      </c>
      <c r="S1953" s="40">
        <f t="shared" si="154"/>
        <v>3069360.0803698213</v>
      </c>
    </row>
    <row r="1954" spans="6:19" ht="20" customHeight="1" x14ac:dyDescent="0.2">
      <c r="F1954" s="4">
        <v>43953</v>
      </c>
      <c r="G1954" s="32" t="str">
        <f t="shared" si="150"/>
        <v>Saturday</v>
      </c>
      <c r="H1954" s="32" t="str">
        <f t="shared" si="151"/>
        <v>May</v>
      </c>
      <c r="I1954" s="32" t="str">
        <f t="shared" si="152"/>
        <v>2020</v>
      </c>
      <c r="J1954" s="32">
        <f t="shared" si="153"/>
        <v>18</v>
      </c>
      <c r="K1954" s="32" t="str">
        <f>VLOOKUP(F1954,_holidays!A1950:B4055, 2,)</f>
        <v>N</v>
      </c>
      <c r="L1954" s="32" t="str">
        <f>VLOOKUP(F1954,_holidays!A1950:C4055, 3,FALSE)</f>
        <v>N</v>
      </c>
      <c r="M1954" s="32">
        <v>8.3000000000000007</v>
      </c>
      <c r="N1954" s="32">
        <v>14.2</v>
      </c>
      <c r="O1954" s="32">
        <v>6.2</v>
      </c>
      <c r="P1954" s="32">
        <v>1.4</v>
      </c>
      <c r="Q1954" s="39">
        <v>111665.72500000001</v>
      </c>
      <c r="R1954" s="40">
        <v>22.875644019999999</v>
      </c>
      <c r="S1954" s="40">
        <f t="shared" si="154"/>
        <v>2554425.3743352145</v>
      </c>
    </row>
    <row r="1955" spans="6:19" ht="20" customHeight="1" x14ac:dyDescent="0.2">
      <c r="F1955" s="4">
        <v>43954</v>
      </c>
      <c r="G1955" s="32" t="str">
        <f t="shared" si="150"/>
        <v>Sunday</v>
      </c>
      <c r="H1955" s="32" t="str">
        <f t="shared" si="151"/>
        <v>May</v>
      </c>
      <c r="I1955" s="32" t="str">
        <f t="shared" si="152"/>
        <v>2020</v>
      </c>
      <c r="J1955" s="32">
        <f t="shared" si="153"/>
        <v>19</v>
      </c>
      <c r="K1955" s="32" t="str">
        <f>VLOOKUP(F1955,_holidays!A1951:B4056, 2,)</f>
        <v>N</v>
      </c>
      <c r="L1955" s="32" t="str">
        <f>VLOOKUP(F1955,_holidays!A1951:C4056, 3,FALSE)</f>
        <v>N</v>
      </c>
      <c r="M1955" s="32">
        <v>9.8000000000000007</v>
      </c>
      <c r="N1955" s="32">
        <v>15</v>
      </c>
      <c r="O1955" s="32">
        <v>8.3000000000000007</v>
      </c>
      <c r="P1955" s="32">
        <v>1.8</v>
      </c>
      <c r="Q1955" s="39">
        <v>109669.355</v>
      </c>
      <c r="R1955" s="40">
        <v>36.488532380000002</v>
      </c>
      <c r="S1955" s="40">
        <f t="shared" si="154"/>
        <v>4001673.8110112152</v>
      </c>
    </row>
    <row r="1956" spans="6:19" ht="20" customHeight="1" x14ac:dyDescent="0.2">
      <c r="F1956" s="4">
        <v>43955</v>
      </c>
      <c r="G1956" s="32" t="str">
        <f t="shared" si="150"/>
        <v>Monday</v>
      </c>
      <c r="H1956" s="32" t="str">
        <f t="shared" si="151"/>
        <v>May</v>
      </c>
      <c r="I1956" s="32" t="str">
        <f t="shared" si="152"/>
        <v>2020</v>
      </c>
      <c r="J1956" s="32">
        <f t="shared" si="153"/>
        <v>19</v>
      </c>
      <c r="K1956" s="32" t="str">
        <f>VLOOKUP(F1956,_holidays!A1952:B4057, 2,)</f>
        <v>N</v>
      </c>
      <c r="L1956" s="32" t="str">
        <f>VLOOKUP(F1956,_holidays!A1952:C4057, 3,FALSE)</f>
        <v>N</v>
      </c>
      <c r="M1956" s="32">
        <v>9.4</v>
      </c>
      <c r="N1956" s="32">
        <v>14.8</v>
      </c>
      <c r="O1956" s="32">
        <v>7</v>
      </c>
      <c r="P1956" s="32">
        <v>0.2</v>
      </c>
      <c r="Q1956" s="39">
        <v>126892.26</v>
      </c>
      <c r="R1956" s="40">
        <v>53.063440780000001</v>
      </c>
      <c r="S1956" s="40">
        <f t="shared" si="154"/>
        <v>6733339.923950363</v>
      </c>
    </row>
    <row r="1957" spans="6:19" ht="20" customHeight="1" x14ac:dyDescent="0.2">
      <c r="F1957" s="4">
        <v>43956</v>
      </c>
      <c r="G1957" s="32" t="str">
        <f t="shared" si="150"/>
        <v>Tuesday</v>
      </c>
      <c r="H1957" s="32" t="str">
        <f t="shared" si="151"/>
        <v>May</v>
      </c>
      <c r="I1957" s="32" t="str">
        <f t="shared" si="152"/>
        <v>2020</v>
      </c>
      <c r="J1957" s="32">
        <f t="shared" si="153"/>
        <v>19</v>
      </c>
      <c r="K1957" s="32" t="str">
        <f>VLOOKUP(F1957,_holidays!A1953:B4058, 2,)</f>
        <v>N</v>
      </c>
      <c r="L1957" s="32" t="str">
        <f>VLOOKUP(F1957,_holidays!A1953:C4058, 3,FALSE)</f>
        <v>N</v>
      </c>
      <c r="M1957" s="32">
        <v>8</v>
      </c>
      <c r="N1957" s="32">
        <v>19.5</v>
      </c>
      <c r="O1957" s="32">
        <v>11.6</v>
      </c>
      <c r="P1957" s="32">
        <v>0.4</v>
      </c>
      <c r="Q1957" s="39">
        <v>118839.095</v>
      </c>
      <c r="R1957" s="40">
        <v>33.515699840000003</v>
      </c>
      <c r="S1957" s="40">
        <f t="shared" si="154"/>
        <v>3982975.4372772453</v>
      </c>
    </row>
    <row r="1958" spans="6:19" ht="20" customHeight="1" x14ac:dyDescent="0.2">
      <c r="F1958" s="4">
        <v>43957</v>
      </c>
      <c r="G1958" s="32" t="str">
        <f t="shared" si="150"/>
        <v>Wednesday</v>
      </c>
      <c r="H1958" s="32" t="str">
        <f t="shared" si="151"/>
        <v>May</v>
      </c>
      <c r="I1958" s="32" t="str">
        <f t="shared" si="152"/>
        <v>2020</v>
      </c>
      <c r="J1958" s="32">
        <f t="shared" si="153"/>
        <v>19</v>
      </c>
      <c r="K1958" s="32" t="str">
        <f>VLOOKUP(F1958,_holidays!A1954:B4059, 2,)</f>
        <v>N</v>
      </c>
      <c r="L1958" s="32" t="str">
        <f>VLOOKUP(F1958,_holidays!A1954:C4059, 3,FALSE)</f>
        <v>N</v>
      </c>
      <c r="M1958" s="32">
        <v>10.199999999999999</v>
      </c>
      <c r="N1958" s="32">
        <v>20.100000000000001</v>
      </c>
      <c r="O1958" s="32">
        <v>9.6999999999999993</v>
      </c>
      <c r="P1958" s="32">
        <v>0</v>
      </c>
      <c r="Q1958" s="39">
        <v>113214.27</v>
      </c>
      <c r="R1958" s="40">
        <v>17.064877800000001</v>
      </c>
      <c r="S1958" s="40">
        <f t="shared" si="154"/>
        <v>1931987.6827662063</v>
      </c>
    </row>
    <row r="1959" spans="6:19" ht="20" customHeight="1" x14ac:dyDescent="0.2">
      <c r="F1959" s="4">
        <v>43958</v>
      </c>
      <c r="G1959" s="32" t="str">
        <f t="shared" si="150"/>
        <v>Thursday</v>
      </c>
      <c r="H1959" s="32" t="str">
        <f t="shared" si="151"/>
        <v>May</v>
      </c>
      <c r="I1959" s="32" t="str">
        <f t="shared" si="152"/>
        <v>2020</v>
      </c>
      <c r="J1959" s="32">
        <f t="shared" si="153"/>
        <v>19</v>
      </c>
      <c r="K1959" s="32" t="str">
        <f>VLOOKUP(F1959,_holidays!A1955:B4060, 2,)</f>
        <v>N</v>
      </c>
      <c r="L1959" s="32" t="str">
        <f>VLOOKUP(F1959,_holidays!A1955:C4060, 3,FALSE)</f>
        <v>N</v>
      </c>
      <c r="M1959" s="32">
        <v>15.1</v>
      </c>
      <c r="N1959" s="32">
        <v>21.1</v>
      </c>
      <c r="O1959" s="32">
        <v>6.2</v>
      </c>
      <c r="P1959" s="32">
        <v>0</v>
      </c>
      <c r="Q1959" s="39">
        <v>109642.755</v>
      </c>
      <c r="R1959" s="40">
        <v>15.237901519999999</v>
      </c>
      <c r="S1959" s="40">
        <f t="shared" si="154"/>
        <v>1670725.5030714876</v>
      </c>
    </row>
    <row r="1960" spans="6:19" ht="20" customHeight="1" x14ac:dyDescent="0.2">
      <c r="F1960" s="4">
        <v>43959</v>
      </c>
      <c r="G1960" s="32" t="str">
        <f t="shared" si="150"/>
        <v>Friday</v>
      </c>
      <c r="H1960" s="32" t="str">
        <f t="shared" si="151"/>
        <v>May</v>
      </c>
      <c r="I1960" s="32" t="str">
        <f t="shared" si="152"/>
        <v>2020</v>
      </c>
      <c r="J1960" s="32">
        <f t="shared" si="153"/>
        <v>19</v>
      </c>
      <c r="K1960" s="32" t="str">
        <f>VLOOKUP(F1960,_holidays!A1956:B4061, 2,)</f>
        <v>N</v>
      </c>
      <c r="L1960" s="32" t="str">
        <f>VLOOKUP(F1960,_holidays!A1956:C4061, 3,FALSE)</f>
        <v>N</v>
      </c>
      <c r="M1960" s="32">
        <v>12.6</v>
      </c>
      <c r="N1960" s="32">
        <v>19.600000000000001</v>
      </c>
      <c r="O1960" s="32">
        <v>10.7</v>
      </c>
      <c r="P1960" s="32">
        <v>0</v>
      </c>
      <c r="Q1960" s="39">
        <v>107914.05499999999</v>
      </c>
      <c r="R1960" s="40">
        <v>30.698219210000001</v>
      </c>
      <c r="S1960" s="40">
        <f t="shared" si="154"/>
        <v>3312769.3162299963</v>
      </c>
    </row>
    <row r="1961" spans="6:19" ht="20" customHeight="1" x14ac:dyDescent="0.2">
      <c r="F1961" s="4">
        <v>43960</v>
      </c>
      <c r="G1961" s="32" t="str">
        <f t="shared" si="150"/>
        <v>Saturday</v>
      </c>
      <c r="H1961" s="32" t="str">
        <f t="shared" si="151"/>
        <v>May</v>
      </c>
      <c r="I1961" s="32" t="str">
        <f t="shared" si="152"/>
        <v>2020</v>
      </c>
      <c r="J1961" s="32">
        <f t="shared" si="153"/>
        <v>19</v>
      </c>
      <c r="K1961" s="32" t="str">
        <f>VLOOKUP(F1961,_holidays!A1957:B4062, 2,)</f>
        <v>N</v>
      </c>
      <c r="L1961" s="32" t="str">
        <f>VLOOKUP(F1961,_holidays!A1957:C4062, 3,FALSE)</f>
        <v>N</v>
      </c>
      <c r="M1961" s="32">
        <v>12.6</v>
      </c>
      <c r="N1961" s="32">
        <v>14</v>
      </c>
      <c r="O1961" s="32">
        <v>5.4</v>
      </c>
      <c r="P1961" s="32">
        <v>0.6</v>
      </c>
      <c r="Q1961" s="39">
        <v>107786.255</v>
      </c>
      <c r="R1961" s="40">
        <v>22.461551329999999</v>
      </c>
      <c r="S1961" s="40">
        <f t="shared" si="154"/>
        <v>2421046.4993509692</v>
      </c>
    </row>
    <row r="1962" spans="6:19" ht="20" customHeight="1" x14ac:dyDescent="0.2">
      <c r="F1962" s="4">
        <v>43961</v>
      </c>
      <c r="G1962" s="32" t="str">
        <f t="shared" si="150"/>
        <v>Sunday</v>
      </c>
      <c r="H1962" s="32" t="str">
        <f t="shared" si="151"/>
        <v>May</v>
      </c>
      <c r="I1962" s="32" t="str">
        <f t="shared" si="152"/>
        <v>2020</v>
      </c>
      <c r="J1962" s="32">
        <f t="shared" si="153"/>
        <v>20</v>
      </c>
      <c r="K1962" s="32" t="str">
        <f>VLOOKUP(F1962,_holidays!A1958:B4063, 2,)</f>
        <v>N</v>
      </c>
      <c r="L1962" s="32" t="str">
        <f>VLOOKUP(F1962,_holidays!A1958:C4063, 3,FALSE)</f>
        <v>N</v>
      </c>
      <c r="M1962" s="32">
        <v>7.2</v>
      </c>
      <c r="N1962" s="32">
        <v>14.5</v>
      </c>
      <c r="O1962" s="32">
        <v>9</v>
      </c>
      <c r="P1962" s="32">
        <v>7</v>
      </c>
      <c r="Q1962" s="39">
        <v>107555.19</v>
      </c>
      <c r="R1962" s="40">
        <v>36.456396259999998</v>
      </c>
      <c r="S1962" s="40">
        <f t="shared" si="154"/>
        <v>3921074.6264595892</v>
      </c>
    </row>
    <row r="1963" spans="6:19" ht="20" customHeight="1" x14ac:dyDescent="0.2">
      <c r="F1963" s="4">
        <v>43962</v>
      </c>
      <c r="G1963" s="32" t="str">
        <f t="shared" si="150"/>
        <v>Monday</v>
      </c>
      <c r="H1963" s="32" t="str">
        <f t="shared" si="151"/>
        <v>May</v>
      </c>
      <c r="I1963" s="32" t="str">
        <f t="shared" si="152"/>
        <v>2020</v>
      </c>
      <c r="J1963" s="32">
        <f t="shared" si="153"/>
        <v>20</v>
      </c>
      <c r="K1963" s="32" t="str">
        <f>VLOOKUP(F1963,_holidays!A1959:B4064, 2,)</f>
        <v>N</v>
      </c>
      <c r="L1963" s="32" t="str">
        <f>VLOOKUP(F1963,_holidays!A1959:C4064, 3,FALSE)</f>
        <v>N</v>
      </c>
      <c r="M1963" s="32">
        <v>7.8</v>
      </c>
      <c r="N1963" s="32">
        <v>17.100000000000001</v>
      </c>
      <c r="O1963" s="32">
        <v>7.5</v>
      </c>
      <c r="P1963" s="32">
        <v>0.6</v>
      </c>
      <c r="Q1963" s="39">
        <v>122550.94500000001</v>
      </c>
      <c r="R1963" s="40">
        <v>37.85789836</v>
      </c>
      <c r="S1963" s="40">
        <f t="shared" si="154"/>
        <v>4639521.2197319502</v>
      </c>
    </row>
    <row r="1964" spans="6:19" ht="20" customHeight="1" x14ac:dyDescent="0.2">
      <c r="F1964" s="4">
        <v>43963</v>
      </c>
      <c r="G1964" s="32" t="str">
        <f t="shared" si="150"/>
        <v>Tuesday</v>
      </c>
      <c r="H1964" s="32" t="str">
        <f t="shared" si="151"/>
        <v>May</v>
      </c>
      <c r="I1964" s="32" t="str">
        <f t="shared" si="152"/>
        <v>2020</v>
      </c>
      <c r="J1964" s="32">
        <f t="shared" si="153"/>
        <v>20</v>
      </c>
      <c r="K1964" s="32" t="str">
        <f>VLOOKUP(F1964,_holidays!A1960:B4065, 2,)</f>
        <v>N</v>
      </c>
      <c r="L1964" s="32" t="str">
        <f>VLOOKUP(F1964,_holidays!A1960:C4065, 3,FALSE)</f>
        <v>N</v>
      </c>
      <c r="M1964" s="32">
        <v>10.3</v>
      </c>
      <c r="N1964" s="32">
        <v>14.8</v>
      </c>
      <c r="O1964" s="32">
        <v>8.5</v>
      </c>
      <c r="P1964" s="32">
        <v>0.2</v>
      </c>
      <c r="Q1964" s="39">
        <v>120767.795</v>
      </c>
      <c r="R1964" s="40">
        <v>29.433623390000001</v>
      </c>
      <c r="S1964" s="40">
        <f t="shared" si="154"/>
        <v>3554633.7956707249</v>
      </c>
    </row>
    <row r="1965" spans="6:19" ht="20" customHeight="1" x14ac:dyDescent="0.2">
      <c r="F1965" s="4">
        <v>43964</v>
      </c>
      <c r="G1965" s="32" t="str">
        <f t="shared" si="150"/>
        <v>Wednesday</v>
      </c>
      <c r="H1965" s="32" t="str">
        <f t="shared" si="151"/>
        <v>May</v>
      </c>
      <c r="I1965" s="32" t="str">
        <f t="shared" si="152"/>
        <v>2020</v>
      </c>
      <c r="J1965" s="32">
        <f t="shared" si="153"/>
        <v>20</v>
      </c>
      <c r="K1965" s="32" t="str">
        <f>VLOOKUP(F1965,_holidays!A1961:B4066, 2,)</f>
        <v>N</v>
      </c>
      <c r="L1965" s="32" t="str">
        <f>VLOOKUP(F1965,_holidays!A1961:C4066, 3,FALSE)</f>
        <v>N</v>
      </c>
      <c r="M1965" s="32">
        <v>10.4</v>
      </c>
      <c r="N1965" s="32">
        <v>14.5</v>
      </c>
      <c r="O1965" s="32">
        <v>8.9</v>
      </c>
      <c r="P1965" s="32">
        <v>1.4</v>
      </c>
      <c r="Q1965" s="39">
        <v>127145.14</v>
      </c>
      <c r="R1965" s="40">
        <v>43.43886852</v>
      </c>
      <c r="S1965" s="40">
        <f t="shared" si="154"/>
        <v>5523041.0194169926</v>
      </c>
    </row>
    <row r="1966" spans="6:19" ht="20" customHeight="1" x14ac:dyDescent="0.2">
      <c r="F1966" s="4">
        <v>43965</v>
      </c>
      <c r="G1966" s="32" t="str">
        <f t="shared" si="150"/>
        <v>Thursday</v>
      </c>
      <c r="H1966" s="32" t="str">
        <f t="shared" si="151"/>
        <v>May</v>
      </c>
      <c r="I1966" s="32" t="str">
        <f t="shared" si="152"/>
        <v>2020</v>
      </c>
      <c r="J1966" s="32">
        <f t="shared" si="153"/>
        <v>20</v>
      </c>
      <c r="K1966" s="32" t="str">
        <f>VLOOKUP(F1966,_holidays!A1962:B4067, 2,)</f>
        <v>N</v>
      </c>
      <c r="L1966" s="32" t="str">
        <f>VLOOKUP(F1966,_holidays!A1962:C4067, 3,FALSE)</f>
        <v>N</v>
      </c>
      <c r="M1966" s="32">
        <v>6.6</v>
      </c>
      <c r="N1966" s="32">
        <v>14.7</v>
      </c>
      <c r="O1966" s="32">
        <v>9.8000000000000007</v>
      </c>
      <c r="P1966" s="32">
        <v>2.8</v>
      </c>
      <c r="Q1966" s="39">
        <v>129285.09</v>
      </c>
      <c r="R1966" s="40">
        <v>48.118726070000001</v>
      </c>
      <c r="S1966" s="40">
        <f t="shared" si="154"/>
        <v>6221033.8306452967</v>
      </c>
    </row>
    <row r="1967" spans="6:19" ht="20" customHeight="1" x14ac:dyDescent="0.2">
      <c r="F1967" s="4">
        <v>43966</v>
      </c>
      <c r="G1967" s="32" t="str">
        <f t="shared" si="150"/>
        <v>Friday</v>
      </c>
      <c r="H1967" s="32" t="str">
        <f t="shared" si="151"/>
        <v>May</v>
      </c>
      <c r="I1967" s="32" t="str">
        <f t="shared" si="152"/>
        <v>2020</v>
      </c>
      <c r="J1967" s="32">
        <f t="shared" si="153"/>
        <v>20</v>
      </c>
      <c r="K1967" s="32" t="str">
        <f>VLOOKUP(F1967,_holidays!A1963:B4068, 2,)</f>
        <v>N</v>
      </c>
      <c r="L1967" s="32" t="str">
        <f>VLOOKUP(F1967,_holidays!A1963:C4068, 3,FALSE)</f>
        <v>N</v>
      </c>
      <c r="M1967" s="32">
        <v>4.5</v>
      </c>
      <c r="N1967" s="32">
        <v>15.3</v>
      </c>
      <c r="O1967" s="32">
        <v>10.8</v>
      </c>
      <c r="P1967" s="32">
        <v>0</v>
      </c>
      <c r="Q1967" s="39">
        <v>129112.45</v>
      </c>
      <c r="R1967" s="40">
        <v>51.077775019999997</v>
      </c>
      <c r="S1967" s="40">
        <f t="shared" si="154"/>
        <v>6594776.6733809989</v>
      </c>
    </row>
    <row r="1968" spans="6:19" ht="20" customHeight="1" x14ac:dyDescent="0.2">
      <c r="F1968" s="4">
        <v>43967</v>
      </c>
      <c r="G1968" s="32" t="str">
        <f t="shared" si="150"/>
        <v>Saturday</v>
      </c>
      <c r="H1968" s="32" t="str">
        <f t="shared" si="151"/>
        <v>May</v>
      </c>
      <c r="I1968" s="32" t="str">
        <f t="shared" si="152"/>
        <v>2020</v>
      </c>
      <c r="J1968" s="32">
        <f t="shared" si="153"/>
        <v>20</v>
      </c>
      <c r="K1968" s="32" t="str">
        <f>VLOOKUP(F1968,_holidays!A1964:B4069, 2,)</f>
        <v>N</v>
      </c>
      <c r="L1968" s="32" t="str">
        <f>VLOOKUP(F1968,_holidays!A1964:C4069, 3,FALSE)</f>
        <v>N</v>
      </c>
      <c r="M1968" s="32">
        <v>4.5</v>
      </c>
      <c r="N1968" s="32">
        <v>18</v>
      </c>
      <c r="O1968" s="32">
        <v>10.7</v>
      </c>
      <c r="P1968" s="32">
        <v>0</v>
      </c>
      <c r="Q1968" s="39">
        <v>110420.89</v>
      </c>
      <c r="R1968" s="40">
        <v>46.529095040000001</v>
      </c>
      <c r="S1968" s="40">
        <f t="shared" si="154"/>
        <v>5137784.085211386</v>
      </c>
    </row>
    <row r="1969" spans="6:19" ht="20" customHeight="1" x14ac:dyDescent="0.2">
      <c r="F1969" s="4">
        <v>43968</v>
      </c>
      <c r="G1969" s="32" t="str">
        <f t="shared" si="150"/>
        <v>Sunday</v>
      </c>
      <c r="H1969" s="32" t="str">
        <f t="shared" si="151"/>
        <v>May</v>
      </c>
      <c r="I1969" s="32" t="str">
        <f t="shared" si="152"/>
        <v>2020</v>
      </c>
      <c r="J1969" s="32">
        <f t="shared" si="153"/>
        <v>21</v>
      </c>
      <c r="K1969" s="32" t="str">
        <f>VLOOKUP(F1969,_holidays!A1965:B4070, 2,)</f>
        <v>N</v>
      </c>
      <c r="L1969" s="32" t="str">
        <f>VLOOKUP(F1969,_holidays!A1965:C4070, 3,FALSE)</f>
        <v>N</v>
      </c>
      <c r="M1969" s="32">
        <v>5.0999999999999996</v>
      </c>
      <c r="N1969" s="32">
        <v>18.5</v>
      </c>
      <c r="O1969" s="32">
        <v>10.6</v>
      </c>
      <c r="P1969" s="32">
        <v>0</v>
      </c>
      <c r="Q1969" s="39">
        <v>109774.425</v>
      </c>
      <c r="R1969" s="40">
        <v>47.157281560000001</v>
      </c>
      <c r="S1969" s="40">
        <f t="shared" si="154"/>
        <v>5176663.4678121032</v>
      </c>
    </row>
    <row r="1970" spans="6:19" ht="20" customHeight="1" x14ac:dyDescent="0.2">
      <c r="F1970" s="4">
        <v>43969</v>
      </c>
      <c r="G1970" s="32" t="str">
        <f t="shared" si="150"/>
        <v>Monday</v>
      </c>
      <c r="H1970" s="32" t="str">
        <f t="shared" si="151"/>
        <v>May</v>
      </c>
      <c r="I1970" s="32" t="str">
        <f t="shared" si="152"/>
        <v>2020</v>
      </c>
      <c r="J1970" s="32">
        <f t="shared" si="153"/>
        <v>21</v>
      </c>
      <c r="K1970" s="32" t="str">
        <f>VLOOKUP(F1970,_holidays!A1966:B4071, 2,)</f>
        <v>N</v>
      </c>
      <c r="L1970" s="32" t="str">
        <f>VLOOKUP(F1970,_holidays!A1966:C4071, 3,FALSE)</f>
        <v>N</v>
      </c>
      <c r="M1970" s="32">
        <v>5.5</v>
      </c>
      <c r="N1970" s="32">
        <v>19.399999999999999</v>
      </c>
      <c r="O1970" s="32">
        <v>10.5</v>
      </c>
      <c r="P1970" s="32">
        <v>0</v>
      </c>
      <c r="Q1970" s="39">
        <v>120076.645</v>
      </c>
      <c r="R1970" s="40">
        <v>44.491085740000003</v>
      </c>
      <c r="S1970" s="40">
        <f t="shared" si="154"/>
        <v>5342340.3080665432</v>
      </c>
    </row>
    <row r="1971" spans="6:19" ht="20" customHeight="1" x14ac:dyDescent="0.2">
      <c r="F1971" s="4">
        <v>43970</v>
      </c>
      <c r="G1971" s="32" t="str">
        <f t="shared" si="150"/>
        <v>Tuesday</v>
      </c>
      <c r="H1971" s="32" t="str">
        <f t="shared" si="151"/>
        <v>May</v>
      </c>
      <c r="I1971" s="32" t="str">
        <f t="shared" si="152"/>
        <v>2020</v>
      </c>
      <c r="J1971" s="32">
        <f t="shared" si="153"/>
        <v>21</v>
      </c>
      <c r="K1971" s="32" t="str">
        <f>VLOOKUP(F1971,_holidays!A1967:B4072, 2,)</f>
        <v>N</v>
      </c>
      <c r="L1971" s="32" t="str">
        <f>VLOOKUP(F1971,_holidays!A1967:C4072, 3,FALSE)</f>
        <v>N</v>
      </c>
      <c r="M1971" s="32">
        <v>8.1</v>
      </c>
      <c r="N1971" s="32">
        <v>17.7</v>
      </c>
      <c r="O1971" s="32">
        <v>4.9000000000000004</v>
      </c>
      <c r="P1971" s="32">
        <v>0</v>
      </c>
      <c r="Q1971" s="39">
        <v>119789.97</v>
      </c>
      <c r="R1971" s="40">
        <v>44.374805960000003</v>
      </c>
      <c r="S1971" s="40">
        <f t="shared" si="154"/>
        <v>5315656.674704222</v>
      </c>
    </row>
    <row r="1972" spans="6:19" ht="20" customHeight="1" x14ac:dyDescent="0.2">
      <c r="F1972" s="4">
        <v>43971</v>
      </c>
      <c r="G1972" s="32" t="str">
        <f t="shared" si="150"/>
        <v>Wednesday</v>
      </c>
      <c r="H1972" s="32" t="str">
        <f t="shared" si="151"/>
        <v>May</v>
      </c>
      <c r="I1972" s="32" t="str">
        <f t="shared" si="152"/>
        <v>2020</v>
      </c>
      <c r="J1972" s="32">
        <f t="shared" si="153"/>
        <v>21</v>
      </c>
      <c r="K1972" s="32" t="str">
        <f>VLOOKUP(F1972,_holidays!A1968:B4073, 2,)</f>
        <v>N</v>
      </c>
      <c r="L1972" s="32" t="str">
        <f>VLOOKUP(F1972,_holidays!A1968:C4073, 3,FALSE)</f>
        <v>N</v>
      </c>
      <c r="M1972" s="32">
        <v>10.3</v>
      </c>
      <c r="N1972" s="32">
        <v>15.8</v>
      </c>
      <c r="O1972" s="32">
        <v>7.8</v>
      </c>
      <c r="P1972" s="32">
        <v>15.6</v>
      </c>
      <c r="Q1972" s="39">
        <v>119803.985</v>
      </c>
      <c r="R1972" s="40">
        <v>40.056890670000001</v>
      </c>
      <c r="S1972" s="40">
        <f t="shared" si="154"/>
        <v>4798975.1289753197</v>
      </c>
    </row>
    <row r="1973" spans="6:19" ht="20" customHeight="1" x14ac:dyDescent="0.2">
      <c r="F1973" s="4">
        <v>43972</v>
      </c>
      <c r="G1973" s="32" t="str">
        <f t="shared" si="150"/>
        <v>Thursday</v>
      </c>
      <c r="H1973" s="32" t="str">
        <f t="shared" si="151"/>
        <v>May</v>
      </c>
      <c r="I1973" s="32" t="str">
        <f t="shared" si="152"/>
        <v>2020</v>
      </c>
      <c r="J1973" s="32">
        <f t="shared" si="153"/>
        <v>21</v>
      </c>
      <c r="K1973" s="32" t="str">
        <f>VLOOKUP(F1973,_holidays!A1969:B4074, 2,)</f>
        <v>N</v>
      </c>
      <c r="L1973" s="32" t="str">
        <f>VLOOKUP(F1973,_holidays!A1969:C4074, 3,FALSE)</f>
        <v>N</v>
      </c>
      <c r="M1973" s="32">
        <v>9.4</v>
      </c>
      <c r="N1973" s="32">
        <v>13.7</v>
      </c>
      <c r="O1973" s="32">
        <v>6.6</v>
      </c>
      <c r="P1973" s="32">
        <v>12.4</v>
      </c>
      <c r="Q1973" s="39">
        <v>127563.61</v>
      </c>
      <c r="R1973" s="40">
        <v>58.074876109999998</v>
      </c>
      <c r="S1973" s="40">
        <f t="shared" si="154"/>
        <v>7408240.8468943574</v>
      </c>
    </row>
    <row r="1974" spans="6:19" ht="20" customHeight="1" x14ac:dyDescent="0.2">
      <c r="F1974" s="4">
        <v>43973</v>
      </c>
      <c r="G1974" s="32" t="str">
        <f t="shared" si="150"/>
        <v>Friday</v>
      </c>
      <c r="H1974" s="32" t="str">
        <f t="shared" si="151"/>
        <v>May</v>
      </c>
      <c r="I1974" s="32" t="str">
        <f t="shared" si="152"/>
        <v>2020</v>
      </c>
      <c r="J1974" s="32">
        <f t="shared" si="153"/>
        <v>21</v>
      </c>
      <c r="K1974" s="32" t="str">
        <f>VLOOKUP(F1974,_holidays!A1970:B4075, 2,)</f>
        <v>N</v>
      </c>
      <c r="L1974" s="32" t="str">
        <f>VLOOKUP(F1974,_holidays!A1970:C4075, 3,FALSE)</f>
        <v>N</v>
      </c>
      <c r="M1974" s="32">
        <v>9.1</v>
      </c>
      <c r="N1974" s="32">
        <v>13.6</v>
      </c>
      <c r="O1974" s="32">
        <v>7.8</v>
      </c>
      <c r="P1974" s="32">
        <v>11.4</v>
      </c>
      <c r="Q1974" s="39">
        <v>130472.2</v>
      </c>
      <c r="R1974" s="40">
        <v>69.661220639999996</v>
      </c>
      <c r="S1974" s="40">
        <f t="shared" si="154"/>
        <v>9088852.7115862072</v>
      </c>
    </row>
    <row r="1975" spans="6:19" ht="20" customHeight="1" x14ac:dyDescent="0.2">
      <c r="F1975" s="4">
        <v>43974</v>
      </c>
      <c r="G1975" s="32" t="str">
        <f t="shared" si="150"/>
        <v>Saturday</v>
      </c>
      <c r="H1975" s="32" t="str">
        <f t="shared" si="151"/>
        <v>May</v>
      </c>
      <c r="I1975" s="32" t="str">
        <f t="shared" si="152"/>
        <v>2020</v>
      </c>
      <c r="J1975" s="32">
        <f t="shared" si="153"/>
        <v>21</v>
      </c>
      <c r="K1975" s="32" t="str">
        <f>VLOOKUP(F1975,_holidays!A1971:B4076, 2,)</f>
        <v>N</v>
      </c>
      <c r="L1975" s="32" t="str">
        <f>VLOOKUP(F1975,_holidays!A1971:C4076, 3,FALSE)</f>
        <v>N</v>
      </c>
      <c r="M1975" s="32">
        <v>9.4</v>
      </c>
      <c r="N1975" s="32">
        <v>13.5</v>
      </c>
      <c r="O1975" s="32">
        <v>5.8</v>
      </c>
      <c r="P1975" s="32">
        <v>0</v>
      </c>
      <c r="Q1975" s="39">
        <v>115234.32</v>
      </c>
      <c r="R1975" s="40">
        <v>40.605164469999998</v>
      </c>
      <c r="S1975" s="40">
        <f t="shared" si="154"/>
        <v>4679108.5161886103</v>
      </c>
    </row>
    <row r="1976" spans="6:19" ht="20" customHeight="1" x14ac:dyDescent="0.2">
      <c r="F1976" s="4">
        <v>43975</v>
      </c>
      <c r="G1976" s="32" t="str">
        <f t="shared" si="150"/>
        <v>Sunday</v>
      </c>
      <c r="H1976" s="32" t="str">
        <f t="shared" si="151"/>
        <v>May</v>
      </c>
      <c r="I1976" s="32" t="str">
        <f t="shared" si="152"/>
        <v>2020</v>
      </c>
      <c r="J1976" s="32">
        <f t="shared" si="153"/>
        <v>22</v>
      </c>
      <c r="K1976" s="32" t="str">
        <f>VLOOKUP(F1976,_holidays!A1972:B4077, 2,)</f>
        <v>N</v>
      </c>
      <c r="L1976" s="32" t="str">
        <f>VLOOKUP(F1976,_holidays!A1972:C4077, 3,FALSE)</f>
        <v>N</v>
      </c>
      <c r="M1976" s="32">
        <v>10.9</v>
      </c>
      <c r="N1976" s="32">
        <v>13.8</v>
      </c>
      <c r="O1976" s="32">
        <v>7.9</v>
      </c>
      <c r="P1976" s="32">
        <v>3</v>
      </c>
      <c r="Q1976" s="39">
        <v>109579.82</v>
      </c>
      <c r="R1976" s="40">
        <v>39.993102280000002</v>
      </c>
      <c r="S1976" s="40">
        <f t="shared" si="154"/>
        <v>4382436.9490839904</v>
      </c>
    </row>
    <row r="1977" spans="6:19" ht="20" customHeight="1" x14ac:dyDescent="0.2">
      <c r="F1977" s="4">
        <v>43976</v>
      </c>
      <c r="G1977" s="32" t="str">
        <f t="shared" si="150"/>
        <v>Monday</v>
      </c>
      <c r="H1977" s="32" t="str">
        <f t="shared" si="151"/>
        <v>May</v>
      </c>
      <c r="I1977" s="32" t="str">
        <f t="shared" si="152"/>
        <v>2020</v>
      </c>
      <c r="J1977" s="32">
        <f t="shared" si="153"/>
        <v>22</v>
      </c>
      <c r="K1977" s="32" t="str">
        <f>VLOOKUP(F1977,_holidays!A1973:B4078, 2,)</f>
        <v>N</v>
      </c>
      <c r="L1977" s="32" t="str">
        <f>VLOOKUP(F1977,_holidays!A1973:C4078, 3,FALSE)</f>
        <v>N</v>
      </c>
      <c r="M1977" s="32">
        <v>5.5</v>
      </c>
      <c r="N1977" s="32">
        <v>16</v>
      </c>
      <c r="O1977" s="32">
        <v>10</v>
      </c>
      <c r="P1977" s="32">
        <v>0</v>
      </c>
      <c r="Q1977" s="39">
        <v>125532.575</v>
      </c>
      <c r="R1977" s="40">
        <v>46.784888840000001</v>
      </c>
      <c r="S1977" s="40">
        <f t="shared" si="154"/>
        <v>5873027.5671739634</v>
      </c>
    </row>
    <row r="1978" spans="6:19" ht="20" customHeight="1" x14ac:dyDescent="0.2">
      <c r="F1978" s="4">
        <v>43977</v>
      </c>
      <c r="G1978" s="32" t="str">
        <f t="shared" si="150"/>
        <v>Tuesday</v>
      </c>
      <c r="H1978" s="32" t="str">
        <f t="shared" si="151"/>
        <v>May</v>
      </c>
      <c r="I1978" s="32" t="str">
        <f t="shared" si="152"/>
        <v>2020</v>
      </c>
      <c r="J1978" s="32">
        <f t="shared" si="153"/>
        <v>22</v>
      </c>
      <c r="K1978" s="32" t="str">
        <f>VLOOKUP(F1978,_holidays!A1974:B4079, 2,)</f>
        <v>N</v>
      </c>
      <c r="L1978" s="32" t="str">
        <f>VLOOKUP(F1978,_holidays!A1974:C4079, 3,FALSE)</f>
        <v>N</v>
      </c>
      <c r="M1978" s="32">
        <v>5.4</v>
      </c>
      <c r="N1978" s="32">
        <v>18.5</v>
      </c>
      <c r="O1978" s="32">
        <v>9.4</v>
      </c>
      <c r="P1978" s="32">
        <v>0</v>
      </c>
      <c r="Q1978" s="39">
        <v>126788.83500000001</v>
      </c>
      <c r="R1978" s="40">
        <v>46.707466500000002</v>
      </c>
      <c r="S1978" s="40">
        <f t="shared" si="154"/>
        <v>5921985.2633365281</v>
      </c>
    </row>
    <row r="1979" spans="6:19" ht="20" customHeight="1" x14ac:dyDescent="0.2">
      <c r="F1979" s="4">
        <v>43978</v>
      </c>
      <c r="G1979" s="32" t="str">
        <f t="shared" si="150"/>
        <v>Wednesday</v>
      </c>
      <c r="H1979" s="32" t="str">
        <f t="shared" si="151"/>
        <v>May</v>
      </c>
      <c r="I1979" s="32" t="str">
        <f t="shared" si="152"/>
        <v>2020</v>
      </c>
      <c r="J1979" s="32">
        <f t="shared" si="153"/>
        <v>22</v>
      </c>
      <c r="K1979" s="32" t="str">
        <f>VLOOKUP(F1979,_holidays!A1975:B4080, 2,)</f>
        <v>Y</v>
      </c>
      <c r="L1979" s="32" t="str">
        <f>VLOOKUP(F1979,_holidays!A1975:C4080, 3,FALSE)</f>
        <v>N</v>
      </c>
      <c r="M1979" s="32">
        <v>5.9</v>
      </c>
      <c r="N1979" s="32">
        <v>17.100000000000001</v>
      </c>
      <c r="O1979" s="32">
        <v>7.8</v>
      </c>
      <c r="P1979" s="32">
        <v>0</v>
      </c>
      <c r="Q1979" s="39">
        <v>124189.8</v>
      </c>
      <c r="R1979" s="40">
        <v>50.44310686</v>
      </c>
      <c r="S1979" s="40">
        <f t="shared" si="154"/>
        <v>6264519.352322028</v>
      </c>
    </row>
    <row r="1980" spans="6:19" ht="20" customHeight="1" x14ac:dyDescent="0.2">
      <c r="F1980" s="4">
        <v>43979</v>
      </c>
      <c r="G1980" s="32" t="str">
        <f t="shared" si="150"/>
        <v>Thursday</v>
      </c>
      <c r="H1980" s="32" t="str">
        <f t="shared" si="151"/>
        <v>May</v>
      </c>
      <c r="I1980" s="32" t="str">
        <f t="shared" si="152"/>
        <v>2020</v>
      </c>
      <c r="J1980" s="32">
        <f t="shared" si="153"/>
        <v>22</v>
      </c>
      <c r="K1980" s="32" t="str">
        <f>VLOOKUP(F1980,_holidays!A1976:B4081, 2,)</f>
        <v>Y</v>
      </c>
      <c r="L1980" s="32" t="str">
        <f>VLOOKUP(F1980,_holidays!A1976:C4081, 3,FALSE)</f>
        <v>N</v>
      </c>
      <c r="M1980" s="32">
        <v>12.1</v>
      </c>
      <c r="N1980" s="32">
        <v>17.600000000000001</v>
      </c>
      <c r="O1980" s="32">
        <v>6.7</v>
      </c>
      <c r="P1980" s="32">
        <v>0</v>
      </c>
      <c r="Q1980" s="39">
        <v>124062.485</v>
      </c>
      <c r="R1980" s="40">
        <v>65.360378650000001</v>
      </c>
      <c r="S1980" s="40">
        <f t="shared" si="154"/>
        <v>8108770.9958599452</v>
      </c>
    </row>
    <row r="1981" spans="6:19" ht="20" customHeight="1" x14ac:dyDescent="0.2">
      <c r="F1981" s="4">
        <v>43980</v>
      </c>
      <c r="G1981" s="32" t="str">
        <f t="shared" si="150"/>
        <v>Friday</v>
      </c>
      <c r="H1981" s="32" t="str">
        <f t="shared" si="151"/>
        <v>May</v>
      </c>
      <c r="I1981" s="32" t="str">
        <f t="shared" si="152"/>
        <v>2020</v>
      </c>
      <c r="J1981" s="32">
        <f t="shared" si="153"/>
        <v>22</v>
      </c>
      <c r="K1981" s="32" t="str">
        <f>VLOOKUP(F1981,_holidays!A1977:B4082, 2,)</f>
        <v>Y</v>
      </c>
      <c r="L1981" s="32" t="str">
        <f>VLOOKUP(F1981,_holidays!A1977:C4082, 3,FALSE)</f>
        <v>N</v>
      </c>
      <c r="M1981" s="32">
        <v>7.2</v>
      </c>
      <c r="N1981" s="32">
        <v>17.100000000000001</v>
      </c>
      <c r="O1981" s="32">
        <v>9.6</v>
      </c>
      <c r="P1981" s="32">
        <v>0</v>
      </c>
      <c r="Q1981" s="39">
        <v>120072.09</v>
      </c>
      <c r="R1981" s="40">
        <v>50.142944370000002</v>
      </c>
      <c r="S1981" s="40">
        <f t="shared" si="154"/>
        <v>6020768.1292596338</v>
      </c>
    </row>
    <row r="1982" spans="6:19" ht="20" customHeight="1" x14ac:dyDescent="0.2">
      <c r="F1982" s="4">
        <v>43981</v>
      </c>
      <c r="G1982" s="32" t="str">
        <f t="shared" si="150"/>
        <v>Saturday</v>
      </c>
      <c r="H1982" s="32" t="str">
        <f t="shared" si="151"/>
        <v>May</v>
      </c>
      <c r="I1982" s="32" t="str">
        <f t="shared" si="152"/>
        <v>2020</v>
      </c>
      <c r="J1982" s="32">
        <f t="shared" si="153"/>
        <v>22</v>
      </c>
      <c r="K1982" s="32" t="str">
        <f>VLOOKUP(F1982,_holidays!A1978:B4083, 2,)</f>
        <v>Y</v>
      </c>
      <c r="L1982" s="32" t="str">
        <f>VLOOKUP(F1982,_holidays!A1978:C4083, 3,FALSE)</f>
        <v>N</v>
      </c>
      <c r="M1982" s="32">
        <v>8.1</v>
      </c>
      <c r="N1982" s="32">
        <v>17.100000000000001</v>
      </c>
      <c r="O1982" s="32">
        <v>9.3000000000000007</v>
      </c>
      <c r="P1982" s="32">
        <v>0</v>
      </c>
      <c r="Q1982" s="39">
        <v>102231.77</v>
      </c>
      <c r="R1982" s="40">
        <v>21.75529586</v>
      </c>
      <c r="S1982" s="40">
        <f t="shared" si="154"/>
        <v>2224082.4026414724</v>
      </c>
    </row>
    <row r="1983" spans="6:19" ht="20" customHeight="1" x14ac:dyDescent="0.2">
      <c r="F1983" s="4">
        <v>43982</v>
      </c>
      <c r="G1983" s="32" t="str">
        <f t="shared" si="150"/>
        <v>Sunday</v>
      </c>
      <c r="H1983" s="32" t="str">
        <f t="shared" si="151"/>
        <v>May</v>
      </c>
      <c r="I1983" s="32" t="str">
        <f t="shared" si="152"/>
        <v>2020</v>
      </c>
      <c r="J1983" s="32">
        <f t="shared" si="153"/>
        <v>23</v>
      </c>
      <c r="K1983" s="32" t="str">
        <f>VLOOKUP(F1983,_holidays!A1979:B4084, 2,)</f>
        <v>Y</v>
      </c>
      <c r="L1983" s="32" t="str">
        <f>VLOOKUP(F1983,_holidays!A1979:C4084, 3,FALSE)</f>
        <v>N</v>
      </c>
      <c r="M1983" s="32">
        <v>12.4</v>
      </c>
      <c r="N1983" s="32">
        <v>17.8</v>
      </c>
      <c r="O1983" s="32">
        <v>8</v>
      </c>
      <c r="P1983" s="32">
        <v>0</v>
      </c>
      <c r="Q1983" s="39">
        <v>102684.59</v>
      </c>
      <c r="R1983" s="40">
        <v>30.299929980000002</v>
      </c>
      <c r="S1983" s="40">
        <f t="shared" si="154"/>
        <v>3111335.8870250084</v>
      </c>
    </row>
    <row r="1984" spans="6:19" ht="20" customHeight="1" x14ac:dyDescent="0.2">
      <c r="F1984" s="4">
        <v>43983</v>
      </c>
      <c r="G1984" s="32" t="str">
        <f t="shared" si="150"/>
        <v>Monday</v>
      </c>
      <c r="H1984" s="32" t="str">
        <f t="shared" si="151"/>
        <v>June</v>
      </c>
      <c r="I1984" s="32" t="str">
        <f t="shared" si="152"/>
        <v>2020</v>
      </c>
      <c r="J1984" s="32">
        <f t="shared" si="153"/>
        <v>23</v>
      </c>
      <c r="K1984" s="32" t="str">
        <f>VLOOKUP(F1984,_holidays!A1980:B4085, 2,)</f>
        <v>Y</v>
      </c>
      <c r="L1984" s="32" t="str">
        <f>VLOOKUP(F1984,_holidays!A1980:C4085, 3,FALSE)</f>
        <v>N</v>
      </c>
      <c r="M1984" s="32">
        <v>9.3000000000000007</v>
      </c>
      <c r="N1984" s="32">
        <v>11.2</v>
      </c>
      <c r="O1984" s="32">
        <v>2.6</v>
      </c>
      <c r="P1984" s="32">
        <v>5</v>
      </c>
      <c r="Q1984" s="39">
        <v>132039.70499999999</v>
      </c>
      <c r="R1984" s="40">
        <v>35.150957130000002</v>
      </c>
      <c r="S1984" s="40">
        <f t="shared" si="154"/>
        <v>4641322.0099128466</v>
      </c>
    </row>
    <row r="1985" spans="6:19" ht="20" customHeight="1" x14ac:dyDescent="0.2">
      <c r="F1985" s="4">
        <v>43984</v>
      </c>
      <c r="G1985" s="32" t="str">
        <f t="shared" si="150"/>
        <v>Tuesday</v>
      </c>
      <c r="H1985" s="32" t="str">
        <f t="shared" si="151"/>
        <v>June</v>
      </c>
      <c r="I1985" s="32" t="str">
        <f t="shared" si="152"/>
        <v>2020</v>
      </c>
      <c r="J1985" s="32">
        <f t="shared" si="153"/>
        <v>23</v>
      </c>
      <c r="K1985" s="32" t="str">
        <f>VLOOKUP(F1985,_holidays!A1981:B4086, 2,)</f>
        <v>Y</v>
      </c>
      <c r="L1985" s="32" t="str">
        <f>VLOOKUP(F1985,_holidays!A1981:C4086, 3,FALSE)</f>
        <v>N</v>
      </c>
      <c r="M1985" s="32">
        <v>8.4</v>
      </c>
      <c r="N1985" s="32">
        <v>15.6</v>
      </c>
      <c r="O1985" s="32">
        <v>4.9000000000000004</v>
      </c>
      <c r="P1985" s="32">
        <v>11.6</v>
      </c>
      <c r="Q1985" s="39">
        <v>132710.35999999999</v>
      </c>
      <c r="R1985" s="40">
        <v>40.304546930000001</v>
      </c>
      <c r="S1985" s="40">
        <f t="shared" si="154"/>
        <v>5348830.9327171948</v>
      </c>
    </row>
    <row r="1986" spans="6:19" ht="20" customHeight="1" x14ac:dyDescent="0.2">
      <c r="F1986" s="4">
        <v>43985</v>
      </c>
      <c r="G1986" s="32" t="str">
        <f t="shared" si="150"/>
        <v>Wednesday</v>
      </c>
      <c r="H1986" s="32" t="str">
        <f t="shared" si="151"/>
        <v>June</v>
      </c>
      <c r="I1986" s="32" t="str">
        <f t="shared" si="152"/>
        <v>2020</v>
      </c>
      <c r="J1986" s="32">
        <f t="shared" si="153"/>
        <v>23</v>
      </c>
      <c r="K1986" s="32" t="str">
        <f>VLOOKUP(F1986,_holidays!A1982:B4087, 2,)</f>
        <v>Y</v>
      </c>
      <c r="L1986" s="32" t="str">
        <f>VLOOKUP(F1986,_holidays!A1982:C4087, 3,FALSE)</f>
        <v>N</v>
      </c>
      <c r="M1986" s="32">
        <v>10.5</v>
      </c>
      <c r="N1986" s="32">
        <v>14.1</v>
      </c>
      <c r="O1986" s="32">
        <v>7.3</v>
      </c>
      <c r="P1986" s="32">
        <v>0.6</v>
      </c>
      <c r="Q1986" s="39">
        <v>130801.825</v>
      </c>
      <c r="R1986" s="40">
        <v>46.17833796</v>
      </c>
      <c r="S1986" s="40">
        <f t="shared" si="154"/>
        <v>6040210.8806347772</v>
      </c>
    </row>
    <row r="1987" spans="6:19" ht="20" customHeight="1" x14ac:dyDescent="0.2">
      <c r="F1987" s="4">
        <v>43986</v>
      </c>
      <c r="G1987" s="32" t="str">
        <f t="shared" si="150"/>
        <v>Thursday</v>
      </c>
      <c r="H1987" s="32" t="str">
        <f t="shared" si="151"/>
        <v>June</v>
      </c>
      <c r="I1987" s="32" t="str">
        <f t="shared" si="152"/>
        <v>2020</v>
      </c>
      <c r="J1987" s="32">
        <f t="shared" si="153"/>
        <v>23</v>
      </c>
      <c r="K1987" s="32" t="str">
        <f>VLOOKUP(F1987,_holidays!A1983:B4088, 2,)</f>
        <v>Y</v>
      </c>
      <c r="L1987" s="32" t="str">
        <f>VLOOKUP(F1987,_holidays!A1983:C4088, 3,FALSE)</f>
        <v>N</v>
      </c>
      <c r="M1987" s="32">
        <v>9.3000000000000007</v>
      </c>
      <c r="N1987" s="32">
        <v>13.8</v>
      </c>
      <c r="O1987" s="32">
        <v>9.3000000000000007</v>
      </c>
      <c r="P1987" s="32">
        <v>0</v>
      </c>
      <c r="Q1987" s="39">
        <v>133322.02499999999</v>
      </c>
      <c r="R1987" s="40">
        <v>52.411741579999997</v>
      </c>
      <c r="S1987" s="40">
        <f t="shared" si="154"/>
        <v>6987639.521222299</v>
      </c>
    </row>
    <row r="1988" spans="6:19" ht="20" customHeight="1" x14ac:dyDescent="0.2">
      <c r="F1988" s="4">
        <v>43987</v>
      </c>
      <c r="G1988" s="32" t="str">
        <f t="shared" si="150"/>
        <v>Friday</v>
      </c>
      <c r="H1988" s="32" t="str">
        <f t="shared" si="151"/>
        <v>June</v>
      </c>
      <c r="I1988" s="32" t="str">
        <f t="shared" si="152"/>
        <v>2020</v>
      </c>
      <c r="J1988" s="32">
        <f t="shared" si="153"/>
        <v>23</v>
      </c>
      <c r="K1988" s="32" t="str">
        <f>VLOOKUP(F1988,_holidays!A1984:B4089, 2,)</f>
        <v>Y</v>
      </c>
      <c r="L1988" s="32" t="str">
        <f>VLOOKUP(F1988,_holidays!A1984:C4089, 3,FALSE)</f>
        <v>N</v>
      </c>
      <c r="M1988" s="32">
        <v>4.0999999999999996</v>
      </c>
      <c r="N1988" s="32">
        <v>14.6</v>
      </c>
      <c r="O1988" s="32">
        <v>9.4</v>
      </c>
      <c r="P1988" s="32">
        <v>0</v>
      </c>
      <c r="Q1988" s="39">
        <v>137368.465</v>
      </c>
      <c r="R1988" s="40">
        <v>62.033443830000003</v>
      </c>
      <c r="S1988" s="40">
        <f t="shared" si="154"/>
        <v>8521438.9575908203</v>
      </c>
    </row>
    <row r="1989" spans="6:19" ht="20" customHeight="1" x14ac:dyDescent="0.2">
      <c r="F1989" s="4">
        <v>43988</v>
      </c>
      <c r="G1989" s="32" t="str">
        <f t="shared" si="150"/>
        <v>Saturday</v>
      </c>
      <c r="H1989" s="32" t="str">
        <f t="shared" si="151"/>
        <v>June</v>
      </c>
      <c r="I1989" s="32" t="str">
        <f t="shared" si="152"/>
        <v>2020</v>
      </c>
      <c r="J1989" s="32">
        <f t="shared" si="153"/>
        <v>23</v>
      </c>
      <c r="K1989" s="32" t="str">
        <f>VLOOKUP(F1989,_holidays!A1985:B4090, 2,)</f>
        <v>Y</v>
      </c>
      <c r="L1989" s="32" t="str">
        <f>VLOOKUP(F1989,_holidays!A1985:C4090, 3,FALSE)</f>
        <v>N</v>
      </c>
      <c r="M1989" s="32">
        <v>6</v>
      </c>
      <c r="N1989" s="32">
        <v>13.3</v>
      </c>
      <c r="O1989" s="32">
        <v>6.6</v>
      </c>
      <c r="P1989" s="32">
        <v>0</v>
      </c>
      <c r="Q1989" s="39">
        <v>126427.92</v>
      </c>
      <c r="R1989" s="40">
        <v>51.805299679999997</v>
      </c>
      <c r="S1989" s="40">
        <f t="shared" si="154"/>
        <v>6549636.283519065</v>
      </c>
    </row>
    <row r="1990" spans="6:19" ht="20" customHeight="1" x14ac:dyDescent="0.2">
      <c r="F1990" s="4">
        <v>43989</v>
      </c>
      <c r="G1990" s="32" t="str">
        <f t="shared" ref="G1990:G2053" si="155">TEXT(F1990,"DDDD")</f>
        <v>Sunday</v>
      </c>
      <c r="H1990" s="32" t="str">
        <f t="shared" ref="H1990:H2053" si="156">TEXT(F1990,"MMMM")</f>
        <v>June</v>
      </c>
      <c r="I1990" s="32" t="str">
        <f t="shared" ref="I1990:I2053" si="157">TEXT(F1990,"YYYY")</f>
        <v>2020</v>
      </c>
      <c r="J1990" s="32">
        <f t="shared" ref="J1990:J2053" si="158">WEEKNUM(F1990)</f>
        <v>24</v>
      </c>
      <c r="K1990" s="32" t="str">
        <f>VLOOKUP(F1990,_holidays!A1986:B4091, 2,)</f>
        <v>Y</v>
      </c>
      <c r="L1990" s="32" t="str">
        <f>VLOOKUP(F1990,_holidays!A1986:C4091, 3,FALSE)</f>
        <v>N</v>
      </c>
      <c r="M1990" s="32">
        <v>7.9</v>
      </c>
      <c r="N1990" s="32">
        <v>11.8</v>
      </c>
      <c r="O1990" s="32">
        <v>6.3</v>
      </c>
      <c r="P1990" s="32">
        <v>0</v>
      </c>
      <c r="Q1990" s="39">
        <v>119524.41</v>
      </c>
      <c r="R1990" s="40">
        <v>52.567743700000001</v>
      </c>
      <c r="S1990" s="40">
        <f t="shared" ref="S1990:S2053" si="159">Q1990*R1990</f>
        <v>6283128.5507737175</v>
      </c>
    </row>
    <row r="1991" spans="6:19" ht="20" customHeight="1" x14ac:dyDescent="0.2">
      <c r="F1991" s="4">
        <v>43990</v>
      </c>
      <c r="G1991" s="32" t="str">
        <f t="shared" si="155"/>
        <v>Monday</v>
      </c>
      <c r="H1991" s="32" t="str">
        <f t="shared" si="156"/>
        <v>June</v>
      </c>
      <c r="I1991" s="32" t="str">
        <f t="shared" si="157"/>
        <v>2020</v>
      </c>
      <c r="J1991" s="32">
        <f t="shared" si="158"/>
        <v>24</v>
      </c>
      <c r="K1991" s="32" t="str">
        <f>VLOOKUP(F1991,_holidays!A1987:B4092, 2,)</f>
        <v>Y</v>
      </c>
      <c r="L1991" s="32" t="str">
        <f>VLOOKUP(F1991,_holidays!A1987:C4092, 3,FALSE)</f>
        <v>Y</v>
      </c>
      <c r="M1991" s="32">
        <v>4.5</v>
      </c>
      <c r="N1991" s="32">
        <v>12.6</v>
      </c>
      <c r="O1991" s="32">
        <v>8.8000000000000007</v>
      </c>
      <c r="P1991" s="32">
        <v>0</v>
      </c>
      <c r="Q1991" s="39">
        <v>124792.97500000001</v>
      </c>
      <c r="R1991" s="40">
        <v>64.935526899999999</v>
      </c>
      <c r="S1991" s="40">
        <f t="shared" si="159"/>
        <v>8103497.5850435281</v>
      </c>
    </row>
    <row r="1992" spans="6:19" ht="20" customHeight="1" x14ac:dyDescent="0.2">
      <c r="F1992" s="4">
        <v>43991</v>
      </c>
      <c r="G1992" s="32" t="str">
        <f t="shared" si="155"/>
        <v>Tuesday</v>
      </c>
      <c r="H1992" s="32" t="str">
        <f t="shared" si="156"/>
        <v>June</v>
      </c>
      <c r="I1992" s="32" t="str">
        <f t="shared" si="157"/>
        <v>2020</v>
      </c>
      <c r="J1992" s="32">
        <f t="shared" si="158"/>
        <v>24</v>
      </c>
      <c r="K1992" s="32" t="str">
        <f>VLOOKUP(F1992,_holidays!A1988:B4093, 2,)</f>
        <v>Y</v>
      </c>
      <c r="L1992" s="32" t="str">
        <f>VLOOKUP(F1992,_holidays!A1988:C4093, 3,FALSE)</f>
        <v>N</v>
      </c>
      <c r="M1992" s="32">
        <v>2</v>
      </c>
      <c r="N1992" s="32">
        <v>15.3</v>
      </c>
      <c r="O1992" s="32">
        <v>9.3000000000000007</v>
      </c>
      <c r="P1992" s="32">
        <v>0.2</v>
      </c>
      <c r="Q1992" s="39">
        <v>141571.29500000001</v>
      </c>
      <c r="R1992" s="40">
        <v>134.74761480000001</v>
      </c>
      <c r="S1992" s="40">
        <f t="shared" si="159"/>
        <v>19076394.325397167</v>
      </c>
    </row>
    <row r="1993" spans="6:19" ht="20" customHeight="1" x14ac:dyDescent="0.2">
      <c r="F1993" s="4">
        <v>43992</v>
      </c>
      <c r="G1993" s="32" t="str">
        <f t="shared" si="155"/>
        <v>Wednesday</v>
      </c>
      <c r="H1993" s="32" t="str">
        <f t="shared" si="156"/>
        <v>June</v>
      </c>
      <c r="I1993" s="32" t="str">
        <f t="shared" si="157"/>
        <v>2020</v>
      </c>
      <c r="J1993" s="32">
        <f t="shared" si="158"/>
        <v>24</v>
      </c>
      <c r="K1993" s="32" t="str">
        <f>VLOOKUP(F1993,_holidays!A1989:B4094, 2,)</f>
        <v>Y</v>
      </c>
      <c r="L1993" s="32" t="str">
        <f>VLOOKUP(F1993,_holidays!A1989:C4094, 3,FALSE)</f>
        <v>N</v>
      </c>
      <c r="M1993" s="32">
        <v>3.9</v>
      </c>
      <c r="N1993" s="32">
        <v>16.7</v>
      </c>
      <c r="O1993" s="32">
        <v>8.8000000000000007</v>
      </c>
      <c r="P1993" s="32">
        <v>0</v>
      </c>
      <c r="Q1993" s="39">
        <v>137795.79500000001</v>
      </c>
      <c r="R1993" s="40">
        <v>121.1776674</v>
      </c>
      <c r="S1993" s="40">
        <f t="shared" si="159"/>
        <v>16697773.015628586</v>
      </c>
    </row>
    <row r="1994" spans="6:19" ht="20" customHeight="1" x14ac:dyDescent="0.2">
      <c r="F1994" s="4">
        <v>43993</v>
      </c>
      <c r="G1994" s="32" t="str">
        <f t="shared" si="155"/>
        <v>Thursday</v>
      </c>
      <c r="H1994" s="32" t="str">
        <f t="shared" si="156"/>
        <v>June</v>
      </c>
      <c r="I1994" s="32" t="str">
        <f t="shared" si="157"/>
        <v>2020</v>
      </c>
      <c r="J1994" s="32">
        <f t="shared" si="158"/>
        <v>24</v>
      </c>
      <c r="K1994" s="32" t="str">
        <f>VLOOKUP(F1994,_holidays!A1990:B4095, 2,)</f>
        <v>Y</v>
      </c>
      <c r="L1994" s="32" t="str">
        <f>VLOOKUP(F1994,_holidays!A1990:C4095, 3,FALSE)</f>
        <v>N</v>
      </c>
      <c r="M1994" s="32">
        <v>4.5</v>
      </c>
      <c r="N1994" s="32">
        <v>16.899999999999999</v>
      </c>
      <c r="O1994" s="32">
        <v>9.1</v>
      </c>
      <c r="P1994" s="32">
        <v>0</v>
      </c>
      <c r="Q1994" s="39">
        <v>141444.44500000001</v>
      </c>
      <c r="R1994" s="40">
        <v>99.91431747</v>
      </c>
      <c r="S1994" s="40">
        <f t="shared" si="159"/>
        <v>14132325.182097955</v>
      </c>
    </row>
    <row r="1995" spans="6:19" ht="20" customHeight="1" x14ac:dyDescent="0.2">
      <c r="F1995" s="4">
        <v>43994</v>
      </c>
      <c r="G1995" s="32" t="str">
        <f t="shared" si="155"/>
        <v>Friday</v>
      </c>
      <c r="H1995" s="32" t="str">
        <f t="shared" si="156"/>
        <v>June</v>
      </c>
      <c r="I1995" s="32" t="str">
        <f t="shared" si="157"/>
        <v>2020</v>
      </c>
      <c r="J1995" s="32">
        <f t="shared" si="158"/>
        <v>24</v>
      </c>
      <c r="K1995" s="32" t="str">
        <f>VLOOKUP(F1995,_holidays!A1991:B4096, 2,)</f>
        <v>Y</v>
      </c>
      <c r="L1995" s="32" t="str">
        <f>VLOOKUP(F1995,_holidays!A1991:C4096, 3,FALSE)</f>
        <v>N</v>
      </c>
      <c r="M1995" s="32">
        <v>4.2</v>
      </c>
      <c r="N1995" s="32">
        <v>15.3</v>
      </c>
      <c r="O1995" s="32">
        <v>9.1999999999999993</v>
      </c>
      <c r="P1995" s="32">
        <v>0</v>
      </c>
      <c r="Q1995" s="39">
        <v>134684.58499999999</v>
      </c>
      <c r="R1995" s="40">
        <v>50.250574039999997</v>
      </c>
      <c r="S1995" s="40">
        <f t="shared" si="159"/>
        <v>6767977.7105891723</v>
      </c>
    </row>
    <row r="1996" spans="6:19" ht="20" customHeight="1" x14ac:dyDescent="0.2">
      <c r="F1996" s="4">
        <v>43995</v>
      </c>
      <c r="G1996" s="32" t="str">
        <f t="shared" si="155"/>
        <v>Saturday</v>
      </c>
      <c r="H1996" s="32" t="str">
        <f t="shared" si="156"/>
        <v>June</v>
      </c>
      <c r="I1996" s="32" t="str">
        <f t="shared" si="157"/>
        <v>2020</v>
      </c>
      <c r="J1996" s="32">
        <f t="shared" si="158"/>
        <v>24</v>
      </c>
      <c r="K1996" s="32" t="str">
        <f>VLOOKUP(F1996,_holidays!A1992:B4097, 2,)</f>
        <v>Y</v>
      </c>
      <c r="L1996" s="32" t="str">
        <f>VLOOKUP(F1996,_holidays!A1992:C4097, 3,FALSE)</f>
        <v>N</v>
      </c>
      <c r="M1996" s="32">
        <v>5.7</v>
      </c>
      <c r="N1996" s="32">
        <v>16.399999999999999</v>
      </c>
      <c r="O1996" s="32">
        <v>3.4</v>
      </c>
      <c r="P1996" s="32">
        <v>0</v>
      </c>
      <c r="Q1996" s="39">
        <v>117394.455</v>
      </c>
      <c r="R1996" s="40">
        <v>31.448271609999999</v>
      </c>
      <c r="S1996" s="40">
        <f t="shared" si="159"/>
        <v>3691852.7063479223</v>
      </c>
    </row>
    <row r="1997" spans="6:19" ht="20" customHeight="1" x14ac:dyDescent="0.2">
      <c r="F1997" s="4">
        <v>43996</v>
      </c>
      <c r="G1997" s="32" t="str">
        <f t="shared" si="155"/>
        <v>Sunday</v>
      </c>
      <c r="H1997" s="32" t="str">
        <f t="shared" si="156"/>
        <v>June</v>
      </c>
      <c r="I1997" s="32" t="str">
        <f t="shared" si="157"/>
        <v>2020</v>
      </c>
      <c r="J1997" s="32">
        <f t="shared" si="158"/>
        <v>25</v>
      </c>
      <c r="K1997" s="32" t="str">
        <f>VLOOKUP(F1997,_holidays!A1993:B4098, 2,)</f>
        <v>Y</v>
      </c>
      <c r="L1997" s="32" t="str">
        <f>VLOOKUP(F1997,_holidays!A1993:C4098, 3,FALSE)</f>
        <v>N</v>
      </c>
      <c r="M1997" s="32">
        <v>10.4</v>
      </c>
      <c r="N1997" s="32">
        <v>15.2</v>
      </c>
      <c r="O1997" s="32">
        <v>8</v>
      </c>
      <c r="P1997" s="32">
        <v>5.8</v>
      </c>
      <c r="Q1997" s="39">
        <v>107553.005</v>
      </c>
      <c r="R1997" s="40">
        <v>24.879646619999999</v>
      </c>
      <c r="S1997" s="40">
        <f t="shared" si="159"/>
        <v>2675880.7573190932</v>
      </c>
    </row>
    <row r="1998" spans="6:19" ht="20" customHeight="1" x14ac:dyDescent="0.2">
      <c r="F1998" s="4">
        <v>43997</v>
      </c>
      <c r="G1998" s="32" t="str">
        <f t="shared" si="155"/>
        <v>Monday</v>
      </c>
      <c r="H1998" s="32" t="str">
        <f t="shared" si="156"/>
        <v>June</v>
      </c>
      <c r="I1998" s="32" t="str">
        <f t="shared" si="157"/>
        <v>2020</v>
      </c>
      <c r="J1998" s="32">
        <f t="shared" si="158"/>
        <v>25</v>
      </c>
      <c r="K1998" s="32" t="str">
        <f>VLOOKUP(F1998,_holidays!A1994:B4099, 2,)</f>
        <v>Y</v>
      </c>
      <c r="L1998" s="32" t="str">
        <f>VLOOKUP(F1998,_holidays!A1994:C4099, 3,FALSE)</f>
        <v>N</v>
      </c>
      <c r="M1998" s="32">
        <v>11.6</v>
      </c>
      <c r="N1998" s="32">
        <v>18.399999999999999</v>
      </c>
      <c r="O1998" s="32">
        <v>8</v>
      </c>
      <c r="P1998" s="32">
        <v>0</v>
      </c>
      <c r="Q1998" s="39">
        <v>121221.455</v>
      </c>
      <c r="R1998" s="40">
        <v>26.006880500000001</v>
      </c>
      <c r="S1998" s="40">
        <f t="shared" si="159"/>
        <v>3152591.8942211275</v>
      </c>
    </row>
    <row r="1999" spans="6:19" ht="20" customHeight="1" x14ac:dyDescent="0.2">
      <c r="F1999" s="4">
        <v>43998</v>
      </c>
      <c r="G1999" s="32" t="str">
        <f t="shared" si="155"/>
        <v>Tuesday</v>
      </c>
      <c r="H1999" s="32" t="str">
        <f t="shared" si="156"/>
        <v>June</v>
      </c>
      <c r="I1999" s="32" t="str">
        <f t="shared" si="157"/>
        <v>2020</v>
      </c>
      <c r="J1999" s="32">
        <f t="shared" si="158"/>
        <v>25</v>
      </c>
      <c r="K1999" s="32" t="str">
        <f>VLOOKUP(F1999,_holidays!A1995:B4100, 2,)</f>
        <v>Y</v>
      </c>
      <c r="L1999" s="32" t="str">
        <f>VLOOKUP(F1999,_holidays!A1995:C4100, 3,FALSE)</f>
        <v>N</v>
      </c>
      <c r="M1999" s="32">
        <v>13</v>
      </c>
      <c r="N1999" s="32">
        <v>17.899999999999999</v>
      </c>
      <c r="O1999" s="32">
        <v>6.7</v>
      </c>
      <c r="P1999" s="32">
        <v>0</v>
      </c>
      <c r="Q1999" s="39">
        <v>124473.67</v>
      </c>
      <c r="R1999" s="40">
        <v>34.230911220000003</v>
      </c>
      <c r="S1999" s="40">
        <f t="shared" si="159"/>
        <v>4260847.1469975775</v>
      </c>
    </row>
    <row r="2000" spans="6:19" ht="20" customHeight="1" x14ac:dyDescent="0.2">
      <c r="F2000" s="4">
        <v>43999</v>
      </c>
      <c r="G2000" s="32" t="str">
        <f t="shared" si="155"/>
        <v>Wednesday</v>
      </c>
      <c r="H2000" s="32" t="str">
        <f t="shared" si="156"/>
        <v>June</v>
      </c>
      <c r="I2000" s="32" t="str">
        <f t="shared" si="157"/>
        <v>2020</v>
      </c>
      <c r="J2000" s="32">
        <f t="shared" si="158"/>
        <v>25</v>
      </c>
      <c r="K2000" s="32" t="str">
        <f>VLOOKUP(F2000,_holidays!A1996:B4101, 2,)</f>
        <v>Y</v>
      </c>
      <c r="L2000" s="32" t="str">
        <f>VLOOKUP(F2000,_holidays!A1996:C4101, 3,FALSE)</f>
        <v>N</v>
      </c>
      <c r="M2000" s="32">
        <v>10.199999999999999</v>
      </c>
      <c r="N2000" s="32">
        <v>14.6</v>
      </c>
      <c r="O2000" s="32">
        <v>8.5</v>
      </c>
      <c r="P2000" s="32">
        <v>0.4</v>
      </c>
      <c r="Q2000" s="39">
        <v>133969.69</v>
      </c>
      <c r="R2000" s="40">
        <v>66.78362319</v>
      </c>
      <c r="S2000" s="40">
        <f t="shared" si="159"/>
        <v>8946981.2958411109</v>
      </c>
    </row>
    <row r="2001" spans="6:19" ht="20" customHeight="1" x14ac:dyDescent="0.2">
      <c r="F2001" s="4">
        <v>44000</v>
      </c>
      <c r="G2001" s="32" t="str">
        <f t="shared" si="155"/>
        <v>Thursday</v>
      </c>
      <c r="H2001" s="32" t="str">
        <f t="shared" si="156"/>
        <v>June</v>
      </c>
      <c r="I2001" s="32" t="str">
        <f t="shared" si="157"/>
        <v>2020</v>
      </c>
      <c r="J2001" s="32">
        <f t="shared" si="158"/>
        <v>25</v>
      </c>
      <c r="K2001" s="32" t="str">
        <f>VLOOKUP(F2001,_holidays!A1997:B4102, 2,)</f>
        <v>Y</v>
      </c>
      <c r="L2001" s="32" t="str">
        <f>VLOOKUP(F2001,_holidays!A1997:C4102, 3,FALSE)</f>
        <v>N</v>
      </c>
      <c r="M2001" s="32">
        <v>4.5999999999999996</v>
      </c>
      <c r="N2001" s="32">
        <v>16.899999999999999</v>
      </c>
      <c r="O2001" s="32">
        <v>9.1</v>
      </c>
      <c r="P2001" s="32">
        <v>0</v>
      </c>
      <c r="Q2001" s="39">
        <v>130437.325</v>
      </c>
      <c r="R2001" s="40">
        <v>35.142928869999999</v>
      </c>
      <c r="S2001" s="40">
        <f t="shared" si="159"/>
        <v>4583949.6344680721</v>
      </c>
    </row>
    <row r="2002" spans="6:19" ht="20" customHeight="1" x14ac:dyDescent="0.2">
      <c r="F2002" s="4">
        <v>44001</v>
      </c>
      <c r="G2002" s="32" t="str">
        <f t="shared" si="155"/>
        <v>Friday</v>
      </c>
      <c r="H2002" s="32" t="str">
        <f t="shared" si="156"/>
        <v>June</v>
      </c>
      <c r="I2002" s="32" t="str">
        <f t="shared" si="157"/>
        <v>2020</v>
      </c>
      <c r="J2002" s="32">
        <f t="shared" si="158"/>
        <v>25</v>
      </c>
      <c r="K2002" s="32" t="str">
        <f>VLOOKUP(F2002,_holidays!A1998:B4103, 2,)</f>
        <v>Y</v>
      </c>
      <c r="L2002" s="32" t="str">
        <f>VLOOKUP(F2002,_holidays!A1998:C4103, 3,FALSE)</f>
        <v>N</v>
      </c>
      <c r="M2002" s="32">
        <v>6.4</v>
      </c>
      <c r="N2002" s="32">
        <v>17.8</v>
      </c>
      <c r="O2002" s="32">
        <v>8.6</v>
      </c>
      <c r="P2002" s="32">
        <v>0</v>
      </c>
      <c r="Q2002" s="39">
        <v>120149.435</v>
      </c>
      <c r="R2002" s="40">
        <v>30.518706590000001</v>
      </c>
      <c r="S2002" s="40">
        <f t="shared" si="159"/>
        <v>3666805.3537192768</v>
      </c>
    </row>
    <row r="2003" spans="6:19" ht="20" customHeight="1" x14ac:dyDescent="0.2">
      <c r="F2003" s="4">
        <v>44002</v>
      </c>
      <c r="G2003" s="32" t="str">
        <f t="shared" si="155"/>
        <v>Saturday</v>
      </c>
      <c r="H2003" s="32" t="str">
        <f t="shared" si="156"/>
        <v>June</v>
      </c>
      <c r="I2003" s="32" t="str">
        <f t="shared" si="157"/>
        <v>2020</v>
      </c>
      <c r="J2003" s="32">
        <f t="shared" si="158"/>
        <v>25</v>
      </c>
      <c r="K2003" s="32" t="str">
        <f>VLOOKUP(F2003,_holidays!A1999:B4104, 2,)</f>
        <v>Y</v>
      </c>
      <c r="L2003" s="32" t="str">
        <f>VLOOKUP(F2003,_holidays!A1999:C4104, 3,FALSE)</f>
        <v>N</v>
      </c>
      <c r="M2003" s="32">
        <v>12.8</v>
      </c>
      <c r="N2003" s="32">
        <v>16.899999999999999</v>
      </c>
      <c r="O2003" s="32">
        <v>8.5</v>
      </c>
      <c r="P2003" s="32">
        <v>1.4</v>
      </c>
      <c r="Q2003" s="39">
        <v>109644.69500000001</v>
      </c>
      <c r="R2003" s="40">
        <v>34.059332099999999</v>
      </c>
      <c r="S2003" s="40">
        <f t="shared" si="159"/>
        <v>3734425.0800082097</v>
      </c>
    </row>
    <row r="2004" spans="6:19" ht="20" customHeight="1" x14ac:dyDescent="0.2">
      <c r="F2004" s="4">
        <v>44003</v>
      </c>
      <c r="G2004" s="32" t="str">
        <f t="shared" si="155"/>
        <v>Sunday</v>
      </c>
      <c r="H2004" s="32" t="str">
        <f t="shared" si="156"/>
        <v>June</v>
      </c>
      <c r="I2004" s="32" t="str">
        <f t="shared" si="157"/>
        <v>2020</v>
      </c>
      <c r="J2004" s="32">
        <f t="shared" si="158"/>
        <v>26</v>
      </c>
      <c r="K2004" s="32" t="str">
        <f>VLOOKUP(F2004,_holidays!A2000:B4105, 2,)</f>
        <v>Y</v>
      </c>
      <c r="L2004" s="32" t="str">
        <f>VLOOKUP(F2004,_holidays!A2000:C4105, 3,FALSE)</f>
        <v>N</v>
      </c>
      <c r="M2004" s="32">
        <v>6.9</v>
      </c>
      <c r="N2004" s="32">
        <v>12</v>
      </c>
      <c r="O2004" s="32">
        <v>4.9000000000000004</v>
      </c>
      <c r="P2004" s="32">
        <v>0</v>
      </c>
      <c r="Q2004" s="39">
        <v>121528.375</v>
      </c>
      <c r="R2004" s="40">
        <v>36.994378519999998</v>
      </c>
      <c r="S2004" s="40">
        <f t="shared" si="159"/>
        <v>4495866.7056705048</v>
      </c>
    </row>
    <row r="2005" spans="6:19" ht="20" customHeight="1" x14ac:dyDescent="0.2">
      <c r="F2005" s="4">
        <v>44004</v>
      </c>
      <c r="G2005" s="32" t="str">
        <f t="shared" si="155"/>
        <v>Monday</v>
      </c>
      <c r="H2005" s="32" t="str">
        <f t="shared" si="156"/>
        <v>June</v>
      </c>
      <c r="I2005" s="32" t="str">
        <f t="shared" si="157"/>
        <v>2020</v>
      </c>
      <c r="J2005" s="32">
        <f t="shared" si="158"/>
        <v>26</v>
      </c>
      <c r="K2005" s="32" t="str">
        <f>VLOOKUP(F2005,_holidays!A2001:B4106, 2,)</f>
        <v>Y</v>
      </c>
      <c r="L2005" s="32" t="str">
        <f>VLOOKUP(F2005,_holidays!A2001:C4106, 3,FALSE)</f>
        <v>N</v>
      </c>
      <c r="M2005" s="32">
        <v>8.1</v>
      </c>
      <c r="N2005" s="32">
        <v>13</v>
      </c>
      <c r="O2005" s="32">
        <v>5.5</v>
      </c>
      <c r="P2005" s="32">
        <v>0</v>
      </c>
      <c r="Q2005" s="39">
        <v>136373.435</v>
      </c>
      <c r="R2005" s="40">
        <v>45.896190480000001</v>
      </c>
      <c r="S2005" s="40">
        <f t="shared" si="159"/>
        <v>6259021.1491718991</v>
      </c>
    </row>
    <row r="2006" spans="6:19" ht="20" customHeight="1" x14ac:dyDescent="0.2">
      <c r="F2006" s="4">
        <v>44005</v>
      </c>
      <c r="G2006" s="32" t="str">
        <f t="shared" si="155"/>
        <v>Tuesday</v>
      </c>
      <c r="H2006" s="32" t="str">
        <f t="shared" si="156"/>
        <v>June</v>
      </c>
      <c r="I2006" s="32" t="str">
        <f t="shared" si="157"/>
        <v>2020</v>
      </c>
      <c r="J2006" s="32">
        <f t="shared" si="158"/>
        <v>26</v>
      </c>
      <c r="K2006" s="32" t="str">
        <f>VLOOKUP(F2006,_holidays!A2002:B4107, 2,)</f>
        <v>Y</v>
      </c>
      <c r="L2006" s="32" t="str">
        <f>VLOOKUP(F2006,_holidays!A2002:C4107, 3,FALSE)</f>
        <v>N</v>
      </c>
      <c r="M2006" s="32">
        <v>9</v>
      </c>
      <c r="N2006" s="32">
        <v>14.4</v>
      </c>
      <c r="O2006" s="32">
        <v>8.4</v>
      </c>
      <c r="P2006" s="32">
        <v>2.2000000000000002</v>
      </c>
      <c r="Q2006" s="39">
        <v>131904.745</v>
      </c>
      <c r="R2006" s="40">
        <v>48.986743169999997</v>
      </c>
      <c r="S2006" s="40">
        <f t="shared" si="159"/>
        <v>6461583.8662193408</v>
      </c>
    </row>
    <row r="2007" spans="6:19" ht="20" customHeight="1" x14ac:dyDescent="0.2">
      <c r="F2007" s="4">
        <v>44006</v>
      </c>
      <c r="G2007" s="32" t="str">
        <f t="shared" si="155"/>
        <v>Wednesday</v>
      </c>
      <c r="H2007" s="32" t="str">
        <f t="shared" si="156"/>
        <v>June</v>
      </c>
      <c r="I2007" s="32" t="str">
        <f t="shared" si="157"/>
        <v>2020</v>
      </c>
      <c r="J2007" s="32">
        <f t="shared" si="158"/>
        <v>26</v>
      </c>
      <c r="K2007" s="32" t="str">
        <f>VLOOKUP(F2007,_holidays!A2003:B4108, 2,)</f>
        <v>Y</v>
      </c>
      <c r="L2007" s="32" t="str">
        <f>VLOOKUP(F2007,_holidays!A2003:C4108, 3,FALSE)</f>
        <v>N</v>
      </c>
      <c r="M2007" s="32">
        <v>10.1</v>
      </c>
      <c r="N2007" s="32">
        <v>14.9</v>
      </c>
      <c r="O2007" s="32">
        <v>8</v>
      </c>
      <c r="P2007" s="32">
        <v>0.4</v>
      </c>
      <c r="Q2007" s="39">
        <v>133100.905</v>
      </c>
      <c r="R2007" s="40">
        <v>56.721435829999997</v>
      </c>
      <c r="S2007" s="40">
        <f t="shared" si="159"/>
        <v>7549674.4418724254</v>
      </c>
    </row>
    <row r="2008" spans="6:19" ht="20" customHeight="1" x14ac:dyDescent="0.2">
      <c r="F2008" s="4">
        <v>44007</v>
      </c>
      <c r="G2008" s="32" t="str">
        <f t="shared" si="155"/>
        <v>Thursday</v>
      </c>
      <c r="H2008" s="32" t="str">
        <f t="shared" si="156"/>
        <v>June</v>
      </c>
      <c r="I2008" s="32" t="str">
        <f t="shared" si="157"/>
        <v>2020</v>
      </c>
      <c r="J2008" s="32">
        <f t="shared" si="158"/>
        <v>26</v>
      </c>
      <c r="K2008" s="32" t="str">
        <f>VLOOKUP(F2008,_holidays!A2004:B4109, 2,)</f>
        <v>Y</v>
      </c>
      <c r="L2008" s="32" t="str">
        <f>VLOOKUP(F2008,_holidays!A2004:C4109, 3,FALSE)</f>
        <v>N</v>
      </c>
      <c r="M2008" s="32">
        <v>10.199999999999999</v>
      </c>
      <c r="N2008" s="32">
        <v>15.9</v>
      </c>
      <c r="O2008" s="32">
        <v>5</v>
      </c>
      <c r="P2008" s="32">
        <v>0</v>
      </c>
      <c r="Q2008" s="39">
        <v>131466.23999999999</v>
      </c>
      <c r="R2008" s="40">
        <v>39.910040360000004</v>
      </c>
      <c r="S2008" s="40">
        <f t="shared" si="159"/>
        <v>5246822.9443774465</v>
      </c>
    </row>
    <row r="2009" spans="6:19" ht="20" customHeight="1" x14ac:dyDescent="0.2">
      <c r="F2009" s="4">
        <v>44008</v>
      </c>
      <c r="G2009" s="32" t="str">
        <f t="shared" si="155"/>
        <v>Friday</v>
      </c>
      <c r="H2009" s="32" t="str">
        <f t="shared" si="156"/>
        <v>June</v>
      </c>
      <c r="I2009" s="32" t="str">
        <f t="shared" si="157"/>
        <v>2020</v>
      </c>
      <c r="J2009" s="32">
        <f t="shared" si="158"/>
        <v>26</v>
      </c>
      <c r="K2009" s="32" t="str">
        <f>VLOOKUP(F2009,_holidays!A2005:B4110, 2,)</f>
        <v>N</v>
      </c>
      <c r="L2009" s="32" t="str">
        <f>VLOOKUP(F2009,_holidays!A2005:C4110, 3,FALSE)</f>
        <v>N</v>
      </c>
      <c r="M2009" s="32">
        <v>7.9</v>
      </c>
      <c r="N2009" s="32">
        <v>13.8</v>
      </c>
      <c r="O2009" s="32">
        <v>8.8000000000000007</v>
      </c>
      <c r="P2009" s="32">
        <v>1.2</v>
      </c>
      <c r="Q2009" s="39">
        <v>136872.56</v>
      </c>
      <c r="R2009" s="40">
        <v>55.536961150000003</v>
      </c>
      <c r="S2009" s="40">
        <f t="shared" si="159"/>
        <v>7601486.0472210441</v>
      </c>
    </row>
    <row r="2010" spans="6:19" ht="20" customHeight="1" x14ac:dyDescent="0.2">
      <c r="F2010" s="4">
        <v>44009</v>
      </c>
      <c r="G2010" s="32" t="str">
        <f t="shared" si="155"/>
        <v>Saturday</v>
      </c>
      <c r="H2010" s="32" t="str">
        <f t="shared" si="156"/>
        <v>June</v>
      </c>
      <c r="I2010" s="32" t="str">
        <f t="shared" si="157"/>
        <v>2020</v>
      </c>
      <c r="J2010" s="32">
        <f t="shared" si="158"/>
        <v>26</v>
      </c>
      <c r="K2010" s="32" t="str">
        <f>VLOOKUP(F2010,_holidays!A2006:B4111, 2,)</f>
        <v>N</v>
      </c>
      <c r="L2010" s="32" t="str">
        <f>VLOOKUP(F2010,_holidays!A2006:C4111, 3,FALSE)</f>
        <v>N</v>
      </c>
      <c r="M2010" s="32">
        <v>6.2</v>
      </c>
      <c r="N2010" s="32">
        <v>13.1</v>
      </c>
      <c r="O2010" s="32">
        <v>7.9</v>
      </c>
      <c r="P2010" s="32">
        <v>0</v>
      </c>
      <c r="Q2010" s="39">
        <v>126938.54</v>
      </c>
      <c r="R2010" s="40">
        <v>48.303282799999998</v>
      </c>
      <c r="S2010" s="40">
        <f t="shared" si="159"/>
        <v>6131548.1958391117</v>
      </c>
    </row>
    <row r="2011" spans="6:19" ht="20" customHeight="1" x14ac:dyDescent="0.2">
      <c r="F2011" s="4">
        <v>44010</v>
      </c>
      <c r="G2011" s="32" t="str">
        <f t="shared" si="155"/>
        <v>Sunday</v>
      </c>
      <c r="H2011" s="32" t="str">
        <f t="shared" si="156"/>
        <v>June</v>
      </c>
      <c r="I2011" s="32" t="str">
        <f t="shared" si="157"/>
        <v>2020</v>
      </c>
      <c r="J2011" s="32">
        <f t="shared" si="158"/>
        <v>27</v>
      </c>
      <c r="K2011" s="32" t="str">
        <f>VLOOKUP(F2011,_holidays!A2007:B4112, 2,)</f>
        <v>N</v>
      </c>
      <c r="L2011" s="32" t="str">
        <f>VLOOKUP(F2011,_holidays!A2007:C4112, 3,FALSE)</f>
        <v>N</v>
      </c>
      <c r="M2011" s="32">
        <v>1.7</v>
      </c>
      <c r="N2011" s="32">
        <v>12.5</v>
      </c>
      <c r="O2011" s="32">
        <v>9.3000000000000007</v>
      </c>
      <c r="P2011" s="32">
        <v>0.2</v>
      </c>
      <c r="Q2011" s="39">
        <v>125830.75</v>
      </c>
      <c r="R2011" s="40">
        <v>49.198760270000001</v>
      </c>
      <c r="S2011" s="40">
        <f t="shared" si="159"/>
        <v>6190716.9038443025</v>
      </c>
    </row>
    <row r="2012" spans="6:19" ht="20" customHeight="1" x14ac:dyDescent="0.2">
      <c r="F2012" s="4">
        <v>44011</v>
      </c>
      <c r="G2012" s="32" t="str">
        <f t="shared" si="155"/>
        <v>Monday</v>
      </c>
      <c r="H2012" s="32" t="str">
        <f t="shared" si="156"/>
        <v>June</v>
      </c>
      <c r="I2012" s="32" t="str">
        <f t="shared" si="157"/>
        <v>2020</v>
      </c>
      <c r="J2012" s="32">
        <f t="shared" si="158"/>
        <v>27</v>
      </c>
      <c r="K2012" s="32" t="str">
        <f>VLOOKUP(F2012,_holidays!A2008:B4113, 2,)</f>
        <v>N</v>
      </c>
      <c r="L2012" s="32" t="str">
        <f>VLOOKUP(F2012,_holidays!A2008:C4113, 3,FALSE)</f>
        <v>N</v>
      </c>
      <c r="M2012" s="32">
        <v>2.2000000000000002</v>
      </c>
      <c r="N2012" s="32">
        <v>15.4</v>
      </c>
      <c r="O2012" s="32">
        <v>9.3000000000000007</v>
      </c>
      <c r="P2012" s="32">
        <v>0</v>
      </c>
      <c r="Q2012" s="39">
        <v>141431.99</v>
      </c>
      <c r="R2012" s="40">
        <v>42.724552449999997</v>
      </c>
      <c r="S2012" s="40">
        <f t="shared" si="159"/>
        <v>6042618.4748628745</v>
      </c>
    </row>
    <row r="2013" spans="6:19" ht="20" customHeight="1" x14ac:dyDescent="0.2">
      <c r="F2013" s="4">
        <v>44012</v>
      </c>
      <c r="G2013" s="32" t="str">
        <f t="shared" si="155"/>
        <v>Tuesday</v>
      </c>
      <c r="H2013" s="32" t="str">
        <f t="shared" si="156"/>
        <v>June</v>
      </c>
      <c r="I2013" s="32" t="str">
        <f t="shared" si="157"/>
        <v>2020</v>
      </c>
      <c r="J2013" s="32">
        <f t="shared" si="158"/>
        <v>27</v>
      </c>
      <c r="K2013" s="32" t="str">
        <f>VLOOKUP(F2013,_holidays!A2009:B4114, 2,)</f>
        <v>N</v>
      </c>
      <c r="L2013" s="32" t="str">
        <f>VLOOKUP(F2013,_holidays!A2009:C4114, 3,FALSE)</f>
        <v>N</v>
      </c>
      <c r="M2013" s="32">
        <v>3</v>
      </c>
      <c r="N2013" s="32">
        <v>15.2</v>
      </c>
      <c r="O2013" s="32">
        <v>7.7</v>
      </c>
      <c r="P2013" s="32">
        <v>0</v>
      </c>
      <c r="Q2013" s="39">
        <v>137644.86499999999</v>
      </c>
      <c r="R2013" s="40">
        <v>32.463374850000001</v>
      </c>
      <c r="S2013" s="40">
        <f t="shared" si="159"/>
        <v>4468416.8486726452</v>
      </c>
    </row>
    <row r="2014" spans="6:19" ht="20" customHeight="1" x14ac:dyDescent="0.2">
      <c r="F2014" s="4">
        <v>44013</v>
      </c>
      <c r="G2014" s="32" t="str">
        <f t="shared" si="155"/>
        <v>Wednesday</v>
      </c>
      <c r="H2014" s="32" t="str">
        <f t="shared" si="156"/>
        <v>July</v>
      </c>
      <c r="I2014" s="32" t="str">
        <f t="shared" si="157"/>
        <v>2020</v>
      </c>
      <c r="J2014" s="32">
        <f t="shared" si="158"/>
        <v>27</v>
      </c>
      <c r="K2014" s="32" t="str">
        <f>VLOOKUP(F2014,_holidays!A2010:B4115, 2,)</f>
        <v>N</v>
      </c>
      <c r="L2014" s="32" t="str">
        <f>VLOOKUP(F2014,_holidays!A2010:C4115, 3,FALSE)</f>
        <v>N</v>
      </c>
      <c r="M2014" s="32">
        <v>9.8000000000000007</v>
      </c>
      <c r="N2014" s="32">
        <v>17.399999999999999</v>
      </c>
      <c r="O2014" s="32">
        <v>9.1</v>
      </c>
      <c r="P2014" s="32">
        <v>0</v>
      </c>
      <c r="Q2014" s="39">
        <v>126614.72</v>
      </c>
      <c r="R2014" s="40">
        <v>33.15843237</v>
      </c>
      <c r="S2014" s="40">
        <f t="shared" si="159"/>
        <v>4198345.6301664868</v>
      </c>
    </row>
    <row r="2015" spans="6:19" ht="20" customHeight="1" x14ac:dyDescent="0.2">
      <c r="F2015" s="4">
        <v>44014</v>
      </c>
      <c r="G2015" s="32" t="str">
        <f t="shared" si="155"/>
        <v>Thursday</v>
      </c>
      <c r="H2015" s="32" t="str">
        <f t="shared" si="156"/>
        <v>July</v>
      </c>
      <c r="I2015" s="32" t="str">
        <f t="shared" si="157"/>
        <v>2020</v>
      </c>
      <c r="J2015" s="32">
        <f t="shared" si="158"/>
        <v>27</v>
      </c>
      <c r="K2015" s="32" t="str">
        <f>VLOOKUP(F2015,_holidays!A2011:B4116, 2,)</f>
        <v>N</v>
      </c>
      <c r="L2015" s="32" t="str">
        <f>VLOOKUP(F2015,_holidays!A2011:C4116, 3,FALSE)</f>
        <v>N</v>
      </c>
      <c r="M2015" s="32">
        <v>10.199999999999999</v>
      </c>
      <c r="N2015" s="32">
        <v>15.1</v>
      </c>
      <c r="O2015" s="32">
        <v>7.3</v>
      </c>
      <c r="P2015" s="32">
        <v>1.2</v>
      </c>
      <c r="Q2015" s="39">
        <v>131372.71</v>
      </c>
      <c r="R2015" s="40">
        <v>37.366426310000001</v>
      </c>
      <c r="S2015" s="40">
        <f t="shared" si="159"/>
        <v>4908928.6873599999</v>
      </c>
    </row>
    <row r="2016" spans="6:19" ht="20" customHeight="1" x14ac:dyDescent="0.2">
      <c r="F2016" s="4">
        <v>44015</v>
      </c>
      <c r="G2016" s="32" t="str">
        <f t="shared" si="155"/>
        <v>Friday</v>
      </c>
      <c r="H2016" s="32" t="str">
        <f t="shared" si="156"/>
        <v>July</v>
      </c>
      <c r="I2016" s="32" t="str">
        <f t="shared" si="157"/>
        <v>2020</v>
      </c>
      <c r="J2016" s="32">
        <f t="shared" si="158"/>
        <v>27</v>
      </c>
      <c r="K2016" s="32" t="str">
        <f>VLOOKUP(F2016,_holidays!A2012:B4117, 2,)</f>
        <v>N</v>
      </c>
      <c r="L2016" s="32" t="str">
        <f>VLOOKUP(F2016,_holidays!A2012:C4117, 3,FALSE)</f>
        <v>N</v>
      </c>
      <c r="M2016" s="32">
        <v>7.7</v>
      </c>
      <c r="N2016" s="32">
        <v>10.3</v>
      </c>
      <c r="O2016" s="32">
        <v>4.0999999999999996</v>
      </c>
      <c r="P2016" s="32">
        <v>0</v>
      </c>
      <c r="Q2016" s="39">
        <v>143010.26999999999</v>
      </c>
      <c r="R2016" s="40">
        <v>43.512020370000002</v>
      </c>
      <c r="S2016" s="40">
        <f t="shared" si="159"/>
        <v>6222665.7813591994</v>
      </c>
    </row>
    <row r="2017" spans="6:19" ht="20" customHeight="1" x14ac:dyDescent="0.2">
      <c r="F2017" s="4">
        <v>44016</v>
      </c>
      <c r="G2017" s="32" t="str">
        <f t="shared" si="155"/>
        <v>Saturday</v>
      </c>
      <c r="H2017" s="32" t="str">
        <f t="shared" si="156"/>
        <v>July</v>
      </c>
      <c r="I2017" s="32" t="str">
        <f t="shared" si="157"/>
        <v>2020</v>
      </c>
      <c r="J2017" s="32">
        <f t="shared" si="158"/>
        <v>27</v>
      </c>
      <c r="K2017" s="32" t="str">
        <f>VLOOKUP(F2017,_holidays!A2013:B4118, 2,)</f>
        <v>N</v>
      </c>
      <c r="L2017" s="32" t="str">
        <f>VLOOKUP(F2017,_holidays!A2013:C4118, 3,FALSE)</f>
        <v>N</v>
      </c>
      <c r="M2017" s="32">
        <v>6.5</v>
      </c>
      <c r="N2017" s="32">
        <v>14.5</v>
      </c>
      <c r="O2017" s="32">
        <v>5.7</v>
      </c>
      <c r="P2017" s="32">
        <v>7.8</v>
      </c>
      <c r="Q2017" s="39">
        <v>125400.27</v>
      </c>
      <c r="R2017" s="40">
        <v>50.026100579999998</v>
      </c>
      <c r="S2017" s="40">
        <f t="shared" si="159"/>
        <v>6273286.5197791569</v>
      </c>
    </row>
    <row r="2018" spans="6:19" ht="20" customHeight="1" x14ac:dyDescent="0.2">
      <c r="F2018" s="4">
        <v>44017</v>
      </c>
      <c r="G2018" s="32" t="str">
        <f t="shared" si="155"/>
        <v>Sunday</v>
      </c>
      <c r="H2018" s="32" t="str">
        <f t="shared" si="156"/>
        <v>July</v>
      </c>
      <c r="I2018" s="32" t="str">
        <f t="shared" si="157"/>
        <v>2020</v>
      </c>
      <c r="J2018" s="32">
        <f t="shared" si="158"/>
        <v>28</v>
      </c>
      <c r="K2018" s="32" t="str">
        <f>VLOOKUP(F2018,_holidays!A2014:B4119, 2,)</f>
        <v>N</v>
      </c>
      <c r="L2018" s="32" t="str">
        <f>VLOOKUP(F2018,_holidays!A2014:C4119, 3,FALSE)</f>
        <v>N</v>
      </c>
      <c r="M2018" s="32">
        <v>8.9</v>
      </c>
      <c r="N2018" s="32">
        <v>12.5</v>
      </c>
      <c r="O2018" s="32">
        <v>6.5</v>
      </c>
      <c r="P2018" s="32">
        <v>4.5999999999999996</v>
      </c>
      <c r="Q2018" s="39">
        <v>118507.76</v>
      </c>
      <c r="R2018" s="40">
        <v>50.787712599999999</v>
      </c>
      <c r="S2018" s="40">
        <f t="shared" si="159"/>
        <v>6018738.0557497758</v>
      </c>
    </row>
    <row r="2019" spans="6:19" ht="20" customHeight="1" x14ac:dyDescent="0.2">
      <c r="F2019" s="4">
        <v>44018</v>
      </c>
      <c r="G2019" s="32" t="str">
        <f t="shared" si="155"/>
        <v>Monday</v>
      </c>
      <c r="H2019" s="32" t="str">
        <f t="shared" si="156"/>
        <v>July</v>
      </c>
      <c r="I2019" s="32" t="str">
        <f t="shared" si="157"/>
        <v>2020</v>
      </c>
      <c r="J2019" s="32">
        <f t="shared" si="158"/>
        <v>28</v>
      </c>
      <c r="K2019" s="32" t="str">
        <f>VLOOKUP(F2019,_holidays!A2015:B4120, 2,)</f>
        <v>N</v>
      </c>
      <c r="L2019" s="32" t="str">
        <f>VLOOKUP(F2019,_holidays!A2015:C4120, 3,FALSE)</f>
        <v>N</v>
      </c>
      <c r="M2019" s="32">
        <v>8.1</v>
      </c>
      <c r="N2019" s="32">
        <v>13.1</v>
      </c>
      <c r="O2019" s="32">
        <v>5.8</v>
      </c>
      <c r="P2019" s="32">
        <v>1</v>
      </c>
      <c r="Q2019" s="39">
        <v>136255.33499999999</v>
      </c>
      <c r="R2019" s="40">
        <v>75.960622720000003</v>
      </c>
      <c r="S2019" s="40">
        <f t="shared" si="159"/>
        <v>10350040.095522212</v>
      </c>
    </row>
    <row r="2020" spans="6:19" ht="20" customHeight="1" x14ac:dyDescent="0.2">
      <c r="F2020" s="4">
        <v>44019</v>
      </c>
      <c r="G2020" s="32" t="str">
        <f t="shared" si="155"/>
        <v>Tuesday</v>
      </c>
      <c r="H2020" s="32" t="str">
        <f t="shared" si="156"/>
        <v>July</v>
      </c>
      <c r="I2020" s="32" t="str">
        <f t="shared" si="157"/>
        <v>2020</v>
      </c>
      <c r="J2020" s="32">
        <f t="shared" si="158"/>
        <v>28</v>
      </c>
      <c r="K2020" s="32" t="str">
        <f>VLOOKUP(F2020,_holidays!A2016:B4121, 2,)</f>
        <v>N</v>
      </c>
      <c r="L2020" s="32" t="str">
        <f>VLOOKUP(F2020,_holidays!A2016:C4121, 3,FALSE)</f>
        <v>N</v>
      </c>
      <c r="M2020" s="32">
        <v>8.9</v>
      </c>
      <c r="N2020" s="32">
        <v>11.8</v>
      </c>
      <c r="O2020" s="32">
        <v>4.8</v>
      </c>
      <c r="P2020" s="32">
        <v>1.4</v>
      </c>
      <c r="Q2020" s="39">
        <v>140264.51999999999</v>
      </c>
      <c r="R2020" s="40">
        <v>88.336242659999996</v>
      </c>
      <c r="S2020" s="40">
        <f t="shared" si="159"/>
        <v>12390440.675308421</v>
      </c>
    </row>
    <row r="2021" spans="6:19" ht="20" customHeight="1" x14ac:dyDescent="0.2">
      <c r="F2021" s="4">
        <v>44020</v>
      </c>
      <c r="G2021" s="32" t="str">
        <f t="shared" si="155"/>
        <v>Wednesday</v>
      </c>
      <c r="H2021" s="32" t="str">
        <f t="shared" si="156"/>
        <v>July</v>
      </c>
      <c r="I2021" s="32" t="str">
        <f t="shared" si="157"/>
        <v>2020</v>
      </c>
      <c r="J2021" s="32">
        <f t="shared" si="158"/>
        <v>28</v>
      </c>
      <c r="K2021" s="32" t="str">
        <f>VLOOKUP(F2021,_holidays!A2017:B4122, 2,)</f>
        <v>N</v>
      </c>
      <c r="L2021" s="32" t="str">
        <f>VLOOKUP(F2021,_holidays!A2017:C4122, 3,FALSE)</f>
        <v>N</v>
      </c>
      <c r="M2021" s="32">
        <v>4.9000000000000004</v>
      </c>
      <c r="N2021" s="32">
        <v>15.7</v>
      </c>
      <c r="O2021" s="32">
        <v>9.4</v>
      </c>
      <c r="P2021" s="32">
        <v>0</v>
      </c>
      <c r="Q2021" s="39">
        <v>138627.10999999999</v>
      </c>
      <c r="R2021" s="40">
        <v>80.388196890000003</v>
      </c>
      <c r="S2021" s="40">
        <f t="shared" si="159"/>
        <v>11143983.412971687</v>
      </c>
    </row>
    <row r="2022" spans="6:19" ht="20" customHeight="1" x14ac:dyDescent="0.2">
      <c r="F2022" s="4">
        <v>44021</v>
      </c>
      <c r="G2022" s="32" t="str">
        <f t="shared" si="155"/>
        <v>Thursday</v>
      </c>
      <c r="H2022" s="32" t="str">
        <f t="shared" si="156"/>
        <v>July</v>
      </c>
      <c r="I2022" s="32" t="str">
        <f t="shared" si="157"/>
        <v>2020</v>
      </c>
      <c r="J2022" s="32">
        <f t="shared" si="158"/>
        <v>28</v>
      </c>
      <c r="K2022" s="32" t="str">
        <f>VLOOKUP(F2022,_holidays!A2018:B4123, 2,)</f>
        <v>N</v>
      </c>
      <c r="L2022" s="32" t="str">
        <f>VLOOKUP(F2022,_holidays!A2018:C4123, 3,FALSE)</f>
        <v>N</v>
      </c>
      <c r="M2022" s="32">
        <v>5.7</v>
      </c>
      <c r="N2022" s="32">
        <v>17.2</v>
      </c>
      <c r="O2022" s="32">
        <v>8.5</v>
      </c>
      <c r="P2022" s="32">
        <v>0</v>
      </c>
      <c r="Q2022" s="39">
        <v>135266.16500000001</v>
      </c>
      <c r="R2022" s="40">
        <v>70.716279909999997</v>
      </c>
      <c r="S2022" s="40">
        <f t="shared" si="159"/>
        <v>9565519.9864922445</v>
      </c>
    </row>
    <row r="2023" spans="6:19" ht="20" customHeight="1" x14ac:dyDescent="0.2">
      <c r="F2023" s="4">
        <v>44022</v>
      </c>
      <c r="G2023" s="32" t="str">
        <f t="shared" si="155"/>
        <v>Friday</v>
      </c>
      <c r="H2023" s="32" t="str">
        <f t="shared" si="156"/>
        <v>July</v>
      </c>
      <c r="I2023" s="32" t="str">
        <f t="shared" si="157"/>
        <v>2020</v>
      </c>
      <c r="J2023" s="32">
        <f t="shared" si="158"/>
        <v>28</v>
      </c>
      <c r="K2023" s="32" t="str">
        <f>VLOOKUP(F2023,_holidays!A2019:B4124, 2,)</f>
        <v>N</v>
      </c>
      <c r="L2023" s="32" t="str">
        <f>VLOOKUP(F2023,_holidays!A2019:C4124, 3,FALSE)</f>
        <v>N</v>
      </c>
      <c r="M2023" s="32">
        <v>6.4</v>
      </c>
      <c r="N2023" s="32">
        <v>16.899999999999999</v>
      </c>
      <c r="O2023" s="32">
        <v>7.9</v>
      </c>
      <c r="P2023" s="32">
        <v>0</v>
      </c>
      <c r="Q2023" s="39">
        <v>134041.23000000001</v>
      </c>
      <c r="R2023" s="40">
        <v>67.739880499999998</v>
      </c>
      <c r="S2023" s="40">
        <f t="shared" si="159"/>
        <v>9079936.9022730161</v>
      </c>
    </row>
    <row r="2024" spans="6:19" ht="20" customHeight="1" x14ac:dyDescent="0.2">
      <c r="F2024" s="4">
        <v>44023</v>
      </c>
      <c r="G2024" s="32" t="str">
        <f t="shared" si="155"/>
        <v>Saturday</v>
      </c>
      <c r="H2024" s="32" t="str">
        <f t="shared" si="156"/>
        <v>July</v>
      </c>
      <c r="I2024" s="32" t="str">
        <f t="shared" si="157"/>
        <v>2020</v>
      </c>
      <c r="J2024" s="32">
        <f t="shared" si="158"/>
        <v>28</v>
      </c>
      <c r="K2024" s="32" t="str">
        <f>VLOOKUP(F2024,_holidays!A2020:B4125, 2,)</f>
        <v>N</v>
      </c>
      <c r="L2024" s="32" t="str">
        <f>VLOOKUP(F2024,_holidays!A2020:C4125, 3,FALSE)</f>
        <v>N</v>
      </c>
      <c r="M2024" s="32">
        <v>7.3</v>
      </c>
      <c r="N2024" s="32">
        <v>11.4</v>
      </c>
      <c r="O2024" s="32">
        <v>3.3</v>
      </c>
      <c r="P2024" s="32">
        <v>0</v>
      </c>
      <c r="Q2024" s="39">
        <v>130088.95</v>
      </c>
      <c r="R2024" s="40">
        <v>81.929884130000005</v>
      </c>
      <c r="S2024" s="40">
        <f t="shared" si="159"/>
        <v>10658172.600093365</v>
      </c>
    </row>
    <row r="2025" spans="6:19" ht="20" customHeight="1" x14ac:dyDescent="0.2">
      <c r="F2025" s="4">
        <v>44024</v>
      </c>
      <c r="G2025" s="32" t="str">
        <f t="shared" si="155"/>
        <v>Sunday</v>
      </c>
      <c r="H2025" s="32" t="str">
        <f t="shared" si="156"/>
        <v>July</v>
      </c>
      <c r="I2025" s="32" t="str">
        <f t="shared" si="157"/>
        <v>2020</v>
      </c>
      <c r="J2025" s="32">
        <f t="shared" si="158"/>
        <v>29</v>
      </c>
      <c r="K2025" s="32" t="str">
        <f>VLOOKUP(F2025,_holidays!A2021:B4126, 2,)</f>
        <v>N</v>
      </c>
      <c r="L2025" s="32" t="str">
        <f>VLOOKUP(F2025,_holidays!A2021:C4126, 3,FALSE)</f>
        <v>N</v>
      </c>
      <c r="M2025" s="32">
        <v>9</v>
      </c>
      <c r="N2025" s="32">
        <v>14.2</v>
      </c>
      <c r="O2025" s="32">
        <v>8.3000000000000007</v>
      </c>
      <c r="P2025" s="32">
        <v>6.8</v>
      </c>
      <c r="Q2025" s="39">
        <v>118837.05</v>
      </c>
      <c r="R2025" s="40">
        <v>61.719482409999998</v>
      </c>
      <c r="S2025" s="40">
        <f t="shared" si="159"/>
        <v>7334561.2171312906</v>
      </c>
    </row>
    <row r="2026" spans="6:19" ht="20" customHeight="1" x14ac:dyDescent="0.2">
      <c r="F2026" s="4">
        <v>44025</v>
      </c>
      <c r="G2026" s="32" t="str">
        <f t="shared" si="155"/>
        <v>Monday</v>
      </c>
      <c r="H2026" s="32" t="str">
        <f t="shared" si="156"/>
        <v>July</v>
      </c>
      <c r="I2026" s="32" t="str">
        <f t="shared" si="157"/>
        <v>2020</v>
      </c>
      <c r="J2026" s="32">
        <f t="shared" si="158"/>
        <v>29</v>
      </c>
      <c r="K2026" s="32" t="str">
        <f>VLOOKUP(F2026,_holidays!A2022:B4127, 2,)</f>
        <v>N</v>
      </c>
      <c r="L2026" s="32" t="str">
        <f>VLOOKUP(F2026,_holidays!A2022:C4127, 3,FALSE)</f>
        <v>N</v>
      </c>
      <c r="M2026" s="32">
        <v>8.6999999999999993</v>
      </c>
      <c r="N2026" s="32">
        <v>15.1</v>
      </c>
      <c r="O2026" s="32">
        <v>7.4</v>
      </c>
      <c r="P2026" s="32">
        <v>3.4</v>
      </c>
      <c r="Q2026" s="39">
        <v>130119.41</v>
      </c>
      <c r="R2026" s="40">
        <v>61.123170360000003</v>
      </c>
      <c r="S2026" s="40">
        <f t="shared" si="159"/>
        <v>7953310.864572688</v>
      </c>
    </row>
    <row r="2027" spans="6:19" ht="20" customHeight="1" x14ac:dyDescent="0.2">
      <c r="F2027" s="4">
        <v>44026</v>
      </c>
      <c r="G2027" s="32" t="str">
        <f t="shared" si="155"/>
        <v>Tuesday</v>
      </c>
      <c r="H2027" s="32" t="str">
        <f t="shared" si="156"/>
        <v>July</v>
      </c>
      <c r="I2027" s="32" t="str">
        <f t="shared" si="157"/>
        <v>2020</v>
      </c>
      <c r="J2027" s="32">
        <f t="shared" si="158"/>
        <v>29</v>
      </c>
      <c r="K2027" s="32" t="str">
        <f>VLOOKUP(F2027,_holidays!A2023:B4128, 2,)</f>
        <v>Y</v>
      </c>
      <c r="L2027" s="32" t="str">
        <f>VLOOKUP(F2027,_holidays!A2023:C4128, 3,FALSE)</f>
        <v>N</v>
      </c>
      <c r="M2027" s="32">
        <v>7.7</v>
      </c>
      <c r="N2027" s="32">
        <v>14.2</v>
      </c>
      <c r="O2027" s="32">
        <v>7.6</v>
      </c>
      <c r="P2027" s="32">
        <v>0</v>
      </c>
      <c r="Q2027" s="39">
        <v>133668.935</v>
      </c>
      <c r="R2027" s="40">
        <v>61.112336169999999</v>
      </c>
      <c r="S2027" s="40">
        <f t="shared" si="159"/>
        <v>8168820.8912058789</v>
      </c>
    </row>
    <row r="2028" spans="6:19" ht="20" customHeight="1" x14ac:dyDescent="0.2">
      <c r="F2028" s="4">
        <v>44027</v>
      </c>
      <c r="G2028" s="32" t="str">
        <f t="shared" si="155"/>
        <v>Wednesday</v>
      </c>
      <c r="H2028" s="32" t="str">
        <f t="shared" si="156"/>
        <v>July</v>
      </c>
      <c r="I2028" s="32" t="str">
        <f t="shared" si="157"/>
        <v>2020</v>
      </c>
      <c r="J2028" s="32">
        <f t="shared" si="158"/>
        <v>29</v>
      </c>
      <c r="K2028" s="32" t="str">
        <f>VLOOKUP(F2028,_holidays!A2024:B4129, 2,)</f>
        <v>Y</v>
      </c>
      <c r="L2028" s="32" t="str">
        <f>VLOOKUP(F2028,_holidays!A2024:C4129, 3,FALSE)</f>
        <v>N</v>
      </c>
      <c r="M2028" s="32">
        <v>6.2</v>
      </c>
      <c r="N2028" s="32">
        <v>14.7</v>
      </c>
      <c r="O2028" s="32">
        <v>9.4</v>
      </c>
      <c r="P2028" s="32">
        <v>0.2</v>
      </c>
      <c r="Q2028" s="39">
        <v>135296.79999999999</v>
      </c>
      <c r="R2028" s="40">
        <v>68.569810079999996</v>
      </c>
      <c r="S2028" s="40">
        <f t="shared" si="159"/>
        <v>9277275.8804317433</v>
      </c>
    </row>
    <row r="2029" spans="6:19" ht="20" customHeight="1" x14ac:dyDescent="0.2">
      <c r="F2029" s="4">
        <v>44028</v>
      </c>
      <c r="G2029" s="32" t="str">
        <f t="shared" si="155"/>
        <v>Thursday</v>
      </c>
      <c r="H2029" s="32" t="str">
        <f t="shared" si="156"/>
        <v>July</v>
      </c>
      <c r="I2029" s="32" t="str">
        <f t="shared" si="157"/>
        <v>2020</v>
      </c>
      <c r="J2029" s="32">
        <f t="shared" si="158"/>
        <v>29</v>
      </c>
      <c r="K2029" s="32" t="str">
        <f>VLOOKUP(F2029,_holidays!A2025:B4130, 2,)</f>
        <v>Y</v>
      </c>
      <c r="L2029" s="32" t="str">
        <f>VLOOKUP(F2029,_holidays!A2025:C4130, 3,FALSE)</f>
        <v>N</v>
      </c>
      <c r="M2029" s="32">
        <v>4.2</v>
      </c>
      <c r="N2029" s="32">
        <v>11.5</v>
      </c>
      <c r="O2029" s="32">
        <v>8.6999999999999993</v>
      </c>
      <c r="P2029" s="32">
        <v>0</v>
      </c>
      <c r="Q2029" s="39">
        <v>143158.89000000001</v>
      </c>
      <c r="R2029" s="40">
        <v>86.658216449999998</v>
      </c>
      <c r="S2029" s="40">
        <f t="shared" si="159"/>
        <v>12405894.076361742</v>
      </c>
    </row>
    <row r="2030" spans="6:19" ht="20" customHeight="1" x14ac:dyDescent="0.2">
      <c r="F2030" s="4">
        <v>44029</v>
      </c>
      <c r="G2030" s="32" t="str">
        <f t="shared" si="155"/>
        <v>Friday</v>
      </c>
      <c r="H2030" s="32" t="str">
        <f t="shared" si="156"/>
        <v>July</v>
      </c>
      <c r="I2030" s="32" t="str">
        <f t="shared" si="157"/>
        <v>2020</v>
      </c>
      <c r="J2030" s="32">
        <f t="shared" si="158"/>
        <v>29</v>
      </c>
      <c r="K2030" s="32" t="str">
        <f>VLOOKUP(F2030,_holidays!A2026:B4131, 2,)</f>
        <v>Y</v>
      </c>
      <c r="L2030" s="32" t="str">
        <f>VLOOKUP(F2030,_holidays!A2026:C4131, 3,FALSE)</f>
        <v>N</v>
      </c>
      <c r="M2030" s="32">
        <v>3.1</v>
      </c>
      <c r="N2030" s="32">
        <v>12.8</v>
      </c>
      <c r="O2030" s="32">
        <v>7.4</v>
      </c>
      <c r="P2030" s="32">
        <v>0</v>
      </c>
      <c r="Q2030" s="39">
        <v>143109.35500000001</v>
      </c>
      <c r="R2030" s="40">
        <v>73.815508410000007</v>
      </c>
      <c r="S2030" s="40">
        <f t="shared" si="159"/>
        <v>10563689.797552178</v>
      </c>
    </row>
    <row r="2031" spans="6:19" ht="20" customHeight="1" x14ac:dyDescent="0.2">
      <c r="F2031" s="4">
        <v>44030</v>
      </c>
      <c r="G2031" s="32" t="str">
        <f t="shared" si="155"/>
        <v>Saturday</v>
      </c>
      <c r="H2031" s="32" t="str">
        <f t="shared" si="156"/>
        <v>July</v>
      </c>
      <c r="I2031" s="32" t="str">
        <f t="shared" si="157"/>
        <v>2020</v>
      </c>
      <c r="J2031" s="32">
        <f t="shared" si="158"/>
        <v>29</v>
      </c>
      <c r="K2031" s="32" t="str">
        <f>VLOOKUP(F2031,_holidays!A2027:B4132, 2,)</f>
        <v>Y</v>
      </c>
      <c r="L2031" s="32" t="str">
        <f>VLOOKUP(F2031,_holidays!A2027:C4132, 3,FALSE)</f>
        <v>N</v>
      </c>
      <c r="M2031" s="32">
        <v>4</v>
      </c>
      <c r="N2031" s="32">
        <v>12.5</v>
      </c>
      <c r="O2031" s="32">
        <v>8.3000000000000007</v>
      </c>
      <c r="P2031" s="32">
        <v>0</v>
      </c>
      <c r="Q2031" s="39">
        <v>125303.88499999999</v>
      </c>
      <c r="R2031" s="40">
        <v>43.53431853</v>
      </c>
      <c r="S2031" s="40">
        <f t="shared" si="159"/>
        <v>5455019.2426364888</v>
      </c>
    </row>
    <row r="2032" spans="6:19" ht="20" customHeight="1" x14ac:dyDescent="0.2">
      <c r="F2032" s="4">
        <v>44031</v>
      </c>
      <c r="G2032" s="32" t="str">
        <f t="shared" si="155"/>
        <v>Sunday</v>
      </c>
      <c r="H2032" s="32" t="str">
        <f t="shared" si="156"/>
        <v>July</v>
      </c>
      <c r="I2032" s="32" t="str">
        <f t="shared" si="157"/>
        <v>2020</v>
      </c>
      <c r="J2032" s="32">
        <f t="shared" si="158"/>
        <v>30</v>
      </c>
      <c r="K2032" s="32" t="str">
        <f>VLOOKUP(F2032,_holidays!A2028:B4133, 2,)</f>
        <v>Y</v>
      </c>
      <c r="L2032" s="32" t="str">
        <f>VLOOKUP(F2032,_holidays!A2028:C4133, 3,FALSE)</f>
        <v>N</v>
      </c>
      <c r="M2032" s="32">
        <v>8.1999999999999993</v>
      </c>
      <c r="N2032" s="32">
        <v>15.3</v>
      </c>
      <c r="O2032" s="32">
        <v>7.6</v>
      </c>
      <c r="P2032" s="32">
        <v>0</v>
      </c>
      <c r="Q2032" s="39">
        <v>114065.32</v>
      </c>
      <c r="R2032" s="40">
        <v>31.208767980000001</v>
      </c>
      <c r="S2032" s="40">
        <f t="shared" si="159"/>
        <v>3559838.1064444538</v>
      </c>
    </row>
    <row r="2033" spans="6:19" ht="20" customHeight="1" x14ac:dyDescent="0.2">
      <c r="F2033" s="4">
        <v>44032</v>
      </c>
      <c r="G2033" s="32" t="str">
        <f t="shared" si="155"/>
        <v>Monday</v>
      </c>
      <c r="H2033" s="32" t="str">
        <f t="shared" si="156"/>
        <v>July</v>
      </c>
      <c r="I2033" s="32" t="str">
        <f t="shared" si="157"/>
        <v>2020</v>
      </c>
      <c r="J2033" s="32">
        <f t="shared" si="158"/>
        <v>30</v>
      </c>
      <c r="K2033" s="32" t="str">
        <f>VLOOKUP(F2033,_holidays!A2029:B4134, 2,)</f>
        <v>Y</v>
      </c>
      <c r="L2033" s="32" t="str">
        <f>VLOOKUP(F2033,_holidays!A2029:C4134, 3,FALSE)</f>
        <v>N</v>
      </c>
      <c r="M2033" s="32">
        <v>7.6</v>
      </c>
      <c r="N2033" s="32">
        <v>13.8</v>
      </c>
      <c r="O2033" s="32">
        <v>8.1999999999999993</v>
      </c>
      <c r="P2033" s="32">
        <v>0.6</v>
      </c>
      <c r="Q2033" s="39">
        <v>132894.41</v>
      </c>
      <c r="R2033" s="40">
        <v>58.020119719999997</v>
      </c>
      <c r="S2033" s="40">
        <f t="shared" si="159"/>
        <v>7710549.5783187654</v>
      </c>
    </row>
    <row r="2034" spans="6:19" ht="20" customHeight="1" x14ac:dyDescent="0.2">
      <c r="F2034" s="4">
        <v>44033</v>
      </c>
      <c r="G2034" s="32" t="str">
        <f t="shared" si="155"/>
        <v>Tuesday</v>
      </c>
      <c r="H2034" s="32" t="str">
        <f t="shared" si="156"/>
        <v>July</v>
      </c>
      <c r="I2034" s="32" t="str">
        <f t="shared" si="157"/>
        <v>2020</v>
      </c>
      <c r="J2034" s="32">
        <f t="shared" si="158"/>
        <v>30</v>
      </c>
      <c r="K2034" s="32" t="str">
        <f>VLOOKUP(F2034,_holidays!A2030:B4135, 2,)</f>
        <v>Y</v>
      </c>
      <c r="L2034" s="32" t="str">
        <f>VLOOKUP(F2034,_holidays!A2030:C4135, 3,FALSE)</f>
        <v>N</v>
      </c>
      <c r="M2034" s="32">
        <v>7.2</v>
      </c>
      <c r="N2034" s="32">
        <v>12.9</v>
      </c>
      <c r="O2034" s="32">
        <v>8.1</v>
      </c>
      <c r="P2034" s="32">
        <v>0.4</v>
      </c>
      <c r="Q2034" s="39">
        <v>140086.10500000001</v>
      </c>
      <c r="R2034" s="40">
        <v>95.137779660000007</v>
      </c>
      <c r="S2034" s="40">
        <f t="shared" si="159"/>
        <v>13327480.990917627</v>
      </c>
    </row>
    <row r="2035" spans="6:19" ht="20" customHeight="1" x14ac:dyDescent="0.2">
      <c r="F2035" s="4">
        <v>44034</v>
      </c>
      <c r="G2035" s="32" t="str">
        <f t="shared" si="155"/>
        <v>Wednesday</v>
      </c>
      <c r="H2035" s="32" t="str">
        <f t="shared" si="156"/>
        <v>July</v>
      </c>
      <c r="I2035" s="32" t="str">
        <f t="shared" si="157"/>
        <v>2020</v>
      </c>
      <c r="J2035" s="32">
        <f t="shared" si="158"/>
        <v>30</v>
      </c>
      <c r="K2035" s="32" t="str">
        <f>VLOOKUP(F2035,_holidays!A2031:B4136, 2,)</f>
        <v>Y</v>
      </c>
      <c r="L2035" s="32" t="str">
        <f>VLOOKUP(F2035,_holidays!A2031:C4136, 3,FALSE)</f>
        <v>N</v>
      </c>
      <c r="M2035" s="32">
        <v>8.1</v>
      </c>
      <c r="N2035" s="32">
        <v>13.3</v>
      </c>
      <c r="O2035" s="32">
        <v>8.4</v>
      </c>
      <c r="P2035" s="32">
        <v>0</v>
      </c>
      <c r="Q2035" s="39">
        <v>138666.10500000001</v>
      </c>
      <c r="R2035" s="40">
        <v>93.875030289999998</v>
      </c>
      <c r="S2035" s="40">
        <f t="shared" si="159"/>
        <v>13017284.807071321</v>
      </c>
    </row>
    <row r="2036" spans="6:19" ht="20" customHeight="1" x14ac:dyDescent="0.2">
      <c r="F2036" s="4">
        <v>44035</v>
      </c>
      <c r="G2036" s="32" t="str">
        <f t="shared" si="155"/>
        <v>Thursday</v>
      </c>
      <c r="H2036" s="32" t="str">
        <f t="shared" si="156"/>
        <v>July</v>
      </c>
      <c r="I2036" s="32" t="str">
        <f t="shared" si="157"/>
        <v>2020</v>
      </c>
      <c r="J2036" s="32">
        <f t="shared" si="158"/>
        <v>30</v>
      </c>
      <c r="K2036" s="32" t="str">
        <f>VLOOKUP(F2036,_holidays!A2032:B4137, 2,)</f>
        <v>Y</v>
      </c>
      <c r="L2036" s="32" t="str">
        <f>VLOOKUP(F2036,_holidays!A2032:C4137, 3,FALSE)</f>
        <v>N</v>
      </c>
      <c r="M2036" s="32">
        <v>8.1</v>
      </c>
      <c r="N2036" s="32">
        <v>12</v>
      </c>
      <c r="O2036" s="32">
        <v>7.5</v>
      </c>
      <c r="P2036" s="32">
        <v>2.2000000000000002</v>
      </c>
      <c r="Q2036" s="39">
        <v>142476.36499999999</v>
      </c>
      <c r="R2036" s="40">
        <v>103.9160215</v>
      </c>
      <c r="S2036" s="40">
        <f t="shared" si="159"/>
        <v>14805577.008581847</v>
      </c>
    </row>
    <row r="2037" spans="6:19" ht="20" customHeight="1" x14ac:dyDescent="0.2">
      <c r="F2037" s="4">
        <v>44036</v>
      </c>
      <c r="G2037" s="32" t="str">
        <f t="shared" si="155"/>
        <v>Friday</v>
      </c>
      <c r="H2037" s="32" t="str">
        <f t="shared" si="156"/>
        <v>July</v>
      </c>
      <c r="I2037" s="32" t="str">
        <f t="shared" si="157"/>
        <v>2020</v>
      </c>
      <c r="J2037" s="32">
        <f t="shared" si="158"/>
        <v>30</v>
      </c>
      <c r="K2037" s="32" t="str">
        <f>VLOOKUP(F2037,_holidays!A2033:B4138, 2,)</f>
        <v>Y</v>
      </c>
      <c r="L2037" s="32" t="str">
        <f>VLOOKUP(F2037,_holidays!A2033:C4138, 3,FALSE)</f>
        <v>N</v>
      </c>
      <c r="M2037" s="32">
        <v>6.1</v>
      </c>
      <c r="N2037" s="32">
        <v>13.5</v>
      </c>
      <c r="O2037" s="32">
        <v>10.5</v>
      </c>
      <c r="P2037" s="32">
        <v>0</v>
      </c>
      <c r="Q2037" s="39">
        <v>133822.70000000001</v>
      </c>
      <c r="R2037" s="40">
        <v>61.449140040000003</v>
      </c>
      <c r="S2037" s="40">
        <f t="shared" si="159"/>
        <v>8223289.8328309087</v>
      </c>
    </row>
    <row r="2038" spans="6:19" ht="20" customHeight="1" x14ac:dyDescent="0.2">
      <c r="F2038" s="4">
        <v>44037</v>
      </c>
      <c r="G2038" s="32" t="str">
        <f t="shared" si="155"/>
        <v>Saturday</v>
      </c>
      <c r="H2038" s="32" t="str">
        <f t="shared" si="156"/>
        <v>July</v>
      </c>
      <c r="I2038" s="32" t="str">
        <f t="shared" si="157"/>
        <v>2020</v>
      </c>
      <c r="J2038" s="32">
        <f t="shared" si="158"/>
        <v>30</v>
      </c>
      <c r="K2038" s="32" t="str">
        <f>VLOOKUP(F2038,_holidays!A2034:B4139, 2,)</f>
        <v>Y</v>
      </c>
      <c r="L2038" s="32" t="str">
        <f>VLOOKUP(F2038,_holidays!A2034:C4139, 3,FALSE)</f>
        <v>N</v>
      </c>
      <c r="M2038" s="32">
        <v>4.3</v>
      </c>
      <c r="N2038" s="32">
        <v>12.2</v>
      </c>
      <c r="O2038" s="32">
        <v>9.6</v>
      </c>
      <c r="P2038" s="32">
        <v>0</v>
      </c>
      <c r="Q2038" s="39">
        <v>128417.22</v>
      </c>
      <c r="R2038" s="40">
        <v>72.083011600000006</v>
      </c>
      <c r="S2038" s="40">
        <f t="shared" si="159"/>
        <v>9256699.9588997532</v>
      </c>
    </row>
    <row r="2039" spans="6:19" ht="20" customHeight="1" x14ac:dyDescent="0.2">
      <c r="F2039" s="4">
        <v>44038</v>
      </c>
      <c r="G2039" s="32" t="str">
        <f t="shared" si="155"/>
        <v>Sunday</v>
      </c>
      <c r="H2039" s="32" t="str">
        <f t="shared" si="156"/>
        <v>July</v>
      </c>
      <c r="I2039" s="32" t="str">
        <f t="shared" si="157"/>
        <v>2020</v>
      </c>
      <c r="J2039" s="32">
        <f t="shared" si="158"/>
        <v>31</v>
      </c>
      <c r="K2039" s="32" t="str">
        <f>VLOOKUP(F2039,_holidays!A2035:B4140, 2,)</f>
        <v>Y</v>
      </c>
      <c r="L2039" s="32" t="str">
        <f>VLOOKUP(F2039,_holidays!A2035:C4140, 3,FALSE)</f>
        <v>N</v>
      </c>
      <c r="M2039" s="32">
        <v>5</v>
      </c>
      <c r="N2039" s="32">
        <v>12.8</v>
      </c>
      <c r="O2039" s="32">
        <v>7.2</v>
      </c>
      <c r="P2039" s="32">
        <v>0</v>
      </c>
      <c r="Q2039" s="39">
        <v>123014.55499999999</v>
      </c>
      <c r="R2039" s="40">
        <v>69.922829460000003</v>
      </c>
      <c r="S2039" s="40">
        <f t="shared" si="159"/>
        <v>8601525.7503627893</v>
      </c>
    </row>
    <row r="2040" spans="6:19" ht="20" customHeight="1" x14ac:dyDescent="0.2">
      <c r="F2040" s="4">
        <v>44039</v>
      </c>
      <c r="G2040" s="32" t="str">
        <f t="shared" si="155"/>
        <v>Monday</v>
      </c>
      <c r="H2040" s="32" t="str">
        <f t="shared" si="156"/>
        <v>July</v>
      </c>
      <c r="I2040" s="32" t="str">
        <f t="shared" si="157"/>
        <v>2020</v>
      </c>
      <c r="J2040" s="32">
        <f t="shared" si="158"/>
        <v>31</v>
      </c>
      <c r="K2040" s="32" t="str">
        <f>VLOOKUP(F2040,_holidays!A2036:B4141, 2,)</f>
        <v>Y</v>
      </c>
      <c r="L2040" s="32" t="str">
        <f>VLOOKUP(F2040,_holidays!A2036:C4141, 3,FALSE)</f>
        <v>N</v>
      </c>
      <c r="M2040" s="32">
        <v>7.4</v>
      </c>
      <c r="N2040" s="32">
        <v>13.5</v>
      </c>
      <c r="O2040" s="32">
        <v>7.3</v>
      </c>
      <c r="P2040" s="32">
        <v>0</v>
      </c>
      <c r="Q2040" s="39">
        <v>132571.32999999999</v>
      </c>
      <c r="R2040" s="40">
        <v>59.486426420000001</v>
      </c>
      <c r="S2040" s="40">
        <f t="shared" si="159"/>
        <v>7886194.6674465379</v>
      </c>
    </row>
    <row r="2041" spans="6:19" ht="20" customHeight="1" x14ac:dyDescent="0.2">
      <c r="F2041" s="4">
        <v>44040</v>
      </c>
      <c r="G2041" s="32" t="str">
        <f t="shared" si="155"/>
        <v>Tuesday</v>
      </c>
      <c r="H2041" s="32" t="str">
        <f t="shared" si="156"/>
        <v>July</v>
      </c>
      <c r="I2041" s="32" t="str">
        <f t="shared" si="157"/>
        <v>2020</v>
      </c>
      <c r="J2041" s="32">
        <f t="shared" si="158"/>
        <v>31</v>
      </c>
      <c r="K2041" s="32" t="str">
        <f>VLOOKUP(F2041,_holidays!A2037:B4142, 2,)</f>
        <v>Y</v>
      </c>
      <c r="L2041" s="32" t="str">
        <f>VLOOKUP(F2041,_holidays!A2037:C4142, 3,FALSE)</f>
        <v>N</v>
      </c>
      <c r="M2041" s="32">
        <v>9.6</v>
      </c>
      <c r="N2041" s="32">
        <v>15.6</v>
      </c>
      <c r="O2041" s="32">
        <v>8</v>
      </c>
      <c r="P2041" s="32">
        <v>0.4</v>
      </c>
      <c r="Q2041" s="39">
        <v>132720.39499999999</v>
      </c>
      <c r="R2041" s="40">
        <v>59.044778479999998</v>
      </c>
      <c r="S2041" s="40">
        <f t="shared" si="159"/>
        <v>7836446.3225530991</v>
      </c>
    </row>
    <row r="2042" spans="6:19" ht="20" customHeight="1" x14ac:dyDescent="0.2">
      <c r="F2042" s="4">
        <v>44041</v>
      </c>
      <c r="G2042" s="32" t="str">
        <f t="shared" si="155"/>
        <v>Wednesday</v>
      </c>
      <c r="H2042" s="32" t="str">
        <f t="shared" si="156"/>
        <v>July</v>
      </c>
      <c r="I2042" s="32" t="str">
        <f t="shared" si="157"/>
        <v>2020</v>
      </c>
      <c r="J2042" s="32">
        <f t="shared" si="158"/>
        <v>31</v>
      </c>
      <c r="K2042" s="32" t="str">
        <f>VLOOKUP(F2042,_holidays!A2038:B4143, 2,)</f>
        <v>Y</v>
      </c>
      <c r="L2042" s="32" t="str">
        <f>VLOOKUP(F2042,_holidays!A2038:C4143, 3,FALSE)</f>
        <v>N</v>
      </c>
      <c r="M2042" s="32">
        <v>8.6</v>
      </c>
      <c r="N2042" s="32">
        <v>16.3</v>
      </c>
      <c r="O2042" s="32">
        <v>9</v>
      </c>
      <c r="P2042" s="32">
        <v>0</v>
      </c>
      <c r="Q2042" s="39">
        <v>130547.735</v>
      </c>
      <c r="R2042" s="40">
        <v>67.529831630000004</v>
      </c>
      <c r="S2042" s="40">
        <f t="shared" si="159"/>
        <v>8815866.5642278586</v>
      </c>
    </row>
    <row r="2043" spans="6:19" ht="20" customHeight="1" x14ac:dyDescent="0.2">
      <c r="F2043" s="4">
        <v>44042</v>
      </c>
      <c r="G2043" s="32" t="str">
        <f t="shared" si="155"/>
        <v>Thursday</v>
      </c>
      <c r="H2043" s="32" t="str">
        <f t="shared" si="156"/>
        <v>July</v>
      </c>
      <c r="I2043" s="32" t="str">
        <f t="shared" si="157"/>
        <v>2020</v>
      </c>
      <c r="J2043" s="32">
        <f t="shared" si="158"/>
        <v>31</v>
      </c>
      <c r="K2043" s="32" t="str">
        <f>VLOOKUP(F2043,_holidays!A2039:B4144, 2,)</f>
        <v>Y</v>
      </c>
      <c r="L2043" s="32" t="str">
        <f>VLOOKUP(F2043,_holidays!A2039:C4144, 3,FALSE)</f>
        <v>N</v>
      </c>
      <c r="M2043" s="32">
        <v>8</v>
      </c>
      <c r="N2043" s="32">
        <v>14.2</v>
      </c>
      <c r="O2043" s="32">
        <v>11.3</v>
      </c>
      <c r="P2043" s="32">
        <v>0</v>
      </c>
      <c r="Q2043" s="39">
        <v>132583.64000000001</v>
      </c>
      <c r="R2043" s="40">
        <v>63.223218019999997</v>
      </c>
      <c r="S2043" s="40">
        <f t="shared" si="159"/>
        <v>8382364.3776051933</v>
      </c>
    </row>
    <row r="2044" spans="6:19" ht="20" customHeight="1" x14ac:dyDescent="0.2">
      <c r="F2044" s="4">
        <v>44043</v>
      </c>
      <c r="G2044" s="32" t="str">
        <f t="shared" si="155"/>
        <v>Friday</v>
      </c>
      <c r="H2044" s="32" t="str">
        <f t="shared" si="156"/>
        <v>July</v>
      </c>
      <c r="I2044" s="32" t="str">
        <f t="shared" si="157"/>
        <v>2020</v>
      </c>
      <c r="J2044" s="32">
        <f t="shared" si="158"/>
        <v>31</v>
      </c>
      <c r="K2044" s="32" t="str">
        <f>VLOOKUP(F2044,_holidays!A2040:B4145, 2,)</f>
        <v>Y</v>
      </c>
      <c r="L2044" s="32" t="str">
        <f>VLOOKUP(F2044,_holidays!A2040:C4145, 3,FALSE)</f>
        <v>N</v>
      </c>
      <c r="M2044" s="32">
        <v>3.4</v>
      </c>
      <c r="N2044" s="32">
        <v>17.100000000000001</v>
      </c>
      <c r="O2044" s="32">
        <v>11.3</v>
      </c>
      <c r="P2044" s="32">
        <v>0</v>
      </c>
      <c r="Q2044" s="39">
        <v>132105.75</v>
      </c>
      <c r="R2044" s="40">
        <v>73.082276160000006</v>
      </c>
      <c r="S2044" s="40">
        <f t="shared" si="159"/>
        <v>9654588.9038239215</v>
      </c>
    </row>
    <row r="2045" spans="6:19" ht="20" customHeight="1" x14ac:dyDescent="0.2">
      <c r="F2045" s="4">
        <v>44044</v>
      </c>
      <c r="G2045" s="32" t="str">
        <f t="shared" si="155"/>
        <v>Saturday</v>
      </c>
      <c r="H2045" s="32" t="str">
        <f t="shared" si="156"/>
        <v>August</v>
      </c>
      <c r="I2045" s="32" t="str">
        <f t="shared" si="157"/>
        <v>2020</v>
      </c>
      <c r="J2045" s="32">
        <f t="shared" si="158"/>
        <v>31</v>
      </c>
      <c r="K2045" s="32" t="str">
        <f>VLOOKUP(F2045,_holidays!A2041:B4146, 2,)</f>
        <v>Y</v>
      </c>
      <c r="L2045" s="32" t="str">
        <f>VLOOKUP(F2045,_holidays!A2041:C4146, 3,FALSE)</f>
        <v>N</v>
      </c>
      <c r="M2045" s="32">
        <v>5.7</v>
      </c>
      <c r="N2045" s="32">
        <v>16.399999999999999</v>
      </c>
      <c r="O2045" s="32">
        <v>11.1</v>
      </c>
      <c r="P2045" s="32">
        <v>0</v>
      </c>
      <c r="Q2045" s="39">
        <v>111590.65</v>
      </c>
      <c r="R2045" s="40">
        <v>47.91589475</v>
      </c>
      <c r="S2045" s="40">
        <f t="shared" si="159"/>
        <v>5346965.8404840874</v>
      </c>
    </row>
    <row r="2046" spans="6:19" ht="20" customHeight="1" x14ac:dyDescent="0.2">
      <c r="F2046" s="4">
        <v>44045</v>
      </c>
      <c r="G2046" s="32" t="str">
        <f t="shared" si="155"/>
        <v>Sunday</v>
      </c>
      <c r="H2046" s="32" t="str">
        <f t="shared" si="156"/>
        <v>August</v>
      </c>
      <c r="I2046" s="32" t="str">
        <f t="shared" si="157"/>
        <v>2020</v>
      </c>
      <c r="J2046" s="32">
        <f t="shared" si="158"/>
        <v>32</v>
      </c>
      <c r="K2046" s="32" t="str">
        <f>VLOOKUP(F2046,_holidays!A2042:B4147, 2,)</f>
        <v>Y</v>
      </c>
      <c r="L2046" s="32" t="str">
        <f>VLOOKUP(F2046,_holidays!A2042:C4147, 3,FALSE)</f>
        <v>N</v>
      </c>
      <c r="M2046" s="32">
        <v>9</v>
      </c>
      <c r="N2046" s="32">
        <v>18.2</v>
      </c>
      <c r="O2046" s="32">
        <v>11.7</v>
      </c>
      <c r="P2046" s="32">
        <v>0</v>
      </c>
      <c r="Q2046" s="39">
        <v>109935.33500000001</v>
      </c>
      <c r="R2046" s="40">
        <v>50.247956979999998</v>
      </c>
      <c r="S2046" s="40">
        <f t="shared" si="159"/>
        <v>5524025.9836618882</v>
      </c>
    </row>
    <row r="2047" spans="6:19" ht="20" customHeight="1" x14ac:dyDescent="0.2">
      <c r="F2047" s="4">
        <v>44046</v>
      </c>
      <c r="G2047" s="32" t="str">
        <f t="shared" si="155"/>
        <v>Monday</v>
      </c>
      <c r="H2047" s="32" t="str">
        <f t="shared" si="156"/>
        <v>August</v>
      </c>
      <c r="I2047" s="32" t="str">
        <f t="shared" si="157"/>
        <v>2020</v>
      </c>
      <c r="J2047" s="32">
        <f t="shared" si="158"/>
        <v>32</v>
      </c>
      <c r="K2047" s="32" t="str">
        <f>VLOOKUP(F2047,_holidays!A2043:B4148, 2,)</f>
        <v>Y</v>
      </c>
      <c r="L2047" s="32" t="str">
        <f>VLOOKUP(F2047,_holidays!A2043:C4148, 3,FALSE)</f>
        <v>N</v>
      </c>
      <c r="M2047" s="32">
        <v>7.5</v>
      </c>
      <c r="N2047" s="32">
        <v>16</v>
      </c>
      <c r="O2047" s="32">
        <v>10.199999999999999</v>
      </c>
      <c r="P2047" s="32">
        <v>0</v>
      </c>
      <c r="Q2047" s="39">
        <v>127930.355</v>
      </c>
      <c r="R2047" s="40">
        <v>47.688971700000003</v>
      </c>
      <c r="S2047" s="40">
        <f t="shared" si="159"/>
        <v>6100867.0791659541</v>
      </c>
    </row>
    <row r="2048" spans="6:19" ht="20" customHeight="1" x14ac:dyDescent="0.2">
      <c r="F2048" s="4">
        <v>44047</v>
      </c>
      <c r="G2048" s="32" t="str">
        <f t="shared" si="155"/>
        <v>Tuesday</v>
      </c>
      <c r="H2048" s="32" t="str">
        <f t="shared" si="156"/>
        <v>August</v>
      </c>
      <c r="I2048" s="32" t="str">
        <f t="shared" si="157"/>
        <v>2020</v>
      </c>
      <c r="J2048" s="32">
        <f t="shared" si="158"/>
        <v>32</v>
      </c>
      <c r="K2048" s="32" t="str">
        <f>VLOOKUP(F2048,_holidays!A2044:B4149, 2,)</f>
        <v>N</v>
      </c>
      <c r="L2048" s="32" t="str">
        <f>VLOOKUP(F2048,_holidays!A2044:C4149, 3,FALSE)</f>
        <v>N</v>
      </c>
      <c r="M2048" s="32">
        <v>5.0999999999999996</v>
      </c>
      <c r="N2048" s="32">
        <v>10.5</v>
      </c>
      <c r="O2048" s="32">
        <v>10</v>
      </c>
      <c r="P2048" s="32">
        <v>1.2</v>
      </c>
      <c r="Q2048" s="39">
        <v>140042.14499999999</v>
      </c>
      <c r="R2048" s="40">
        <v>49.18959504</v>
      </c>
      <c r="S2048" s="40">
        <f t="shared" si="159"/>
        <v>6888616.40108296</v>
      </c>
    </row>
    <row r="2049" spans="6:19" ht="20" customHeight="1" x14ac:dyDescent="0.2">
      <c r="F2049" s="4">
        <v>44048</v>
      </c>
      <c r="G2049" s="32" t="str">
        <f t="shared" si="155"/>
        <v>Wednesday</v>
      </c>
      <c r="H2049" s="32" t="str">
        <f t="shared" si="156"/>
        <v>August</v>
      </c>
      <c r="I2049" s="32" t="str">
        <f t="shared" si="157"/>
        <v>2020</v>
      </c>
      <c r="J2049" s="32">
        <f t="shared" si="158"/>
        <v>32</v>
      </c>
      <c r="K2049" s="32" t="str">
        <f>VLOOKUP(F2049,_holidays!A2045:B4150, 2,)</f>
        <v>N</v>
      </c>
      <c r="L2049" s="32" t="str">
        <f>VLOOKUP(F2049,_holidays!A2045:C4150, 3,FALSE)</f>
        <v>N</v>
      </c>
      <c r="M2049" s="32">
        <v>4.7</v>
      </c>
      <c r="N2049" s="32">
        <v>11.3</v>
      </c>
      <c r="O2049" s="32">
        <v>9.6</v>
      </c>
      <c r="P2049" s="32">
        <v>5.8</v>
      </c>
      <c r="Q2049" s="39">
        <v>140205.29500000001</v>
      </c>
      <c r="R2049" s="40">
        <v>55.464714379999997</v>
      </c>
      <c r="S2049" s="40">
        <f t="shared" si="159"/>
        <v>7776446.641738642</v>
      </c>
    </row>
    <row r="2050" spans="6:19" ht="20" customHeight="1" x14ac:dyDescent="0.2">
      <c r="F2050" s="4">
        <v>44049</v>
      </c>
      <c r="G2050" s="32" t="str">
        <f t="shared" si="155"/>
        <v>Thursday</v>
      </c>
      <c r="H2050" s="32" t="str">
        <f t="shared" si="156"/>
        <v>August</v>
      </c>
      <c r="I2050" s="32" t="str">
        <f t="shared" si="157"/>
        <v>2020</v>
      </c>
      <c r="J2050" s="32">
        <f t="shared" si="158"/>
        <v>32</v>
      </c>
      <c r="K2050" s="32" t="str">
        <f>VLOOKUP(F2050,_holidays!A2046:B4151, 2,)</f>
        <v>N</v>
      </c>
      <c r="L2050" s="32" t="str">
        <f>VLOOKUP(F2050,_holidays!A2046:C4151, 3,FALSE)</f>
        <v>N</v>
      </c>
      <c r="M2050" s="32">
        <v>5.5</v>
      </c>
      <c r="N2050" s="32">
        <v>12.8</v>
      </c>
      <c r="O2050" s="32">
        <v>10.8</v>
      </c>
      <c r="P2050" s="32">
        <v>0.8</v>
      </c>
      <c r="Q2050" s="39">
        <v>140835.17499999999</v>
      </c>
      <c r="R2050" s="40">
        <v>69.433709239999999</v>
      </c>
      <c r="S2050" s="40">
        <f t="shared" si="159"/>
        <v>9778708.5917145163</v>
      </c>
    </row>
    <row r="2051" spans="6:19" ht="20" customHeight="1" x14ac:dyDescent="0.2">
      <c r="F2051" s="4">
        <v>44050</v>
      </c>
      <c r="G2051" s="32" t="str">
        <f t="shared" si="155"/>
        <v>Friday</v>
      </c>
      <c r="H2051" s="32" t="str">
        <f t="shared" si="156"/>
        <v>August</v>
      </c>
      <c r="I2051" s="32" t="str">
        <f t="shared" si="157"/>
        <v>2020</v>
      </c>
      <c r="J2051" s="32">
        <f t="shared" si="158"/>
        <v>32</v>
      </c>
      <c r="K2051" s="32" t="str">
        <f>VLOOKUP(F2051,_holidays!A2047:B4152, 2,)</f>
        <v>N</v>
      </c>
      <c r="L2051" s="32" t="str">
        <f>VLOOKUP(F2051,_holidays!A2047:C4152, 3,FALSE)</f>
        <v>N</v>
      </c>
      <c r="M2051" s="32">
        <v>3.3</v>
      </c>
      <c r="N2051" s="32">
        <v>12.7</v>
      </c>
      <c r="O2051" s="32">
        <v>5.8</v>
      </c>
      <c r="P2051" s="32">
        <v>0</v>
      </c>
      <c r="Q2051" s="39">
        <v>144062.60999999999</v>
      </c>
      <c r="R2051" s="40">
        <v>60.119431980000002</v>
      </c>
      <c r="S2051" s="40">
        <f t="shared" si="159"/>
        <v>8660962.2827562671</v>
      </c>
    </row>
    <row r="2052" spans="6:19" ht="20" customHeight="1" x14ac:dyDescent="0.2">
      <c r="F2052" s="4">
        <v>44051</v>
      </c>
      <c r="G2052" s="32" t="str">
        <f t="shared" si="155"/>
        <v>Saturday</v>
      </c>
      <c r="H2052" s="32" t="str">
        <f t="shared" si="156"/>
        <v>August</v>
      </c>
      <c r="I2052" s="32" t="str">
        <f t="shared" si="157"/>
        <v>2020</v>
      </c>
      <c r="J2052" s="32">
        <f t="shared" si="158"/>
        <v>32</v>
      </c>
      <c r="K2052" s="32" t="str">
        <f>VLOOKUP(F2052,_holidays!A2048:B4153, 2,)</f>
        <v>N</v>
      </c>
      <c r="L2052" s="32" t="str">
        <f>VLOOKUP(F2052,_holidays!A2048:C4153, 3,FALSE)</f>
        <v>N</v>
      </c>
      <c r="M2052" s="32">
        <v>4.7</v>
      </c>
      <c r="N2052" s="32">
        <v>14.9</v>
      </c>
      <c r="O2052" s="32">
        <v>7.2</v>
      </c>
      <c r="P2052" s="32">
        <v>6.8</v>
      </c>
      <c r="Q2052" s="39">
        <v>121119.265</v>
      </c>
      <c r="R2052" s="40">
        <v>53.518660969999999</v>
      </c>
      <c r="S2052" s="40">
        <f t="shared" si="159"/>
        <v>6482140.8804705869</v>
      </c>
    </row>
    <row r="2053" spans="6:19" ht="20" customHeight="1" x14ac:dyDescent="0.2">
      <c r="F2053" s="4">
        <v>44052</v>
      </c>
      <c r="G2053" s="32" t="str">
        <f t="shared" si="155"/>
        <v>Sunday</v>
      </c>
      <c r="H2053" s="32" t="str">
        <f t="shared" si="156"/>
        <v>August</v>
      </c>
      <c r="I2053" s="32" t="str">
        <f t="shared" si="157"/>
        <v>2020</v>
      </c>
      <c r="J2053" s="32">
        <f t="shared" si="158"/>
        <v>33</v>
      </c>
      <c r="K2053" s="32" t="str">
        <f>VLOOKUP(F2053,_holidays!A2049:B4154, 2,)</f>
        <v>N</v>
      </c>
      <c r="L2053" s="32" t="str">
        <f>VLOOKUP(F2053,_holidays!A2049:C4154, 3,FALSE)</f>
        <v>N</v>
      </c>
      <c r="M2053" s="32">
        <v>8.9</v>
      </c>
      <c r="N2053" s="32">
        <v>15.8</v>
      </c>
      <c r="O2053" s="32">
        <v>10.199999999999999</v>
      </c>
      <c r="P2053" s="32">
        <v>0.2</v>
      </c>
      <c r="Q2053" s="39">
        <v>111165.955</v>
      </c>
      <c r="R2053" s="40">
        <v>45.522171190000002</v>
      </c>
      <c r="S2053" s="40">
        <f t="shared" si="159"/>
        <v>5060515.6340098372</v>
      </c>
    </row>
    <row r="2054" spans="6:19" ht="20" customHeight="1" x14ac:dyDescent="0.2">
      <c r="F2054" s="4">
        <v>44053</v>
      </c>
      <c r="G2054" s="32" t="str">
        <f t="shared" ref="G2054:G2111" si="160">TEXT(F2054,"DDDD")</f>
        <v>Monday</v>
      </c>
      <c r="H2054" s="32" t="str">
        <f t="shared" ref="H2054:H2111" si="161">TEXT(F2054,"MMMM")</f>
        <v>August</v>
      </c>
      <c r="I2054" s="32" t="str">
        <f t="shared" ref="I2054:I2111" si="162">TEXT(F2054,"YYYY")</f>
        <v>2020</v>
      </c>
      <c r="J2054" s="32">
        <f t="shared" ref="J2054:J2111" si="163">WEEKNUM(F2054)</f>
        <v>33</v>
      </c>
      <c r="K2054" s="32" t="str">
        <f>VLOOKUP(F2054,_holidays!A2050:B4155, 2,)</f>
        <v>N</v>
      </c>
      <c r="L2054" s="32" t="str">
        <f>VLOOKUP(F2054,_holidays!A2050:C4155, 3,FALSE)</f>
        <v>N</v>
      </c>
      <c r="M2054" s="32">
        <v>5.7</v>
      </c>
      <c r="N2054" s="32">
        <v>14.8</v>
      </c>
      <c r="O2054" s="32">
        <v>12.7</v>
      </c>
      <c r="P2054" s="32">
        <v>0</v>
      </c>
      <c r="Q2054" s="39">
        <v>125959.75</v>
      </c>
      <c r="R2054" s="40">
        <v>53.420434520000001</v>
      </c>
      <c r="S2054" s="40">
        <f t="shared" ref="S2054:S2111" si="164">Q2054*R2054</f>
        <v>6728824.5770305702</v>
      </c>
    </row>
    <row r="2055" spans="6:19" ht="20" customHeight="1" x14ac:dyDescent="0.2">
      <c r="F2055" s="4">
        <v>44054</v>
      </c>
      <c r="G2055" s="32" t="str">
        <f t="shared" si="160"/>
        <v>Tuesday</v>
      </c>
      <c r="H2055" s="32" t="str">
        <f t="shared" si="161"/>
        <v>August</v>
      </c>
      <c r="I2055" s="32" t="str">
        <f t="shared" si="162"/>
        <v>2020</v>
      </c>
      <c r="J2055" s="32">
        <f t="shared" si="163"/>
        <v>33</v>
      </c>
      <c r="K2055" s="32" t="str">
        <f>VLOOKUP(F2055,_holidays!A2051:B4156, 2,)</f>
        <v>N</v>
      </c>
      <c r="L2055" s="32" t="str">
        <f>VLOOKUP(F2055,_holidays!A2051:C4156, 3,FALSE)</f>
        <v>N</v>
      </c>
      <c r="M2055" s="32">
        <v>4.3</v>
      </c>
      <c r="N2055" s="32">
        <v>15.8</v>
      </c>
      <c r="O2055" s="32">
        <v>10.3</v>
      </c>
      <c r="P2055" s="32">
        <v>0</v>
      </c>
      <c r="Q2055" s="39">
        <v>130141.22500000001</v>
      </c>
      <c r="R2055" s="40">
        <v>42.328651729999997</v>
      </c>
      <c r="S2055" s="40">
        <f t="shared" si="164"/>
        <v>5508702.5887405695</v>
      </c>
    </row>
    <row r="2056" spans="6:19" ht="20" customHeight="1" x14ac:dyDescent="0.2">
      <c r="F2056" s="4">
        <v>44055</v>
      </c>
      <c r="G2056" s="32" t="str">
        <f t="shared" si="160"/>
        <v>Wednesday</v>
      </c>
      <c r="H2056" s="32" t="str">
        <f t="shared" si="161"/>
        <v>August</v>
      </c>
      <c r="I2056" s="32" t="str">
        <f t="shared" si="162"/>
        <v>2020</v>
      </c>
      <c r="J2056" s="32">
        <f t="shared" si="163"/>
        <v>33</v>
      </c>
      <c r="K2056" s="32" t="str">
        <f>VLOOKUP(F2056,_holidays!A2052:B4157, 2,)</f>
        <v>N</v>
      </c>
      <c r="L2056" s="32" t="str">
        <f>VLOOKUP(F2056,_holidays!A2052:C4157, 3,FALSE)</f>
        <v>N</v>
      </c>
      <c r="M2056" s="32">
        <v>9.4</v>
      </c>
      <c r="N2056" s="32">
        <v>15.9</v>
      </c>
      <c r="O2056" s="32">
        <v>10</v>
      </c>
      <c r="P2056" s="32">
        <v>0.8</v>
      </c>
      <c r="Q2056" s="39">
        <v>127945.31</v>
      </c>
      <c r="R2056" s="40">
        <v>58.629007379999997</v>
      </c>
      <c r="S2056" s="40">
        <f t="shared" si="164"/>
        <v>7501306.524226387</v>
      </c>
    </row>
    <row r="2057" spans="6:19" ht="20" customHeight="1" x14ac:dyDescent="0.2">
      <c r="F2057" s="4">
        <v>44056</v>
      </c>
      <c r="G2057" s="32" t="str">
        <f t="shared" si="160"/>
        <v>Thursday</v>
      </c>
      <c r="H2057" s="32" t="str">
        <f t="shared" si="161"/>
        <v>August</v>
      </c>
      <c r="I2057" s="32" t="str">
        <f t="shared" si="162"/>
        <v>2020</v>
      </c>
      <c r="J2057" s="32">
        <f t="shared" si="163"/>
        <v>33</v>
      </c>
      <c r="K2057" s="32" t="str">
        <f>VLOOKUP(F2057,_holidays!A2053:B4158, 2,)</f>
        <v>N</v>
      </c>
      <c r="L2057" s="32" t="str">
        <f>VLOOKUP(F2057,_holidays!A2053:C4158, 3,FALSE)</f>
        <v>N</v>
      </c>
      <c r="M2057" s="32">
        <v>11.4</v>
      </c>
      <c r="N2057" s="32">
        <v>18.100000000000001</v>
      </c>
      <c r="O2057" s="32">
        <v>11</v>
      </c>
      <c r="P2057" s="32">
        <v>1.2</v>
      </c>
      <c r="Q2057" s="39">
        <v>121914.44</v>
      </c>
      <c r="R2057" s="40">
        <v>52.320157879999996</v>
      </c>
      <c r="S2057" s="40">
        <f t="shared" si="164"/>
        <v>6378582.7486517867</v>
      </c>
    </row>
    <row r="2058" spans="6:19" ht="20" customHeight="1" x14ac:dyDescent="0.2">
      <c r="F2058" s="4">
        <v>44057</v>
      </c>
      <c r="G2058" s="32" t="str">
        <f t="shared" si="160"/>
        <v>Friday</v>
      </c>
      <c r="H2058" s="32" t="str">
        <f t="shared" si="161"/>
        <v>August</v>
      </c>
      <c r="I2058" s="32" t="str">
        <f t="shared" si="162"/>
        <v>2020</v>
      </c>
      <c r="J2058" s="32">
        <f t="shared" si="163"/>
        <v>33</v>
      </c>
      <c r="K2058" s="32" t="str">
        <f>VLOOKUP(F2058,_holidays!A2054:B4159, 2,)</f>
        <v>N</v>
      </c>
      <c r="L2058" s="32" t="str">
        <f>VLOOKUP(F2058,_holidays!A2054:C4159, 3,FALSE)</f>
        <v>N</v>
      </c>
      <c r="M2058" s="32">
        <v>10.7</v>
      </c>
      <c r="N2058" s="32">
        <v>18.100000000000001</v>
      </c>
      <c r="O2058" s="32">
        <v>7</v>
      </c>
      <c r="P2058" s="32">
        <v>0.8</v>
      </c>
      <c r="Q2058" s="39">
        <v>124640.09</v>
      </c>
      <c r="R2058" s="40">
        <v>69.84183616</v>
      </c>
      <c r="S2058" s="40">
        <f t="shared" si="164"/>
        <v>8705092.7447476536</v>
      </c>
    </row>
    <row r="2059" spans="6:19" ht="20" customHeight="1" x14ac:dyDescent="0.2">
      <c r="F2059" s="4">
        <v>44058</v>
      </c>
      <c r="G2059" s="32" t="str">
        <f t="shared" si="160"/>
        <v>Saturday</v>
      </c>
      <c r="H2059" s="32" t="str">
        <f t="shared" si="161"/>
        <v>August</v>
      </c>
      <c r="I2059" s="32" t="str">
        <f t="shared" si="162"/>
        <v>2020</v>
      </c>
      <c r="J2059" s="32">
        <f t="shared" si="163"/>
        <v>33</v>
      </c>
      <c r="K2059" s="32" t="str">
        <f>VLOOKUP(F2059,_holidays!A2055:B4160, 2,)</f>
        <v>N</v>
      </c>
      <c r="L2059" s="32" t="str">
        <f>VLOOKUP(F2059,_holidays!A2055:C4160, 3,FALSE)</f>
        <v>N</v>
      </c>
      <c r="M2059" s="32">
        <v>7.4</v>
      </c>
      <c r="N2059" s="32">
        <v>14.9</v>
      </c>
      <c r="O2059" s="32">
        <v>13</v>
      </c>
      <c r="P2059" s="32">
        <v>2.8</v>
      </c>
      <c r="Q2059" s="39">
        <v>113755.18</v>
      </c>
      <c r="R2059" s="40">
        <v>52.515043290000001</v>
      </c>
      <c r="S2059" s="40">
        <f t="shared" si="164"/>
        <v>5973858.2021617424</v>
      </c>
    </row>
    <row r="2060" spans="6:19" ht="20" customHeight="1" x14ac:dyDescent="0.2">
      <c r="F2060" s="4">
        <v>44059</v>
      </c>
      <c r="G2060" s="32" t="str">
        <f t="shared" si="160"/>
        <v>Sunday</v>
      </c>
      <c r="H2060" s="32" t="str">
        <f t="shared" si="161"/>
        <v>August</v>
      </c>
      <c r="I2060" s="32" t="str">
        <f t="shared" si="162"/>
        <v>2020</v>
      </c>
      <c r="J2060" s="32">
        <f t="shared" si="163"/>
        <v>34</v>
      </c>
      <c r="K2060" s="32" t="str">
        <f>VLOOKUP(F2060,_holidays!A2056:B4161, 2,)</f>
        <v>N</v>
      </c>
      <c r="L2060" s="32" t="str">
        <f>VLOOKUP(F2060,_holidays!A2056:C4161, 3,FALSE)</f>
        <v>N</v>
      </c>
      <c r="M2060" s="32">
        <v>10.7</v>
      </c>
      <c r="N2060" s="32">
        <v>15</v>
      </c>
      <c r="O2060" s="32">
        <v>9.9</v>
      </c>
      <c r="P2060" s="32">
        <v>0.4</v>
      </c>
      <c r="Q2060" s="39">
        <v>111034.745</v>
      </c>
      <c r="R2060" s="40">
        <v>58.425198999999999</v>
      </c>
      <c r="S2060" s="40">
        <f t="shared" si="164"/>
        <v>6487227.072539255</v>
      </c>
    </row>
    <row r="2061" spans="6:19" ht="20" customHeight="1" x14ac:dyDescent="0.2">
      <c r="F2061" s="4">
        <v>44060</v>
      </c>
      <c r="G2061" s="32" t="str">
        <f t="shared" si="160"/>
        <v>Monday</v>
      </c>
      <c r="H2061" s="32" t="str">
        <f t="shared" si="161"/>
        <v>August</v>
      </c>
      <c r="I2061" s="32" t="str">
        <f t="shared" si="162"/>
        <v>2020</v>
      </c>
      <c r="J2061" s="32">
        <f t="shared" si="163"/>
        <v>34</v>
      </c>
      <c r="K2061" s="32" t="str">
        <f>VLOOKUP(F2061,_holidays!A2057:B4162, 2,)</f>
        <v>N</v>
      </c>
      <c r="L2061" s="32" t="str">
        <f>VLOOKUP(F2061,_holidays!A2057:C4162, 3,FALSE)</f>
        <v>N</v>
      </c>
      <c r="M2061" s="32">
        <v>9.5</v>
      </c>
      <c r="N2061" s="32">
        <v>16.3</v>
      </c>
      <c r="O2061" s="32">
        <v>10.4</v>
      </c>
      <c r="P2061" s="32">
        <v>0</v>
      </c>
      <c r="Q2061" s="39">
        <v>121520.57</v>
      </c>
      <c r="R2061" s="40">
        <v>60.710572059999997</v>
      </c>
      <c r="S2061" s="40">
        <f t="shared" si="164"/>
        <v>7377583.3217572747</v>
      </c>
    </row>
    <row r="2062" spans="6:19" ht="20" customHeight="1" x14ac:dyDescent="0.2">
      <c r="F2062" s="4">
        <v>44061</v>
      </c>
      <c r="G2062" s="32" t="str">
        <f t="shared" si="160"/>
        <v>Tuesday</v>
      </c>
      <c r="H2062" s="32" t="str">
        <f t="shared" si="161"/>
        <v>August</v>
      </c>
      <c r="I2062" s="32" t="str">
        <f t="shared" si="162"/>
        <v>2020</v>
      </c>
      <c r="J2062" s="32">
        <f t="shared" si="163"/>
        <v>34</v>
      </c>
      <c r="K2062" s="32" t="str">
        <f>VLOOKUP(F2062,_holidays!A2058:B4163, 2,)</f>
        <v>N</v>
      </c>
      <c r="L2062" s="32" t="str">
        <f>VLOOKUP(F2062,_holidays!A2058:C4163, 3,FALSE)</f>
        <v>N</v>
      </c>
      <c r="M2062" s="32">
        <v>10</v>
      </c>
      <c r="N2062" s="32">
        <v>17.2</v>
      </c>
      <c r="O2062" s="32">
        <v>11.2</v>
      </c>
      <c r="P2062" s="32">
        <v>0.2</v>
      </c>
      <c r="Q2062" s="39">
        <v>119321.855</v>
      </c>
      <c r="R2062" s="40">
        <v>44.024165019999998</v>
      </c>
      <c r="S2062" s="40">
        <f t="shared" si="164"/>
        <v>5253045.0350125115</v>
      </c>
    </row>
    <row r="2063" spans="6:19" ht="20" customHeight="1" x14ac:dyDescent="0.2">
      <c r="F2063" s="4">
        <v>44062</v>
      </c>
      <c r="G2063" s="32" t="str">
        <f t="shared" si="160"/>
        <v>Wednesday</v>
      </c>
      <c r="H2063" s="32" t="str">
        <f t="shared" si="161"/>
        <v>August</v>
      </c>
      <c r="I2063" s="32" t="str">
        <f t="shared" si="162"/>
        <v>2020</v>
      </c>
      <c r="J2063" s="32">
        <f t="shared" si="163"/>
        <v>34</v>
      </c>
      <c r="K2063" s="32" t="str">
        <f>VLOOKUP(F2063,_holidays!A2059:B4164, 2,)</f>
        <v>N</v>
      </c>
      <c r="L2063" s="32" t="str">
        <f>VLOOKUP(F2063,_holidays!A2059:C4164, 3,FALSE)</f>
        <v>N</v>
      </c>
      <c r="M2063" s="32">
        <v>9.6999999999999993</v>
      </c>
      <c r="N2063" s="32">
        <v>12.7</v>
      </c>
      <c r="O2063" s="32">
        <v>7.9</v>
      </c>
      <c r="P2063" s="32">
        <v>1.2</v>
      </c>
      <c r="Q2063" s="39">
        <v>129884.75</v>
      </c>
      <c r="R2063" s="40">
        <v>62.123207630000003</v>
      </c>
      <c r="S2063" s="40">
        <f t="shared" si="164"/>
        <v>8068857.2922206428</v>
      </c>
    </row>
    <row r="2064" spans="6:19" ht="20" customHeight="1" x14ac:dyDescent="0.2">
      <c r="F2064" s="4">
        <v>44063</v>
      </c>
      <c r="G2064" s="32" t="str">
        <f t="shared" si="160"/>
        <v>Thursday</v>
      </c>
      <c r="H2064" s="32" t="str">
        <f t="shared" si="161"/>
        <v>August</v>
      </c>
      <c r="I2064" s="32" t="str">
        <f t="shared" si="162"/>
        <v>2020</v>
      </c>
      <c r="J2064" s="32">
        <f t="shared" si="163"/>
        <v>34</v>
      </c>
      <c r="K2064" s="32" t="str">
        <f>VLOOKUP(F2064,_holidays!A2060:B4165, 2,)</f>
        <v>N</v>
      </c>
      <c r="L2064" s="32" t="str">
        <f>VLOOKUP(F2064,_holidays!A2060:C4165, 3,FALSE)</f>
        <v>N</v>
      </c>
      <c r="M2064" s="32">
        <v>9.6</v>
      </c>
      <c r="N2064" s="32">
        <v>15.7</v>
      </c>
      <c r="O2064" s="32">
        <v>9.6</v>
      </c>
      <c r="P2064" s="32">
        <v>3.8</v>
      </c>
      <c r="Q2064" s="39">
        <v>123490.855</v>
      </c>
      <c r="R2064" s="40">
        <v>54.113552679999998</v>
      </c>
      <c r="S2064" s="40">
        <f t="shared" si="164"/>
        <v>6682528.8875407409</v>
      </c>
    </row>
    <row r="2065" spans="6:19" ht="20" customHeight="1" x14ac:dyDescent="0.2">
      <c r="F2065" s="4">
        <v>44064</v>
      </c>
      <c r="G2065" s="32" t="str">
        <f t="shared" si="160"/>
        <v>Friday</v>
      </c>
      <c r="H2065" s="32" t="str">
        <f t="shared" si="161"/>
        <v>August</v>
      </c>
      <c r="I2065" s="32" t="str">
        <f t="shared" si="162"/>
        <v>2020</v>
      </c>
      <c r="J2065" s="32">
        <f t="shared" si="163"/>
        <v>34</v>
      </c>
      <c r="K2065" s="32" t="str">
        <f>VLOOKUP(F2065,_holidays!A2061:B4166, 2,)</f>
        <v>N</v>
      </c>
      <c r="L2065" s="32" t="str">
        <f>VLOOKUP(F2065,_holidays!A2061:C4166, 3,FALSE)</f>
        <v>N</v>
      </c>
      <c r="M2065" s="32">
        <v>8.5</v>
      </c>
      <c r="N2065" s="32">
        <v>14.1</v>
      </c>
      <c r="O2065" s="32">
        <v>12.2</v>
      </c>
      <c r="P2065" s="32">
        <v>0.4</v>
      </c>
      <c r="Q2065" s="39">
        <v>125707.04</v>
      </c>
      <c r="R2065" s="40">
        <v>48.508304879999997</v>
      </c>
      <c r="S2065" s="40">
        <f t="shared" si="164"/>
        <v>6097835.4218823547</v>
      </c>
    </row>
    <row r="2066" spans="6:19" ht="20" customHeight="1" x14ac:dyDescent="0.2">
      <c r="F2066" s="4">
        <v>44065</v>
      </c>
      <c r="G2066" s="32" t="str">
        <f t="shared" si="160"/>
        <v>Saturday</v>
      </c>
      <c r="H2066" s="32" t="str">
        <f t="shared" si="161"/>
        <v>August</v>
      </c>
      <c r="I2066" s="32" t="str">
        <f t="shared" si="162"/>
        <v>2020</v>
      </c>
      <c r="J2066" s="32">
        <f t="shared" si="163"/>
        <v>34</v>
      </c>
      <c r="K2066" s="32" t="str">
        <f>VLOOKUP(F2066,_holidays!A2062:B4167, 2,)</f>
        <v>N</v>
      </c>
      <c r="L2066" s="32" t="str">
        <f>VLOOKUP(F2066,_holidays!A2062:C4167, 3,FALSE)</f>
        <v>N</v>
      </c>
      <c r="M2066" s="32">
        <v>5.8</v>
      </c>
      <c r="N2066" s="32">
        <v>11.1</v>
      </c>
      <c r="O2066" s="32">
        <v>3.8</v>
      </c>
      <c r="P2066" s="32">
        <v>4.4000000000000004</v>
      </c>
      <c r="Q2066" s="39">
        <v>127131.37</v>
      </c>
      <c r="R2066" s="40">
        <v>56.065490250000003</v>
      </c>
      <c r="S2066" s="40">
        <f t="shared" si="164"/>
        <v>7127682.5852041431</v>
      </c>
    </row>
    <row r="2067" spans="6:19" ht="20" customHeight="1" x14ac:dyDescent="0.2">
      <c r="F2067" s="4">
        <v>44066</v>
      </c>
      <c r="G2067" s="32" t="str">
        <f t="shared" si="160"/>
        <v>Sunday</v>
      </c>
      <c r="H2067" s="32" t="str">
        <f t="shared" si="161"/>
        <v>August</v>
      </c>
      <c r="I2067" s="32" t="str">
        <f t="shared" si="162"/>
        <v>2020</v>
      </c>
      <c r="J2067" s="32">
        <f t="shared" si="163"/>
        <v>35</v>
      </c>
      <c r="K2067" s="32" t="str">
        <f>VLOOKUP(F2067,_holidays!A2063:B4168, 2,)</f>
        <v>N</v>
      </c>
      <c r="L2067" s="32" t="str">
        <f>VLOOKUP(F2067,_holidays!A2063:C4168, 3,FALSE)</f>
        <v>N</v>
      </c>
      <c r="M2067" s="32">
        <v>6.8</v>
      </c>
      <c r="N2067" s="32">
        <v>11.5</v>
      </c>
      <c r="O2067" s="32">
        <v>8.6</v>
      </c>
      <c r="P2067" s="32">
        <v>25.6</v>
      </c>
      <c r="Q2067" s="39">
        <v>117125.065</v>
      </c>
      <c r="R2067" s="40">
        <v>53.937950839999999</v>
      </c>
      <c r="S2067" s="40">
        <f t="shared" si="164"/>
        <v>6317485.9981018044</v>
      </c>
    </row>
    <row r="2068" spans="6:19" ht="20" customHeight="1" x14ac:dyDescent="0.2">
      <c r="F2068" s="4">
        <v>44067</v>
      </c>
      <c r="G2068" s="32" t="str">
        <f t="shared" si="160"/>
        <v>Monday</v>
      </c>
      <c r="H2068" s="32" t="str">
        <f t="shared" si="161"/>
        <v>August</v>
      </c>
      <c r="I2068" s="32" t="str">
        <f t="shared" si="162"/>
        <v>2020</v>
      </c>
      <c r="J2068" s="32">
        <f t="shared" si="163"/>
        <v>35</v>
      </c>
      <c r="K2068" s="32" t="str">
        <f>VLOOKUP(F2068,_holidays!A2064:B4169, 2,)</f>
        <v>N</v>
      </c>
      <c r="L2068" s="32" t="str">
        <f>VLOOKUP(F2068,_holidays!A2064:C4169, 3,FALSE)</f>
        <v>N</v>
      </c>
      <c r="M2068" s="32">
        <v>6.3</v>
      </c>
      <c r="N2068" s="32">
        <v>12.4</v>
      </c>
      <c r="O2068" s="32">
        <v>12.8</v>
      </c>
      <c r="P2068" s="32">
        <v>2.8</v>
      </c>
      <c r="Q2068" s="39">
        <v>134984.79</v>
      </c>
      <c r="R2068" s="40">
        <v>134.48842210000001</v>
      </c>
      <c r="S2068" s="40">
        <f t="shared" si="164"/>
        <v>18153891.414599862</v>
      </c>
    </row>
    <row r="2069" spans="6:19" ht="20" customHeight="1" x14ac:dyDescent="0.2">
      <c r="F2069" s="4">
        <v>44068</v>
      </c>
      <c r="G2069" s="32" t="str">
        <f t="shared" si="160"/>
        <v>Tuesday</v>
      </c>
      <c r="H2069" s="32" t="str">
        <f t="shared" si="161"/>
        <v>August</v>
      </c>
      <c r="I2069" s="32" t="str">
        <f t="shared" si="162"/>
        <v>2020</v>
      </c>
      <c r="J2069" s="32">
        <f t="shared" si="163"/>
        <v>35</v>
      </c>
      <c r="K2069" s="32" t="str">
        <f>VLOOKUP(F2069,_holidays!A2065:B4170, 2,)</f>
        <v>N</v>
      </c>
      <c r="L2069" s="32" t="str">
        <f>VLOOKUP(F2069,_holidays!A2065:C4170, 3,FALSE)</f>
        <v>N</v>
      </c>
      <c r="M2069" s="32">
        <v>3.6</v>
      </c>
      <c r="N2069" s="32">
        <v>13</v>
      </c>
      <c r="O2069" s="32">
        <v>11.2</v>
      </c>
      <c r="P2069" s="32">
        <v>0</v>
      </c>
      <c r="Q2069" s="39">
        <v>138437.85500000001</v>
      </c>
      <c r="R2069" s="40">
        <v>82.744212959999999</v>
      </c>
      <c r="S2069" s="40">
        <f t="shared" si="164"/>
        <v>11454931.355845602</v>
      </c>
    </row>
    <row r="2070" spans="6:19" ht="20" customHeight="1" x14ac:dyDescent="0.2">
      <c r="F2070" s="4">
        <v>44069</v>
      </c>
      <c r="G2070" s="32" t="str">
        <f t="shared" si="160"/>
        <v>Wednesday</v>
      </c>
      <c r="H2070" s="32" t="str">
        <f t="shared" si="161"/>
        <v>August</v>
      </c>
      <c r="I2070" s="32" t="str">
        <f t="shared" si="162"/>
        <v>2020</v>
      </c>
      <c r="J2070" s="32">
        <f t="shared" si="163"/>
        <v>35</v>
      </c>
      <c r="K2070" s="32" t="str">
        <f>VLOOKUP(F2070,_holidays!A2066:B4171, 2,)</f>
        <v>N</v>
      </c>
      <c r="L2070" s="32" t="str">
        <f>VLOOKUP(F2070,_holidays!A2066:C4171, 3,FALSE)</f>
        <v>N</v>
      </c>
      <c r="M2070" s="32">
        <v>6.1</v>
      </c>
      <c r="N2070" s="32">
        <v>14.5</v>
      </c>
      <c r="O2070" s="32">
        <v>12.8</v>
      </c>
      <c r="P2070" s="32">
        <v>0</v>
      </c>
      <c r="Q2070" s="39">
        <v>129322.31</v>
      </c>
      <c r="R2070" s="40">
        <v>90.666887799999998</v>
      </c>
      <c r="S2070" s="40">
        <f t="shared" si="164"/>
        <v>11725251.370806817</v>
      </c>
    </row>
    <row r="2071" spans="6:19" ht="20" customHeight="1" x14ac:dyDescent="0.2">
      <c r="F2071" s="4">
        <v>44070</v>
      </c>
      <c r="G2071" s="32" t="str">
        <f t="shared" si="160"/>
        <v>Thursday</v>
      </c>
      <c r="H2071" s="32" t="str">
        <f t="shared" si="161"/>
        <v>August</v>
      </c>
      <c r="I2071" s="32" t="str">
        <f t="shared" si="162"/>
        <v>2020</v>
      </c>
      <c r="J2071" s="32">
        <f t="shared" si="163"/>
        <v>35</v>
      </c>
      <c r="K2071" s="32" t="str">
        <f>VLOOKUP(F2071,_holidays!A2067:B4172, 2,)</f>
        <v>N</v>
      </c>
      <c r="L2071" s="32" t="str">
        <f>VLOOKUP(F2071,_holidays!A2067:C4172, 3,FALSE)</f>
        <v>N</v>
      </c>
      <c r="M2071" s="32">
        <v>8.8000000000000007</v>
      </c>
      <c r="N2071" s="32">
        <v>20.7</v>
      </c>
      <c r="O2071" s="32">
        <v>13.1</v>
      </c>
      <c r="P2071" s="32">
        <v>0</v>
      </c>
      <c r="Q2071" s="39">
        <v>119044.425</v>
      </c>
      <c r="R2071" s="40">
        <v>45.564373940000003</v>
      </c>
      <c r="S2071" s="40">
        <f t="shared" si="164"/>
        <v>5424184.6961722849</v>
      </c>
    </row>
    <row r="2072" spans="6:19" ht="20" customHeight="1" x14ac:dyDescent="0.2">
      <c r="F2072" s="4">
        <v>44071</v>
      </c>
      <c r="G2072" s="32" t="str">
        <f t="shared" si="160"/>
        <v>Friday</v>
      </c>
      <c r="H2072" s="32" t="str">
        <f t="shared" si="161"/>
        <v>August</v>
      </c>
      <c r="I2072" s="32" t="str">
        <f t="shared" si="162"/>
        <v>2020</v>
      </c>
      <c r="J2072" s="32">
        <f t="shared" si="163"/>
        <v>35</v>
      </c>
      <c r="K2072" s="32" t="str">
        <f>VLOOKUP(F2072,_holidays!A2068:B4173, 2,)</f>
        <v>N</v>
      </c>
      <c r="L2072" s="32" t="str">
        <f>VLOOKUP(F2072,_holidays!A2068:C4173, 3,FALSE)</f>
        <v>N</v>
      </c>
      <c r="M2072" s="32">
        <v>8.5</v>
      </c>
      <c r="N2072" s="32">
        <v>17.600000000000001</v>
      </c>
      <c r="O2072" s="32">
        <v>15.1</v>
      </c>
      <c r="P2072" s="32">
        <v>1.4</v>
      </c>
      <c r="Q2072" s="39">
        <v>118809.08</v>
      </c>
      <c r="R2072" s="40">
        <v>61.608847650000001</v>
      </c>
      <c r="S2072" s="40">
        <f t="shared" si="164"/>
        <v>7319690.509156662</v>
      </c>
    </row>
    <row r="2073" spans="6:19" ht="20" customHeight="1" x14ac:dyDescent="0.2">
      <c r="F2073" s="4">
        <v>44072</v>
      </c>
      <c r="G2073" s="32" t="str">
        <f t="shared" si="160"/>
        <v>Saturday</v>
      </c>
      <c r="H2073" s="32" t="str">
        <f t="shared" si="161"/>
        <v>August</v>
      </c>
      <c r="I2073" s="32" t="str">
        <f t="shared" si="162"/>
        <v>2020</v>
      </c>
      <c r="J2073" s="32">
        <f t="shared" si="163"/>
        <v>35</v>
      </c>
      <c r="K2073" s="32" t="str">
        <f>VLOOKUP(F2073,_holidays!A2069:B4174, 2,)</f>
        <v>N</v>
      </c>
      <c r="L2073" s="32" t="str">
        <f>VLOOKUP(F2073,_holidays!A2069:C4174, 3,FALSE)</f>
        <v>N</v>
      </c>
      <c r="M2073" s="32">
        <v>9.1999999999999993</v>
      </c>
      <c r="N2073" s="32">
        <v>19.3</v>
      </c>
      <c r="O2073" s="32">
        <v>15.6</v>
      </c>
      <c r="P2073" s="32">
        <v>0</v>
      </c>
      <c r="Q2073" s="39">
        <v>100166.88499999999</v>
      </c>
      <c r="R2073" s="40">
        <v>15.292241880000001</v>
      </c>
      <c r="S2073" s="40">
        <f t="shared" si="164"/>
        <v>1531776.2337861438</v>
      </c>
    </row>
    <row r="2074" spans="6:19" ht="20" customHeight="1" x14ac:dyDescent="0.2">
      <c r="F2074" s="4">
        <v>44073</v>
      </c>
      <c r="G2074" s="32" t="str">
        <f t="shared" si="160"/>
        <v>Sunday</v>
      </c>
      <c r="H2074" s="32" t="str">
        <f t="shared" si="161"/>
        <v>August</v>
      </c>
      <c r="I2074" s="32" t="str">
        <f t="shared" si="162"/>
        <v>2020</v>
      </c>
      <c r="J2074" s="32">
        <f t="shared" si="163"/>
        <v>36</v>
      </c>
      <c r="K2074" s="32" t="str">
        <f>VLOOKUP(F2074,_holidays!A2070:B4175, 2,)</f>
        <v>N</v>
      </c>
      <c r="L2074" s="32" t="str">
        <f>VLOOKUP(F2074,_holidays!A2070:C4175, 3,FALSE)</f>
        <v>N</v>
      </c>
      <c r="M2074" s="32">
        <v>12</v>
      </c>
      <c r="N2074" s="32">
        <v>19.8</v>
      </c>
      <c r="O2074" s="32">
        <v>9</v>
      </c>
      <c r="P2074" s="32">
        <v>0</v>
      </c>
      <c r="Q2074" s="39">
        <v>98917.175000000003</v>
      </c>
      <c r="R2074" s="40">
        <v>9.4210185309999996</v>
      </c>
      <c r="S2074" s="40">
        <f t="shared" si="164"/>
        <v>931900.53870916995</v>
      </c>
    </row>
    <row r="2075" spans="6:19" ht="20" customHeight="1" x14ac:dyDescent="0.2">
      <c r="F2075" s="4">
        <v>44074</v>
      </c>
      <c r="G2075" s="32" t="str">
        <f t="shared" si="160"/>
        <v>Monday</v>
      </c>
      <c r="H2075" s="32" t="str">
        <f t="shared" si="161"/>
        <v>August</v>
      </c>
      <c r="I2075" s="32" t="str">
        <f t="shared" si="162"/>
        <v>2020</v>
      </c>
      <c r="J2075" s="32">
        <f t="shared" si="163"/>
        <v>36</v>
      </c>
      <c r="K2075" s="32" t="str">
        <f>VLOOKUP(F2075,_holidays!A2071:B4176, 2,)</f>
        <v>N</v>
      </c>
      <c r="L2075" s="32" t="str">
        <f>VLOOKUP(F2075,_holidays!A2071:C4176, 3,FALSE)</f>
        <v>N</v>
      </c>
      <c r="M2075" s="32">
        <v>6.9</v>
      </c>
      <c r="N2075" s="32">
        <v>12.5</v>
      </c>
      <c r="O2075" s="32">
        <v>13.5</v>
      </c>
      <c r="P2075" s="32">
        <v>1</v>
      </c>
      <c r="Q2075" s="39">
        <v>121605.395</v>
      </c>
      <c r="R2075" s="40">
        <v>58.552628499999997</v>
      </c>
      <c r="S2075" s="40">
        <f t="shared" si="164"/>
        <v>7120315.5170307579</v>
      </c>
    </row>
    <row r="2076" spans="6:19" ht="20" customHeight="1" x14ac:dyDescent="0.2">
      <c r="F2076" s="4">
        <v>44075</v>
      </c>
      <c r="G2076" s="32" t="str">
        <f t="shared" si="160"/>
        <v>Tuesday</v>
      </c>
      <c r="H2076" s="32" t="str">
        <f t="shared" si="161"/>
        <v>September</v>
      </c>
      <c r="I2076" s="32" t="str">
        <f t="shared" si="162"/>
        <v>2020</v>
      </c>
      <c r="J2076" s="32">
        <f t="shared" si="163"/>
        <v>36</v>
      </c>
      <c r="K2076" s="32" t="str">
        <f>VLOOKUP(F2076,_holidays!A2072:B4177, 2,)</f>
        <v>N</v>
      </c>
      <c r="L2076" s="32" t="str">
        <f>VLOOKUP(F2076,_holidays!A2072:C4177, 3,FALSE)</f>
        <v>N</v>
      </c>
      <c r="M2076" s="32">
        <v>6.6</v>
      </c>
      <c r="N2076" s="32">
        <v>15.7</v>
      </c>
      <c r="O2076" s="32">
        <v>15.9</v>
      </c>
      <c r="P2076" s="32">
        <v>0</v>
      </c>
      <c r="Q2076" s="39">
        <v>119645.18</v>
      </c>
      <c r="R2076" s="40">
        <v>52.281624639999997</v>
      </c>
      <c r="S2076" s="40">
        <f t="shared" si="164"/>
        <v>6255244.3907452347</v>
      </c>
    </row>
    <row r="2077" spans="6:19" ht="20" customHeight="1" x14ac:dyDescent="0.2">
      <c r="F2077" s="4">
        <v>44076</v>
      </c>
      <c r="G2077" s="32" t="str">
        <f t="shared" si="160"/>
        <v>Wednesday</v>
      </c>
      <c r="H2077" s="32" t="str">
        <f t="shared" si="161"/>
        <v>September</v>
      </c>
      <c r="I2077" s="32" t="str">
        <f t="shared" si="162"/>
        <v>2020</v>
      </c>
      <c r="J2077" s="32">
        <f t="shared" si="163"/>
        <v>36</v>
      </c>
      <c r="K2077" s="32" t="str">
        <f>VLOOKUP(F2077,_holidays!A2073:B4178, 2,)</f>
        <v>N</v>
      </c>
      <c r="L2077" s="32" t="str">
        <f>VLOOKUP(F2077,_holidays!A2073:C4178, 3,FALSE)</f>
        <v>N</v>
      </c>
      <c r="M2077" s="32">
        <v>8.6</v>
      </c>
      <c r="N2077" s="32">
        <v>22</v>
      </c>
      <c r="O2077" s="32">
        <v>12.1</v>
      </c>
      <c r="P2077" s="32">
        <v>0</v>
      </c>
      <c r="Q2077" s="39">
        <v>113547.67</v>
      </c>
      <c r="R2077" s="40">
        <v>31.7696948</v>
      </c>
      <c r="S2077" s="40">
        <f t="shared" si="164"/>
        <v>3607374.8211511159</v>
      </c>
    </row>
    <row r="2078" spans="6:19" ht="20" customHeight="1" x14ac:dyDescent="0.2">
      <c r="F2078" s="4">
        <v>44077</v>
      </c>
      <c r="G2078" s="32" t="str">
        <f t="shared" si="160"/>
        <v>Thursday</v>
      </c>
      <c r="H2078" s="32" t="str">
        <f t="shared" si="161"/>
        <v>September</v>
      </c>
      <c r="I2078" s="32" t="str">
        <f t="shared" si="162"/>
        <v>2020</v>
      </c>
      <c r="J2078" s="32">
        <f t="shared" si="163"/>
        <v>36</v>
      </c>
      <c r="K2078" s="32" t="str">
        <f>VLOOKUP(F2078,_holidays!A2074:B4179, 2,)</f>
        <v>N</v>
      </c>
      <c r="L2078" s="32" t="str">
        <f>VLOOKUP(F2078,_holidays!A2074:C4179, 3,FALSE)</f>
        <v>N</v>
      </c>
      <c r="M2078" s="32">
        <v>12.9</v>
      </c>
      <c r="N2078" s="32">
        <v>19.899999999999999</v>
      </c>
      <c r="O2078" s="32">
        <v>13.5</v>
      </c>
      <c r="P2078" s="32">
        <v>0</v>
      </c>
      <c r="Q2078" s="39">
        <v>109327.46</v>
      </c>
      <c r="R2078" s="40">
        <v>25.567114289999999</v>
      </c>
      <c r="S2078" s="40">
        <f t="shared" si="164"/>
        <v>2795187.6648554034</v>
      </c>
    </row>
    <row r="2079" spans="6:19" ht="20" customHeight="1" x14ac:dyDescent="0.2">
      <c r="F2079" s="4">
        <v>44078</v>
      </c>
      <c r="G2079" s="32" t="str">
        <f t="shared" si="160"/>
        <v>Friday</v>
      </c>
      <c r="H2079" s="32" t="str">
        <f t="shared" si="161"/>
        <v>September</v>
      </c>
      <c r="I2079" s="32" t="str">
        <f t="shared" si="162"/>
        <v>2020</v>
      </c>
      <c r="J2079" s="32">
        <f t="shared" si="163"/>
        <v>36</v>
      </c>
      <c r="K2079" s="32" t="str">
        <f>VLOOKUP(F2079,_holidays!A2075:B4180, 2,)</f>
        <v>N</v>
      </c>
      <c r="L2079" s="32" t="str">
        <f>VLOOKUP(F2079,_holidays!A2075:C4180, 3,FALSE)</f>
        <v>N</v>
      </c>
      <c r="M2079" s="32">
        <v>9</v>
      </c>
      <c r="N2079" s="32">
        <v>17.3</v>
      </c>
      <c r="O2079" s="32">
        <v>12.7</v>
      </c>
      <c r="P2079" s="32">
        <v>0</v>
      </c>
      <c r="Q2079" s="39">
        <v>114865.645</v>
      </c>
      <c r="R2079" s="40">
        <v>37.042569159999999</v>
      </c>
      <c r="S2079" s="40">
        <f t="shared" si="164"/>
        <v>4254918.5990205081</v>
      </c>
    </row>
    <row r="2080" spans="6:19" ht="20" customHeight="1" x14ac:dyDescent="0.2">
      <c r="F2080" s="4">
        <v>44079</v>
      </c>
      <c r="G2080" s="32" t="str">
        <f t="shared" si="160"/>
        <v>Saturday</v>
      </c>
      <c r="H2080" s="32" t="str">
        <f t="shared" si="161"/>
        <v>September</v>
      </c>
      <c r="I2080" s="32" t="str">
        <f t="shared" si="162"/>
        <v>2020</v>
      </c>
      <c r="J2080" s="32">
        <f t="shared" si="163"/>
        <v>36</v>
      </c>
      <c r="K2080" s="32" t="str">
        <f>VLOOKUP(F2080,_holidays!A2076:B4181, 2,)</f>
        <v>N</v>
      </c>
      <c r="L2080" s="32" t="str">
        <f>VLOOKUP(F2080,_holidays!A2076:C4181, 3,FALSE)</f>
        <v>N</v>
      </c>
      <c r="M2080" s="32">
        <v>9.6999999999999993</v>
      </c>
      <c r="N2080" s="32">
        <v>16.600000000000001</v>
      </c>
      <c r="O2080" s="32">
        <v>15</v>
      </c>
      <c r="P2080" s="32">
        <v>0.2</v>
      </c>
      <c r="Q2080" s="39">
        <v>105534.01</v>
      </c>
      <c r="R2080" s="40">
        <v>49.738453800000002</v>
      </c>
      <c r="S2080" s="40">
        <f t="shared" si="164"/>
        <v>5249098.4807137381</v>
      </c>
    </row>
    <row r="2081" spans="6:19" ht="20" customHeight="1" x14ac:dyDescent="0.2">
      <c r="F2081" s="4">
        <v>44080</v>
      </c>
      <c r="G2081" s="32" t="str">
        <f t="shared" si="160"/>
        <v>Sunday</v>
      </c>
      <c r="H2081" s="32" t="str">
        <f t="shared" si="161"/>
        <v>September</v>
      </c>
      <c r="I2081" s="32" t="str">
        <f t="shared" si="162"/>
        <v>2020</v>
      </c>
      <c r="J2081" s="32">
        <f t="shared" si="163"/>
        <v>37</v>
      </c>
      <c r="K2081" s="32" t="str">
        <f>VLOOKUP(F2081,_holidays!A2077:B4182, 2,)</f>
        <v>N</v>
      </c>
      <c r="L2081" s="32" t="str">
        <f>VLOOKUP(F2081,_holidays!A2077:C4182, 3,FALSE)</f>
        <v>N</v>
      </c>
      <c r="M2081" s="32">
        <v>6.9</v>
      </c>
      <c r="N2081" s="32">
        <v>19.2</v>
      </c>
      <c r="O2081" s="32">
        <v>16.899999999999999</v>
      </c>
      <c r="P2081" s="32">
        <v>0.2</v>
      </c>
      <c r="Q2081" s="39">
        <v>95865.14</v>
      </c>
      <c r="R2081" s="40">
        <v>26.51715961</v>
      </c>
      <c r="S2081" s="40">
        <f t="shared" si="164"/>
        <v>2542071.2184149954</v>
      </c>
    </row>
    <row r="2082" spans="6:19" ht="20" customHeight="1" x14ac:dyDescent="0.2">
      <c r="F2082" s="4">
        <v>44081</v>
      </c>
      <c r="G2082" s="32" t="str">
        <f t="shared" si="160"/>
        <v>Monday</v>
      </c>
      <c r="H2082" s="32" t="str">
        <f t="shared" si="161"/>
        <v>September</v>
      </c>
      <c r="I2082" s="32" t="str">
        <f t="shared" si="162"/>
        <v>2020</v>
      </c>
      <c r="J2082" s="32">
        <f t="shared" si="163"/>
        <v>37</v>
      </c>
      <c r="K2082" s="32" t="str">
        <f>VLOOKUP(F2082,_holidays!A2078:B4183, 2,)</f>
        <v>N</v>
      </c>
      <c r="L2082" s="32" t="str">
        <f>VLOOKUP(F2082,_holidays!A2078:C4183, 3,FALSE)</f>
        <v>N</v>
      </c>
      <c r="M2082" s="32">
        <v>8.8000000000000007</v>
      </c>
      <c r="N2082" s="32">
        <v>22.9</v>
      </c>
      <c r="O2082" s="32">
        <v>17.100000000000001</v>
      </c>
      <c r="P2082" s="32">
        <v>0</v>
      </c>
      <c r="Q2082" s="39">
        <v>99778.2</v>
      </c>
      <c r="R2082" s="40">
        <v>18.907524120000001</v>
      </c>
      <c r="S2082" s="40">
        <f t="shared" si="164"/>
        <v>1886558.7231501841</v>
      </c>
    </row>
    <row r="2083" spans="6:19" ht="20" customHeight="1" x14ac:dyDescent="0.2">
      <c r="F2083" s="4">
        <v>44082</v>
      </c>
      <c r="G2083" s="32" t="str">
        <f t="shared" si="160"/>
        <v>Tuesday</v>
      </c>
      <c r="H2083" s="32" t="str">
        <f t="shared" si="161"/>
        <v>September</v>
      </c>
      <c r="I2083" s="32" t="str">
        <f t="shared" si="162"/>
        <v>2020</v>
      </c>
      <c r="J2083" s="32">
        <f t="shared" si="163"/>
        <v>37</v>
      </c>
      <c r="K2083" s="32" t="str">
        <f>VLOOKUP(F2083,_holidays!A2079:B4184, 2,)</f>
        <v>N</v>
      </c>
      <c r="L2083" s="32" t="str">
        <f>VLOOKUP(F2083,_holidays!A2079:C4184, 3,FALSE)</f>
        <v>N</v>
      </c>
      <c r="M2083" s="32">
        <v>16.600000000000001</v>
      </c>
      <c r="N2083" s="32">
        <v>19.899999999999999</v>
      </c>
      <c r="O2083" s="32">
        <v>4.8</v>
      </c>
      <c r="P2083" s="32">
        <v>0</v>
      </c>
      <c r="Q2083" s="39">
        <v>112421.09</v>
      </c>
      <c r="R2083" s="40">
        <v>35.901955559999998</v>
      </c>
      <c r="S2083" s="40">
        <f t="shared" si="164"/>
        <v>4036136.9771867599</v>
      </c>
    </row>
    <row r="2084" spans="6:19" ht="20" customHeight="1" x14ac:dyDescent="0.2">
      <c r="F2084" s="4">
        <v>44083</v>
      </c>
      <c r="G2084" s="32" t="str">
        <f t="shared" si="160"/>
        <v>Wednesday</v>
      </c>
      <c r="H2084" s="32" t="str">
        <f t="shared" si="161"/>
        <v>September</v>
      </c>
      <c r="I2084" s="32" t="str">
        <f t="shared" si="162"/>
        <v>2020</v>
      </c>
      <c r="J2084" s="32">
        <f t="shared" si="163"/>
        <v>37</v>
      </c>
      <c r="K2084" s="32" t="str">
        <f>VLOOKUP(F2084,_holidays!A2080:B4185, 2,)</f>
        <v>N</v>
      </c>
      <c r="L2084" s="32" t="str">
        <f>VLOOKUP(F2084,_holidays!A2080:C4185, 3,FALSE)</f>
        <v>N</v>
      </c>
      <c r="M2084" s="32">
        <v>8.1</v>
      </c>
      <c r="N2084" s="32">
        <v>15.6</v>
      </c>
      <c r="O2084" s="32">
        <v>14.8</v>
      </c>
      <c r="P2084" s="32">
        <v>1</v>
      </c>
      <c r="Q2084" s="39">
        <v>112140.47</v>
      </c>
      <c r="R2084" s="40">
        <v>37.015433659999999</v>
      </c>
      <c r="S2084" s="40">
        <f t="shared" si="164"/>
        <v>4150928.1278862203</v>
      </c>
    </row>
    <row r="2085" spans="6:19" ht="20" customHeight="1" x14ac:dyDescent="0.2">
      <c r="F2085" s="4">
        <v>44084</v>
      </c>
      <c r="G2085" s="32" t="str">
        <f t="shared" si="160"/>
        <v>Thursday</v>
      </c>
      <c r="H2085" s="32" t="str">
        <f t="shared" si="161"/>
        <v>September</v>
      </c>
      <c r="I2085" s="32" t="str">
        <f t="shared" si="162"/>
        <v>2020</v>
      </c>
      <c r="J2085" s="32">
        <f t="shared" si="163"/>
        <v>37</v>
      </c>
      <c r="K2085" s="32" t="str">
        <f>VLOOKUP(F2085,_holidays!A2081:B4186, 2,)</f>
        <v>N</v>
      </c>
      <c r="L2085" s="32" t="str">
        <f>VLOOKUP(F2085,_holidays!A2081:C4186, 3,FALSE)</f>
        <v>N</v>
      </c>
      <c r="M2085" s="32">
        <v>5.4</v>
      </c>
      <c r="N2085" s="32">
        <v>21.4</v>
      </c>
      <c r="O2085" s="32">
        <v>17.5</v>
      </c>
      <c r="P2085" s="32">
        <v>0</v>
      </c>
      <c r="Q2085" s="39">
        <v>109328.33500000001</v>
      </c>
      <c r="R2085" s="40">
        <v>31.152816170000001</v>
      </c>
      <c r="S2085" s="40">
        <f t="shared" si="164"/>
        <v>3405885.5224271771</v>
      </c>
    </row>
    <row r="2086" spans="6:19" ht="20" customHeight="1" x14ac:dyDescent="0.2">
      <c r="F2086" s="4">
        <v>44085</v>
      </c>
      <c r="G2086" s="32" t="str">
        <f t="shared" si="160"/>
        <v>Friday</v>
      </c>
      <c r="H2086" s="32" t="str">
        <f t="shared" si="161"/>
        <v>September</v>
      </c>
      <c r="I2086" s="32" t="str">
        <f t="shared" si="162"/>
        <v>2020</v>
      </c>
      <c r="J2086" s="32">
        <f t="shared" si="163"/>
        <v>37</v>
      </c>
      <c r="K2086" s="32" t="str">
        <f>VLOOKUP(F2086,_holidays!A2082:B4187, 2,)</f>
        <v>N</v>
      </c>
      <c r="L2086" s="32" t="str">
        <f>VLOOKUP(F2086,_holidays!A2082:C4187, 3,FALSE)</f>
        <v>N</v>
      </c>
      <c r="M2086" s="32">
        <v>10.4</v>
      </c>
      <c r="N2086" s="32">
        <v>19.399999999999999</v>
      </c>
      <c r="O2086" s="32">
        <v>13.4</v>
      </c>
      <c r="P2086" s="32">
        <v>0</v>
      </c>
      <c r="Q2086" s="39">
        <v>106643.05</v>
      </c>
      <c r="R2086" s="40">
        <v>22.38646877</v>
      </c>
      <c r="S2086" s="40">
        <f t="shared" si="164"/>
        <v>2387361.3083625487</v>
      </c>
    </row>
    <row r="2087" spans="6:19" ht="20" customHeight="1" x14ac:dyDescent="0.2">
      <c r="F2087" s="4">
        <v>44086</v>
      </c>
      <c r="G2087" s="32" t="str">
        <f t="shared" si="160"/>
        <v>Saturday</v>
      </c>
      <c r="H2087" s="32" t="str">
        <f t="shared" si="161"/>
        <v>September</v>
      </c>
      <c r="I2087" s="32" t="str">
        <f t="shared" si="162"/>
        <v>2020</v>
      </c>
      <c r="J2087" s="32">
        <f t="shared" si="163"/>
        <v>37</v>
      </c>
      <c r="K2087" s="32" t="str">
        <f>VLOOKUP(F2087,_holidays!A2083:B4188, 2,)</f>
        <v>N</v>
      </c>
      <c r="L2087" s="32" t="str">
        <f>VLOOKUP(F2087,_holidays!A2083:C4188, 3,FALSE)</f>
        <v>N</v>
      </c>
      <c r="M2087" s="32">
        <v>13.3</v>
      </c>
      <c r="N2087" s="32">
        <v>16</v>
      </c>
      <c r="O2087" s="32">
        <v>4</v>
      </c>
      <c r="P2087" s="32">
        <v>1.6</v>
      </c>
      <c r="Q2087" s="39">
        <v>111644.6</v>
      </c>
      <c r="R2087" s="40">
        <v>34.264167829999998</v>
      </c>
      <c r="S2087" s="40">
        <f t="shared" si="164"/>
        <v>3825409.3117132178</v>
      </c>
    </row>
    <row r="2088" spans="6:19" ht="20" customHeight="1" x14ac:dyDescent="0.2">
      <c r="F2088" s="4">
        <v>44087</v>
      </c>
      <c r="G2088" s="32" t="str">
        <f t="shared" si="160"/>
        <v>Sunday</v>
      </c>
      <c r="H2088" s="32" t="str">
        <f t="shared" si="161"/>
        <v>September</v>
      </c>
      <c r="I2088" s="32" t="str">
        <f t="shared" si="162"/>
        <v>2020</v>
      </c>
      <c r="J2088" s="32">
        <f t="shared" si="163"/>
        <v>38</v>
      </c>
      <c r="K2088" s="32" t="str">
        <f>VLOOKUP(F2088,_holidays!A2084:B4189, 2,)</f>
        <v>N</v>
      </c>
      <c r="L2088" s="32" t="str">
        <f>VLOOKUP(F2088,_holidays!A2084:C4189, 3,FALSE)</f>
        <v>N</v>
      </c>
      <c r="M2088" s="32">
        <v>11.9</v>
      </c>
      <c r="N2088" s="32">
        <v>17.2</v>
      </c>
      <c r="O2088" s="32">
        <v>16.5</v>
      </c>
      <c r="P2088" s="32">
        <v>11.8</v>
      </c>
      <c r="Q2088" s="39">
        <v>96225.91</v>
      </c>
      <c r="R2088" s="40">
        <v>28.327690329999999</v>
      </c>
      <c r="S2088" s="40">
        <f t="shared" si="164"/>
        <v>2725857.7802024502</v>
      </c>
    </row>
    <row r="2089" spans="6:19" ht="20" customHeight="1" x14ac:dyDescent="0.2">
      <c r="F2089" s="4">
        <v>44088</v>
      </c>
      <c r="G2089" s="32" t="str">
        <f t="shared" si="160"/>
        <v>Monday</v>
      </c>
      <c r="H2089" s="32" t="str">
        <f t="shared" si="161"/>
        <v>September</v>
      </c>
      <c r="I2089" s="32" t="str">
        <f t="shared" si="162"/>
        <v>2020</v>
      </c>
      <c r="J2089" s="32">
        <f t="shared" si="163"/>
        <v>38</v>
      </c>
      <c r="K2089" s="32" t="str">
        <f>VLOOKUP(F2089,_holidays!A2085:B4190, 2,)</f>
        <v>N</v>
      </c>
      <c r="L2089" s="32" t="str">
        <f>VLOOKUP(F2089,_holidays!A2085:C4190, 3,FALSE)</f>
        <v>N</v>
      </c>
      <c r="M2089" s="32">
        <v>11.1</v>
      </c>
      <c r="N2089" s="32">
        <v>16.600000000000001</v>
      </c>
      <c r="O2089" s="32">
        <v>18.100000000000001</v>
      </c>
      <c r="P2089" s="32">
        <v>0</v>
      </c>
      <c r="Q2089" s="39">
        <v>107196.61</v>
      </c>
      <c r="R2089" s="40">
        <v>41.852128030000003</v>
      </c>
      <c r="S2089" s="40">
        <f t="shared" si="164"/>
        <v>4486406.2461019782</v>
      </c>
    </row>
    <row r="2090" spans="6:19" ht="20" customHeight="1" x14ac:dyDescent="0.2">
      <c r="F2090" s="4">
        <v>44089</v>
      </c>
      <c r="G2090" s="32" t="str">
        <f t="shared" si="160"/>
        <v>Tuesday</v>
      </c>
      <c r="H2090" s="32" t="str">
        <f t="shared" si="161"/>
        <v>September</v>
      </c>
      <c r="I2090" s="32" t="str">
        <f t="shared" si="162"/>
        <v>2020</v>
      </c>
      <c r="J2090" s="32">
        <f t="shared" si="163"/>
        <v>38</v>
      </c>
      <c r="K2090" s="32" t="str">
        <f>VLOOKUP(F2090,_holidays!A2086:B4191, 2,)</f>
        <v>N</v>
      </c>
      <c r="L2090" s="32" t="str">
        <f>VLOOKUP(F2090,_holidays!A2086:C4191, 3,FALSE)</f>
        <v>N</v>
      </c>
      <c r="M2090" s="32">
        <v>7.4</v>
      </c>
      <c r="N2090" s="32">
        <v>15.8</v>
      </c>
      <c r="O2090" s="32">
        <v>18.3</v>
      </c>
      <c r="P2090" s="32">
        <v>0</v>
      </c>
      <c r="Q2090" s="39">
        <v>113008.77</v>
      </c>
      <c r="R2090" s="40">
        <v>44.305358050000002</v>
      </c>
      <c r="S2090" s="40">
        <f t="shared" si="164"/>
        <v>5006894.0176400989</v>
      </c>
    </row>
    <row r="2091" spans="6:19" ht="20" customHeight="1" x14ac:dyDescent="0.2">
      <c r="F2091" s="4">
        <v>44090</v>
      </c>
      <c r="G2091" s="32" t="str">
        <f t="shared" si="160"/>
        <v>Wednesday</v>
      </c>
      <c r="H2091" s="32" t="str">
        <f t="shared" si="161"/>
        <v>September</v>
      </c>
      <c r="I2091" s="32" t="str">
        <f t="shared" si="162"/>
        <v>2020</v>
      </c>
      <c r="J2091" s="32">
        <f t="shared" si="163"/>
        <v>38</v>
      </c>
      <c r="K2091" s="32" t="str">
        <f>VLOOKUP(F2091,_holidays!A2087:B4192, 2,)</f>
        <v>N</v>
      </c>
      <c r="L2091" s="32" t="str">
        <f>VLOOKUP(F2091,_holidays!A2087:C4192, 3,FALSE)</f>
        <v>N</v>
      </c>
      <c r="M2091" s="32">
        <v>7.1</v>
      </c>
      <c r="N2091" s="32">
        <v>22.8</v>
      </c>
      <c r="O2091" s="32">
        <v>17.399999999999999</v>
      </c>
      <c r="P2091" s="32">
        <v>0</v>
      </c>
      <c r="Q2091" s="39">
        <v>110807.72</v>
      </c>
      <c r="R2091" s="40">
        <v>34.968412190000002</v>
      </c>
      <c r="S2091" s="40">
        <f t="shared" si="164"/>
        <v>3874770.0267941072</v>
      </c>
    </row>
    <row r="2092" spans="6:19" ht="20" customHeight="1" x14ac:dyDescent="0.2">
      <c r="F2092" s="4">
        <v>44091</v>
      </c>
      <c r="G2092" s="32" t="str">
        <f t="shared" si="160"/>
        <v>Thursday</v>
      </c>
      <c r="H2092" s="32" t="str">
        <f t="shared" si="161"/>
        <v>September</v>
      </c>
      <c r="I2092" s="32" t="str">
        <f t="shared" si="162"/>
        <v>2020</v>
      </c>
      <c r="J2092" s="32">
        <f t="shared" si="163"/>
        <v>38</v>
      </c>
      <c r="K2092" s="32" t="str">
        <f>VLOOKUP(F2092,_holidays!A2088:B4193, 2,)</f>
        <v>N</v>
      </c>
      <c r="L2092" s="32" t="str">
        <f>VLOOKUP(F2092,_holidays!A2088:C4193, 3,FALSE)</f>
        <v>N</v>
      </c>
      <c r="M2092" s="32">
        <v>11.8</v>
      </c>
      <c r="N2092" s="32">
        <v>15.5</v>
      </c>
      <c r="O2092" s="32">
        <v>9.4</v>
      </c>
      <c r="P2092" s="32">
        <v>0.8</v>
      </c>
      <c r="Q2092" s="39">
        <v>115643.44</v>
      </c>
      <c r="R2092" s="40">
        <v>34.696676500000002</v>
      </c>
      <c r="S2092" s="40">
        <f t="shared" si="164"/>
        <v>4012443.0270271604</v>
      </c>
    </row>
    <row r="2093" spans="6:19" ht="20" customHeight="1" x14ac:dyDescent="0.2">
      <c r="F2093" s="4">
        <v>44092</v>
      </c>
      <c r="G2093" s="32" t="str">
        <f t="shared" si="160"/>
        <v>Friday</v>
      </c>
      <c r="H2093" s="32" t="str">
        <f t="shared" si="161"/>
        <v>September</v>
      </c>
      <c r="I2093" s="32" t="str">
        <f t="shared" si="162"/>
        <v>2020</v>
      </c>
      <c r="J2093" s="32">
        <f t="shared" si="163"/>
        <v>38</v>
      </c>
      <c r="K2093" s="32" t="str">
        <f>VLOOKUP(F2093,_holidays!A2089:B4194, 2,)</f>
        <v>N</v>
      </c>
      <c r="L2093" s="32" t="str">
        <f>VLOOKUP(F2093,_holidays!A2089:C4194, 3,FALSE)</f>
        <v>N</v>
      </c>
      <c r="M2093" s="32">
        <v>8.4</v>
      </c>
      <c r="N2093" s="32">
        <v>18.7</v>
      </c>
      <c r="O2093" s="32">
        <v>13.6</v>
      </c>
      <c r="P2093" s="32">
        <v>0</v>
      </c>
      <c r="Q2093" s="39">
        <v>112335.7</v>
      </c>
      <c r="R2093" s="40">
        <v>40.837043459999997</v>
      </c>
      <c r="S2093" s="40">
        <f t="shared" si="164"/>
        <v>4587457.8630095217</v>
      </c>
    </row>
    <row r="2094" spans="6:19" ht="20" customHeight="1" x14ac:dyDescent="0.2">
      <c r="F2094" s="4">
        <v>44093</v>
      </c>
      <c r="G2094" s="32" t="str">
        <f t="shared" si="160"/>
        <v>Saturday</v>
      </c>
      <c r="H2094" s="32" t="str">
        <f t="shared" si="161"/>
        <v>September</v>
      </c>
      <c r="I2094" s="32" t="str">
        <f t="shared" si="162"/>
        <v>2020</v>
      </c>
      <c r="J2094" s="32">
        <f t="shared" si="163"/>
        <v>38</v>
      </c>
      <c r="K2094" s="32" t="str">
        <f>VLOOKUP(F2094,_holidays!A2090:B4195, 2,)</f>
        <v>N</v>
      </c>
      <c r="L2094" s="32" t="str">
        <f>VLOOKUP(F2094,_holidays!A2090:C4195, 3,FALSE)</f>
        <v>N</v>
      </c>
      <c r="M2094" s="32">
        <v>11.3</v>
      </c>
      <c r="N2094" s="32">
        <v>26.3</v>
      </c>
      <c r="O2094" s="32">
        <v>17.100000000000001</v>
      </c>
      <c r="P2094" s="32">
        <v>0</v>
      </c>
      <c r="Q2094" s="39">
        <v>93384</v>
      </c>
      <c r="R2094" s="40">
        <v>24.265307830000001</v>
      </c>
      <c r="S2094" s="40">
        <f t="shared" si="164"/>
        <v>2265991.5063967202</v>
      </c>
    </row>
    <row r="2095" spans="6:19" ht="20" customHeight="1" x14ac:dyDescent="0.2">
      <c r="F2095" s="4">
        <v>44094</v>
      </c>
      <c r="G2095" s="32" t="str">
        <f t="shared" si="160"/>
        <v>Sunday</v>
      </c>
      <c r="H2095" s="32" t="str">
        <f t="shared" si="161"/>
        <v>September</v>
      </c>
      <c r="I2095" s="32" t="str">
        <f t="shared" si="162"/>
        <v>2020</v>
      </c>
      <c r="J2095" s="32">
        <f t="shared" si="163"/>
        <v>39</v>
      </c>
      <c r="K2095" s="32" t="str">
        <f>VLOOKUP(F2095,_holidays!A2091:B4196, 2,)</f>
        <v>N</v>
      </c>
      <c r="L2095" s="32" t="str">
        <f>VLOOKUP(F2095,_holidays!A2091:C4196, 3,FALSE)</f>
        <v>N</v>
      </c>
      <c r="M2095" s="32">
        <v>17.100000000000001</v>
      </c>
      <c r="N2095" s="32">
        <v>22</v>
      </c>
      <c r="O2095" s="32">
        <v>16.7</v>
      </c>
      <c r="P2095" s="32">
        <v>0</v>
      </c>
      <c r="Q2095" s="39">
        <v>86891.23</v>
      </c>
      <c r="R2095" s="40">
        <v>23.051334789999999</v>
      </c>
      <c r="S2095" s="40">
        <f t="shared" si="164"/>
        <v>2002958.8330448915</v>
      </c>
    </row>
    <row r="2096" spans="6:19" ht="20" customHeight="1" x14ac:dyDescent="0.2">
      <c r="F2096" s="4">
        <v>44095</v>
      </c>
      <c r="G2096" s="32" t="str">
        <f t="shared" si="160"/>
        <v>Monday</v>
      </c>
      <c r="H2096" s="32" t="str">
        <f t="shared" si="161"/>
        <v>September</v>
      </c>
      <c r="I2096" s="32" t="str">
        <f t="shared" si="162"/>
        <v>2020</v>
      </c>
      <c r="J2096" s="32">
        <f t="shared" si="163"/>
        <v>39</v>
      </c>
      <c r="K2096" s="32" t="str">
        <f>VLOOKUP(F2096,_holidays!A2092:B4197, 2,)</f>
        <v>N</v>
      </c>
      <c r="L2096" s="32" t="str">
        <f>VLOOKUP(F2096,_holidays!A2092:C4197, 3,FALSE)</f>
        <v>N</v>
      </c>
      <c r="M2096" s="32">
        <v>16.600000000000001</v>
      </c>
      <c r="N2096" s="32">
        <v>19.8</v>
      </c>
      <c r="O2096" s="32">
        <v>13</v>
      </c>
      <c r="P2096" s="32">
        <v>0</v>
      </c>
      <c r="Q2096" s="39">
        <v>100977.95</v>
      </c>
      <c r="R2096" s="40">
        <v>34.25364192</v>
      </c>
      <c r="S2096" s="40">
        <f t="shared" si="164"/>
        <v>3458862.5411156639</v>
      </c>
    </row>
    <row r="2097" spans="6:19" ht="20" customHeight="1" x14ac:dyDescent="0.2">
      <c r="F2097" s="4">
        <v>44096</v>
      </c>
      <c r="G2097" s="32" t="str">
        <f t="shared" si="160"/>
        <v>Tuesday</v>
      </c>
      <c r="H2097" s="32" t="str">
        <f t="shared" si="161"/>
        <v>September</v>
      </c>
      <c r="I2097" s="32" t="str">
        <f t="shared" si="162"/>
        <v>2020</v>
      </c>
      <c r="J2097" s="32">
        <f t="shared" si="163"/>
        <v>39</v>
      </c>
      <c r="K2097" s="32" t="str">
        <f>VLOOKUP(F2097,_holidays!A2093:B4198, 2,)</f>
        <v>N</v>
      </c>
      <c r="L2097" s="32" t="str">
        <f>VLOOKUP(F2097,_holidays!A2093:C4198, 3,FALSE)</f>
        <v>N</v>
      </c>
      <c r="M2097" s="32">
        <v>12.3</v>
      </c>
      <c r="N2097" s="32">
        <v>18.899999999999999</v>
      </c>
      <c r="O2097" s="32">
        <v>16.8</v>
      </c>
      <c r="P2097" s="32">
        <v>0</v>
      </c>
      <c r="Q2097" s="39">
        <v>103200.64</v>
      </c>
      <c r="R2097" s="40">
        <v>25.925322789999999</v>
      </c>
      <c r="S2097" s="40">
        <f t="shared" si="164"/>
        <v>2675509.9041345855</v>
      </c>
    </row>
    <row r="2098" spans="6:19" ht="20" customHeight="1" x14ac:dyDescent="0.2">
      <c r="F2098" s="4">
        <v>44097</v>
      </c>
      <c r="G2098" s="32" t="str">
        <f t="shared" si="160"/>
        <v>Wednesday</v>
      </c>
      <c r="H2098" s="32" t="str">
        <f t="shared" si="161"/>
        <v>September</v>
      </c>
      <c r="I2098" s="32" t="str">
        <f t="shared" si="162"/>
        <v>2020</v>
      </c>
      <c r="J2098" s="32">
        <f t="shared" si="163"/>
        <v>39</v>
      </c>
      <c r="K2098" s="32" t="str">
        <f>VLOOKUP(F2098,_holidays!A2094:B4199, 2,)</f>
        <v>N</v>
      </c>
      <c r="L2098" s="32" t="str">
        <f>VLOOKUP(F2098,_holidays!A2094:C4199, 3,FALSE)</f>
        <v>N</v>
      </c>
      <c r="M2098" s="32">
        <v>10.6</v>
      </c>
      <c r="N2098" s="32">
        <v>15.1</v>
      </c>
      <c r="O2098" s="32">
        <v>12.3</v>
      </c>
      <c r="P2098" s="32">
        <v>0.2</v>
      </c>
      <c r="Q2098" s="39">
        <v>112412.44500000001</v>
      </c>
      <c r="R2098" s="40">
        <v>34.211794570000002</v>
      </c>
      <c r="S2098" s="40">
        <f t="shared" si="164"/>
        <v>3845831.4754514243</v>
      </c>
    </row>
    <row r="2099" spans="6:19" ht="20" customHeight="1" x14ac:dyDescent="0.2">
      <c r="F2099" s="4">
        <v>44098</v>
      </c>
      <c r="G2099" s="32" t="str">
        <f t="shared" si="160"/>
        <v>Thursday</v>
      </c>
      <c r="H2099" s="32" t="str">
        <f t="shared" si="161"/>
        <v>September</v>
      </c>
      <c r="I2099" s="32" t="str">
        <f t="shared" si="162"/>
        <v>2020</v>
      </c>
      <c r="J2099" s="32">
        <f t="shared" si="163"/>
        <v>39</v>
      </c>
      <c r="K2099" s="32" t="str">
        <f>VLOOKUP(F2099,_holidays!A2095:B4200, 2,)</f>
        <v>N</v>
      </c>
      <c r="L2099" s="32" t="str">
        <f>VLOOKUP(F2099,_holidays!A2095:C4200, 3,FALSE)</f>
        <v>N</v>
      </c>
      <c r="M2099" s="32">
        <v>8.1999999999999993</v>
      </c>
      <c r="N2099" s="32">
        <v>15</v>
      </c>
      <c r="O2099" s="32">
        <v>13.9</v>
      </c>
      <c r="P2099" s="32">
        <v>1.6</v>
      </c>
      <c r="Q2099" s="39">
        <v>117535.715</v>
      </c>
      <c r="R2099" s="40">
        <v>51.779356100000001</v>
      </c>
      <c r="S2099" s="40">
        <f t="shared" si="164"/>
        <v>6085923.6414531115</v>
      </c>
    </row>
    <row r="2100" spans="6:19" ht="20" customHeight="1" x14ac:dyDescent="0.2">
      <c r="F2100" s="4">
        <v>44099</v>
      </c>
      <c r="G2100" s="32" t="str">
        <f t="shared" si="160"/>
        <v>Friday</v>
      </c>
      <c r="H2100" s="32" t="str">
        <f t="shared" si="161"/>
        <v>September</v>
      </c>
      <c r="I2100" s="32" t="str">
        <f t="shared" si="162"/>
        <v>2020</v>
      </c>
      <c r="J2100" s="32">
        <f t="shared" si="163"/>
        <v>39</v>
      </c>
      <c r="K2100" s="32" t="str">
        <f>VLOOKUP(F2100,_holidays!A2096:B4201, 2,)</f>
        <v>N</v>
      </c>
      <c r="L2100" s="32" t="str">
        <f>VLOOKUP(F2100,_holidays!A2096:C4201, 3,FALSE)</f>
        <v>N</v>
      </c>
      <c r="M2100" s="32">
        <v>7.2</v>
      </c>
      <c r="N2100" s="32">
        <v>11.9</v>
      </c>
      <c r="O2100" s="32">
        <v>7.2</v>
      </c>
      <c r="P2100" s="32">
        <v>3.2</v>
      </c>
      <c r="Q2100" s="39">
        <v>126354.68</v>
      </c>
      <c r="R2100" s="40">
        <v>53.429209659999998</v>
      </c>
      <c r="S2100" s="40">
        <f t="shared" si="164"/>
        <v>6751030.6892422084</v>
      </c>
    </row>
    <row r="2101" spans="6:19" ht="20" customHeight="1" x14ac:dyDescent="0.2">
      <c r="F2101" s="4">
        <v>44100</v>
      </c>
      <c r="G2101" s="32" t="str">
        <f t="shared" si="160"/>
        <v>Saturday</v>
      </c>
      <c r="H2101" s="32" t="str">
        <f t="shared" si="161"/>
        <v>September</v>
      </c>
      <c r="I2101" s="32" t="str">
        <f t="shared" si="162"/>
        <v>2020</v>
      </c>
      <c r="J2101" s="32">
        <f t="shared" si="163"/>
        <v>39</v>
      </c>
      <c r="K2101" s="32" t="str">
        <f>VLOOKUP(F2101,_holidays!A2097:B4202, 2,)</f>
        <v>N</v>
      </c>
      <c r="L2101" s="32" t="str">
        <f>VLOOKUP(F2101,_holidays!A2097:C4202, 3,FALSE)</f>
        <v>N</v>
      </c>
      <c r="M2101" s="32">
        <v>6.2</v>
      </c>
      <c r="N2101" s="32">
        <v>13.4</v>
      </c>
      <c r="O2101" s="32">
        <v>15</v>
      </c>
      <c r="P2101" s="32">
        <v>9.4</v>
      </c>
      <c r="Q2101" s="39">
        <v>106694.965</v>
      </c>
      <c r="R2101" s="40">
        <v>33.444710110000003</v>
      </c>
      <c r="S2101" s="40">
        <f t="shared" si="164"/>
        <v>3568382.1746215965</v>
      </c>
    </row>
    <row r="2102" spans="6:19" ht="20" customHeight="1" x14ac:dyDescent="0.2">
      <c r="F2102" s="4">
        <v>44101</v>
      </c>
      <c r="G2102" s="32" t="str">
        <f t="shared" si="160"/>
        <v>Sunday</v>
      </c>
      <c r="H2102" s="32" t="str">
        <f t="shared" si="161"/>
        <v>September</v>
      </c>
      <c r="I2102" s="32" t="str">
        <f t="shared" si="162"/>
        <v>2020</v>
      </c>
      <c r="J2102" s="32">
        <f t="shared" si="163"/>
        <v>40</v>
      </c>
      <c r="K2102" s="32" t="str">
        <f>VLOOKUP(F2102,_holidays!A2098:B4203, 2,)</f>
        <v>N</v>
      </c>
      <c r="L2102" s="32" t="str">
        <f>VLOOKUP(F2102,_holidays!A2098:C4203, 3,FALSE)</f>
        <v>N</v>
      </c>
      <c r="M2102" s="32">
        <v>8.8000000000000007</v>
      </c>
      <c r="N2102" s="32">
        <v>13.4</v>
      </c>
      <c r="O2102" s="32">
        <v>20.9</v>
      </c>
      <c r="P2102" s="32">
        <v>3</v>
      </c>
      <c r="Q2102" s="39">
        <v>101703.49</v>
      </c>
      <c r="R2102" s="40">
        <v>57.920028760000001</v>
      </c>
      <c r="S2102" s="40">
        <f t="shared" si="164"/>
        <v>5890669.0657923725</v>
      </c>
    </row>
    <row r="2103" spans="6:19" ht="20" customHeight="1" x14ac:dyDescent="0.2">
      <c r="F2103" s="4">
        <v>44102</v>
      </c>
      <c r="G2103" s="32" t="str">
        <f t="shared" si="160"/>
        <v>Monday</v>
      </c>
      <c r="H2103" s="32" t="str">
        <f t="shared" si="161"/>
        <v>September</v>
      </c>
      <c r="I2103" s="32" t="str">
        <f t="shared" si="162"/>
        <v>2020</v>
      </c>
      <c r="J2103" s="32">
        <f t="shared" si="163"/>
        <v>40</v>
      </c>
      <c r="K2103" s="32" t="str">
        <f>VLOOKUP(F2103,_holidays!A2099:B4204, 2,)</f>
        <v>N</v>
      </c>
      <c r="L2103" s="32" t="str">
        <f>VLOOKUP(F2103,_holidays!A2099:C4204, 3,FALSE)</f>
        <v>N</v>
      </c>
      <c r="M2103" s="32">
        <v>6.5</v>
      </c>
      <c r="N2103" s="32">
        <v>13.6</v>
      </c>
      <c r="O2103" s="32">
        <v>18.3</v>
      </c>
      <c r="P2103" s="32">
        <v>0</v>
      </c>
      <c r="Q2103" s="39">
        <v>114651.14</v>
      </c>
      <c r="R2103" s="40">
        <v>59.74605347</v>
      </c>
      <c r="S2103" s="40">
        <f t="shared" si="164"/>
        <v>6849953.1408364559</v>
      </c>
    </row>
    <row r="2104" spans="6:19" ht="20" customHeight="1" x14ac:dyDescent="0.2">
      <c r="F2104" s="4">
        <v>44103</v>
      </c>
      <c r="G2104" s="32" t="str">
        <f t="shared" si="160"/>
        <v>Tuesday</v>
      </c>
      <c r="H2104" s="32" t="str">
        <f t="shared" si="161"/>
        <v>September</v>
      </c>
      <c r="I2104" s="32" t="str">
        <f t="shared" si="162"/>
        <v>2020</v>
      </c>
      <c r="J2104" s="32">
        <f t="shared" si="163"/>
        <v>40</v>
      </c>
      <c r="K2104" s="32" t="str">
        <f>VLOOKUP(F2104,_holidays!A2100:B4205, 2,)</f>
        <v>N</v>
      </c>
      <c r="L2104" s="32" t="str">
        <f>VLOOKUP(F2104,_holidays!A2100:C4205, 3,FALSE)</f>
        <v>N</v>
      </c>
      <c r="M2104" s="32">
        <v>4.3</v>
      </c>
      <c r="N2104" s="32">
        <v>21</v>
      </c>
      <c r="O2104" s="32">
        <v>18.399999999999999</v>
      </c>
      <c r="P2104" s="32">
        <v>0</v>
      </c>
      <c r="Q2104" s="39">
        <v>112076.46</v>
      </c>
      <c r="R2104" s="40">
        <v>42.120177509999998</v>
      </c>
      <c r="S2104" s="40">
        <f t="shared" si="164"/>
        <v>4720680.3898924142</v>
      </c>
    </row>
    <row r="2105" spans="6:19" ht="20" customHeight="1" x14ac:dyDescent="0.2">
      <c r="F2105" s="4">
        <v>44104</v>
      </c>
      <c r="G2105" s="32" t="str">
        <f t="shared" si="160"/>
        <v>Wednesday</v>
      </c>
      <c r="H2105" s="32" t="str">
        <f t="shared" si="161"/>
        <v>September</v>
      </c>
      <c r="I2105" s="32" t="str">
        <f t="shared" si="162"/>
        <v>2020</v>
      </c>
      <c r="J2105" s="32">
        <f t="shared" si="163"/>
        <v>40</v>
      </c>
      <c r="K2105" s="32" t="str">
        <f>VLOOKUP(F2105,_holidays!A2101:B4206, 2,)</f>
        <v>N</v>
      </c>
      <c r="L2105" s="32" t="str">
        <f>VLOOKUP(F2105,_holidays!A2101:C4206, 3,FALSE)</f>
        <v>N</v>
      </c>
      <c r="M2105" s="32">
        <v>10.7</v>
      </c>
      <c r="N2105" s="32">
        <v>19.399999999999999</v>
      </c>
      <c r="O2105" s="32">
        <v>13</v>
      </c>
      <c r="P2105" s="32">
        <v>0.6</v>
      </c>
      <c r="Q2105" s="39">
        <v>113620.21</v>
      </c>
      <c r="R2105" s="40">
        <v>38.05764052</v>
      </c>
      <c r="S2105" s="40">
        <f t="shared" si="164"/>
        <v>4324117.1079869093</v>
      </c>
    </row>
    <row r="2106" spans="6:19" ht="20" customHeight="1" x14ac:dyDescent="0.2">
      <c r="F2106" s="4">
        <v>44105</v>
      </c>
      <c r="G2106" s="32" t="str">
        <f t="shared" si="160"/>
        <v>Thursday</v>
      </c>
      <c r="H2106" s="32" t="str">
        <f t="shared" si="161"/>
        <v>October</v>
      </c>
      <c r="I2106" s="32" t="str">
        <f t="shared" si="162"/>
        <v>2020</v>
      </c>
      <c r="J2106" s="32">
        <f t="shared" si="163"/>
        <v>40</v>
      </c>
      <c r="K2106" s="32" t="str">
        <f>VLOOKUP(F2106,_holidays!A2102:B4207, 2,)</f>
        <v>N</v>
      </c>
      <c r="L2106" s="32" t="str">
        <f>VLOOKUP(F2106,_holidays!A2102:C4207, 3,FALSE)</f>
        <v>N</v>
      </c>
      <c r="M2106" s="32">
        <v>9.4</v>
      </c>
      <c r="N2106" s="32">
        <v>19.5</v>
      </c>
      <c r="O2106" s="32">
        <v>21.2</v>
      </c>
      <c r="P2106" s="32">
        <v>1.8</v>
      </c>
      <c r="Q2106" s="39">
        <v>106641.79</v>
      </c>
      <c r="R2106" s="40">
        <v>34.65467056</v>
      </c>
      <c r="S2106" s="40">
        <f t="shared" si="164"/>
        <v>3695636.1003787019</v>
      </c>
    </row>
    <row r="2107" spans="6:19" ht="20" customHeight="1" x14ac:dyDescent="0.2">
      <c r="F2107" s="4">
        <v>44106</v>
      </c>
      <c r="G2107" s="32" t="str">
        <f t="shared" si="160"/>
        <v>Friday</v>
      </c>
      <c r="H2107" s="32" t="str">
        <f t="shared" si="161"/>
        <v>October</v>
      </c>
      <c r="I2107" s="32" t="str">
        <f t="shared" si="162"/>
        <v>2020</v>
      </c>
      <c r="J2107" s="32">
        <f t="shared" si="163"/>
        <v>40</v>
      </c>
      <c r="K2107" s="32" t="str">
        <f>VLOOKUP(F2107,_holidays!A2103:B4208, 2,)</f>
        <v>N</v>
      </c>
      <c r="L2107" s="32" t="str">
        <f>VLOOKUP(F2107,_holidays!A2103:C4208, 3,FALSE)</f>
        <v>N</v>
      </c>
      <c r="M2107" s="32">
        <v>12.8</v>
      </c>
      <c r="N2107" s="32">
        <v>26</v>
      </c>
      <c r="O2107" s="32">
        <v>22</v>
      </c>
      <c r="P2107" s="32">
        <v>0</v>
      </c>
      <c r="Q2107" s="39">
        <v>99585.835000000006</v>
      </c>
      <c r="R2107" s="40">
        <v>-6.0760283690000003</v>
      </c>
      <c r="S2107" s="40">
        <f t="shared" si="164"/>
        <v>-605086.3586105532</v>
      </c>
    </row>
    <row r="2108" spans="6:19" ht="20" customHeight="1" x14ac:dyDescent="0.2">
      <c r="F2108" s="4">
        <v>44107</v>
      </c>
      <c r="G2108" s="32" t="str">
        <f t="shared" si="160"/>
        <v>Saturday</v>
      </c>
      <c r="H2108" s="32" t="str">
        <f t="shared" si="161"/>
        <v>October</v>
      </c>
      <c r="I2108" s="32" t="str">
        <f t="shared" si="162"/>
        <v>2020</v>
      </c>
      <c r="J2108" s="32">
        <f t="shared" si="163"/>
        <v>40</v>
      </c>
      <c r="K2108" s="32" t="str">
        <f>VLOOKUP(F2108,_holidays!A2104:B4209, 2,)</f>
        <v>N</v>
      </c>
      <c r="L2108" s="32" t="str">
        <f>VLOOKUP(F2108,_holidays!A2104:C4209, 3,FALSE)</f>
        <v>N</v>
      </c>
      <c r="M2108" s="32">
        <v>17.399999999999999</v>
      </c>
      <c r="N2108" s="32">
        <v>29.4</v>
      </c>
      <c r="O2108" s="32">
        <v>19.8</v>
      </c>
      <c r="P2108" s="32">
        <v>0</v>
      </c>
      <c r="Q2108" s="39">
        <v>92277.024999999994</v>
      </c>
      <c r="R2108" s="40">
        <v>-1.983470633</v>
      </c>
      <c r="S2108" s="40">
        <f t="shared" si="164"/>
        <v>-183028.76918810682</v>
      </c>
    </row>
    <row r="2109" spans="6:19" ht="20" customHeight="1" x14ac:dyDescent="0.2">
      <c r="F2109" s="4">
        <v>44108</v>
      </c>
      <c r="G2109" s="32" t="str">
        <f t="shared" si="160"/>
        <v>Sunday</v>
      </c>
      <c r="H2109" s="32" t="str">
        <f t="shared" si="161"/>
        <v>October</v>
      </c>
      <c r="I2109" s="32" t="str">
        <f t="shared" si="162"/>
        <v>2020</v>
      </c>
      <c r="J2109" s="32">
        <f t="shared" si="163"/>
        <v>41</v>
      </c>
      <c r="K2109" s="32" t="str">
        <f>VLOOKUP(F2109,_holidays!A2105:B4210, 2,)</f>
        <v>N</v>
      </c>
      <c r="L2109" s="32" t="str">
        <f>VLOOKUP(F2109,_holidays!A2105:C4210, 3,FALSE)</f>
        <v>N</v>
      </c>
      <c r="M2109" s="32">
        <v>13.5</v>
      </c>
      <c r="N2109" s="32">
        <v>29.5</v>
      </c>
      <c r="O2109" s="32">
        <v>8.4</v>
      </c>
      <c r="P2109" s="32">
        <v>0</v>
      </c>
      <c r="Q2109" s="39">
        <v>94081.565000000002</v>
      </c>
      <c r="R2109" s="40">
        <v>25.0086136</v>
      </c>
      <c r="S2109" s="40">
        <f t="shared" si="164"/>
        <v>2352849.5059682839</v>
      </c>
    </row>
    <row r="2110" spans="6:19" ht="20" customHeight="1" x14ac:dyDescent="0.2">
      <c r="F2110" s="4">
        <v>44109</v>
      </c>
      <c r="G2110" s="32" t="str">
        <f t="shared" si="160"/>
        <v>Monday</v>
      </c>
      <c r="H2110" s="32" t="str">
        <f t="shared" si="161"/>
        <v>October</v>
      </c>
      <c r="I2110" s="32" t="str">
        <f t="shared" si="162"/>
        <v>2020</v>
      </c>
      <c r="J2110" s="32">
        <f t="shared" si="163"/>
        <v>41</v>
      </c>
      <c r="K2110" s="32" t="str">
        <f>VLOOKUP(F2110,_holidays!A2106:B4211, 2,)</f>
        <v>N</v>
      </c>
      <c r="L2110" s="32" t="str">
        <f>VLOOKUP(F2110,_holidays!A2106:C4211, 3,FALSE)</f>
        <v>N</v>
      </c>
      <c r="M2110" s="32">
        <v>9.1</v>
      </c>
      <c r="N2110" s="32">
        <v>12.7</v>
      </c>
      <c r="O2110" s="32">
        <v>7.3</v>
      </c>
      <c r="P2110" s="32">
        <v>12.8</v>
      </c>
      <c r="Q2110" s="39">
        <v>113610.03</v>
      </c>
      <c r="R2110" s="40">
        <v>36.764700519999998</v>
      </c>
      <c r="S2110" s="40">
        <f t="shared" si="164"/>
        <v>4176838.7290182156</v>
      </c>
    </row>
    <row r="2111" spans="6:19" ht="20" customHeight="1" x14ac:dyDescent="0.2">
      <c r="F2111" s="4">
        <v>44110</v>
      </c>
      <c r="G2111" s="32" t="str">
        <f t="shared" si="160"/>
        <v>Tuesday</v>
      </c>
      <c r="H2111" s="32" t="str">
        <f t="shared" si="161"/>
        <v>October</v>
      </c>
      <c r="I2111" s="32" t="str">
        <f t="shared" si="162"/>
        <v>2020</v>
      </c>
      <c r="J2111" s="32">
        <f t="shared" si="163"/>
        <v>41</v>
      </c>
      <c r="K2111" s="32" t="str">
        <f>VLOOKUP(F2111,_holidays!A2107:B4212, 2,)</f>
        <v>N</v>
      </c>
      <c r="L2111" s="32" t="str">
        <f>VLOOKUP(F2111,_holidays!A2107:C4212, 3,FALSE)</f>
        <v>N</v>
      </c>
      <c r="M2111" s="32">
        <v>8.9</v>
      </c>
      <c r="N2111" s="32">
        <v>12.6</v>
      </c>
      <c r="O2111" s="32">
        <v>5.8</v>
      </c>
      <c r="P2111" s="32">
        <v>1</v>
      </c>
      <c r="Q2111" s="39">
        <v>122607.56</v>
      </c>
      <c r="R2111" s="40">
        <v>75.771059010000002</v>
      </c>
      <c r="S2111" s="40">
        <f t="shared" si="164"/>
        <v>9290104.663832115</v>
      </c>
    </row>
    <row r="2112" spans="6:19" ht="20" customHeight="1" x14ac:dyDescent="0.2">
      <c r="F2112" s="27"/>
    </row>
    <row r="2113" spans="6:6" ht="20" customHeight="1" x14ac:dyDescent="0.2">
      <c r="F2113" s="27"/>
    </row>
    <row r="2114" spans="6:6" ht="20" customHeight="1" x14ac:dyDescent="0.2">
      <c r="F2114" s="27"/>
    </row>
    <row r="2115" spans="6:6" ht="20" customHeight="1" x14ac:dyDescent="0.2">
      <c r="F2115" s="27"/>
    </row>
    <row r="2116" spans="6:6" ht="20" customHeight="1" x14ac:dyDescent="0.2">
      <c r="F2116" s="27"/>
    </row>
    <row r="2117" spans="6:6" ht="20" customHeight="1" x14ac:dyDescent="0.2">
      <c r="F2117" s="27"/>
    </row>
    <row r="2118" spans="6:6" ht="20" customHeight="1" x14ac:dyDescent="0.2">
      <c r="F2118" s="27"/>
    </row>
    <row r="2119" spans="6:6" ht="20" customHeight="1" x14ac:dyDescent="0.2">
      <c r="F2119" s="27"/>
    </row>
    <row r="2120" spans="6:6" ht="20" customHeight="1" x14ac:dyDescent="0.2">
      <c r="F2120" s="27"/>
    </row>
    <row r="2121" spans="6:6" ht="20" customHeight="1" x14ac:dyDescent="0.2">
      <c r="F2121" s="27"/>
    </row>
    <row r="2122" spans="6:6" ht="20" customHeight="1" x14ac:dyDescent="0.2">
      <c r="F2122" s="27"/>
    </row>
    <row r="2123" spans="6:6" ht="20" customHeight="1" x14ac:dyDescent="0.2">
      <c r="F2123" s="27"/>
    </row>
    <row r="2124" spans="6:6" ht="20" customHeight="1" x14ac:dyDescent="0.2">
      <c r="F2124" s="27"/>
    </row>
    <row r="2125" spans="6:6" ht="20" customHeight="1" x14ac:dyDescent="0.2">
      <c r="F2125" s="27"/>
    </row>
    <row r="2126" spans="6:6" ht="20" customHeight="1" x14ac:dyDescent="0.2">
      <c r="F2126" s="27"/>
    </row>
    <row r="2127" spans="6:6" ht="20" customHeight="1" x14ac:dyDescent="0.2">
      <c r="F2127" s="27"/>
    </row>
    <row r="2128" spans="6:6" ht="20" customHeight="1" x14ac:dyDescent="0.2">
      <c r="F2128" s="27"/>
    </row>
    <row r="2129" spans="6:6" ht="20" customHeight="1" x14ac:dyDescent="0.2">
      <c r="F2129" s="27"/>
    </row>
    <row r="2130" spans="6:6" ht="20" customHeight="1" x14ac:dyDescent="0.2">
      <c r="F2130" s="27"/>
    </row>
    <row r="2131" spans="6:6" ht="20" customHeight="1" x14ac:dyDescent="0.2">
      <c r="F2131" s="27"/>
    </row>
  </sheetData>
  <mergeCells count="11">
    <mergeCell ref="B13:D13"/>
    <mergeCell ref="B15:D15"/>
    <mergeCell ref="B17:D17"/>
    <mergeCell ref="B19:D19"/>
    <mergeCell ref="B21:D21"/>
    <mergeCell ref="B9:D9"/>
    <mergeCell ref="B11:D11"/>
    <mergeCell ref="F1:L3"/>
    <mergeCell ref="B3:D3"/>
    <mergeCell ref="B5:D5"/>
    <mergeCell ref="B7:D7"/>
  </mergeCells>
  <conditionalFormatting sqref="M1:M104857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{2E72F4C5-E7C3-EB45-BE9C-F0675B4A4488}</x14:id>
        </ext>
      </extLst>
    </cfRule>
  </conditionalFormatting>
  <conditionalFormatting sqref="N1:N1048576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{6A086D3F-2230-1C4F-9FED-10862A260657}</x14:id>
        </ext>
      </extLst>
    </cfRule>
  </conditionalFormatting>
  <conditionalFormatting sqref="O1:O1048576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{7337D2C7-E068-2F40-A7A9-BAA21E485B36}</x14:id>
        </ext>
      </extLst>
    </cfRule>
  </conditionalFormatting>
  <conditionalFormatting sqref="P1:P1048576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{7E8A6FDC-3181-C74A-A0CF-E02B32ACA027}</x14:id>
        </ext>
      </extLst>
    </cfRule>
  </conditionalFormatting>
  <conditionalFormatting sqref="Q1:Q1048576">
    <cfRule type="colorScale" priority="23">
      <colorScale>
        <cfvo type="min"/>
        <cfvo type="max"/>
        <color rgb="FF00FA00"/>
        <color rgb="FFFF2600"/>
      </colorScale>
    </cfRule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6:R1048576">
    <cfRule type="cellIs" dxfId="7" priority="4" operator="lessThan">
      <formula>20</formula>
    </cfRule>
    <cfRule type="cellIs" dxfId="6" priority="3" operator="greaterThan">
      <formula>200</formula>
    </cfRule>
  </conditionalFormatting>
  <conditionalFormatting sqref="S6:S1048576">
    <cfRule type="cellIs" dxfId="5" priority="2" operator="lessThan">
      <formula>1000000</formula>
    </cfRule>
    <cfRule type="cellIs" dxfId="4" priority="1" operator="greaterThan">
      <formula>10000000</formula>
    </cfRule>
  </conditionalFormatting>
  <conditionalFormatting sqref="U17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hyperlinks>
    <hyperlink ref="B5:D5" location="'Energy Demand'!A1" display="Energy Demand" xr:uid="{8ECA2A84-D6EA-4F4B-8F1F-52E4EEFE3E9B}"/>
    <hyperlink ref="B7:D7" location="Summary!A1" display="Summary" xr:uid="{3B6B1648-DA47-184E-A063-EC7654F331C7}"/>
    <hyperlink ref="B9:D9" location="'Top and Bottom 20 Demand'!A1" display="Top and Bottom 20 Demand" xr:uid="{91E29154-4FB4-C945-B6F3-E905B8C82148}"/>
    <hyperlink ref="B11:D11" location="'Demand Over Time'!A1" display="Demand Over Time" xr:uid="{BF286EA1-9D2D-3249-90CC-E8A4B1F023E2}"/>
    <hyperlink ref="B13:D13" location="'Effect of Weather'!A1" display="Effect of Weather" xr:uid="{C3F1B281-6BA2-934A-BE0F-9CED4A9D1E2D}"/>
    <hyperlink ref="B15:D15" location="energy_holidays!A1" display="Energy Holidays" xr:uid="{A6122994-7119-B441-8C59-CF0AA9539DAE}"/>
    <hyperlink ref="B17:D17" location="'Effect of Temp and Hols'!A1" display="Effect of Temp and Hols" xr:uid="{4452F564-08BD-0748-865B-2F5516E29D69}"/>
    <hyperlink ref="B19:D19" location="'YoY Demand'!A1" display="YoY Demand" xr:uid="{76128B4D-85BF-2446-99C9-65F97C77CE58}"/>
    <hyperlink ref="B21:D21" location="'Demand by Day of Week'!A1" display="Demand by Day of Week" xr:uid="{25A2FA54-B8AB-3C4A-90C5-9C5E5302EE41}"/>
    <hyperlink ref="B3:D3" location="'Cover Page'!A1" display="Cover Page" xr:uid="{3A5B34A6-3A81-B24D-9FB9-1A4C61785693}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2F4C5-E7C3-EB45-BE9C-F0675B4A44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M1:M1048576</xm:sqref>
        </x14:conditionalFormatting>
        <x14:conditionalFormatting xmlns:xm="http://schemas.microsoft.com/office/excel/2006/main">
          <x14:cfRule type="dataBar" id="{6A086D3F-2230-1C4F-9FED-10862A2606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N1:N1048576</xm:sqref>
        </x14:conditionalFormatting>
        <x14:conditionalFormatting xmlns:xm="http://schemas.microsoft.com/office/excel/2006/main">
          <x14:cfRule type="dataBar" id="{7337D2C7-E068-2F40-A7A9-BAA21E485B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O1:O1048576</xm:sqref>
        </x14:conditionalFormatting>
        <x14:conditionalFormatting xmlns:xm="http://schemas.microsoft.com/office/excel/2006/main">
          <x14:cfRule type="dataBar" id="{7E8A6FDC-3181-C74A-A0CF-E02B32ACA02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48967-BC7F-5D4A-927B-9D1973B55E90}">
  <dimension ref="B1:L21"/>
  <sheetViews>
    <sheetView showGridLines="0" topLeftCell="B1" workbookViewId="0">
      <selection activeCell="B9" sqref="B9:D9"/>
    </sheetView>
  </sheetViews>
  <sheetFormatPr baseColWidth="10" defaultRowHeight="20" customHeight="1" x14ac:dyDescent="0.2"/>
  <cols>
    <col min="1" max="1" width="0" hidden="1" customWidth="1"/>
    <col min="2" max="4" width="10.83203125" style="36"/>
    <col min="6" max="6" width="12.33203125" bestFit="1" customWidth="1"/>
    <col min="7" max="7" width="8" bestFit="1" customWidth="1"/>
    <col min="8" max="8" width="17.33203125" bestFit="1" customWidth="1"/>
    <col min="9" max="9" width="12.1640625" bestFit="1" customWidth="1"/>
    <col min="10" max="10" width="14.6640625" bestFit="1" customWidth="1"/>
  </cols>
  <sheetData>
    <row r="1" spans="2:12" ht="20" customHeight="1" x14ac:dyDescent="0.2">
      <c r="F1" s="58" t="s">
        <v>7</v>
      </c>
      <c r="G1" s="58"/>
      <c r="H1" s="58"/>
      <c r="I1" s="58"/>
      <c r="J1" s="58"/>
      <c r="K1" s="58"/>
      <c r="L1" s="58"/>
    </row>
    <row r="2" spans="2:12" ht="20" customHeight="1" x14ac:dyDescent="0.2">
      <c r="F2" s="58"/>
      <c r="G2" s="58"/>
      <c r="H2" s="58"/>
      <c r="I2" s="58"/>
      <c r="J2" s="58"/>
      <c r="K2" s="58"/>
      <c r="L2" s="58"/>
    </row>
    <row r="3" spans="2:12" ht="20" customHeight="1" thickBot="1" x14ac:dyDescent="0.25">
      <c r="B3" s="52" t="s">
        <v>72</v>
      </c>
      <c r="C3" s="52"/>
      <c r="D3" s="52"/>
      <c r="F3" s="59"/>
      <c r="G3" s="59"/>
      <c r="H3" s="59"/>
      <c r="I3" s="59"/>
      <c r="J3" s="59"/>
      <c r="K3" s="59"/>
      <c r="L3" s="59"/>
    </row>
    <row r="4" spans="2:12" ht="20" customHeight="1" thickBot="1" x14ac:dyDescent="0.25">
      <c r="B4" s="13"/>
      <c r="C4" s="13"/>
      <c r="D4" s="13"/>
    </row>
    <row r="5" spans="2:12" ht="20" customHeight="1" x14ac:dyDescent="0.2">
      <c r="B5" s="54" t="s">
        <v>73</v>
      </c>
      <c r="C5" s="54"/>
      <c r="D5" s="54"/>
      <c r="G5" s="14" t="s">
        <v>8</v>
      </c>
      <c r="H5" s="21" t="s">
        <v>9</v>
      </c>
      <c r="I5" s="14" t="s">
        <v>6</v>
      </c>
      <c r="J5" s="15" t="s">
        <v>9</v>
      </c>
    </row>
    <row r="6" spans="2:12" ht="20" customHeight="1" x14ac:dyDescent="0.2">
      <c r="B6" s="42"/>
      <c r="C6" s="42"/>
      <c r="D6" s="42"/>
      <c r="F6" s="13" t="s">
        <v>10</v>
      </c>
      <c r="G6" s="17">
        <f>MIN('Energy Demand'!Q:Q)</f>
        <v>85094.375</v>
      </c>
      <c r="H6" s="24">
        <f>INDEX('Energy Demand'!F:F,MATCH(MIN('Energy Demand'!Q:Q),'Energy Demand'!Q:Q,0))</f>
        <v>43094</v>
      </c>
      <c r="I6" s="19">
        <f>MIN('Energy Demand'!S:S)</f>
        <v>-605086.3586105532</v>
      </c>
      <c r="J6" s="22">
        <f>INDEX('Energy Demand'!F:F,MATCH(MIN('Energy Demand'!S:S),'Energy Demand'!S:S,0))</f>
        <v>44106</v>
      </c>
    </row>
    <row r="7" spans="2:12" ht="20" customHeight="1" x14ac:dyDescent="0.2">
      <c r="B7" s="60" t="s">
        <v>74</v>
      </c>
      <c r="C7" s="60"/>
      <c r="D7" s="60"/>
      <c r="F7" s="13" t="s">
        <v>11</v>
      </c>
      <c r="G7" s="17">
        <f>MAX('Energy Demand'!Q:Q)</f>
        <v>170653.84</v>
      </c>
      <c r="H7" s="24">
        <f>INDEX('Energy Demand'!F:F,MATCH(MAX('Energy Demand'!Q:Q),'Energy Demand'!Q:Q,0))</f>
        <v>43861</v>
      </c>
      <c r="I7" s="19">
        <f>MAX('Energy Demand'!S:S)</f>
        <v>709250294.69111621</v>
      </c>
      <c r="J7" s="22">
        <f>INDEX('Energy Demand'!F:F,MATCH(MAX('Energy Demand'!S:S),'Energy Demand'!S:S,0))</f>
        <v>43489</v>
      </c>
    </row>
    <row r="8" spans="2:12" ht="20" customHeight="1" thickBot="1" x14ac:dyDescent="0.25">
      <c r="B8" s="13"/>
      <c r="C8" s="13"/>
      <c r="D8" s="13"/>
      <c r="F8" s="13" t="s">
        <v>12</v>
      </c>
      <c r="G8" s="18">
        <f>AVERAGE('Energy Demand'!Q:Q)</f>
        <v>120035.47650284915</v>
      </c>
      <c r="H8" s="23"/>
      <c r="I8" s="20">
        <f>AVERAGE('Energy Demand'!S:S)</f>
        <v>9521591.4845048822</v>
      </c>
      <c r="J8" s="16"/>
    </row>
    <row r="9" spans="2:12" ht="20" customHeight="1" x14ac:dyDescent="0.2">
      <c r="B9" s="52" t="s">
        <v>75</v>
      </c>
      <c r="C9" s="52"/>
      <c r="D9" s="52"/>
    </row>
    <row r="10" spans="2:12" ht="20" customHeight="1" thickBot="1" x14ac:dyDescent="0.25">
      <c r="B10" s="13"/>
      <c r="C10" s="13"/>
      <c r="D10" s="13"/>
    </row>
    <row r="11" spans="2:12" ht="20" customHeight="1" x14ac:dyDescent="0.2">
      <c r="B11" s="52" t="s">
        <v>76</v>
      </c>
      <c r="C11" s="52"/>
      <c r="D11" s="52"/>
      <c r="G11" s="14" t="s">
        <v>8</v>
      </c>
      <c r="H11" s="21" t="s">
        <v>9</v>
      </c>
    </row>
    <row r="12" spans="2:12" ht="20" customHeight="1" x14ac:dyDescent="0.2">
      <c r="B12" s="13"/>
      <c r="C12" s="13"/>
      <c r="D12" s="13"/>
      <c r="F12" s="13" t="s">
        <v>13</v>
      </c>
      <c r="G12" s="17">
        <f>_xlfn.MAXIFS('Energy Demand'!Q:Q,'Energy Demand'!G:G,"Saturday")</f>
        <v>154924.89000000001</v>
      </c>
      <c r="H12" s="24">
        <f>INDEX('Energy Demand'!F:F,MATCH(_xlfn.MAXIFS('Energy Demand'!Q:Q,'Energy Demand'!G:G,"Saturday"),'Energy Demand'!Q:Q,0))</f>
        <v>42357</v>
      </c>
    </row>
    <row r="13" spans="2:12" ht="20" customHeight="1" x14ac:dyDescent="0.2">
      <c r="B13" s="52" t="s">
        <v>77</v>
      </c>
      <c r="C13" s="52"/>
      <c r="D13" s="52"/>
      <c r="F13" s="13" t="s">
        <v>14</v>
      </c>
      <c r="G13" s="17">
        <f>_xlfn.MAXIFS('Energy Demand'!Q:Q,'Energy Demand'!G:G,"Sunday")</f>
        <v>159436.69</v>
      </c>
      <c r="H13" s="24">
        <f>INDEX('Energy Demand'!F:F,MATCH(_xlfn.MAXIFS('Energy Demand'!Q:Q,'Energy Demand'!G:G,"Sunday"),'Energy Demand'!Q:Q,0))</f>
        <v>43128</v>
      </c>
    </row>
    <row r="14" spans="2:12" ht="20" customHeight="1" x14ac:dyDescent="0.2">
      <c r="B14" s="13"/>
      <c r="C14" s="13"/>
      <c r="D14" s="13"/>
      <c r="F14" s="13" t="s">
        <v>15</v>
      </c>
      <c r="G14" s="17">
        <f>_xlfn.MINIFS('Energy Demand'!Q:Q,'Energy Demand'!G:G,"Saturday")</f>
        <v>88996.625</v>
      </c>
      <c r="H14" s="22">
        <f>INDEX('Energy Demand'!F:F,MATCH(_xlfn.MINIFS('Energy Demand'!Q:Q,'Energy Demand'!G:G,"Saturday"),'Energy Demand'!Q:Q,0))</f>
        <v>42749</v>
      </c>
    </row>
    <row r="15" spans="2:12" ht="20" customHeight="1" thickBot="1" x14ac:dyDescent="0.25">
      <c r="B15" s="52" t="s">
        <v>78</v>
      </c>
      <c r="C15" s="52"/>
      <c r="D15" s="52"/>
      <c r="F15" s="13" t="s">
        <v>16</v>
      </c>
      <c r="G15" s="18">
        <f>_xlfn.MINIFS('Energy Demand'!Q:Q,'Energy Demand'!G:G,"Sunday")</f>
        <v>86891.23</v>
      </c>
      <c r="H15" s="23">
        <f>INDEX('Energy Demand'!F:F,MATCH(_xlfn.MINIFS('Energy Demand'!Q:Q,'Energy Demand'!G:G,"Sunday"),'Energy Demand'!Q:Q,0))</f>
        <v>44094</v>
      </c>
    </row>
    <row r="16" spans="2:12" ht="20" customHeight="1" x14ac:dyDescent="0.2">
      <c r="B16" s="13"/>
      <c r="C16" s="13"/>
      <c r="D16" s="13"/>
    </row>
    <row r="17" spans="2:4" ht="20" customHeight="1" x14ac:dyDescent="0.2">
      <c r="B17" s="52" t="s">
        <v>79</v>
      </c>
      <c r="C17" s="52"/>
      <c r="D17" s="52"/>
    </row>
    <row r="18" spans="2:4" ht="20" customHeight="1" x14ac:dyDescent="0.2">
      <c r="B18" s="13"/>
      <c r="C18" s="13"/>
      <c r="D18" s="13"/>
    </row>
    <row r="19" spans="2:4" ht="20" customHeight="1" x14ac:dyDescent="0.2">
      <c r="B19" s="52" t="s">
        <v>80</v>
      </c>
      <c r="C19" s="52"/>
      <c r="D19" s="52"/>
    </row>
    <row r="20" spans="2:4" ht="20" customHeight="1" x14ac:dyDescent="0.2">
      <c r="B20" s="13"/>
      <c r="C20" s="13"/>
      <c r="D20" s="13"/>
    </row>
    <row r="21" spans="2:4" ht="20" customHeight="1" x14ac:dyDescent="0.2">
      <c r="B21" s="52" t="s">
        <v>81</v>
      </c>
      <c r="C21" s="52"/>
      <c r="D21" s="52"/>
    </row>
  </sheetData>
  <mergeCells count="11">
    <mergeCell ref="B21:D21"/>
    <mergeCell ref="B9:D9"/>
    <mergeCell ref="B11:D11"/>
    <mergeCell ref="B13:D13"/>
    <mergeCell ref="B15:D15"/>
    <mergeCell ref="B17:D17"/>
    <mergeCell ref="F1:L3"/>
    <mergeCell ref="B3:D3"/>
    <mergeCell ref="B5:D5"/>
    <mergeCell ref="B7:D7"/>
    <mergeCell ref="B19:D19"/>
  </mergeCells>
  <hyperlinks>
    <hyperlink ref="B5:D5" location="'Energy Demand'!A1" display="Energy Demand" xr:uid="{80D8E158-2443-1C48-AB5C-4D9487708D95}"/>
    <hyperlink ref="B7:D7" location="Summary!A1" display="Summary" xr:uid="{E648BBBC-EC72-B944-9037-8D1AD8604C60}"/>
    <hyperlink ref="B9:D9" location="'Top and Bottom 20 Demand'!A1" display="Top and Bottom 20 Demand" xr:uid="{1A7F658E-3E42-F043-8969-8A9385B04883}"/>
    <hyperlink ref="B11:D11" location="'Demand Over Time'!A1" display="Demand Over Time" xr:uid="{AE9BA05F-C493-CB47-8AFB-886AEBB09BA8}"/>
    <hyperlink ref="B13:D13" location="'Effect of Weather'!A1" display="Effect of Weather" xr:uid="{C30AA15C-29B5-C642-8773-ED7915C56955}"/>
    <hyperlink ref="B15:D15" location="energy_holidays!A1" display="Energy Holidays" xr:uid="{C6053A20-A8E5-594C-B151-9C1ABA03BC70}"/>
    <hyperlink ref="B17:D17" location="'Effect of Temp and Hols'!A1" display="Effect of Temp and Hols" xr:uid="{E8214E87-E047-E641-A353-421577F3424C}"/>
    <hyperlink ref="B19:D19" location="'YoY Demand'!A1" display="YoY Demand" xr:uid="{B836410E-5FA4-9D41-8809-A8B87F47919D}"/>
    <hyperlink ref="B21:D21" location="'Demand by Day of Week'!A1" display="Demand by Day of Week" xr:uid="{ED28097A-8AEC-CF48-BA3E-1A48FB4967BB}"/>
    <hyperlink ref="B3:D3" location="'Cover Page'!A1" display="Cover Page" xr:uid="{92E8C76A-3FF8-C841-BB86-D7AC8D7363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C1A6A-B385-F94C-8423-6FEFBCDF9832}">
  <dimension ref="B1:T71"/>
  <sheetViews>
    <sheetView showGridLines="0" topLeftCell="B1" workbookViewId="0">
      <selection activeCell="B11" sqref="B11:D11"/>
    </sheetView>
  </sheetViews>
  <sheetFormatPr baseColWidth="10" defaultRowHeight="20" customHeight="1" x14ac:dyDescent="0.2"/>
  <cols>
    <col min="1" max="1" width="0" hidden="1" customWidth="1"/>
    <col min="2" max="4" width="10.83203125" style="36"/>
    <col min="7" max="7" width="17.33203125" style="5" bestFit="1" customWidth="1"/>
    <col min="8" max="8" width="12.6640625" bestFit="1" customWidth="1"/>
    <col min="9" max="9" width="10.1640625" bestFit="1" customWidth="1"/>
    <col min="10" max="10" width="5.5" bestFit="1" customWidth="1"/>
    <col min="11" max="11" width="6" bestFit="1" customWidth="1"/>
    <col min="12" max="12" width="11.6640625" bestFit="1" customWidth="1"/>
    <col min="13" max="13" width="8.33203125" bestFit="1" customWidth="1"/>
    <col min="14" max="17" width="17.83203125" customWidth="1"/>
    <col min="18" max="18" width="17.83203125" style="10" customWidth="1"/>
    <col min="19" max="20" width="17.83203125" style="12" customWidth="1"/>
  </cols>
  <sheetData>
    <row r="1" spans="2:20" ht="20" customHeight="1" x14ac:dyDescent="0.2">
      <c r="F1" s="58" t="s">
        <v>17</v>
      </c>
      <c r="G1" s="58"/>
      <c r="H1" s="58"/>
      <c r="I1" s="58"/>
      <c r="J1" s="58"/>
      <c r="K1" s="58"/>
      <c r="L1" s="58"/>
    </row>
    <row r="2" spans="2:20" ht="20" customHeight="1" x14ac:dyDescent="0.2">
      <c r="F2" s="58"/>
      <c r="G2" s="58"/>
      <c r="H2" s="58"/>
      <c r="I2" s="58"/>
      <c r="J2" s="58"/>
      <c r="K2" s="58"/>
      <c r="L2" s="58"/>
    </row>
    <row r="3" spans="2:20" ht="20" customHeight="1" thickBot="1" x14ac:dyDescent="0.25">
      <c r="B3" s="52" t="s">
        <v>72</v>
      </c>
      <c r="C3" s="52"/>
      <c r="D3" s="52"/>
      <c r="F3" s="59"/>
      <c r="G3" s="59"/>
      <c r="H3" s="59"/>
      <c r="I3" s="59"/>
      <c r="J3" s="59"/>
      <c r="K3" s="59"/>
      <c r="L3" s="59"/>
    </row>
    <row r="4" spans="2:20" ht="20" customHeight="1" x14ac:dyDescent="0.2">
      <c r="B4" s="13"/>
      <c r="C4" s="13"/>
      <c r="G4" s="27"/>
    </row>
    <row r="5" spans="2:20" s="8" customFormat="1" ht="20" customHeight="1" x14ac:dyDescent="0.2">
      <c r="B5" s="54" t="s">
        <v>73</v>
      </c>
      <c r="C5" s="54"/>
      <c r="D5" s="54"/>
      <c r="F5" s="25" t="s">
        <v>61</v>
      </c>
      <c r="G5" s="3" t="s">
        <v>9</v>
      </c>
      <c r="H5" s="6" t="s">
        <v>52</v>
      </c>
      <c r="I5" s="6" t="s">
        <v>53</v>
      </c>
      <c r="J5" s="6" t="s">
        <v>54</v>
      </c>
      <c r="K5" s="6" t="s">
        <v>55</v>
      </c>
      <c r="L5" s="6" t="s">
        <v>22</v>
      </c>
      <c r="M5" s="6" t="s">
        <v>21</v>
      </c>
      <c r="N5" s="7" t="s">
        <v>56</v>
      </c>
      <c r="O5" s="7" t="s">
        <v>57</v>
      </c>
      <c r="P5" s="7" t="s">
        <v>58</v>
      </c>
      <c r="Q5" s="7" t="s">
        <v>59</v>
      </c>
      <c r="R5" s="9" t="s">
        <v>8</v>
      </c>
      <c r="S5" s="11" t="s">
        <v>1</v>
      </c>
      <c r="T5" s="11" t="s">
        <v>6</v>
      </c>
    </row>
    <row r="6" spans="2:20" ht="20" customHeight="1" x14ac:dyDescent="0.2">
      <c r="B6" s="42"/>
      <c r="C6" s="42"/>
      <c r="D6" s="42"/>
      <c r="F6" s="26">
        <v>1</v>
      </c>
      <c r="G6" s="4">
        <v>43861</v>
      </c>
      <c r="H6" t="str">
        <f t="shared" ref="H6:H25" si="0">TEXT(G6,"DDDD")</f>
        <v>Friday</v>
      </c>
      <c r="I6" t="str">
        <f t="shared" ref="I6:I25" si="1">TEXT(G6,"MMMM")</f>
        <v>January</v>
      </c>
      <c r="J6" t="str">
        <f t="shared" ref="J6:J25" si="2">TEXT(G6,"YYYY")</f>
        <v>2020</v>
      </c>
      <c r="K6">
        <f t="shared" ref="K6:K25" si="3">WEEKNUM(G6)</f>
        <v>5</v>
      </c>
      <c r="L6" t="str">
        <f>VLOOKUP(G6,_holidays!A1858:B3963, 2,)</f>
        <v>Y</v>
      </c>
      <c r="M6" t="str">
        <f>VLOOKUP(G6,_holidays!A1858:C3963, 3,FALSE)</f>
        <v>N</v>
      </c>
      <c r="N6">
        <v>21.5</v>
      </c>
      <c r="O6">
        <v>42.9</v>
      </c>
      <c r="P6">
        <v>18.3</v>
      </c>
      <c r="Q6">
        <v>0</v>
      </c>
      <c r="R6" s="10">
        <v>170653.84</v>
      </c>
      <c r="S6" s="12">
        <v>2809.437516</v>
      </c>
      <c r="T6" s="12">
        <f t="shared" ref="T6:T25" si="4">R6*S6</f>
        <v>479441300.34546143</v>
      </c>
    </row>
    <row r="7" spans="2:20" ht="20" customHeight="1" x14ac:dyDescent="0.2">
      <c r="B7" s="52" t="s">
        <v>74</v>
      </c>
      <c r="C7" s="52"/>
      <c r="D7" s="52"/>
      <c r="F7" s="26">
        <v>2</v>
      </c>
      <c r="G7" s="4">
        <v>43490</v>
      </c>
      <c r="H7" t="str">
        <f t="shared" si="0"/>
        <v>Friday</v>
      </c>
      <c r="I7" t="str">
        <f t="shared" si="1"/>
        <v>January</v>
      </c>
      <c r="J7" t="str">
        <f t="shared" si="2"/>
        <v>2019</v>
      </c>
      <c r="K7">
        <f t="shared" si="3"/>
        <v>4</v>
      </c>
      <c r="L7" t="str">
        <f>VLOOKUP(G7,_holidays!A1487:B3592, 2,)</f>
        <v>N</v>
      </c>
      <c r="M7" t="str">
        <f>VLOOKUP(G7,_holidays!A1487:C3592, 3,FALSE)</f>
        <v>N</v>
      </c>
      <c r="N7">
        <v>21.1</v>
      </c>
      <c r="O7">
        <v>42.8</v>
      </c>
      <c r="P7">
        <v>25.3</v>
      </c>
      <c r="Q7">
        <v>0</v>
      </c>
      <c r="R7" s="10">
        <v>168894.845</v>
      </c>
      <c r="S7" s="12">
        <v>906.43723230000001</v>
      </c>
      <c r="T7" s="12">
        <f t="shared" si="4"/>
        <v>153092575.8515375</v>
      </c>
    </row>
    <row r="8" spans="2:20" ht="20" customHeight="1" x14ac:dyDescent="0.2">
      <c r="B8" s="13"/>
      <c r="C8" s="13"/>
      <c r="D8" s="13"/>
      <c r="F8" s="26">
        <v>3</v>
      </c>
      <c r="G8" s="4">
        <v>43119</v>
      </c>
      <c r="H8" t="str">
        <f t="shared" si="0"/>
        <v>Friday</v>
      </c>
      <c r="I8" t="str">
        <f t="shared" si="1"/>
        <v>January</v>
      </c>
      <c r="J8" t="str">
        <f t="shared" si="2"/>
        <v>2018</v>
      </c>
      <c r="K8">
        <f t="shared" si="3"/>
        <v>3</v>
      </c>
      <c r="L8" t="str">
        <f>VLOOKUP(G8,_holidays!A1116:B3221, 2,)</f>
        <v>N</v>
      </c>
      <c r="M8" t="str">
        <f>VLOOKUP(G8,_holidays!A1116:C3221, 3,FALSE)</f>
        <v>N</v>
      </c>
      <c r="N8">
        <v>22.5</v>
      </c>
      <c r="O8">
        <v>40.299999999999997</v>
      </c>
      <c r="P8">
        <v>30.6</v>
      </c>
      <c r="Q8">
        <v>0</v>
      </c>
      <c r="R8" s="10">
        <v>165070.595</v>
      </c>
      <c r="S8" s="12">
        <v>647.57416339999997</v>
      </c>
      <c r="T8" s="12">
        <f t="shared" si="4"/>
        <v>106895452.45906521</v>
      </c>
    </row>
    <row r="9" spans="2:20" ht="20" customHeight="1" x14ac:dyDescent="0.2">
      <c r="B9" s="63" t="s">
        <v>75</v>
      </c>
      <c r="C9" s="63"/>
      <c r="D9" s="63"/>
      <c r="F9" s="26">
        <v>4</v>
      </c>
      <c r="G9" s="4">
        <v>43525</v>
      </c>
      <c r="H9" t="str">
        <f t="shared" si="0"/>
        <v>Friday</v>
      </c>
      <c r="I9" t="str">
        <f t="shared" si="1"/>
        <v>March</v>
      </c>
      <c r="J9" t="str">
        <f t="shared" si="2"/>
        <v>2019</v>
      </c>
      <c r="K9">
        <f t="shared" si="3"/>
        <v>9</v>
      </c>
      <c r="L9" t="str">
        <f>VLOOKUP(G9,_holidays!A1522:B3627, 2,)</f>
        <v>Y</v>
      </c>
      <c r="M9" t="str">
        <f>VLOOKUP(G9,_holidays!A1522:C3627, 3,FALSE)</f>
        <v>N</v>
      </c>
      <c r="N9">
        <v>22.6</v>
      </c>
      <c r="O9">
        <v>38.1</v>
      </c>
      <c r="P9">
        <v>22.3</v>
      </c>
      <c r="Q9">
        <v>0</v>
      </c>
      <c r="R9" s="10">
        <v>163682.04</v>
      </c>
      <c r="S9" s="12">
        <v>1284.799876</v>
      </c>
      <c r="T9" s="12">
        <f t="shared" si="4"/>
        <v>210298664.69542706</v>
      </c>
    </row>
    <row r="10" spans="2:20" ht="20" customHeight="1" x14ac:dyDescent="0.2">
      <c r="B10" s="13"/>
      <c r="C10" s="13"/>
      <c r="D10" s="13"/>
      <c r="F10" s="26">
        <v>5</v>
      </c>
      <c r="G10" s="4">
        <v>43129</v>
      </c>
      <c r="H10" t="str">
        <f t="shared" si="0"/>
        <v>Monday</v>
      </c>
      <c r="I10" t="str">
        <f t="shared" si="1"/>
        <v>January</v>
      </c>
      <c r="J10" t="str">
        <f t="shared" si="2"/>
        <v>2018</v>
      </c>
      <c r="K10">
        <f t="shared" si="3"/>
        <v>5</v>
      </c>
      <c r="L10" t="str">
        <f>VLOOKUP(G10,_holidays!A1126:B3231, 2,)</f>
        <v>N</v>
      </c>
      <c r="M10" t="str">
        <f>VLOOKUP(G10,_holidays!A1126:C3231, 3,FALSE)</f>
        <v>N</v>
      </c>
      <c r="N10">
        <v>27.8</v>
      </c>
      <c r="O10">
        <v>33.5</v>
      </c>
      <c r="P10">
        <v>7.3</v>
      </c>
      <c r="Q10">
        <v>0</v>
      </c>
      <c r="R10" s="10">
        <v>160437.565</v>
      </c>
      <c r="S10" s="12">
        <v>107.6574249</v>
      </c>
      <c r="T10" s="12">
        <f t="shared" si="4"/>
        <v>17272295.10512637</v>
      </c>
    </row>
    <row r="11" spans="2:20" ht="20" customHeight="1" x14ac:dyDescent="0.2">
      <c r="B11" s="52" t="s">
        <v>76</v>
      </c>
      <c r="C11" s="52"/>
      <c r="D11" s="52"/>
      <c r="F11" s="26">
        <v>6</v>
      </c>
      <c r="G11" s="4">
        <v>42437</v>
      </c>
      <c r="H11" t="str">
        <f t="shared" si="0"/>
        <v>Tuesday</v>
      </c>
      <c r="I11" t="str">
        <f t="shared" si="1"/>
        <v>March</v>
      </c>
      <c r="J11" t="str">
        <f t="shared" si="2"/>
        <v>2016</v>
      </c>
      <c r="K11">
        <f t="shared" si="3"/>
        <v>11</v>
      </c>
      <c r="L11" t="str">
        <f>VLOOKUP(G11,_holidays!A434:B2539, 2,)</f>
        <v>Y</v>
      </c>
      <c r="M11" t="str">
        <f>VLOOKUP(G11,_holidays!A434:C2539, 3,FALSE)</f>
        <v>N</v>
      </c>
      <c r="N11">
        <v>19.899999999999999</v>
      </c>
      <c r="O11">
        <v>38.9</v>
      </c>
      <c r="P11">
        <v>20.8</v>
      </c>
      <c r="Q11">
        <v>0.6</v>
      </c>
      <c r="R11" s="10">
        <v>160285.01500000001</v>
      </c>
      <c r="S11" s="12">
        <v>253.0320323</v>
      </c>
      <c r="T11" s="12">
        <f t="shared" si="4"/>
        <v>40557243.09268599</v>
      </c>
    </row>
    <row r="12" spans="2:20" ht="20" customHeight="1" x14ac:dyDescent="0.2">
      <c r="B12" s="13"/>
      <c r="C12" s="13"/>
      <c r="D12" s="13"/>
      <c r="F12" s="26">
        <v>7</v>
      </c>
      <c r="G12" s="4">
        <v>42382</v>
      </c>
      <c r="H12" t="str">
        <f t="shared" si="0"/>
        <v>Wednesday</v>
      </c>
      <c r="I12" t="str">
        <f t="shared" si="1"/>
        <v>January</v>
      </c>
      <c r="J12" t="str">
        <f t="shared" si="2"/>
        <v>2016</v>
      </c>
      <c r="K12">
        <f t="shared" si="3"/>
        <v>3</v>
      </c>
      <c r="L12" t="str">
        <f>VLOOKUP(G12,_holidays!A379:B2484, 2,)</f>
        <v>N</v>
      </c>
      <c r="M12" t="str">
        <f>VLOOKUP(G12,_holidays!A379:C2484, 3,FALSE)</f>
        <v>N</v>
      </c>
      <c r="N12">
        <v>16.8</v>
      </c>
      <c r="O12">
        <v>42.2</v>
      </c>
      <c r="P12">
        <v>25</v>
      </c>
      <c r="Q12">
        <v>0.2</v>
      </c>
      <c r="R12" s="10">
        <v>160011.07500000001</v>
      </c>
      <c r="S12" s="12">
        <v>545.73781959999997</v>
      </c>
      <c r="T12" s="12">
        <f t="shared" si="4"/>
        <v>87324095.182352066</v>
      </c>
    </row>
    <row r="13" spans="2:20" ht="20" customHeight="1" x14ac:dyDescent="0.2">
      <c r="B13" s="52" t="s">
        <v>77</v>
      </c>
      <c r="C13" s="52"/>
      <c r="D13" s="52"/>
      <c r="F13" s="26">
        <v>8</v>
      </c>
      <c r="G13" s="4">
        <v>43128</v>
      </c>
      <c r="H13" t="str">
        <f t="shared" si="0"/>
        <v>Sunday</v>
      </c>
      <c r="I13" t="str">
        <f t="shared" si="1"/>
        <v>January</v>
      </c>
      <c r="J13" t="str">
        <f t="shared" si="2"/>
        <v>2018</v>
      </c>
      <c r="K13">
        <f t="shared" si="3"/>
        <v>5</v>
      </c>
      <c r="L13" t="str">
        <f>VLOOKUP(G13,_holidays!A1125:B3230, 2,)</f>
        <v>N</v>
      </c>
      <c r="M13" t="str">
        <f>VLOOKUP(G13,_holidays!A1125:C3230, 3,FALSE)</f>
        <v>N</v>
      </c>
      <c r="N13">
        <v>22.7</v>
      </c>
      <c r="O13">
        <v>38.1</v>
      </c>
      <c r="P13">
        <v>28.5</v>
      </c>
      <c r="Q13">
        <v>0</v>
      </c>
      <c r="R13" s="10">
        <v>159436.69</v>
      </c>
      <c r="S13" s="12">
        <v>290.41964400000001</v>
      </c>
      <c r="T13" s="12">
        <f t="shared" si="4"/>
        <v>46303546.750338361</v>
      </c>
    </row>
    <row r="14" spans="2:20" ht="20" customHeight="1" x14ac:dyDescent="0.2">
      <c r="B14" s="13"/>
      <c r="C14" s="13"/>
      <c r="D14" s="13"/>
      <c r="F14" s="26">
        <v>9</v>
      </c>
      <c r="G14" s="4">
        <v>43138</v>
      </c>
      <c r="H14" t="str">
        <f t="shared" si="0"/>
        <v>Wednesday</v>
      </c>
      <c r="I14" t="str">
        <f t="shared" si="1"/>
        <v>February</v>
      </c>
      <c r="J14" t="str">
        <f t="shared" si="2"/>
        <v>2018</v>
      </c>
      <c r="K14">
        <f t="shared" si="3"/>
        <v>6</v>
      </c>
      <c r="L14" t="str">
        <f>VLOOKUP(G14,_holidays!A1135:B3240, 2,)</f>
        <v>Y</v>
      </c>
      <c r="M14" t="str">
        <f>VLOOKUP(G14,_holidays!A1135:C3240, 3,FALSE)</f>
        <v>N</v>
      </c>
      <c r="N14">
        <v>18.7</v>
      </c>
      <c r="O14">
        <v>37.4</v>
      </c>
      <c r="P14">
        <v>27.1</v>
      </c>
      <c r="Q14">
        <v>0</v>
      </c>
      <c r="R14" s="10">
        <v>159307.315</v>
      </c>
      <c r="S14" s="12">
        <v>624.26093430000003</v>
      </c>
      <c r="T14" s="12">
        <f t="shared" si="4"/>
        <v>99449333.302724406</v>
      </c>
    </row>
    <row r="15" spans="2:20" ht="20" customHeight="1" x14ac:dyDescent="0.2">
      <c r="B15" s="52" t="s">
        <v>78</v>
      </c>
      <c r="C15" s="52"/>
      <c r="D15" s="52"/>
      <c r="F15" s="26">
        <v>10</v>
      </c>
      <c r="G15" s="4">
        <v>42356</v>
      </c>
      <c r="H15" t="str">
        <f t="shared" si="0"/>
        <v>Friday</v>
      </c>
      <c r="I15" t="str">
        <f t="shared" si="1"/>
        <v>December</v>
      </c>
      <c r="J15" t="str">
        <f t="shared" si="2"/>
        <v>2015</v>
      </c>
      <c r="K15">
        <f t="shared" si="3"/>
        <v>51</v>
      </c>
      <c r="L15" t="str">
        <f>VLOOKUP(G15,_holidays!A353:B2458, 2,)</f>
        <v>N</v>
      </c>
      <c r="M15" t="str">
        <f>VLOOKUP(G15,_holidays!A353:C2458, 3,FALSE)</f>
        <v>N</v>
      </c>
      <c r="N15">
        <v>19.399999999999999</v>
      </c>
      <c r="O15">
        <v>35.4</v>
      </c>
      <c r="P15">
        <v>31.2</v>
      </c>
      <c r="Q15">
        <v>0</v>
      </c>
      <c r="R15" s="10">
        <v>158052.89000000001</v>
      </c>
      <c r="S15" s="12">
        <v>81.192486250000002</v>
      </c>
      <c r="T15" s="12">
        <f t="shared" si="4"/>
        <v>12832707.098097764</v>
      </c>
    </row>
    <row r="16" spans="2:20" ht="20" customHeight="1" x14ac:dyDescent="0.2">
      <c r="B16" s="13"/>
      <c r="C16" s="13"/>
      <c r="D16" s="13"/>
      <c r="F16" s="26">
        <v>11</v>
      </c>
      <c r="G16" s="4">
        <v>42423</v>
      </c>
      <c r="H16" t="str">
        <f t="shared" si="0"/>
        <v>Tuesday</v>
      </c>
      <c r="I16" t="str">
        <f t="shared" si="1"/>
        <v>February</v>
      </c>
      <c r="J16" t="str">
        <f t="shared" si="2"/>
        <v>2016</v>
      </c>
      <c r="K16">
        <f t="shared" si="3"/>
        <v>9</v>
      </c>
      <c r="L16" t="str">
        <f>VLOOKUP(G16,_holidays!A420:B2525, 2,)</f>
        <v>Y</v>
      </c>
      <c r="M16" t="str">
        <f>VLOOKUP(G16,_holidays!A420:C2525, 3,FALSE)</f>
        <v>N</v>
      </c>
      <c r="N16">
        <v>18.100000000000001</v>
      </c>
      <c r="O16">
        <v>39.4</v>
      </c>
      <c r="P16">
        <v>19.399999999999999</v>
      </c>
      <c r="Q16">
        <v>0</v>
      </c>
      <c r="R16" s="10">
        <v>156924.82999999999</v>
      </c>
      <c r="S16" s="12">
        <v>66.960656470000004</v>
      </c>
      <c r="T16" s="12">
        <f t="shared" si="4"/>
        <v>10507789.633243149</v>
      </c>
    </row>
    <row r="17" spans="2:20" ht="20" customHeight="1" x14ac:dyDescent="0.2">
      <c r="B17" s="52" t="s">
        <v>79</v>
      </c>
      <c r="C17" s="52"/>
      <c r="D17" s="52"/>
      <c r="F17" s="26">
        <v>12</v>
      </c>
      <c r="G17" s="4">
        <v>43441</v>
      </c>
      <c r="H17" t="str">
        <f t="shared" si="0"/>
        <v>Friday</v>
      </c>
      <c r="I17" t="str">
        <f t="shared" si="1"/>
        <v>December</v>
      </c>
      <c r="J17" t="str">
        <f t="shared" si="2"/>
        <v>2018</v>
      </c>
      <c r="K17">
        <f t="shared" si="3"/>
        <v>49</v>
      </c>
      <c r="L17" t="str">
        <f>VLOOKUP(G17,_holidays!A1438:B3543, 2,)</f>
        <v>Y</v>
      </c>
      <c r="M17" t="str">
        <f>VLOOKUP(G17,_holidays!A1438:C3543, 3,FALSE)</f>
        <v>N</v>
      </c>
      <c r="N17">
        <v>25.1</v>
      </c>
      <c r="O17">
        <v>38</v>
      </c>
      <c r="P17">
        <v>27.1</v>
      </c>
      <c r="Q17">
        <v>0</v>
      </c>
      <c r="R17" s="10">
        <v>156648.405</v>
      </c>
      <c r="S17" s="12">
        <v>177.86181680000001</v>
      </c>
      <c r="T17" s="12">
        <f t="shared" si="4"/>
        <v>27861769.912122205</v>
      </c>
    </row>
    <row r="18" spans="2:20" ht="20" customHeight="1" x14ac:dyDescent="0.2">
      <c r="B18" s="13"/>
      <c r="C18" s="13"/>
      <c r="D18" s="13"/>
      <c r="F18" s="26">
        <v>13</v>
      </c>
      <c r="G18" s="4">
        <v>43489</v>
      </c>
      <c r="H18" t="str">
        <f t="shared" si="0"/>
        <v>Thursday</v>
      </c>
      <c r="I18" t="str">
        <f t="shared" si="1"/>
        <v>January</v>
      </c>
      <c r="J18" t="str">
        <f t="shared" si="2"/>
        <v>2019</v>
      </c>
      <c r="K18">
        <f t="shared" si="3"/>
        <v>4</v>
      </c>
      <c r="L18" t="str">
        <f>VLOOKUP(G18,_holidays!A1486:B3591, 2,)</f>
        <v>N</v>
      </c>
      <c r="M18" t="str">
        <f>VLOOKUP(G18,_holidays!A1486:C3591, 3,FALSE)</f>
        <v>N</v>
      </c>
      <c r="N18">
        <v>17.3</v>
      </c>
      <c r="O18">
        <v>40.799999999999997</v>
      </c>
      <c r="P18">
        <v>30</v>
      </c>
      <c r="Q18">
        <v>0</v>
      </c>
      <c r="R18" s="10">
        <v>155891.345</v>
      </c>
      <c r="S18" s="12">
        <v>4549.6451049999996</v>
      </c>
      <c r="T18" s="12">
        <f t="shared" si="4"/>
        <v>709250294.69111621</v>
      </c>
    </row>
    <row r="19" spans="2:20" ht="20" customHeight="1" x14ac:dyDescent="0.2">
      <c r="B19" s="52" t="s">
        <v>80</v>
      </c>
      <c r="C19" s="52"/>
      <c r="D19" s="52"/>
      <c r="F19" s="26">
        <v>14</v>
      </c>
      <c r="G19" s="4">
        <v>42775</v>
      </c>
      <c r="H19" t="str">
        <f t="shared" si="0"/>
        <v>Thursday</v>
      </c>
      <c r="I19" t="str">
        <f t="shared" si="1"/>
        <v>February</v>
      </c>
      <c r="J19" t="str">
        <f t="shared" si="2"/>
        <v>2017</v>
      </c>
      <c r="K19">
        <f t="shared" si="3"/>
        <v>6</v>
      </c>
      <c r="L19" t="str">
        <f>VLOOKUP(G19,_holidays!A772:B2877, 2,)</f>
        <v>Y</v>
      </c>
      <c r="M19" t="str">
        <f>VLOOKUP(G19,_holidays!A772:C2877, 3,FALSE)</f>
        <v>N</v>
      </c>
      <c r="N19">
        <v>20.3</v>
      </c>
      <c r="O19">
        <v>36</v>
      </c>
      <c r="P19">
        <v>24.4</v>
      </c>
      <c r="Q19">
        <v>0</v>
      </c>
      <c r="R19" s="10">
        <v>155060.60999999999</v>
      </c>
      <c r="S19" s="12">
        <v>156.69956149999999</v>
      </c>
      <c r="T19" s="12">
        <f t="shared" si="4"/>
        <v>24297929.592922512</v>
      </c>
    </row>
    <row r="20" spans="2:20" ht="20" customHeight="1" x14ac:dyDescent="0.2">
      <c r="B20" s="13"/>
      <c r="C20" s="13"/>
      <c r="D20" s="13"/>
      <c r="F20" s="26">
        <v>15</v>
      </c>
      <c r="G20" s="4">
        <v>42357</v>
      </c>
      <c r="H20" t="str">
        <f t="shared" si="0"/>
        <v>Saturday</v>
      </c>
      <c r="I20" t="str">
        <f t="shared" si="1"/>
        <v>December</v>
      </c>
      <c r="J20" t="str">
        <f t="shared" si="2"/>
        <v>2015</v>
      </c>
      <c r="K20">
        <f t="shared" si="3"/>
        <v>51</v>
      </c>
      <c r="L20" t="str">
        <f>VLOOKUP(G20,_holidays!A354:B2459, 2,)</f>
        <v>N</v>
      </c>
      <c r="M20" t="str">
        <f>VLOOKUP(G20,_holidays!A354:C2459, 3,FALSE)</f>
        <v>N</v>
      </c>
      <c r="N20">
        <v>19.2</v>
      </c>
      <c r="O20">
        <v>41.2</v>
      </c>
      <c r="P20">
        <v>20.5</v>
      </c>
      <c r="Q20">
        <v>0</v>
      </c>
      <c r="R20" s="10">
        <v>154924.89000000001</v>
      </c>
      <c r="S20" s="12">
        <v>69.328820820000004</v>
      </c>
      <c r="T20" s="12">
        <f t="shared" si="4"/>
        <v>10740759.939368211</v>
      </c>
    </row>
    <row r="21" spans="2:20" ht="20" customHeight="1" x14ac:dyDescent="0.2">
      <c r="B21" s="52" t="s">
        <v>81</v>
      </c>
      <c r="C21" s="52"/>
      <c r="D21" s="52"/>
      <c r="F21" s="26">
        <v>16</v>
      </c>
      <c r="G21" s="4">
        <v>43860</v>
      </c>
      <c r="H21" t="str">
        <f t="shared" si="0"/>
        <v>Thursday</v>
      </c>
      <c r="I21" t="str">
        <f t="shared" si="1"/>
        <v>January</v>
      </c>
      <c r="J21" t="str">
        <f t="shared" si="2"/>
        <v>2020</v>
      </c>
      <c r="K21">
        <f t="shared" si="3"/>
        <v>5</v>
      </c>
      <c r="L21" t="str">
        <f>VLOOKUP(G21,_holidays!A1857:B3962, 2,)</f>
        <v>Y</v>
      </c>
      <c r="M21" t="str">
        <f>VLOOKUP(G21,_holidays!A1857:C3962, 3,FALSE)</f>
        <v>N</v>
      </c>
      <c r="N21">
        <v>16.399999999999999</v>
      </c>
      <c r="O21">
        <v>39.4</v>
      </c>
      <c r="P21">
        <v>29.3</v>
      </c>
      <c r="Q21">
        <v>0</v>
      </c>
      <c r="R21" s="10">
        <v>154816.49</v>
      </c>
      <c r="S21" s="12">
        <v>1044.4473029999999</v>
      </c>
      <c r="T21" s="12">
        <f t="shared" si="4"/>
        <v>161697665.44042644</v>
      </c>
    </row>
    <row r="22" spans="2:20" ht="20" customHeight="1" x14ac:dyDescent="0.2">
      <c r="F22" s="26">
        <v>17</v>
      </c>
      <c r="G22" s="4">
        <v>43118</v>
      </c>
      <c r="H22" t="str">
        <f t="shared" si="0"/>
        <v>Thursday</v>
      </c>
      <c r="I22" t="str">
        <f t="shared" si="1"/>
        <v>January</v>
      </c>
      <c r="J22" t="str">
        <f t="shared" si="2"/>
        <v>2018</v>
      </c>
      <c r="K22">
        <f t="shared" si="3"/>
        <v>3</v>
      </c>
      <c r="L22" t="str">
        <f>VLOOKUP(G22,_holidays!A1115:B3220, 2,)</f>
        <v>N</v>
      </c>
      <c r="M22" t="str">
        <f>VLOOKUP(G22,_holidays!A1115:C3220, 3,FALSE)</f>
        <v>N</v>
      </c>
      <c r="N22">
        <v>16.600000000000001</v>
      </c>
      <c r="O22">
        <v>40</v>
      </c>
      <c r="P22">
        <v>30.8</v>
      </c>
      <c r="Q22">
        <v>0</v>
      </c>
      <c r="R22" s="10">
        <v>154648.065</v>
      </c>
      <c r="S22" s="12">
        <v>1210.1379199999999</v>
      </c>
      <c r="T22" s="12">
        <f t="shared" si="4"/>
        <v>187145487.71112478</v>
      </c>
    </row>
    <row r="23" spans="2:20" ht="20" customHeight="1" x14ac:dyDescent="0.2">
      <c r="F23" s="26">
        <v>18</v>
      </c>
      <c r="G23" s="4">
        <v>43069</v>
      </c>
      <c r="H23" t="str">
        <f t="shared" si="0"/>
        <v>Thursday</v>
      </c>
      <c r="I23" t="str">
        <f t="shared" si="1"/>
        <v>November</v>
      </c>
      <c r="J23" t="str">
        <f t="shared" si="2"/>
        <v>2017</v>
      </c>
      <c r="K23">
        <f t="shared" si="3"/>
        <v>48</v>
      </c>
      <c r="L23" t="str">
        <f>VLOOKUP(G23,_holidays!A1066:B3171, 2,)</f>
        <v>Y</v>
      </c>
      <c r="M23" t="str">
        <f>VLOOKUP(G23,_holidays!A1066:C3171, 3,FALSE)</f>
        <v>N</v>
      </c>
      <c r="N23">
        <v>22.5</v>
      </c>
      <c r="O23">
        <v>34.9</v>
      </c>
      <c r="P23">
        <v>23.1</v>
      </c>
      <c r="Q23">
        <v>0</v>
      </c>
      <c r="R23" s="10">
        <v>154632.33499999999</v>
      </c>
      <c r="S23" s="12">
        <v>131.4914339</v>
      </c>
      <c r="T23" s="12">
        <f t="shared" si="4"/>
        <v>20332827.456455156</v>
      </c>
    </row>
    <row r="24" spans="2:20" ht="20" customHeight="1" x14ac:dyDescent="0.2">
      <c r="F24" s="26">
        <v>19</v>
      </c>
      <c r="G24" s="4">
        <v>42011</v>
      </c>
      <c r="H24" t="str">
        <f t="shared" si="0"/>
        <v>Wednesday</v>
      </c>
      <c r="I24" t="str">
        <f t="shared" si="1"/>
        <v>January</v>
      </c>
      <c r="J24" t="str">
        <f t="shared" si="2"/>
        <v>2015</v>
      </c>
      <c r="K24">
        <f t="shared" si="3"/>
        <v>2</v>
      </c>
      <c r="L24" t="str">
        <f>VLOOKUP(G24,_holidays!A8:B2113, 2,)</f>
        <v>N</v>
      </c>
      <c r="M24" t="str">
        <f>VLOOKUP(G24,_holidays!A8:C2113, 3,FALSE)</f>
        <v>N</v>
      </c>
      <c r="N24">
        <v>18.899999999999999</v>
      </c>
      <c r="O24">
        <v>37.4</v>
      </c>
      <c r="P24">
        <v>20.7</v>
      </c>
      <c r="Q24">
        <v>0</v>
      </c>
      <c r="R24" s="10">
        <v>153514.82</v>
      </c>
      <c r="S24" s="12">
        <v>48.312309380000002</v>
      </c>
      <c r="T24" s="12">
        <f t="shared" si="4"/>
        <v>7416655.4782550121</v>
      </c>
    </row>
    <row r="25" spans="2:20" ht="20" customHeight="1" x14ac:dyDescent="0.2">
      <c r="F25" s="26">
        <v>20</v>
      </c>
      <c r="G25" s="4">
        <v>42026</v>
      </c>
      <c r="H25" t="str">
        <f t="shared" si="0"/>
        <v>Thursday</v>
      </c>
      <c r="I25" t="str">
        <f t="shared" si="1"/>
        <v>January</v>
      </c>
      <c r="J25" t="str">
        <f t="shared" si="2"/>
        <v>2015</v>
      </c>
      <c r="K25">
        <f t="shared" si="3"/>
        <v>4</v>
      </c>
      <c r="L25" t="str">
        <f>VLOOKUP(G25,_holidays!A23:B2128, 2,)</f>
        <v>N</v>
      </c>
      <c r="M25" t="str">
        <f>VLOOKUP(G25,_holidays!A23:C2128, 3,FALSE)</f>
        <v>N</v>
      </c>
      <c r="N25">
        <v>18.7</v>
      </c>
      <c r="O25">
        <v>35.799999999999997</v>
      </c>
      <c r="P25">
        <v>23.1</v>
      </c>
      <c r="Q25">
        <v>0</v>
      </c>
      <c r="R25" s="10">
        <v>153232.1</v>
      </c>
      <c r="S25" s="12">
        <v>35.230761399999999</v>
      </c>
      <c r="T25" s="12">
        <f t="shared" si="4"/>
        <v>5398483.5539209396</v>
      </c>
    </row>
    <row r="26" spans="2:20" ht="20" customHeight="1" x14ac:dyDescent="0.2">
      <c r="F26" s="28"/>
      <c r="G26" s="29"/>
    </row>
    <row r="27" spans="2:20" ht="20" customHeight="1" x14ac:dyDescent="0.2">
      <c r="F27" s="61" t="s">
        <v>18</v>
      </c>
      <c r="G27" s="61"/>
      <c r="H27" s="61"/>
      <c r="I27" s="61"/>
      <c r="J27" s="61"/>
      <c r="K27" s="61"/>
      <c r="L27" s="61"/>
    </row>
    <row r="28" spans="2:20" ht="20" customHeight="1" x14ac:dyDescent="0.2">
      <c r="F28" s="61"/>
      <c r="G28" s="61"/>
      <c r="H28" s="61"/>
      <c r="I28" s="61"/>
      <c r="J28" s="61"/>
      <c r="K28" s="61"/>
      <c r="L28" s="61"/>
    </row>
    <row r="29" spans="2:20" ht="20" customHeight="1" thickBot="1" x14ac:dyDescent="0.25">
      <c r="F29" s="62"/>
      <c r="G29" s="62"/>
      <c r="H29" s="62"/>
      <c r="I29" s="62"/>
      <c r="J29" s="62"/>
      <c r="K29" s="62"/>
      <c r="L29" s="62"/>
    </row>
    <row r="30" spans="2:20" ht="20" customHeight="1" x14ac:dyDescent="0.2">
      <c r="F30" s="28"/>
      <c r="G30" s="29"/>
    </row>
    <row r="31" spans="2:20" s="8" customFormat="1" ht="20" customHeight="1" x14ac:dyDescent="0.2">
      <c r="B31" s="38"/>
      <c r="C31" s="38"/>
      <c r="D31" s="38"/>
      <c r="F31" s="25" t="s">
        <v>61</v>
      </c>
      <c r="G31" s="3" t="s">
        <v>9</v>
      </c>
      <c r="H31" s="6" t="s">
        <v>52</v>
      </c>
      <c r="I31" s="6" t="s">
        <v>53</v>
      </c>
      <c r="J31" s="6" t="s">
        <v>54</v>
      </c>
      <c r="K31" s="6" t="s">
        <v>55</v>
      </c>
      <c r="L31" s="6" t="s">
        <v>22</v>
      </c>
      <c r="M31" s="6" t="s">
        <v>21</v>
      </c>
      <c r="N31" s="7" t="s">
        <v>56</v>
      </c>
      <c r="O31" s="7" t="s">
        <v>57</v>
      </c>
      <c r="P31" s="7" t="s">
        <v>58</v>
      </c>
      <c r="Q31" s="7" t="s">
        <v>59</v>
      </c>
      <c r="R31" s="9" t="s">
        <v>8</v>
      </c>
      <c r="S31" s="11" t="s">
        <v>1</v>
      </c>
      <c r="T31" s="11" t="s">
        <v>6</v>
      </c>
    </row>
    <row r="32" spans="2:20" ht="20" customHeight="1" x14ac:dyDescent="0.2">
      <c r="F32" s="26">
        <v>2087</v>
      </c>
      <c r="G32" s="4">
        <v>43932</v>
      </c>
      <c r="H32" t="str">
        <f t="shared" ref="H32:H51" si="5">TEXT(G32,"DDDD")</f>
        <v>Saturday</v>
      </c>
      <c r="I32" t="str">
        <f t="shared" ref="I32:I51" si="6">TEXT(G32,"MMMM")</f>
        <v>April</v>
      </c>
      <c r="J32" t="str">
        <f t="shared" ref="J32:J51" si="7">TEXT(G32,"YYYY")</f>
        <v>2020</v>
      </c>
      <c r="K32">
        <f t="shared" ref="K32:K51" si="8">WEEKNUM(G32)</f>
        <v>15</v>
      </c>
      <c r="L32" t="str">
        <f>VLOOKUP(G32,_holidays!A1929:B4034, 2,)</f>
        <v>N</v>
      </c>
      <c r="M32" t="str">
        <f>VLOOKUP(G32,_holidays!A1929:C4034, 3,FALSE)</f>
        <v>Y</v>
      </c>
      <c r="N32">
        <v>13</v>
      </c>
      <c r="O32">
        <v>15.7</v>
      </c>
      <c r="P32">
        <v>11.3</v>
      </c>
      <c r="Q32">
        <v>2.4</v>
      </c>
      <c r="R32" s="10">
        <v>92097.07</v>
      </c>
      <c r="S32" s="12">
        <v>19.934105580000001</v>
      </c>
      <c r="T32" s="12">
        <f t="shared" ref="T32:T51" si="9">R32*S32</f>
        <v>1835872.7169886508</v>
      </c>
    </row>
    <row r="33" spans="6:20" ht="20" customHeight="1" x14ac:dyDescent="0.2">
      <c r="F33" s="26">
        <v>2088</v>
      </c>
      <c r="G33" s="4">
        <v>43422</v>
      </c>
      <c r="H33" t="str">
        <f t="shared" si="5"/>
        <v>Sunday</v>
      </c>
      <c r="I33" t="str">
        <f t="shared" si="6"/>
        <v>November</v>
      </c>
      <c r="J33" t="str">
        <f t="shared" si="7"/>
        <v>2018</v>
      </c>
      <c r="K33">
        <f t="shared" si="8"/>
        <v>47</v>
      </c>
      <c r="L33" t="str">
        <f>VLOOKUP(G33,_holidays!A1419:B3524, 2,)</f>
        <v>Y</v>
      </c>
      <c r="M33" t="str">
        <f>VLOOKUP(G33,_holidays!A1419:C3524, 3,FALSE)</f>
        <v>N</v>
      </c>
      <c r="N33">
        <v>9.8000000000000007</v>
      </c>
      <c r="O33">
        <v>26.6</v>
      </c>
      <c r="P33">
        <v>30.1</v>
      </c>
      <c r="Q33">
        <v>0</v>
      </c>
      <c r="R33" s="10">
        <v>92043.13</v>
      </c>
      <c r="S33" s="12">
        <v>89.24819359</v>
      </c>
      <c r="T33" s="12">
        <f t="shared" si="9"/>
        <v>8214683.0848695375</v>
      </c>
    </row>
    <row r="34" spans="6:20" ht="20" customHeight="1" x14ac:dyDescent="0.2">
      <c r="F34" s="26">
        <v>2089</v>
      </c>
      <c r="G34" s="4">
        <v>43114</v>
      </c>
      <c r="H34" t="str">
        <f t="shared" si="5"/>
        <v>Sunday</v>
      </c>
      <c r="I34" t="str">
        <f t="shared" si="6"/>
        <v>January</v>
      </c>
      <c r="J34" t="str">
        <f t="shared" si="7"/>
        <v>2018</v>
      </c>
      <c r="K34">
        <f t="shared" si="8"/>
        <v>3</v>
      </c>
      <c r="L34" t="str">
        <f>VLOOKUP(G34,_holidays!A1111:B3216, 2,)</f>
        <v>N</v>
      </c>
      <c r="M34" t="str">
        <f>VLOOKUP(G34,_holidays!A1111:C3216, 3,FALSE)</f>
        <v>N</v>
      </c>
      <c r="N34">
        <v>12.7</v>
      </c>
      <c r="O34">
        <v>19.5</v>
      </c>
      <c r="P34">
        <v>27.5</v>
      </c>
      <c r="Q34">
        <v>15</v>
      </c>
      <c r="R34" s="10">
        <v>92021.68</v>
      </c>
      <c r="S34" s="12">
        <v>66.65958191</v>
      </c>
      <c r="T34" s="12">
        <f t="shared" si="9"/>
        <v>6134126.7154558087</v>
      </c>
    </row>
    <row r="35" spans="6:20" ht="20" customHeight="1" x14ac:dyDescent="0.2">
      <c r="F35" s="26">
        <v>2090</v>
      </c>
      <c r="G35" s="4">
        <v>43841</v>
      </c>
      <c r="H35" t="str">
        <f t="shared" si="5"/>
        <v>Saturday</v>
      </c>
      <c r="I35" t="str">
        <f t="shared" si="6"/>
        <v>January</v>
      </c>
      <c r="J35" t="str">
        <f t="shared" si="7"/>
        <v>2020</v>
      </c>
      <c r="K35">
        <f t="shared" si="8"/>
        <v>2</v>
      </c>
      <c r="L35" t="str">
        <f>VLOOKUP(G35,_holidays!A1838:B3943, 2,)</f>
        <v>N</v>
      </c>
      <c r="M35" t="str">
        <f>VLOOKUP(G35,_holidays!A1838:C3943, 3,FALSE)</f>
        <v>N</v>
      </c>
      <c r="N35">
        <v>13.5</v>
      </c>
      <c r="O35">
        <v>19.3</v>
      </c>
      <c r="P35">
        <v>18.2</v>
      </c>
      <c r="Q35">
        <v>15.6</v>
      </c>
      <c r="R35" s="10">
        <v>91886.604999999996</v>
      </c>
      <c r="S35" s="12">
        <v>22.78453983</v>
      </c>
      <c r="T35" s="12">
        <f t="shared" si="9"/>
        <v>2093594.0114659769</v>
      </c>
    </row>
    <row r="36" spans="6:20" ht="20" customHeight="1" x14ac:dyDescent="0.2">
      <c r="F36" s="26">
        <v>2091</v>
      </c>
      <c r="G36" s="4">
        <v>43842</v>
      </c>
      <c r="H36" t="str">
        <f t="shared" si="5"/>
        <v>Sunday</v>
      </c>
      <c r="I36" t="str">
        <f t="shared" si="6"/>
        <v>January</v>
      </c>
      <c r="J36" t="str">
        <f t="shared" si="7"/>
        <v>2020</v>
      </c>
      <c r="K36">
        <f t="shared" si="8"/>
        <v>3</v>
      </c>
      <c r="L36" t="str">
        <f>VLOOKUP(G36,_holidays!A1839:B3944, 2,)</f>
        <v>N</v>
      </c>
      <c r="M36" t="str">
        <f>VLOOKUP(G36,_holidays!A1839:C3944, 3,FALSE)</f>
        <v>N</v>
      </c>
      <c r="N36">
        <v>14.2</v>
      </c>
      <c r="O36">
        <v>19.899999999999999</v>
      </c>
      <c r="P36">
        <v>21.9</v>
      </c>
      <c r="Q36">
        <v>0</v>
      </c>
      <c r="R36" s="10">
        <v>91797.595000000001</v>
      </c>
      <c r="S36" s="12">
        <v>45.627913079999999</v>
      </c>
      <c r="T36" s="12">
        <f t="shared" si="9"/>
        <v>4188532.6856130427</v>
      </c>
    </row>
    <row r="37" spans="6:20" ht="20" customHeight="1" x14ac:dyDescent="0.2">
      <c r="F37" s="26">
        <v>2092</v>
      </c>
      <c r="G37" s="4">
        <v>42785</v>
      </c>
      <c r="H37" t="str">
        <f t="shared" si="5"/>
        <v>Sunday</v>
      </c>
      <c r="I37" t="str">
        <f t="shared" si="6"/>
        <v>February</v>
      </c>
      <c r="J37" t="str">
        <f t="shared" si="7"/>
        <v>2017</v>
      </c>
      <c r="K37">
        <f t="shared" si="8"/>
        <v>8</v>
      </c>
      <c r="L37" t="str">
        <f>VLOOKUP(G37,_holidays!A782:B2887, 2,)</f>
        <v>Y</v>
      </c>
      <c r="M37" t="str">
        <f>VLOOKUP(G37,_holidays!A782:C2887, 3,FALSE)</f>
        <v>N</v>
      </c>
      <c r="N37">
        <v>11.7</v>
      </c>
      <c r="O37">
        <v>17.3</v>
      </c>
      <c r="P37">
        <v>9.9</v>
      </c>
      <c r="Q37">
        <v>0</v>
      </c>
      <c r="R37" s="10">
        <v>91280.024999999994</v>
      </c>
      <c r="S37" s="12">
        <v>53.12020553</v>
      </c>
      <c r="T37" s="12">
        <f t="shared" si="9"/>
        <v>4848813.6887835376</v>
      </c>
    </row>
    <row r="38" spans="6:20" ht="20" customHeight="1" x14ac:dyDescent="0.2">
      <c r="F38" s="26">
        <v>2093</v>
      </c>
      <c r="G38" s="4">
        <v>43387</v>
      </c>
      <c r="H38" t="str">
        <f t="shared" si="5"/>
        <v>Sunday</v>
      </c>
      <c r="I38" t="str">
        <f t="shared" si="6"/>
        <v>October</v>
      </c>
      <c r="J38" t="str">
        <f t="shared" si="7"/>
        <v>2018</v>
      </c>
      <c r="K38">
        <f t="shared" si="8"/>
        <v>42</v>
      </c>
      <c r="L38" t="str">
        <f>VLOOKUP(G38,_holidays!A1384:B3489, 2,)</f>
        <v>Y</v>
      </c>
      <c r="M38" t="str">
        <f>VLOOKUP(G38,_holidays!A1384:C3489, 3,FALSE)</f>
        <v>N</v>
      </c>
      <c r="N38">
        <v>12.4</v>
      </c>
      <c r="O38">
        <v>27.3</v>
      </c>
      <c r="P38">
        <v>22.1</v>
      </c>
      <c r="Q38">
        <v>0</v>
      </c>
      <c r="R38" s="10">
        <v>90918.615000000005</v>
      </c>
      <c r="S38" s="12">
        <v>56.864164340000002</v>
      </c>
      <c r="T38" s="12">
        <f t="shared" si="9"/>
        <v>5170011.0649251891</v>
      </c>
    </row>
    <row r="39" spans="6:20" ht="20" customHeight="1" x14ac:dyDescent="0.2">
      <c r="F39" s="26">
        <v>2094</v>
      </c>
      <c r="G39" s="4">
        <v>42722</v>
      </c>
      <c r="H39" t="str">
        <f t="shared" si="5"/>
        <v>Sunday</v>
      </c>
      <c r="I39" t="str">
        <f t="shared" si="6"/>
        <v>December</v>
      </c>
      <c r="J39" t="str">
        <f t="shared" si="7"/>
        <v>2016</v>
      </c>
      <c r="K39">
        <f t="shared" si="8"/>
        <v>52</v>
      </c>
      <c r="L39" t="str">
        <f>VLOOKUP(G39,_holidays!A719:B2824, 2,)</f>
        <v>Y</v>
      </c>
      <c r="M39" t="str">
        <f>VLOOKUP(G39,_holidays!A719:C2824, 3,FALSE)</f>
        <v>N</v>
      </c>
      <c r="N39">
        <v>10</v>
      </c>
      <c r="O39">
        <v>17.5</v>
      </c>
      <c r="P39">
        <v>30.3</v>
      </c>
      <c r="Q39">
        <v>0</v>
      </c>
      <c r="R39" s="10">
        <v>90911.085000000006</v>
      </c>
      <c r="S39" s="12">
        <v>26.49359939</v>
      </c>
      <c r="T39" s="12">
        <f t="shared" si="9"/>
        <v>2408561.8661002382</v>
      </c>
    </row>
    <row r="40" spans="6:20" ht="20" customHeight="1" x14ac:dyDescent="0.2">
      <c r="F40" s="26">
        <v>2095</v>
      </c>
      <c r="G40" s="4">
        <v>43421</v>
      </c>
      <c r="H40" t="str">
        <f t="shared" si="5"/>
        <v>Saturday</v>
      </c>
      <c r="I40" t="str">
        <f t="shared" si="6"/>
        <v>November</v>
      </c>
      <c r="J40" t="str">
        <f t="shared" si="7"/>
        <v>2018</v>
      </c>
      <c r="K40">
        <f t="shared" si="8"/>
        <v>46</v>
      </c>
      <c r="L40" t="str">
        <f>VLOOKUP(G40,_holidays!A1418:B3523, 2,)</f>
        <v>Y</v>
      </c>
      <c r="M40" t="str">
        <f>VLOOKUP(G40,_holidays!A1418:C3523, 3,FALSE)</f>
        <v>N</v>
      </c>
      <c r="N40">
        <v>9.6</v>
      </c>
      <c r="O40">
        <v>18.100000000000001</v>
      </c>
      <c r="P40">
        <v>29.9</v>
      </c>
      <c r="Q40">
        <v>0</v>
      </c>
      <c r="R40" s="10">
        <v>90498.92</v>
      </c>
      <c r="S40" s="12">
        <v>83.267081379999993</v>
      </c>
      <c r="T40" s="12">
        <f t="shared" si="9"/>
        <v>7535580.9364421088</v>
      </c>
    </row>
    <row r="41" spans="6:20" ht="20" customHeight="1" x14ac:dyDescent="0.2">
      <c r="F41" s="26">
        <v>2096</v>
      </c>
      <c r="G41" s="4">
        <v>42750</v>
      </c>
      <c r="H41" t="str">
        <f t="shared" si="5"/>
        <v>Sunday</v>
      </c>
      <c r="I41" t="str">
        <f t="shared" si="6"/>
        <v>January</v>
      </c>
      <c r="J41" t="str">
        <f t="shared" si="7"/>
        <v>2017</v>
      </c>
      <c r="K41">
        <f t="shared" si="8"/>
        <v>3</v>
      </c>
      <c r="L41" t="str">
        <f>VLOOKUP(G41,_holidays!A747:B2852, 2,)</f>
        <v>N</v>
      </c>
      <c r="M41" t="str">
        <f>VLOOKUP(G41,_holidays!A747:C2852, 3,FALSE)</f>
        <v>N</v>
      </c>
      <c r="N41">
        <v>15.2</v>
      </c>
      <c r="O41">
        <v>21.5</v>
      </c>
      <c r="P41">
        <v>22.7</v>
      </c>
      <c r="Q41">
        <v>0</v>
      </c>
      <c r="R41" s="10">
        <v>90294</v>
      </c>
      <c r="S41" s="12">
        <v>55.444296340000001</v>
      </c>
      <c r="T41" s="12">
        <f t="shared" si="9"/>
        <v>5006287.2937239604</v>
      </c>
    </row>
    <row r="42" spans="6:20" ht="20" customHeight="1" x14ac:dyDescent="0.2">
      <c r="F42" s="26">
        <v>2097</v>
      </c>
      <c r="G42" s="4">
        <v>42721</v>
      </c>
      <c r="H42" t="str">
        <f t="shared" si="5"/>
        <v>Saturday</v>
      </c>
      <c r="I42" t="str">
        <f t="shared" si="6"/>
        <v>December</v>
      </c>
      <c r="J42" t="str">
        <f t="shared" si="7"/>
        <v>2016</v>
      </c>
      <c r="K42">
        <f t="shared" si="8"/>
        <v>51</v>
      </c>
      <c r="L42" t="str">
        <f>VLOOKUP(G42,_holidays!A718:B2823, 2,)</f>
        <v>Y</v>
      </c>
      <c r="M42" t="str">
        <f>VLOOKUP(G42,_holidays!A718:C2823, 3,FALSE)</f>
        <v>N</v>
      </c>
      <c r="N42">
        <v>15.1</v>
      </c>
      <c r="O42">
        <v>20.9</v>
      </c>
      <c r="P42">
        <v>22.5</v>
      </c>
      <c r="Q42">
        <v>0</v>
      </c>
      <c r="R42" s="10">
        <v>90227.48</v>
      </c>
      <c r="S42" s="12">
        <v>23.576231230000001</v>
      </c>
      <c r="T42" s="12">
        <f t="shared" si="9"/>
        <v>2127223.9317802005</v>
      </c>
    </row>
    <row r="43" spans="6:20" ht="20" customHeight="1" x14ac:dyDescent="0.2">
      <c r="F43" s="26">
        <v>2098</v>
      </c>
      <c r="G43" s="4">
        <v>43821</v>
      </c>
      <c r="H43" t="str">
        <f t="shared" si="5"/>
        <v>Sunday</v>
      </c>
      <c r="I43" t="str">
        <f t="shared" si="6"/>
        <v>December</v>
      </c>
      <c r="J43" t="str">
        <f t="shared" si="7"/>
        <v>2019</v>
      </c>
      <c r="K43">
        <f t="shared" si="8"/>
        <v>52</v>
      </c>
      <c r="L43" t="str">
        <f>VLOOKUP(G43,_holidays!A1818:B3923, 2,)</f>
        <v>N</v>
      </c>
      <c r="M43" t="str">
        <f>VLOOKUP(G43,_holidays!A1818:C3923, 3,FALSE)</f>
        <v>N</v>
      </c>
      <c r="N43">
        <v>13.1</v>
      </c>
      <c r="O43">
        <v>19.600000000000001</v>
      </c>
      <c r="P43">
        <v>31.5</v>
      </c>
      <c r="Q43">
        <v>0</v>
      </c>
      <c r="R43" s="10">
        <v>90145.615000000005</v>
      </c>
      <c r="S43" s="12">
        <v>34.678705909999998</v>
      </c>
      <c r="T43" s="12">
        <f t="shared" si="9"/>
        <v>3126133.2716610846</v>
      </c>
    </row>
    <row r="44" spans="6:20" ht="20" customHeight="1" x14ac:dyDescent="0.2">
      <c r="F44" s="26">
        <v>2099</v>
      </c>
      <c r="G44" s="4">
        <v>42736</v>
      </c>
      <c r="H44" t="str">
        <f t="shared" si="5"/>
        <v>Sunday</v>
      </c>
      <c r="I44" t="str">
        <f t="shared" si="6"/>
        <v>January</v>
      </c>
      <c r="J44" t="str">
        <f t="shared" si="7"/>
        <v>2017</v>
      </c>
      <c r="K44">
        <f t="shared" si="8"/>
        <v>1</v>
      </c>
      <c r="L44" t="str">
        <f>VLOOKUP(G44,_holidays!A733:B2838, 2,)</f>
        <v>N</v>
      </c>
      <c r="M44" t="str">
        <f>VLOOKUP(G44,_holidays!A733:C2838, 3,FALSE)</f>
        <v>Y</v>
      </c>
      <c r="N44">
        <v>16.8</v>
      </c>
      <c r="O44">
        <v>21.1</v>
      </c>
      <c r="P44">
        <v>8.5</v>
      </c>
      <c r="Q44">
        <v>0</v>
      </c>
      <c r="R44" s="10">
        <v>89403.145000000004</v>
      </c>
      <c r="S44" s="12">
        <v>25.846761099999998</v>
      </c>
      <c r="T44" s="12">
        <f t="shared" si="9"/>
        <v>2310781.7304036594</v>
      </c>
    </row>
    <row r="45" spans="6:20" ht="20" customHeight="1" x14ac:dyDescent="0.2">
      <c r="F45" s="26">
        <v>2100</v>
      </c>
      <c r="G45" s="4">
        <v>43831</v>
      </c>
      <c r="H45" t="str">
        <f t="shared" si="5"/>
        <v>Wednesday</v>
      </c>
      <c r="I45" t="str">
        <f t="shared" si="6"/>
        <v>January</v>
      </c>
      <c r="J45" t="str">
        <f t="shared" si="7"/>
        <v>2020</v>
      </c>
      <c r="K45">
        <f t="shared" si="8"/>
        <v>1</v>
      </c>
      <c r="L45" t="str">
        <f>VLOOKUP(G45,_holidays!A1828:B3933, 2,)</f>
        <v>N</v>
      </c>
      <c r="M45" t="str">
        <f>VLOOKUP(G45,_holidays!A1828:C3933, 3,FALSE)</f>
        <v>Y</v>
      </c>
      <c r="N45">
        <v>11.8</v>
      </c>
      <c r="O45">
        <v>24.9</v>
      </c>
      <c r="P45">
        <v>31.6</v>
      </c>
      <c r="Q45">
        <v>0</v>
      </c>
      <c r="R45" s="10">
        <v>89077.854999999996</v>
      </c>
      <c r="S45" s="12">
        <v>50.921802759999999</v>
      </c>
      <c r="T45" s="12">
        <f t="shared" si="9"/>
        <v>4536004.9625938796</v>
      </c>
    </row>
    <row r="46" spans="6:20" ht="20" customHeight="1" x14ac:dyDescent="0.2">
      <c r="F46" s="26">
        <v>2101</v>
      </c>
      <c r="G46" s="4">
        <v>42778</v>
      </c>
      <c r="H46" t="str">
        <f t="shared" si="5"/>
        <v>Sunday</v>
      </c>
      <c r="I46" t="str">
        <f t="shared" si="6"/>
        <v>February</v>
      </c>
      <c r="J46" t="str">
        <f t="shared" si="7"/>
        <v>2017</v>
      </c>
      <c r="K46">
        <f t="shared" si="8"/>
        <v>7</v>
      </c>
      <c r="L46" t="str">
        <f>VLOOKUP(G46,_holidays!A775:B2880, 2,)</f>
        <v>Y</v>
      </c>
      <c r="M46" t="str">
        <f>VLOOKUP(G46,_holidays!A775:C2880, 3,FALSE)</f>
        <v>N</v>
      </c>
      <c r="N46">
        <v>15.1</v>
      </c>
      <c r="O46">
        <v>19.899999999999999</v>
      </c>
      <c r="P46">
        <v>12.6</v>
      </c>
      <c r="Q46">
        <v>2</v>
      </c>
      <c r="R46" s="10">
        <v>89003.15</v>
      </c>
      <c r="S46" s="12">
        <v>19.865113940000001</v>
      </c>
      <c r="T46" s="12">
        <f t="shared" si="9"/>
        <v>1768057.7157689109</v>
      </c>
    </row>
    <row r="47" spans="6:20" ht="20" customHeight="1" x14ac:dyDescent="0.2">
      <c r="F47" s="26">
        <v>2102</v>
      </c>
      <c r="G47" s="4">
        <v>42749</v>
      </c>
      <c r="H47" t="str">
        <f t="shared" si="5"/>
        <v>Saturday</v>
      </c>
      <c r="I47" t="str">
        <f t="shared" si="6"/>
        <v>January</v>
      </c>
      <c r="J47" t="str">
        <f t="shared" si="7"/>
        <v>2017</v>
      </c>
      <c r="K47">
        <f t="shared" si="8"/>
        <v>2</v>
      </c>
      <c r="L47" t="str">
        <f>VLOOKUP(G47,_holidays!A746:B2851, 2,)</f>
        <v>N</v>
      </c>
      <c r="M47" t="str">
        <f>VLOOKUP(G47,_holidays!A746:C2851, 3,FALSE)</f>
        <v>N</v>
      </c>
      <c r="N47">
        <v>15.2</v>
      </c>
      <c r="O47">
        <v>23.5</v>
      </c>
      <c r="P47">
        <v>16.5</v>
      </c>
      <c r="Q47">
        <v>2.6</v>
      </c>
      <c r="R47" s="10">
        <v>88996.625</v>
      </c>
      <c r="S47" s="12">
        <v>42.294834850000001</v>
      </c>
      <c r="T47" s="12">
        <f t="shared" si="9"/>
        <v>3764097.5565823815</v>
      </c>
    </row>
    <row r="48" spans="6:20" ht="20" customHeight="1" x14ac:dyDescent="0.2">
      <c r="F48" s="26">
        <v>2103</v>
      </c>
      <c r="G48" s="4">
        <v>43436</v>
      </c>
      <c r="H48" t="str">
        <f t="shared" si="5"/>
        <v>Sunday</v>
      </c>
      <c r="I48" t="str">
        <f t="shared" si="6"/>
        <v>December</v>
      </c>
      <c r="J48" t="str">
        <f t="shared" si="7"/>
        <v>2018</v>
      </c>
      <c r="K48">
        <f t="shared" si="8"/>
        <v>49</v>
      </c>
      <c r="L48" t="str">
        <f>VLOOKUP(G48,_holidays!A1433:B3538, 2,)</f>
        <v>Y</v>
      </c>
      <c r="M48" t="str">
        <f>VLOOKUP(G48,_holidays!A1433:C3538, 3,FALSE)</f>
        <v>N</v>
      </c>
      <c r="N48">
        <v>12.2</v>
      </c>
      <c r="O48">
        <v>19.5</v>
      </c>
      <c r="P48">
        <v>18.899999999999999</v>
      </c>
      <c r="Q48">
        <v>10.4</v>
      </c>
      <c r="R48" s="10">
        <v>88903.065000000002</v>
      </c>
      <c r="S48" s="12">
        <v>24.455382029999999</v>
      </c>
      <c r="T48" s="12">
        <f t="shared" si="9"/>
        <v>2174158.4182129218</v>
      </c>
    </row>
    <row r="49" spans="6:20" ht="20" customHeight="1" x14ac:dyDescent="0.2">
      <c r="F49" s="26">
        <v>2104</v>
      </c>
      <c r="G49" s="4">
        <v>44094</v>
      </c>
      <c r="H49" t="str">
        <f t="shared" si="5"/>
        <v>Sunday</v>
      </c>
      <c r="I49" t="str">
        <f t="shared" si="6"/>
        <v>September</v>
      </c>
      <c r="J49" t="str">
        <f t="shared" si="7"/>
        <v>2020</v>
      </c>
      <c r="K49">
        <f t="shared" si="8"/>
        <v>39</v>
      </c>
      <c r="L49" t="str">
        <f>VLOOKUP(G49,_holidays!A2091:B4196, 2,)</f>
        <v>N</v>
      </c>
      <c r="M49" t="str">
        <f>VLOOKUP(G49,_holidays!A2091:C4196, 3,FALSE)</f>
        <v>N</v>
      </c>
      <c r="N49">
        <v>17.100000000000001</v>
      </c>
      <c r="O49">
        <v>22</v>
      </c>
      <c r="P49">
        <v>16.7</v>
      </c>
      <c r="Q49">
        <v>0</v>
      </c>
      <c r="R49" s="10">
        <v>86891.23</v>
      </c>
      <c r="S49" s="12">
        <v>23.051334789999999</v>
      </c>
      <c r="T49" s="12">
        <f t="shared" si="9"/>
        <v>2002958.8330448915</v>
      </c>
    </row>
    <row r="50" spans="6:20" ht="20" customHeight="1" x14ac:dyDescent="0.2">
      <c r="F50" s="26">
        <v>2105</v>
      </c>
      <c r="G50" s="4">
        <v>42737</v>
      </c>
      <c r="H50" t="str">
        <f t="shared" si="5"/>
        <v>Monday</v>
      </c>
      <c r="I50" t="str">
        <f t="shared" si="6"/>
        <v>January</v>
      </c>
      <c r="J50" t="str">
        <f t="shared" si="7"/>
        <v>2017</v>
      </c>
      <c r="K50">
        <f t="shared" si="8"/>
        <v>1</v>
      </c>
      <c r="L50" t="str">
        <f>VLOOKUP(G50,_holidays!A734:B2839, 2,)</f>
        <v>N</v>
      </c>
      <c r="M50" t="str">
        <f>VLOOKUP(G50,_holidays!A734:C2839, 3,FALSE)</f>
        <v>Y</v>
      </c>
      <c r="N50">
        <v>14.8</v>
      </c>
      <c r="O50">
        <v>17.8</v>
      </c>
      <c r="P50">
        <v>7.8</v>
      </c>
      <c r="Q50">
        <v>0.4</v>
      </c>
      <c r="R50" s="10">
        <v>86507.47</v>
      </c>
      <c r="S50" s="12">
        <v>30.618702880000001</v>
      </c>
      <c r="T50" s="12">
        <f t="shared" si="9"/>
        <v>2648746.5208305139</v>
      </c>
    </row>
    <row r="51" spans="6:20" ht="20" customHeight="1" x14ac:dyDescent="0.2">
      <c r="F51" s="26">
        <v>2106</v>
      </c>
      <c r="G51" s="4">
        <v>43094</v>
      </c>
      <c r="H51" t="str">
        <f t="shared" si="5"/>
        <v>Monday</v>
      </c>
      <c r="I51" t="str">
        <f t="shared" si="6"/>
        <v>December</v>
      </c>
      <c r="J51" t="str">
        <f t="shared" si="7"/>
        <v>2017</v>
      </c>
      <c r="K51">
        <f t="shared" si="8"/>
        <v>52</v>
      </c>
      <c r="L51" t="str">
        <f>VLOOKUP(G51,_holidays!A1091:B3196, 2,)</f>
        <v>N</v>
      </c>
      <c r="M51" t="str">
        <f>VLOOKUP(G51,_holidays!A1091:C3196, 3,FALSE)</f>
        <v>Y</v>
      </c>
      <c r="N51">
        <v>15.1</v>
      </c>
      <c r="O51">
        <v>21.4</v>
      </c>
      <c r="P51">
        <v>29</v>
      </c>
      <c r="Q51">
        <v>0</v>
      </c>
      <c r="R51" s="10">
        <v>85094.375</v>
      </c>
      <c r="S51" s="12">
        <v>44.900300629999997</v>
      </c>
      <c r="T51" s="12">
        <f t="shared" si="9"/>
        <v>3820763.019421956</v>
      </c>
    </row>
    <row r="52" spans="6:20" ht="20" customHeight="1" x14ac:dyDescent="0.2">
      <c r="G52" s="27"/>
    </row>
    <row r="53" spans="6:20" ht="20" customHeight="1" x14ac:dyDescent="0.2">
      <c r="G53" s="27"/>
    </row>
    <row r="54" spans="6:20" ht="20" customHeight="1" x14ac:dyDescent="0.2">
      <c r="G54" s="27"/>
    </row>
    <row r="55" spans="6:20" ht="20" customHeight="1" x14ac:dyDescent="0.2">
      <c r="G55" s="27"/>
    </row>
    <row r="56" spans="6:20" ht="20" customHeight="1" x14ac:dyDescent="0.2">
      <c r="G56" s="27"/>
    </row>
    <row r="57" spans="6:20" ht="20" customHeight="1" x14ac:dyDescent="0.2">
      <c r="G57" s="27"/>
    </row>
    <row r="58" spans="6:20" ht="20" customHeight="1" x14ac:dyDescent="0.2">
      <c r="G58" s="27"/>
    </row>
    <row r="59" spans="6:20" ht="20" customHeight="1" x14ac:dyDescent="0.2">
      <c r="G59" s="27"/>
    </row>
    <row r="60" spans="6:20" ht="20" customHeight="1" x14ac:dyDescent="0.2">
      <c r="G60" s="27"/>
    </row>
    <row r="61" spans="6:20" ht="20" customHeight="1" x14ac:dyDescent="0.2">
      <c r="G61" s="27"/>
    </row>
    <row r="62" spans="6:20" ht="20" customHeight="1" x14ac:dyDescent="0.2">
      <c r="G62" s="27"/>
    </row>
    <row r="63" spans="6:20" ht="20" customHeight="1" x14ac:dyDescent="0.2">
      <c r="G63" s="27"/>
    </row>
    <row r="64" spans="6:20" ht="20" customHeight="1" x14ac:dyDescent="0.2">
      <c r="G64" s="27"/>
    </row>
    <row r="65" spans="7:7" ht="20" customHeight="1" x14ac:dyDescent="0.2">
      <c r="G65" s="27"/>
    </row>
    <row r="66" spans="7:7" ht="20" customHeight="1" x14ac:dyDescent="0.2">
      <c r="G66" s="27"/>
    </row>
    <row r="67" spans="7:7" ht="20" customHeight="1" x14ac:dyDescent="0.2">
      <c r="G67" s="27"/>
    </row>
    <row r="68" spans="7:7" ht="20" customHeight="1" x14ac:dyDescent="0.2">
      <c r="G68" s="27"/>
    </row>
    <row r="69" spans="7:7" ht="20" customHeight="1" x14ac:dyDescent="0.2">
      <c r="G69" s="27"/>
    </row>
    <row r="70" spans="7:7" ht="20" customHeight="1" x14ac:dyDescent="0.2">
      <c r="G70" s="27"/>
    </row>
    <row r="71" spans="7:7" ht="20" customHeight="1" x14ac:dyDescent="0.2">
      <c r="G71" s="27"/>
    </row>
  </sheetData>
  <sortState xmlns:xlrd2="http://schemas.microsoft.com/office/spreadsheetml/2017/richdata2" ref="G6:T51">
    <sortCondition descending="1" ref="R6:R51"/>
  </sortState>
  <mergeCells count="12">
    <mergeCell ref="F1:L3"/>
    <mergeCell ref="F27:L29"/>
    <mergeCell ref="B3:D3"/>
    <mergeCell ref="B5:D5"/>
    <mergeCell ref="B7:D7"/>
    <mergeCell ref="B9:D9"/>
    <mergeCell ref="B11:D11"/>
    <mergeCell ref="B13:D13"/>
    <mergeCell ref="B15:D15"/>
    <mergeCell ref="B17:D17"/>
    <mergeCell ref="B19:D19"/>
    <mergeCell ref="B21:D21"/>
  </mergeCells>
  <conditionalFormatting sqref="N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{5EE1CF11-3656-A149-818B-5445F1ECF1FF}</x14:id>
        </ext>
      </extLst>
    </cfRule>
  </conditionalFormatting>
  <conditionalFormatting sqref="N3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{A550B1E8-EDF2-A04F-B48D-BC772AC0F84D}</x14:id>
        </ext>
      </extLst>
    </cfRule>
  </conditionalFormatting>
  <conditionalFormatting sqref="N32:N1048576 N4 N6:N28 N30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{D189EDC6-C51C-BD46-B3C3-C4F874D7CF03}</x14:id>
        </ext>
      </extLst>
    </cfRule>
  </conditionalFormatting>
  <conditionalFormatting sqref="O5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{D145C8E1-B8F9-9D40-9D57-3A887ED46816}</x14:id>
        </ext>
      </extLst>
    </cfRule>
  </conditionalFormatting>
  <conditionalFormatting sqref="O31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{891C813E-3F59-A14A-9886-835D3A8A3378}</x14:id>
        </ext>
      </extLst>
    </cfRule>
  </conditionalFormatting>
  <conditionalFormatting sqref="O32:O1048576 O3:O4 O6:O30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{650D1BEE-5466-C342-A671-B0058B1844C0}</x14:id>
        </ext>
      </extLst>
    </cfRule>
  </conditionalFormatting>
  <conditionalFormatting sqref="P5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{488500F9-6A38-4D44-999D-E98B07E4A849}</x14:id>
        </ext>
      </extLst>
    </cfRule>
  </conditionalFormatting>
  <conditionalFormatting sqref="P31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{566B17F6-6A7A-2F43-B094-33CACFDE6CE3}</x14:id>
        </ext>
      </extLst>
    </cfRule>
  </conditionalFormatting>
  <conditionalFormatting sqref="P32:P1048576 P3:P4 P6:P30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{0EF820A8-5251-8C47-8DFA-0185F36F7663}</x14:id>
        </ext>
      </extLst>
    </cfRule>
  </conditionalFormatting>
  <conditionalFormatting sqref="Q5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{030EEB3C-8F34-6D44-A13F-C3750E13333D}</x14:id>
        </ext>
      </extLst>
    </cfRule>
  </conditionalFormatting>
  <conditionalFormatting sqref="Q3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{EEC50103-1995-4848-9FEE-B455844DA0F1}</x14:id>
        </ext>
      </extLst>
    </cfRule>
  </conditionalFormatting>
  <conditionalFormatting sqref="Q32:Q1048576 Q3:Q4 Q6:Q30">
    <cfRule type="dataBar" priority="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{160FA2D1-DE47-3C42-8F5A-9EC65765A876}</x14:id>
        </ext>
      </extLst>
    </cfRule>
  </conditionalFormatting>
  <conditionalFormatting sqref="R5">
    <cfRule type="colorScale" priority="12">
      <colorScale>
        <cfvo type="min"/>
        <cfvo type="max"/>
        <color rgb="FF00FA00"/>
        <color rgb="FFFF2600"/>
      </colorScale>
    </cfRule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1">
    <cfRule type="colorScale" priority="6">
      <colorScale>
        <cfvo type="min"/>
        <cfvo type="max"/>
        <color rgb="FF00FA00"/>
        <color rgb="FFFF2600"/>
      </colorScale>
    </cfRule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2:R1048576 R3:R4 R6:R30">
    <cfRule type="colorScale" priority="23">
      <colorScale>
        <cfvo type="min"/>
        <cfvo type="max"/>
        <color rgb="FF00FA00"/>
        <color rgb="FFFF2600"/>
      </colorScale>
    </cfRule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6:S30 S32:S1048576">
    <cfRule type="cellIs" dxfId="3" priority="16" operator="lessThan">
      <formula>20</formula>
    </cfRule>
    <cfRule type="cellIs" dxfId="2" priority="15" operator="greaterThan">
      <formula>200</formula>
    </cfRule>
  </conditionalFormatting>
  <conditionalFormatting sqref="T6:T30 T32:T1048576">
    <cfRule type="cellIs" dxfId="1" priority="13" operator="greaterThan">
      <formula>10000000</formula>
    </cfRule>
    <cfRule type="cellIs" dxfId="0" priority="14" operator="lessThan">
      <formula>1000000</formula>
    </cfRule>
  </conditionalFormatting>
  <conditionalFormatting sqref="V17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hyperlinks>
    <hyperlink ref="B5:D5" location="'Energy Demand'!A1" display="Energy Demand" xr:uid="{96B03ED9-14E8-A246-B44A-784AE6AC8352}"/>
    <hyperlink ref="B7:D7" location="Summary!A1" display="Summary" xr:uid="{F182B0CD-D055-E749-BB85-4644EA3FF9DA}"/>
    <hyperlink ref="B9:D9" location="'Top and Bottom 20 Demand'!A1" display="Top and Bottom 20 Demand" xr:uid="{C76EDCA9-1EEF-7145-BAC8-41E879C00AA9}"/>
    <hyperlink ref="B11:D11" location="'Demand Over Time'!A1" display="Demand Over Time" xr:uid="{147ADFD0-C824-A447-A9DD-97384C14550B}"/>
    <hyperlink ref="B13:D13" location="'Effect of Weather'!A1" display="Effect of Weather" xr:uid="{26F84C5C-CFB1-9847-9D3C-D97B3DB3E4F9}"/>
    <hyperlink ref="B15:D15" location="energy_holidays!A1" display="Energy Holidays" xr:uid="{BDC89E7A-DCC8-B341-A4B0-AC532E0568DC}"/>
    <hyperlink ref="B17:D17" location="'Effect of Temp and Hols'!A1" display="Effect of Temp and Hols" xr:uid="{7439703B-8580-F249-BBC3-1D191C08F6D4}"/>
    <hyperlink ref="B19:D19" location="'YoY Demand'!A1" display="YoY Demand" xr:uid="{C7522397-D99D-6049-A30D-5C3DD0D32819}"/>
    <hyperlink ref="B21:D21" location="'Demand by Day of Week'!A1" display="Demand by Day of Week" xr:uid="{13CAA719-7BD5-4F48-985F-6B78E4A1FC0C}"/>
    <hyperlink ref="B3:D3" location="'Cover Page'!A1" display="Cover Page" xr:uid="{93C6687B-581B-7944-A5AD-32458AD54417}"/>
  </hyperlinks>
  <pageMargins left="0.7" right="0.7" top="0.75" bottom="0.75" header="0.3" footer="0.3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E1CF11-3656-A149-818B-5445F1ECF1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N5</xm:sqref>
        </x14:conditionalFormatting>
        <x14:conditionalFormatting xmlns:xm="http://schemas.microsoft.com/office/excel/2006/main">
          <x14:cfRule type="dataBar" id="{A550B1E8-EDF2-A04F-B48D-BC772AC0F8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N31</xm:sqref>
        </x14:conditionalFormatting>
        <x14:conditionalFormatting xmlns:xm="http://schemas.microsoft.com/office/excel/2006/main">
          <x14:cfRule type="dataBar" id="{D189EDC6-C51C-BD46-B3C3-C4F874D7CF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N32:N1048576 N4 N6:N28 N30</xm:sqref>
        </x14:conditionalFormatting>
        <x14:conditionalFormatting xmlns:xm="http://schemas.microsoft.com/office/excel/2006/main">
          <x14:cfRule type="dataBar" id="{D145C8E1-B8F9-9D40-9D57-3A887ED468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O5</xm:sqref>
        </x14:conditionalFormatting>
        <x14:conditionalFormatting xmlns:xm="http://schemas.microsoft.com/office/excel/2006/main">
          <x14:cfRule type="dataBar" id="{891C813E-3F59-A14A-9886-835D3A8A33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O31</xm:sqref>
        </x14:conditionalFormatting>
        <x14:conditionalFormatting xmlns:xm="http://schemas.microsoft.com/office/excel/2006/main">
          <x14:cfRule type="dataBar" id="{650D1BEE-5466-C342-A671-B0058B1844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O32:O1048576 O3:O4 O6:O30</xm:sqref>
        </x14:conditionalFormatting>
        <x14:conditionalFormatting xmlns:xm="http://schemas.microsoft.com/office/excel/2006/main">
          <x14:cfRule type="dataBar" id="{488500F9-6A38-4D44-999D-E98B07E4A84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P5</xm:sqref>
        </x14:conditionalFormatting>
        <x14:conditionalFormatting xmlns:xm="http://schemas.microsoft.com/office/excel/2006/main">
          <x14:cfRule type="dataBar" id="{566B17F6-6A7A-2F43-B094-33CACFDE6CE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P31</xm:sqref>
        </x14:conditionalFormatting>
        <x14:conditionalFormatting xmlns:xm="http://schemas.microsoft.com/office/excel/2006/main">
          <x14:cfRule type="dataBar" id="{0EF820A8-5251-8C47-8DFA-0185F36F76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P32:P1048576 P3:P4 P6:P30</xm:sqref>
        </x14:conditionalFormatting>
        <x14:conditionalFormatting xmlns:xm="http://schemas.microsoft.com/office/excel/2006/main">
          <x14:cfRule type="dataBar" id="{030EEB3C-8F34-6D44-A13F-C3750E13333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EEC50103-1995-4848-9FEE-B455844DA0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Q31</xm:sqref>
        </x14:conditionalFormatting>
        <x14:conditionalFormatting xmlns:xm="http://schemas.microsoft.com/office/excel/2006/main">
          <x14:cfRule type="dataBar" id="{160FA2D1-DE47-3C42-8F5A-9EC65765A87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Q32:Q1048576 Q3:Q4 Q6:Q30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65E24-9527-B44F-B15D-73025A81C466}">
  <dimension ref="B1:M42"/>
  <sheetViews>
    <sheetView showGridLines="0" topLeftCell="B1" workbookViewId="0">
      <selection activeCell="B13" sqref="B13:D13"/>
    </sheetView>
  </sheetViews>
  <sheetFormatPr baseColWidth="10" defaultRowHeight="20" customHeight="1" x14ac:dyDescent="0.2"/>
  <cols>
    <col min="1" max="1" width="0" hidden="1" customWidth="1"/>
    <col min="2" max="4" width="10.83203125" style="36"/>
  </cols>
  <sheetData>
    <row r="1" spans="2:12" ht="20" customHeight="1" x14ac:dyDescent="0.2">
      <c r="F1" s="58" t="s">
        <v>82</v>
      </c>
      <c r="G1" s="58"/>
      <c r="H1" s="58"/>
      <c r="I1" s="58"/>
      <c r="J1" s="58"/>
      <c r="K1" s="58"/>
      <c r="L1" s="58"/>
    </row>
    <row r="2" spans="2:12" ht="20" customHeight="1" x14ac:dyDescent="0.2">
      <c r="F2" s="58"/>
      <c r="G2" s="58"/>
      <c r="H2" s="58"/>
      <c r="I2" s="58"/>
      <c r="J2" s="58"/>
      <c r="K2" s="58"/>
      <c r="L2" s="58"/>
    </row>
    <row r="3" spans="2:12" ht="20" customHeight="1" thickBot="1" x14ac:dyDescent="0.25">
      <c r="B3" s="52" t="s">
        <v>72</v>
      </c>
      <c r="C3" s="52"/>
      <c r="D3" s="52"/>
      <c r="F3" s="59"/>
      <c r="G3" s="59"/>
      <c r="H3" s="59"/>
      <c r="I3" s="59"/>
      <c r="J3" s="59"/>
      <c r="K3" s="59"/>
      <c r="L3" s="59"/>
    </row>
    <row r="4" spans="2:12" ht="20" customHeight="1" x14ac:dyDescent="0.2">
      <c r="B4" s="13"/>
      <c r="C4" s="13"/>
    </row>
    <row r="5" spans="2:12" ht="20" customHeight="1" x14ac:dyDescent="0.2">
      <c r="B5" s="54" t="s">
        <v>73</v>
      </c>
      <c r="C5" s="54"/>
      <c r="D5" s="54"/>
    </row>
    <row r="6" spans="2:12" ht="20" customHeight="1" x14ac:dyDescent="0.2">
      <c r="B6" s="42"/>
      <c r="C6" s="42"/>
      <c r="D6" s="42"/>
    </row>
    <row r="7" spans="2:12" ht="20" customHeight="1" x14ac:dyDescent="0.2">
      <c r="B7" s="52" t="s">
        <v>74</v>
      </c>
      <c r="C7" s="52"/>
      <c r="D7" s="52"/>
    </row>
    <row r="8" spans="2:12" ht="20" customHeight="1" x14ac:dyDescent="0.2">
      <c r="B8" s="13"/>
      <c r="C8" s="13"/>
      <c r="D8" s="13"/>
    </row>
    <row r="9" spans="2:12" ht="20" customHeight="1" x14ac:dyDescent="0.2">
      <c r="B9" s="52" t="s">
        <v>75</v>
      </c>
      <c r="C9" s="52"/>
      <c r="D9" s="52"/>
    </row>
    <row r="10" spans="2:12" ht="20" customHeight="1" x14ac:dyDescent="0.2">
      <c r="B10" s="13"/>
      <c r="C10" s="13"/>
      <c r="D10" s="13"/>
    </row>
    <row r="11" spans="2:12" ht="20" customHeight="1" x14ac:dyDescent="0.2">
      <c r="B11" s="60" t="s">
        <v>76</v>
      </c>
      <c r="C11" s="60"/>
      <c r="D11" s="60"/>
    </row>
    <row r="12" spans="2:12" ht="20" customHeight="1" x14ac:dyDescent="0.2">
      <c r="B12" s="13"/>
      <c r="C12" s="13"/>
      <c r="D12" s="13"/>
    </row>
    <row r="13" spans="2:12" ht="20" customHeight="1" x14ac:dyDescent="0.2">
      <c r="B13" s="52" t="s">
        <v>77</v>
      </c>
      <c r="C13" s="52"/>
      <c r="D13" s="52"/>
    </row>
    <row r="14" spans="2:12" ht="20" customHeight="1" x14ac:dyDescent="0.2">
      <c r="B14" s="13"/>
      <c r="C14" s="13"/>
      <c r="D14" s="13"/>
    </row>
    <row r="15" spans="2:12" ht="20" customHeight="1" x14ac:dyDescent="0.2">
      <c r="B15" s="52" t="s">
        <v>78</v>
      </c>
      <c r="C15" s="52"/>
      <c r="D15" s="52"/>
    </row>
    <row r="16" spans="2:12" ht="20" customHeight="1" x14ac:dyDescent="0.2">
      <c r="B16" s="13"/>
      <c r="C16" s="13"/>
      <c r="D16" s="13"/>
    </row>
    <row r="17" spans="2:4" ht="20" customHeight="1" x14ac:dyDescent="0.2">
      <c r="B17" s="52" t="s">
        <v>79</v>
      </c>
      <c r="C17" s="52"/>
      <c r="D17" s="52"/>
    </row>
    <row r="18" spans="2:4" ht="20" customHeight="1" x14ac:dyDescent="0.2">
      <c r="B18" s="13"/>
      <c r="C18" s="13"/>
      <c r="D18" s="13"/>
    </row>
    <row r="19" spans="2:4" ht="20" customHeight="1" x14ac:dyDescent="0.2">
      <c r="B19" s="52" t="s">
        <v>80</v>
      </c>
      <c r="C19" s="52"/>
      <c r="D19" s="52"/>
    </row>
    <row r="20" spans="2:4" ht="20" customHeight="1" x14ac:dyDescent="0.2">
      <c r="B20" s="13"/>
      <c r="C20" s="13"/>
      <c r="D20" s="13"/>
    </row>
    <row r="21" spans="2:4" ht="20" customHeight="1" x14ac:dyDescent="0.2">
      <c r="B21" s="52" t="s">
        <v>81</v>
      </c>
      <c r="C21" s="52"/>
      <c r="D21" s="52"/>
    </row>
    <row r="42" spans="13:13" ht="20" customHeight="1" x14ac:dyDescent="0.2"/>
  </sheetData>
  <mergeCells count="11">
    <mergeCell ref="B13:D13"/>
    <mergeCell ref="B15:D15"/>
    <mergeCell ref="B17:D17"/>
    <mergeCell ref="B19:D19"/>
    <mergeCell ref="B21:D21"/>
    <mergeCell ref="B11:D11"/>
    <mergeCell ref="F1:L3"/>
    <mergeCell ref="B3:D3"/>
    <mergeCell ref="B5:D5"/>
    <mergeCell ref="B7:D7"/>
    <mergeCell ref="B9:D9"/>
  </mergeCells>
  <hyperlinks>
    <hyperlink ref="B5:D5" location="'Energy Demand'!A1" display="Energy Demand" xr:uid="{87AF7394-6A3B-3A4F-B00F-097ECBB716DB}"/>
    <hyperlink ref="B7:D7" location="Summary!A1" display="Summary" xr:uid="{50A00819-4F85-8A4F-8B2B-9662AAA01BE4}"/>
    <hyperlink ref="B9:D9" location="'Top and Bottom 20 Demand'!A1" display="Top and Bottom 20 Demand" xr:uid="{57E800F3-6CB9-284E-B046-438F11D9EDFF}"/>
    <hyperlink ref="B11:D11" location="'Demand Over Time'!A1" display="Demand Over Time" xr:uid="{4310EA1A-44A6-7440-A150-DC26421BA9C7}"/>
    <hyperlink ref="B13:D13" location="'Effect of Weather'!A1" display="Effect of Weather" xr:uid="{AAB4F31B-4808-064D-B3D4-302D6DF7DCE0}"/>
    <hyperlink ref="B15:D15" location="energy_holidays!A1" display="Energy Holidays" xr:uid="{4547F5B0-0CCA-B742-A6D6-8AD0D0BFF7C1}"/>
    <hyperlink ref="B17:D17" location="'Effect of Temp and Hols'!A1" display="Effect of Temp and Hols" xr:uid="{756E95A4-8D0A-8542-9A33-A08520013149}"/>
    <hyperlink ref="B19:D19" location="'YoY Demand'!A1" display="YoY Demand" xr:uid="{22FB3C60-205D-834B-912D-F901CADBC0CA}"/>
    <hyperlink ref="B21:D21" location="'Demand by Day of Week'!A1" display="Demand by Day of Week" xr:uid="{B9C72B1A-4E58-254F-82C7-4FC01A3CF43C}"/>
    <hyperlink ref="B3:D3" location="'Cover Page'!A1" display="Cover Page" xr:uid="{9501DF2E-1B9C-DD4D-8E4D-8720E157620D}"/>
  </hyperlink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F936E-D71A-854E-85B9-7E3ABA68A0DD}">
  <dimension ref="B1:U89"/>
  <sheetViews>
    <sheetView showGridLines="0" topLeftCell="B1" workbookViewId="0">
      <selection activeCell="B15" sqref="B15:D15"/>
    </sheetView>
  </sheetViews>
  <sheetFormatPr baseColWidth="10" defaultRowHeight="20" customHeight="1" x14ac:dyDescent="0.2"/>
  <cols>
    <col min="1" max="1" width="0" hidden="1" customWidth="1"/>
    <col min="2" max="4" width="10.83203125" style="36"/>
  </cols>
  <sheetData>
    <row r="1" spans="2:21" ht="20" customHeight="1" x14ac:dyDescent="0.2">
      <c r="F1" s="58" t="s">
        <v>77</v>
      </c>
      <c r="G1" s="58"/>
      <c r="H1" s="58"/>
      <c r="I1" s="58"/>
      <c r="J1" s="58"/>
      <c r="K1" s="58"/>
      <c r="L1" s="58"/>
    </row>
    <row r="2" spans="2:21" ht="20" customHeight="1" x14ac:dyDescent="0.2">
      <c r="F2" s="58"/>
      <c r="G2" s="58"/>
      <c r="H2" s="58"/>
      <c r="I2" s="58"/>
      <c r="J2" s="58"/>
      <c r="K2" s="58"/>
      <c r="L2" s="58"/>
    </row>
    <row r="3" spans="2:21" ht="20" customHeight="1" thickBot="1" x14ac:dyDescent="0.25">
      <c r="B3" s="52" t="s">
        <v>72</v>
      </c>
      <c r="C3" s="52"/>
      <c r="D3" s="52"/>
      <c r="F3" s="59"/>
      <c r="G3" s="59"/>
      <c r="H3" s="59"/>
      <c r="I3" s="59"/>
      <c r="J3" s="59"/>
      <c r="K3" s="59"/>
      <c r="L3" s="59"/>
    </row>
    <row r="4" spans="2:21" ht="20" customHeight="1" x14ac:dyDescent="0.2">
      <c r="B4" s="13"/>
      <c r="C4" s="13"/>
    </row>
    <row r="5" spans="2:21" ht="20" customHeight="1" x14ac:dyDescent="0.2">
      <c r="B5" s="54" t="s">
        <v>73</v>
      </c>
      <c r="C5" s="54"/>
      <c r="D5" s="54"/>
    </row>
    <row r="6" spans="2:21" ht="20" customHeight="1" x14ac:dyDescent="0.2">
      <c r="B6" s="42"/>
      <c r="C6" s="42"/>
      <c r="D6" s="42"/>
    </row>
    <row r="7" spans="2:21" ht="20" customHeight="1" x14ac:dyDescent="0.2">
      <c r="B7" s="52" t="s">
        <v>74</v>
      </c>
      <c r="C7" s="52"/>
      <c r="D7" s="52"/>
    </row>
    <row r="8" spans="2:21" ht="20" customHeight="1" x14ac:dyDescent="0.2">
      <c r="B8" s="13"/>
      <c r="C8" s="13"/>
      <c r="D8" s="13"/>
    </row>
    <row r="9" spans="2:21" ht="20" customHeight="1" x14ac:dyDescent="0.2">
      <c r="B9" s="52" t="s">
        <v>75</v>
      </c>
      <c r="C9" s="52"/>
      <c r="D9" s="52"/>
    </row>
    <row r="10" spans="2:21" ht="20" customHeight="1" x14ac:dyDescent="0.2">
      <c r="B10" s="13"/>
      <c r="C10" s="13"/>
      <c r="D10" s="13"/>
    </row>
    <row r="11" spans="2:21" ht="20" customHeight="1" x14ac:dyDescent="0.2">
      <c r="B11" s="52" t="s">
        <v>76</v>
      </c>
      <c r="C11" s="52"/>
      <c r="D11" s="52"/>
    </row>
    <row r="12" spans="2:21" ht="20" customHeight="1" x14ac:dyDescent="0.2">
      <c r="B12" s="13"/>
      <c r="C12" s="13"/>
      <c r="D12" s="13"/>
    </row>
    <row r="13" spans="2:21" ht="20" customHeight="1" x14ac:dyDescent="0.2">
      <c r="B13" s="60" t="s">
        <v>77</v>
      </c>
      <c r="C13" s="60"/>
      <c r="D13" s="60"/>
    </row>
    <row r="14" spans="2:21" ht="20" customHeight="1" x14ac:dyDescent="0.2">
      <c r="B14" s="13"/>
      <c r="C14" s="13"/>
      <c r="D14" s="13"/>
    </row>
    <row r="15" spans="2:21" ht="20" customHeight="1" x14ac:dyDescent="0.2">
      <c r="B15" s="52" t="s">
        <v>78</v>
      </c>
      <c r="C15" s="52"/>
      <c r="D15" s="52"/>
    </row>
    <row r="16" spans="2:21" ht="20" customHeight="1" x14ac:dyDescent="0.2">
      <c r="B16" s="13"/>
      <c r="C16" s="13"/>
      <c r="D16" s="13"/>
    </row>
    <row r="17" spans="2:4" ht="20" customHeight="1" x14ac:dyDescent="0.2">
      <c r="B17" s="52" t="s">
        <v>79</v>
      </c>
      <c r="C17" s="52"/>
      <c r="D17" s="52"/>
    </row>
    <row r="18" spans="2:4" ht="20" customHeight="1" x14ac:dyDescent="0.2">
      <c r="B18" s="13"/>
      <c r="C18" s="13"/>
      <c r="D18" s="13"/>
    </row>
    <row r="19" spans="2:4" ht="20" customHeight="1" x14ac:dyDescent="0.2">
      <c r="B19" s="52" t="s">
        <v>80</v>
      </c>
      <c r="C19" s="52"/>
      <c r="D19" s="52"/>
    </row>
    <row r="20" spans="2:4" ht="20" customHeight="1" x14ac:dyDescent="0.2">
      <c r="B20" s="13"/>
      <c r="C20" s="13"/>
      <c r="D20" s="13"/>
    </row>
    <row r="21" spans="2:4" ht="20" customHeight="1" x14ac:dyDescent="0.2">
      <c r="B21" s="52" t="s">
        <v>81</v>
      </c>
      <c r="C21" s="52"/>
      <c r="D21" s="52"/>
    </row>
    <row r="54" spans="21:21" ht="20" customHeight="1" x14ac:dyDescent="0.2"/>
    <row r="89" spans="21:21" ht="20" customHeight="1" x14ac:dyDescent="0.2"/>
  </sheetData>
  <mergeCells count="11">
    <mergeCell ref="B13:D13"/>
    <mergeCell ref="B15:D15"/>
    <mergeCell ref="B17:D17"/>
    <mergeCell ref="B19:D19"/>
    <mergeCell ref="B21:D21"/>
    <mergeCell ref="B11:D11"/>
    <mergeCell ref="F1:L3"/>
    <mergeCell ref="B3:D3"/>
    <mergeCell ref="B5:D5"/>
    <mergeCell ref="B7:D7"/>
    <mergeCell ref="B9:D9"/>
  </mergeCells>
  <hyperlinks>
    <hyperlink ref="B5:D5" location="'Energy Demand'!A1" display="Energy Demand" xr:uid="{4D60BC03-CEA9-4B46-BE09-53CEAF267C2E}"/>
    <hyperlink ref="B7:D7" location="Summary!A1" display="Summary" xr:uid="{39D9248D-6BCE-DF45-B854-0DC4865D5279}"/>
    <hyperlink ref="B9:D9" location="'Top and Bottom 20 Demand'!A1" display="Top and Bottom 20 Demand" xr:uid="{0D422732-6FD7-E546-A306-B4732FD59972}"/>
    <hyperlink ref="B11:D11" location="'Demand Over Time'!A1" display="Demand Over Time" xr:uid="{8CC6B15D-F245-FD4D-B897-88B0F832A68C}"/>
    <hyperlink ref="B13:D13" location="'Effect of Weather'!A1" display="Effect of Weather" xr:uid="{A7468099-FB7F-7E42-A9EE-9B92FE1779FD}"/>
    <hyperlink ref="B15:D15" location="energy_holidays!A1" display="Energy Holidays" xr:uid="{A6BF2336-0851-004D-943C-2D357DE4164B}"/>
    <hyperlink ref="B17:D17" location="'Effect of Temp and Hols'!A1" display="Effect of Temp and Hols" xr:uid="{BD370A9B-3227-AC46-B1F9-FB0C468243A0}"/>
    <hyperlink ref="B19:D19" location="'YoY Demand'!A1" display="YoY Demand" xr:uid="{FD30104C-4895-AC47-9288-09895ACF2A2B}"/>
    <hyperlink ref="B21:D21" location="'Demand by Day of Week'!A1" display="Demand by Day of Week" xr:uid="{B2644B44-6DAF-D84A-8F7D-2F0AEE40EE1F}"/>
    <hyperlink ref="B3:D3" location="'Cover Page'!A1" display="Cover Page" xr:uid="{88D7F1B5-E851-944F-8C3C-7EDD98622936}"/>
  </hyperlink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ADBA8-DB7C-7B46-8EDB-9CC5161A201E}">
  <dimension ref="B1:M2131"/>
  <sheetViews>
    <sheetView showGridLines="0" workbookViewId="0">
      <pane ySplit="5" topLeftCell="A6" activePane="bottomLeft" state="frozen"/>
      <selection pane="bottomLeft" activeCell="B17" sqref="B17:D17"/>
    </sheetView>
  </sheetViews>
  <sheetFormatPr baseColWidth="10" defaultRowHeight="20" customHeight="1" x14ac:dyDescent="0.2"/>
  <cols>
    <col min="1" max="1" width="0" hidden="1" customWidth="1"/>
    <col min="2" max="4" width="10.83203125" style="36"/>
    <col min="6" max="6" width="17.33203125" style="5" bestFit="1" customWidth="1"/>
    <col min="7" max="7" width="11.6640625" bestFit="1" customWidth="1"/>
    <col min="8" max="8" width="8.33203125" bestFit="1" customWidth="1"/>
    <col min="9" max="9" width="17.83203125" style="10" customWidth="1"/>
    <col min="10" max="12" width="10.83203125" style="30"/>
    <col min="13" max="13" width="10.83203125" style="10"/>
  </cols>
  <sheetData>
    <row r="1" spans="2:13" ht="20" customHeight="1" x14ac:dyDescent="0.2">
      <c r="F1" s="64" t="s">
        <v>78</v>
      </c>
      <c r="G1" s="64"/>
      <c r="H1" s="64"/>
      <c r="I1" s="64"/>
      <c r="J1" s="64"/>
      <c r="K1" s="64"/>
      <c r="L1" s="64"/>
    </row>
    <row r="2" spans="2:13" ht="20" customHeight="1" x14ac:dyDescent="0.2">
      <c r="F2" s="64"/>
      <c r="G2" s="64"/>
      <c r="H2" s="64"/>
      <c r="I2" s="64"/>
      <c r="J2" s="64"/>
      <c r="K2" s="64"/>
      <c r="L2" s="64"/>
    </row>
    <row r="3" spans="2:13" ht="20" customHeight="1" thickBot="1" x14ac:dyDescent="0.25">
      <c r="B3" s="52" t="s">
        <v>72</v>
      </c>
      <c r="C3" s="52"/>
      <c r="D3" s="52"/>
      <c r="F3" s="65"/>
      <c r="G3" s="65"/>
      <c r="H3" s="65"/>
      <c r="I3" s="65"/>
      <c r="J3" s="65"/>
      <c r="K3" s="65"/>
      <c r="L3" s="65"/>
    </row>
    <row r="4" spans="2:13" ht="20" customHeight="1" x14ac:dyDescent="0.2">
      <c r="B4" s="13"/>
      <c r="C4" s="13"/>
      <c r="F4" s="27"/>
    </row>
    <row r="5" spans="2:13" ht="20" customHeight="1" x14ac:dyDescent="0.2">
      <c r="B5" s="54" t="s">
        <v>73</v>
      </c>
      <c r="C5" s="54"/>
      <c r="D5" s="54"/>
      <c r="F5" s="3" t="s">
        <v>9</v>
      </c>
      <c r="G5" s="6" t="s">
        <v>22</v>
      </c>
      <c r="H5" s="6" t="s">
        <v>21</v>
      </c>
      <c r="I5" s="9" t="s">
        <v>8</v>
      </c>
      <c r="J5" s="31" t="s">
        <v>19</v>
      </c>
      <c r="K5" s="31" t="s">
        <v>20</v>
      </c>
      <c r="L5" s="31" t="s">
        <v>21</v>
      </c>
      <c r="M5" s="31" t="s">
        <v>23</v>
      </c>
    </row>
    <row r="6" spans="2:13" ht="20" customHeight="1" x14ac:dyDescent="0.2">
      <c r="B6" s="42"/>
      <c r="C6" s="42"/>
      <c r="D6" s="42"/>
      <c r="F6" s="4">
        <v>42005</v>
      </c>
      <c r="G6" t="s">
        <v>4</v>
      </c>
      <c r="H6" t="s">
        <v>5</v>
      </c>
      <c r="I6" s="10">
        <v>99635.03</v>
      </c>
      <c r="J6" s="30" t="e">
        <f t="shared" ref="J6:J69" si="0">IF(G6="Y",I6,NA())</f>
        <v>#N/A</v>
      </c>
      <c r="K6" s="30">
        <f t="shared" ref="K6:K69" si="1">IF(G6="N",I6,NA())</f>
        <v>99635.03</v>
      </c>
      <c r="L6" s="30">
        <f t="shared" ref="L6:L69" si="2">IF(H6="Y",I6,NA())</f>
        <v>99635.03</v>
      </c>
      <c r="M6" s="10" t="e">
        <f t="shared" ref="M6:M69" si="3">IF(H6="Y",NA(),I6)</f>
        <v>#N/A</v>
      </c>
    </row>
    <row r="7" spans="2:13" ht="20" customHeight="1" x14ac:dyDescent="0.2">
      <c r="B7" s="52" t="s">
        <v>74</v>
      </c>
      <c r="C7" s="52"/>
      <c r="D7" s="52"/>
      <c r="F7" s="4">
        <v>42006</v>
      </c>
      <c r="G7" t="s">
        <v>4</v>
      </c>
      <c r="H7" t="s">
        <v>4</v>
      </c>
      <c r="I7" s="10">
        <v>129606.01</v>
      </c>
      <c r="J7" s="30" t="e">
        <f t="shared" si="0"/>
        <v>#N/A</v>
      </c>
      <c r="K7" s="30">
        <f t="shared" si="1"/>
        <v>129606.01</v>
      </c>
      <c r="L7" s="30" t="e">
        <f t="shared" si="2"/>
        <v>#N/A</v>
      </c>
      <c r="M7" s="10">
        <f t="shared" si="3"/>
        <v>129606.01</v>
      </c>
    </row>
    <row r="8" spans="2:13" ht="20" customHeight="1" x14ac:dyDescent="0.2">
      <c r="B8" s="13"/>
      <c r="C8" s="13"/>
      <c r="D8" s="13"/>
      <c r="F8" s="4">
        <v>42007</v>
      </c>
      <c r="G8" t="s">
        <v>4</v>
      </c>
      <c r="H8" t="s">
        <v>4</v>
      </c>
      <c r="I8" s="10">
        <v>142300.54</v>
      </c>
      <c r="J8" s="30" t="e">
        <f t="shared" si="0"/>
        <v>#N/A</v>
      </c>
      <c r="K8" s="30">
        <f t="shared" si="1"/>
        <v>142300.54</v>
      </c>
      <c r="L8" s="30" t="e">
        <f t="shared" si="2"/>
        <v>#N/A</v>
      </c>
      <c r="M8" s="10">
        <f t="shared" si="3"/>
        <v>142300.54</v>
      </c>
    </row>
    <row r="9" spans="2:13" ht="20" customHeight="1" x14ac:dyDescent="0.2">
      <c r="B9" s="52" t="s">
        <v>75</v>
      </c>
      <c r="C9" s="52"/>
      <c r="D9" s="52"/>
      <c r="F9" s="4">
        <v>42008</v>
      </c>
      <c r="G9" t="s">
        <v>4</v>
      </c>
      <c r="H9" t="s">
        <v>4</v>
      </c>
      <c r="I9" s="10">
        <v>104330.715</v>
      </c>
      <c r="J9" s="30" t="e">
        <f t="shared" si="0"/>
        <v>#N/A</v>
      </c>
      <c r="K9" s="30">
        <f t="shared" si="1"/>
        <v>104330.715</v>
      </c>
      <c r="L9" s="30" t="e">
        <f t="shared" si="2"/>
        <v>#N/A</v>
      </c>
      <c r="M9" s="10">
        <f t="shared" si="3"/>
        <v>104330.715</v>
      </c>
    </row>
    <row r="10" spans="2:13" ht="20" customHeight="1" x14ac:dyDescent="0.2">
      <c r="B10" s="13"/>
      <c r="C10" s="13"/>
      <c r="D10" s="13"/>
      <c r="F10" s="4">
        <v>42009</v>
      </c>
      <c r="G10" t="s">
        <v>4</v>
      </c>
      <c r="H10" t="s">
        <v>4</v>
      </c>
      <c r="I10" s="10">
        <v>118132.2</v>
      </c>
      <c r="J10" s="30" t="e">
        <f t="shared" si="0"/>
        <v>#N/A</v>
      </c>
      <c r="K10" s="30">
        <f t="shared" si="1"/>
        <v>118132.2</v>
      </c>
      <c r="L10" s="30" t="e">
        <f t="shared" si="2"/>
        <v>#N/A</v>
      </c>
      <c r="M10" s="10">
        <f t="shared" si="3"/>
        <v>118132.2</v>
      </c>
    </row>
    <row r="11" spans="2:13" ht="20" customHeight="1" x14ac:dyDescent="0.2">
      <c r="B11" s="52" t="s">
        <v>76</v>
      </c>
      <c r="C11" s="52"/>
      <c r="D11" s="52"/>
      <c r="F11" s="4">
        <v>42010</v>
      </c>
      <c r="G11" t="s">
        <v>4</v>
      </c>
      <c r="H11" t="s">
        <v>4</v>
      </c>
      <c r="I11" s="10">
        <v>130672.485</v>
      </c>
      <c r="J11" s="30" t="e">
        <f t="shared" si="0"/>
        <v>#N/A</v>
      </c>
      <c r="K11" s="30">
        <f t="shared" si="1"/>
        <v>130672.485</v>
      </c>
      <c r="L11" s="30" t="e">
        <f t="shared" si="2"/>
        <v>#N/A</v>
      </c>
      <c r="M11" s="10">
        <f t="shared" si="3"/>
        <v>130672.485</v>
      </c>
    </row>
    <row r="12" spans="2:13" ht="20" customHeight="1" x14ac:dyDescent="0.2">
      <c r="B12" s="13"/>
      <c r="C12" s="13"/>
      <c r="D12" s="13"/>
      <c r="F12" s="4">
        <v>42011</v>
      </c>
      <c r="G12" t="s">
        <v>4</v>
      </c>
      <c r="H12" t="s">
        <v>4</v>
      </c>
      <c r="I12" s="10">
        <v>153514.82</v>
      </c>
      <c r="J12" s="30" t="e">
        <f t="shared" si="0"/>
        <v>#N/A</v>
      </c>
      <c r="K12" s="30">
        <f t="shared" si="1"/>
        <v>153514.82</v>
      </c>
      <c r="L12" s="30" t="e">
        <f t="shared" si="2"/>
        <v>#N/A</v>
      </c>
      <c r="M12" s="10">
        <f t="shared" si="3"/>
        <v>153514.82</v>
      </c>
    </row>
    <row r="13" spans="2:13" ht="20" customHeight="1" x14ac:dyDescent="0.2">
      <c r="B13" s="52" t="s">
        <v>77</v>
      </c>
      <c r="C13" s="52"/>
      <c r="D13" s="52"/>
      <c r="F13" s="4">
        <v>42012</v>
      </c>
      <c r="G13" t="s">
        <v>4</v>
      </c>
      <c r="H13" t="s">
        <v>4</v>
      </c>
      <c r="I13" s="10">
        <v>142015.655</v>
      </c>
      <c r="J13" s="30" t="e">
        <f t="shared" si="0"/>
        <v>#N/A</v>
      </c>
      <c r="K13" s="30">
        <f t="shared" si="1"/>
        <v>142015.655</v>
      </c>
      <c r="L13" s="30" t="e">
        <f t="shared" si="2"/>
        <v>#N/A</v>
      </c>
      <c r="M13" s="10">
        <f t="shared" si="3"/>
        <v>142015.655</v>
      </c>
    </row>
    <row r="14" spans="2:13" ht="20" customHeight="1" x14ac:dyDescent="0.2">
      <c r="B14" s="13"/>
      <c r="C14" s="13"/>
      <c r="D14" s="13"/>
      <c r="F14" s="4">
        <v>42013</v>
      </c>
      <c r="G14" t="s">
        <v>4</v>
      </c>
      <c r="H14" t="s">
        <v>4</v>
      </c>
      <c r="I14" s="10">
        <v>121801.155</v>
      </c>
      <c r="J14" s="30" t="e">
        <f t="shared" si="0"/>
        <v>#N/A</v>
      </c>
      <c r="K14" s="30">
        <f t="shared" si="1"/>
        <v>121801.155</v>
      </c>
      <c r="L14" s="30" t="e">
        <f t="shared" si="2"/>
        <v>#N/A</v>
      </c>
      <c r="M14" s="10">
        <f t="shared" si="3"/>
        <v>121801.155</v>
      </c>
    </row>
    <row r="15" spans="2:13" ht="20" customHeight="1" x14ac:dyDescent="0.2">
      <c r="B15" s="60" t="s">
        <v>78</v>
      </c>
      <c r="C15" s="60"/>
      <c r="D15" s="60"/>
      <c r="F15" s="4">
        <v>42014</v>
      </c>
      <c r="G15" t="s">
        <v>4</v>
      </c>
      <c r="H15" t="s">
        <v>4</v>
      </c>
      <c r="I15" s="10">
        <v>103043.66</v>
      </c>
      <c r="J15" s="30" t="e">
        <f t="shared" si="0"/>
        <v>#N/A</v>
      </c>
      <c r="K15" s="30">
        <f t="shared" si="1"/>
        <v>103043.66</v>
      </c>
      <c r="L15" s="30" t="e">
        <f t="shared" si="2"/>
        <v>#N/A</v>
      </c>
      <c r="M15" s="10">
        <f t="shared" si="3"/>
        <v>103043.66</v>
      </c>
    </row>
    <row r="16" spans="2:13" ht="20" customHeight="1" x14ac:dyDescent="0.2">
      <c r="B16" s="13"/>
      <c r="C16" s="13"/>
      <c r="D16" s="13"/>
      <c r="F16" s="4">
        <v>42015</v>
      </c>
      <c r="G16" t="s">
        <v>4</v>
      </c>
      <c r="H16" t="s">
        <v>4</v>
      </c>
      <c r="I16" s="10">
        <v>99865.755000000005</v>
      </c>
      <c r="J16" s="30" t="e">
        <f t="shared" si="0"/>
        <v>#N/A</v>
      </c>
      <c r="K16" s="30">
        <f t="shared" si="1"/>
        <v>99865.755000000005</v>
      </c>
      <c r="L16" s="30" t="e">
        <f t="shared" si="2"/>
        <v>#N/A</v>
      </c>
      <c r="M16" s="10">
        <f t="shared" si="3"/>
        <v>99865.755000000005</v>
      </c>
    </row>
    <row r="17" spans="2:13" ht="20" customHeight="1" x14ac:dyDescent="0.2">
      <c r="B17" s="52" t="s">
        <v>79</v>
      </c>
      <c r="C17" s="52"/>
      <c r="D17" s="52"/>
      <c r="F17" s="4">
        <v>42016</v>
      </c>
      <c r="G17" t="s">
        <v>4</v>
      </c>
      <c r="H17" t="s">
        <v>4</v>
      </c>
      <c r="I17" s="10">
        <v>131261.125</v>
      </c>
      <c r="J17" s="30" t="e">
        <f t="shared" si="0"/>
        <v>#N/A</v>
      </c>
      <c r="K17" s="30">
        <f t="shared" si="1"/>
        <v>131261.125</v>
      </c>
      <c r="L17" s="30" t="e">
        <f t="shared" si="2"/>
        <v>#N/A</v>
      </c>
      <c r="M17" s="10">
        <f t="shared" si="3"/>
        <v>131261.125</v>
      </c>
    </row>
    <row r="18" spans="2:13" ht="20" customHeight="1" x14ac:dyDescent="0.2">
      <c r="B18" s="13"/>
      <c r="C18" s="13"/>
      <c r="D18" s="13"/>
      <c r="F18" s="4">
        <v>42017</v>
      </c>
      <c r="G18" t="s">
        <v>4</v>
      </c>
      <c r="H18" t="s">
        <v>4</v>
      </c>
      <c r="I18" s="10">
        <v>126527.36</v>
      </c>
      <c r="J18" s="30" t="e">
        <f t="shared" si="0"/>
        <v>#N/A</v>
      </c>
      <c r="K18" s="30">
        <f t="shared" si="1"/>
        <v>126527.36</v>
      </c>
      <c r="L18" s="30" t="e">
        <f t="shared" si="2"/>
        <v>#N/A</v>
      </c>
      <c r="M18" s="10">
        <f t="shared" si="3"/>
        <v>126527.36</v>
      </c>
    </row>
    <row r="19" spans="2:13" ht="20" customHeight="1" x14ac:dyDescent="0.2">
      <c r="B19" s="52" t="s">
        <v>80</v>
      </c>
      <c r="C19" s="52"/>
      <c r="D19" s="52"/>
      <c r="F19" s="4">
        <v>42018</v>
      </c>
      <c r="G19" t="s">
        <v>4</v>
      </c>
      <c r="H19" t="s">
        <v>4</v>
      </c>
      <c r="I19" s="10">
        <v>119741.62</v>
      </c>
      <c r="J19" s="30" t="e">
        <f t="shared" si="0"/>
        <v>#N/A</v>
      </c>
      <c r="K19" s="30">
        <f t="shared" si="1"/>
        <v>119741.62</v>
      </c>
      <c r="L19" s="30" t="e">
        <f t="shared" si="2"/>
        <v>#N/A</v>
      </c>
      <c r="M19" s="10">
        <f t="shared" si="3"/>
        <v>119741.62</v>
      </c>
    </row>
    <row r="20" spans="2:13" ht="20" customHeight="1" x14ac:dyDescent="0.2">
      <c r="B20" s="13"/>
      <c r="C20" s="13"/>
      <c r="D20" s="13"/>
      <c r="F20" s="4">
        <v>42019</v>
      </c>
      <c r="G20" t="s">
        <v>4</v>
      </c>
      <c r="H20" t="s">
        <v>4</v>
      </c>
      <c r="I20" s="10">
        <v>118411.22</v>
      </c>
      <c r="J20" s="30" t="e">
        <f t="shared" si="0"/>
        <v>#N/A</v>
      </c>
      <c r="K20" s="30">
        <f t="shared" si="1"/>
        <v>118411.22</v>
      </c>
      <c r="L20" s="30" t="e">
        <f t="shared" si="2"/>
        <v>#N/A</v>
      </c>
      <c r="M20" s="10">
        <f t="shared" si="3"/>
        <v>118411.22</v>
      </c>
    </row>
    <row r="21" spans="2:13" ht="20" customHeight="1" x14ac:dyDescent="0.2">
      <c r="B21" s="52" t="s">
        <v>81</v>
      </c>
      <c r="C21" s="52"/>
      <c r="D21" s="52"/>
      <c r="F21" s="4">
        <v>42020</v>
      </c>
      <c r="G21" t="s">
        <v>4</v>
      </c>
      <c r="H21" t="s">
        <v>4</v>
      </c>
      <c r="I21" s="10">
        <v>116690.765</v>
      </c>
      <c r="J21" s="30" t="e">
        <f t="shared" si="0"/>
        <v>#N/A</v>
      </c>
      <c r="K21" s="30">
        <f t="shared" si="1"/>
        <v>116690.765</v>
      </c>
      <c r="L21" s="30" t="e">
        <f t="shared" si="2"/>
        <v>#N/A</v>
      </c>
      <c r="M21" s="10">
        <f t="shared" si="3"/>
        <v>116690.765</v>
      </c>
    </row>
    <row r="22" spans="2:13" ht="20" customHeight="1" x14ac:dyDescent="0.2">
      <c r="F22" s="4">
        <v>42021</v>
      </c>
      <c r="G22" t="s">
        <v>4</v>
      </c>
      <c r="H22" t="s">
        <v>4</v>
      </c>
      <c r="I22" s="10">
        <v>99371.31</v>
      </c>
      <c r="J22" s="30" t="e">
        <f t="shared" si="0"/>
        <v>#N/A</v>
      </c>
      <c r="K22" s="30">
        <f t="shared" si="1"/>
        <v>99371.31</v>
      </c>
      <c r="L22" s="30" t="e">
        <f t="shared" si="2"/>
        <v>#N/A</v>
      </c>
      <c r="M22" s="10">
        <f t="shared" si="3"/>
        <v>99371.31</v>
      </c>
    </row>
    <row r="23" spans="2:13" ht="20" customHeight="1" x14ac:dyDescent="0.2">
      <c r="F23" s="4">
        <v>42022</v>
      </c>
      <c r="G23" t="s">
        <v>4</v>
      </c>
      <c r="H23" t="s">
        <v>4</v>
      </c>
      <c r="I23" s="10">
        <v>97728.75</v>
      </c>
      <c r="J23" s="30" t="e">
        <f t="shared" si="0"/>
        <v>#N/A</v>
      </c>
      <c r="K23" s="30">
        <f t="shared" si="1"/>
        <v>97728.75</v>
      </c>
      <c r="L23" s="30" t="e">
        <f t="shared" si="2"/>
        <v>#N/A</v>
      </c>
      <c r="M23" s="10">
        <f t="shared" si="3"/>
        <v>97728.75</v>
      </c>
    </row>
    <row r="24" spans="2:13" ht="20" customHeight="1" x14ac:dyDescent="0.2">
      <c r="F24" s="4">
        <v>42023</v>
      </c>
      <c r="G24" t="s">
        <v>4</v>
      </c>
      <c r="H24" t="s">
        <v>4</v>
      </c>
      <c r="I24" s="10">
        <v>116883.15</v>
      </c>
      <c r="J24" s="30" t="e">
        <f t="shared" si="0"/>
        <v>#N/A</v>
      </c>
      <c r="K24" s="30">
        <f t="shared" si="1"/>
        <v>116883.15</v>
      </c>
      <c r="L24" s="30" t="e">
        <f t="shared" si="2"/>
        <v>#N/A</v>
      </c>
      <c r="M24" s="10">
        <f t="shared" si="3"/>
        <v>116883.15</v>
      </c>
    </row>
    <row r="25" spans="2:13" ht="20" customHeight="1" x14ac:dyDescent="0.2">
      <c r="F25" s="4">
        <v>42024</v>
      </c>
      <c r="G25" t="s">
        <v>4</v>
      </c>
      <c r="H25" t="s">
        <v>4</v>
      </c>
      <c r="I25" s="10">
        <v>128968.125</v>
      </c>
      <c r="J25" s="30" t="e">
        <f t="shared" si="0"/>
        <v>#N/A</v>
      </c>
      <c r="K25" s="30">
        <f t="shared" si="1"/>
        <v>128968.125</v>
      </c>
      <c r="L25" s="30" t="e">
        <f t="shared" si="2"/>
        <v>#N/A</v>
      </c>
      <c r="M25" s="10">
        <f t="shared" si="3"/>
        <v>128968.125</v>
      </c>
    </row>
    <row r="26" spans="2:13" ht="20" customHeight="1" x14ac:dyDescent="0.2">
      <c r="F26" s="4">
        <v>42025</v>
      </c>
      <c r="G26" t="s">
        <v>4</v>
      </c>
      <c r="H26" t="s">
        <v>4</v>
      </c>
      <c r="I26" s="10">
        <v>148702.505</v>
      </c>
      <c r="J26" s="30" t="e">
        <f t="shared" si="0"/>
        <v>#N/A</v>
      </c>
      <c r="K26" s="30">
        <f t="shared" si="1"/>
        <v>148702.505</v>
      </c>
      <c r="L26" s="30" t="e">
        <f t="shared" si="2"/>
        <v>#N/A</v>
      </c>
      <c r="M26" s="10">
        <f t="shared" si="3"/>
        <v>148702.505</v>
      </c>
    </row>
    <row r="27" spans="2:13" ht="20" customHeight="1" x14ac:dyDescent="0.2">
      <c r="F27" s="4">
        <v>42026</v>
      </c>
      <c r="G27" t="s">
        <v>4</v>
      </c>
      <c r="H27" t="s">
        <v>4</v>
      </c>
      <c r="I27" s="10">
        <v>153232.1</v>
      </c>
      <c r="J27" s="30" t="e">
        <f t="shared" si="0"/>
        <v>#N/A</v>
      </c>
      <c r="K27" s="30">
        <f t="shared" si="1"/>
        <v>153232.1</v>
      </c>
      <c r="L27" s="30" t="e">
        <f t="shared" si="2"/>
        <v>#N/A</v>
      </c>
      <c r="M27" s="10">
        <f t="shared" si="3"/>
        <v>153232.1</v>
      </c>
    </row>
    <row r="28" spans="2:13" ht="20" customHeight="1" x14ac:dyDescent="0.2">
      <c r="F28" s="4">
        <v>42027</v>
      </c>
      <c r="G28" t="s">
        <v>4</v>
      </c>
      <c r="H28" t="s">
        <v>4</v>
      </c>
      <c r="I28" s="10">
        <v>138095.20000000001</v>
      </c>
      <c r="J28" s="30" t="e">
        <f t="shared" si="0"/>
        <v>#N/A</v>
      </c>
      <c r="K28" s="30">
        <f t="shared" si="1"/>
        <v>138095.20000000001</v>
      </c>
      <c r="L28" s="30" t="e">
        <f t="shared" si="2"/>
        <v>#N/A</v>
      </c>
      <c r="M28" s="10">
        <f t="shared" si="3"/>
        <v>138095.20000000001</v>
      </c>
    </row>
    <row r="29" spans="2:13" ht="20" customHeight="1" x14ac:dyDescent="0.2">
      <c r="F29" s="4">
        <v>42028</v>
      </c>
      <c r="G29" t="s">
        <v>4</v>
      </c>
      <c r="H29" t="s">
        <v>4</v>
      </c>
      <c r="I29" s="10">
        <v>116310.59</v>
      </c>
      <c r="J29" s="30" t="e">
        <f t="shared" si="0"/>
        <v>#N/A</v>
      </c>
      <c r="K29" s="30">
        <f t="shared" si="1"/>
        <v>116310.59</v>
      </c>
      <c r="L29" s="30" t="e">
        <f t="shared" si="2"/>
        <v>#N/A</v>
      </c>
      <c r="M29" s="10">
        <f t="shared" si="3"/>
        <v>116310.59</v>
      </c>
    </row>
    <row r="30" spans="2:13" ht="20" customHeight="1" x14ac:dyDescent="0.2">
      <c r="F30" s="4">
        <v>42029</v>
      </c>
      <c r="G30" t="s">
        <v>4</v>
      </c>
      <c r="H30" t="s">
        <v>4</v>
      </c>
      <c r="I30" s="10">
        <v>97959.46</v>
      </c>
      <c r="J30" s="30" t="e">
        <f t="shared" si="0"/>
        <v>#N/A</v>
      </c>
      <c r="K30" s="30">
        <f t="shared" si="1"/>
        <v>97959.46</v>
      </c>
      <c r="L30" s="30" t="e">
        <f t="shared" si="2"/>
        <v>#N/A</v>
      </c>
      <c r="M30" s="10">
        <f t="shared" si="3"/>
        <v>97959.46</v>
      </c>
    </row>
    <row r="31" spans="2:13" ht="20" customHeight="1" x14ac:dyDescent="0.2">
      <c r="F31" s="4">
        <v>42030</v>
      </c>
      <c r="G31" t="s">
        <v>4</v>
      </c>
      <c r="H31" t="s">
        <v>5</v>
      </c>
      <c r="I31" s="10">
        <v>103769.48</v>
      </c>
      <c r="J31" s="30" t="e">
        <f t="shared" si="0"/>
        <v>#N/A</v>
      </c>
      <c r="K31" s="30">
        <f t="shared" si="1"/>
        <v>103769.48</v>
      </c>
      <c r="L31" s="30">
        <f t="shared" si="2"/>
        <v>103769.48</v>
      </c>
      <c r="M31" s="10" t="e">
        <f t="shared" si="3"/>
        <v>#N/A</v>
      </c>
    </row>
    <row r="32" spans="2:13" ht="20" customHeight="1" x14ac:dyDescent="0.2">
      <c r="F32" s="4">
        <v>42031</v>
      </c>
      <c r="G32" t="s">
        <v>4</v>
      </c>
      <c r="H32" t="s">
        <v>4</v>
      </c>
      <c r="I32" s="10">
        <v>118393.31</v>
      </c>
      <c r="J32" s="30" t="e">
        <f t="shared" si="0"/>
        <v>#N/A</v>
      </c>
      <c r="K32" s="30">
        <f t="shared" si="1"/>
        <v>118393.31</v>
      </c>
      <c r="L32" s="30" t="e">
        <f t="shared" si="2"/>
        <v>#N/A</v>
      </c>
      <c r="M32" s="10">
        <f t="shared" si="3"/>
        <v>118393.31</v>
      </c>
    </row>
    <row r="33" spans="6:13" ht="20" customHeight="1" x14ac:dyDescent="0.2">
      <c r="F33" s="4">
        <v>42032</v>
      </c>
      <c r="G33" t="s">
        <v>4</v>
      </c>
      <c r="H33" t="s">
        <v>4</v>
      </c>
      <c r="I33" s="10">
        <v>116763.72500000001</v>
      </c>
      <c r="J33" s="30" t="e">
        <f t="shared" si="0"/>
        <v>#N/A</v>
      </c>
      <c r="K33" s="30">
        <f t="shared" si="1"/>
        <v>116763.72500000001</v>
      </c>
      <c r="L33" s="30" t="e">
        <f t="shared" si="2"/>
        <v>#N/A</v>
      </c>
      <c r="M33" s="10">
        <f t="shared" si="3"/>
        <v>116763.72500000001</v>
      </c>
    </row>
    <row r="34" spans="6:13" ht="20" customHeight="1" x14ac:dyDescent="0.2">
      <c r="F34" s="4">
        <v>42033</v>
      </c>
      <c r="G34" t="s">
        <v>5</v>
      </c>
      <c r="H34" t="s">
        <v>4</v>
      </c>
      <c r="I34" s="10">
        <v>119313.73</v>
      </c>
      <c r="J34" s="30">
        <f t="shared" si="0"/>
        <v>119313.73</v>
      </c>
      <c r="K34" s="30" t="e">
        <f t="shared" si="1"/>
        <v>#N/A</v>
      </c>
      <c r="L34" s="30" t="e">
        <f t="shared" si="2"/>
        <v>#N/A</v>
      </c>
      <c r="M34" s="10">
        <f t="shared" si="3"/>
        <v>119313.73</v>
      </c>
    </row>
    <row r="35" spans="6:13" ht="20" customHeight="1" x14ac:dyDescent="0.2">
      <c r="F35" s="4">
        <v>42034</v>
      </c>
      <c r="G35" t="s">
        <v>5</v>
      </c>
      <c r="H35" t="s">
        <v>4</v>
      </c>
      <c r="I35" s="10">
        <v>121018.15</v>
      </c>
      <c r="J35" s="30">
        <f t="shared" si="0"/>
        <v>121018.15</v>
      </c>
      <c r="K35" s="30" t="e">
        <f t="shared" si="1"/>
        <v>#N/A</v>
      </c>
      <c r="L35" s="30" t="e">
        <f t="shared" si="2"/>
        <v>#N/A</v>
      </c>
      <c r="M35" s="10">
        <f t="shared" si="3"/>
        <v>121018.15</v>
      </c>
    </row>
    <row r="36" spans="6:13" ht="20" customHeight="1" x14ac:dyDescent="0.2">
      <c r="F36" s="4">
        <v>42035</v>
      </c>
      <c r="G36" t="s">
        <v>5</v>
      </c>
      <c r="H36" t="s">
        <v>4</v>
      </c>
      <c r="I36" s="10">
        <v>103822.97</v>
      </c>
      <c r="J36" s="30">
        <f t="shared" si="0"/>
        <v>103822.97</v>
      </c>
      <c r="K36" s="30" t="e">
        <f t="shared" si="1"/>
        <v>#N/A</v>
      </c>
      <c r="L36" s="30" t="e">
        <f t="shared" si="2"/>
        <v>#N/A</v>
      </c>
      <c r="M36" s="10">
        <f t="shared" si="3"/>
        <v>103822.97</v>
      </c>
    </row>
    <row r="37" spans="6:13" ht="20" customHeight="1" x14ac:dyDescent="0.2">
      <c r="F37" s="4">
        <v>42036</v>
      </c>
      <c r="G37" t="s">
        <v>5</v>
      </c>
      <c r="H37" t="s">
        <v>4</v>
      </c>
      <c r="I37" s="10">
        <v>100178.84</v>
      </c>
      <c r="J37" s="30">
        <f t="shared" si="0"/>
        <v>100178.84</v>
      </c>
      <c r="K37" s="30" t="e">
        <f t="shared" si="1"/>
        <v>#N/A</v>
      </c>
      <c r="L37" s="30" t="e">
        <f t="shared" si="2"/>
        <v>#N/A</v>
      </c>
      <c r="M37" s="10">
        <f t="shared" si="3"/>
        <v>100178.84</v>
      </c>
    </row>
    <row r="38" spans="6:13" ht="20" customHeight="1" x14ac:dyDescent="0.2">
      <c r="F38" s="4">
        <v>42037</v>
      </c>
      <c r="G38" t="s">
        <v>5</v>
      </c>
      <c r="H38" t="s">
        <v>4</v>
      </c>
      <c r="I38" s="10">
        <v>118694.16</v>
      </c>
      <c r="J38" s="30">
        <f t="shared" si="0"/>
        <v>118694.16</v>
      </c>
      <c r="K38" s="30" t="e">
        <f t="shared" si="1"/>
        <v>#N/A</v>
      </c>
      <c r="L38" s="30" t="e">
        <f t="shared" si="2"/>
        <v>#N/A</v>
      </c>
      <c r="M38" s="10">
        <f t="shared" si="3"/>
        <v>118694.16</v>
      </c>
    </row>
    <row r="39" spans="6:13" ht="20" customHeight="1" x14ac:dyDescent="0.2">
      <c r="F39" s="4">
        <v>42038</v>
      </c>
      <c r="G39" t="s">
        <v>5</v>
      </c>
      <c r="H39" t="s">
        <v>4</v>
      </c>
      <c r="I39" s="10">
        <v>122880.13</v>
      </c>
      <c r="J39" s="30">
        <f t="shared" si="0"/>
        <v>122880.13</v>
      </c>
      <c r="K39" s="30" t="e">
        <f t="shared" si="1"/>
        <v>#N/A</v>
      </c>
      <c r="L39" s="30" t="e">
        <f t="shared" si="2"/>
        <v>#N/A</v>
      </c>
      <c r="M39" s="10">
        <f t="shared" si="3"/>
        <v>122880.13</v>
      </c>
    </row>
    <row r="40" spans="6:13" ht="20" customHeight="1" x14ac:dyDescent="0.2">
      <c r="F40" s="4">
        <v>42039</v>
      </c>
      <c r="G40" t="s">
        <v>5</v>
      </c>
      <c r="H40" t="s">
        <v>4</v>
      </c>
      <c r="I40" s="10">
        <v>117398.03</v>
      </c>
      <c r="J40" s="30">
        <f t="shared" si="0"/>
        <v>117398.03</v>
      </c>
      <c r="K40" s="30" t="e">
        <f t="shared" si="1"/>
        <v>#N/A</v>
      </c>
      <c r="L40" s="30" t="e">
        <f t="shared" si="2"/>
        <v>#N/A</v>
      </c>
      <c r="M40" s="10">
        <f t="shared" si="3"/>
        <v>117398.03</v>
      </c>
    </row>
    <row r="41" spans="6:13" ht="20" customHeight="1" x14ac:dyDescent="0.2">
      <c r="F41" s="4">
        <v>42040</v>
      </c>
      <c r="G41" t="s">
        <v>5</v>
      </c>
      <c r="H41" t="s">
        <v>4</v>
      </c>
      <c r="I41" s="10">
        <v>122279.425</v>
      </c>
      <c r="J41" s="30">
        <f t="shared" si="0"/>
        <v>122279.425</v>
      </c>
      <c r="K41" s="30" t="e">
        <f t="shared" si="1"/>
        <v>#N/A</v>
      </c>
      <c r="L41" s="30" t="e">
        <f t="shared" si="2"/>
        <v>#N/A</v>
      </c>
      <c r="M41" s="10">
        <f t="shared" si="3"/>
        <v>122279.425</v>
      </c>
    </row>
    <row r="42" spans="6:13" ht="20" customHeight="1" x14ac:dyDescent="0.2">
      <c r="F42" s="4">
        <v>42041</v>
      </c>
      <c r="G42" t="s">
        <v>5</v>
      </c>
      <c r="H42" t="s">
        <v>4</v>
      </c>
      <c r="I42" s="10">
        <v>141837.005</v>
      </c>
      <c r="J42" s="30">
        <f t="shared" si="0"/>
        <v>141837.005</v>
      </c>
      <c r="K42" s="30" t="e">
        <f t="shared" si="1"/>
        <v>#N/A</v>
      </c>
      <c r="L42" s="30" t="e">
        <f t="shared" si="2"/>
        <v>#N/A</v>
      </c>
      <c r="M42" s="10">
        <f t="shared" si="3"/>
        <v>141837.005</v>
      </c>
    </row>
    <row r="43" spans="6:13" ht="20" customHeight="1" x14ac:dyDescent="0.2">
      <c r="F43" s="4">
        <v>42042</v>
      </c>
      <c r="G43" t="s">
        <v>5</v>
      </c>
      <c r="H43" t="s">
        <v>4</v>
      </c>
      <c r="I43" s="10">
        <v>132138.36499999999</v>
      </c>
      <c r="J43" s="30">
        <f t="shared" si="0"/>
        <v>132138.36499999999</v>
      </c>
      <c r="K43" s="30" t="e">
        <f t="shared" si="1"/>
        <v>#N/A</v>
      </c>
      <c r="L43" s="30" t="e">
        <f t="shared" si="2"/>
        <v>#N/A</v>
      </c>
      <c r="M43" s="10">
        <f t="shared" si="3"/>
        <v>132138.36499999999</v>
      </c>
    </row>
    <row r="44" spans="6:13" ht="20" customHeight="1" x14ac:dyDescent="0.2">
      <c r="F44" s="4">
        <v>42043</v>
      </c>
      <c r="G44" t="s">
        <v>5</v>
      </c>
      <c r="H44" t="s">
        <v>4</v>
      </c>
      <c r="I44" s="10">
        <v>112108.215</v>
      </c>
      <c r="J44" s="30">
        <f t="shared" si="0"/>
        <v>112108.215</v>
      </c>
      <c r="K44" s="30" t="e">
        <f t="shared" si="1"/>
        <v>#N/A</v>
      </c>
      <c r="L44" s="30" t="e">
        <f t="shared" si="2"/>
        <v>#N/A</v>
      </c>
      <c r="M44" s="10">
        <f t="shared" si="3"/>
        <v>112108.215</v>
      </c>
    </row>
    <row r="45" spans="6:13" ht="20" customHeight="1" x14ac:dyDescent="0.2">
      <c r="F45" s="4">
        <v>42044</v>
      </c>
      <c r="G45" t="s">
        <v>5</v>
      </c>
      <c r="H45" t="s">
        <v>4</v>
      </c>
      <c r="I45" s="10">
        <v>126813.075</v>
      </c>
      <c r="J45" s="30">
        <f t="shared" si="0"/>
        <v>126813.075</v>
      </c>
      <c r="K45" s="30" t="e">
        <f t="shared" si="1"/>
        <v>#N/A</v>
      </c>
      <c r="L45" s="30" t="e">
        <f t="shared" si="2"/>
        <v>#N/A</v>
      </c>
      <c r="M45" s="10">
        <f t="shared" si="3"/>
        <v>126813.075</v>
      </c>
    </row>
    <row r="46" spans="6:13" ht="20" customHeight="1" x14ac:dyDescent="0.2">
      <c r="F46" s="4">
        <v>42045</v>
      </c>
      <c r="G46" t="s">
        <v>5</v>
      </c>
      <c r="H46" t="s">
        <v>4</v>
      </c>
      <c r="I46" s="10">
        <v>145948.565</v>
      </c>
      <c r="J46" s="30">
        <f t="shared" si="0"/>
        <v>145948.565</v>
      </c>
      <c r="K46" s="30" t="e">
        <f t="shared" si="1"/>
        <v>#N/A</v>
      </c>
      <c r="L46" s="30" t="e">
        <f t="shared" si="2"/>
        <v>#N/A</v>
      </c>
      <c r="M46" s="10">
        <f t="shared" si="3"/>
        <v>145948.565</v>
      </c>
    </row>
    <row r="47" spans="6:13" ht="20" customHeight="1" x14ac:dyDescent="0.2">
      <c r="F47" s="4">
        <v>42046</v>
      </c>
      <c r="G47" t="s">
        <v>5</v>
      </c>
      <c r="H47" t="s">
        <v>4</v>
      </c>
      <c r="I47" s="10">
        <v>149322.85</v>
      </c>
      <c r="J47" s="30">
        <f t="shared" si="0"/>
        <v>149322.85</v>
      </c>
      <c r="K47" s="30" t="e">
        <f t="shared" si="1"/>
        <v>#N/A</v>
      </c>
      <c r="L47" s="30" t="e">
        <f t="shared" si="2"/>
        <v>#N/A</v>
      </c>
      <c r="M47" s="10">
        <f t="shared" si="3"/>
        <v>149322.85</v>
      </c>
    </row>
    <row r="48" spans="6:13" ht="20" customHeight="1" x14ac:dyDescent="0.2">
      <c r="F48" s="4">
        <v>42047</v>
      </c>
      <c r="G48" t="s">
        <v>5</v>
      </c>
      <c r="H48" t="s">
        <v>4</v>
      </c>
      <c r="I48" s="10">
        <v>131376.78</v>
      </c>
      <c r="J48" s="30">
        <f t="shared" si="0"/>
        <v>131376.78</v>
      </c>
      <c r="K48" s="30" t="e">
        <f t="shared" si="1"/>
        <v>#N/A</v>
      </c>
      <c r="L48" s="30" t="e">
        <f t="shared" si="2"/>
        <v>#N/A</v>
      </c>
      <c r="M48" s="10">
        <f t="shared" si="3"/>
        <v>131376.78</v>
      </c>
    </row>
    <row r="49" spans="6:13" ht="20" customHeight="1" x14ac:dyDescent="0.2">
      <c r="F49" s="4">
        <v>42048</v>
      </c>
      <c r="G49" t="s">
        <v>5</v>
      </c>
      <c r="H49" t="s">
        <v>4</v>
      </c>
      <c r="I49" s="10">
        <v>136070.62</v>
      </c>
      <c r="J49" s="30">
        <f t="shared" si="0"/>
        <v>136070.62</v>
      </c>
      <c r="K49" s="30" t="e">
        <f t="shared" si="1"/>
        <v>#N/A</v>
      </c>
      <c r="L49" s="30" t="e">
        <f t="shared" si="2"/>
        <v>#N/A</v>
      </c>
      <c r="M49" s="10">
        <f t="shared" si="3"/>
        <v>136070.62</v>
      </c>
    </row>
    <row r="50" spans="6:13" ht="20" customHeight="1" x14ac:dyDescent="0.2">
      <c r="F50" s="4">
        <v>42049</v>
      </c>
      <c r="G50" t="s">
        <v>5</v>
      </c>
      <c r="H50" t="s">
        <v>4</v>
      </c>
      <c r="I50" s="10">
        <v>119692.02499999999</v>
      </c>
      <c r="J50" s="30">
        <f t="shared" si="0"/>
        <v>119692.02499999999</v>
      </c>
      <c r="K50" s="30" t="e">
        <f t="shared" si="1"/>
        <v>#N/A</v>
      </c>
      <c r="L50" s="30" t="e">
        <f t="shared" si="2"/>
        <v>#N/A</v>
      </c>
      <c r="M50" s="10">
        <f t="shared" si="3"/>
        <v>119692.02499999999</v>
      </c>
    </row>
    <row r="51" spans="6:13" ht="20" customHeight="1" x14ac:dyDescent="0.2">
      <c r="F51" s="4">
        <v>42050</v>
      </c>
      <c r="G51" t="s">
        <v>5</v>
      </c>
      <c r="H51" t="s">
        <v>4</v>
      </c>
      <c r="I51" s="10">
        <v>125287.71</v>
      </c>
      <c r="J51" s="30">
        <f t="shared" si="0"/>
        <v>125287.71</v>
      </c>
      <c r="K51" s="30" t="e">
        <f t="shared" si="1"/>
        <v>#N/A</v>
      </c>
      <c r="L51" s="30" t="e">
        <f t="shared" si="2"/>
        <v>#N/A</v>
      </c>
      <c r="M51" s="10">
        <f t="shared" si="3"/>
        <v>125287.71</v>
      </c>
    </row>
    <row r="52" spans="6:13" ht="20" customHeight="1" x14ac:dyDescent="0.2">
      <c r="F52" s="4">
        <v>42051</v>
      </c>
      <c r="G52" t="s">
        <v>5</v>
      </c>
      <c r="H52" t="s">
        <v>4</v>
      </c>
      <c r="I52" s="10">
        <v>131832.63</v>
      </c>
      <c r="J52" s="30">
        <f t="shared" si="0"/>
        <v>131832.63</v>
      </c>
      <c r="K52" s="30" t="e">
        <f t="shared" si="1"/>
        <v>#N/A</v>
      </c>
      <c r="L52" s="30" t="e">
        <f t="shared" si="2"/>
        <v>#N/A</v>
      </c>
      <c r="M52" s="10">
        <f t="shared" si="3"/>
        <v>131832.63</v>
      </c>
    </row>
    <row r="53" spans="6:13" ht="20" customHeight="1" x14ac:dyDescent="0.2">
      <c r="F53" s="4">
        <v>42052</v>
      </c>
      <c r="G53" t="s">
        <v>5</v>
      </c>
      <c r="H53" t="s">
        <v>4</v>
      </c>
      <c r="I53" s="10">
        <v>127666.01</v>
      </c>
      <c r="J53" s="30">
        <f t="shared" si="0"/>
        <v>127666.01</v>
      </c>
      <c r="K53" s="30" t="e">
        <f t="shared" si="1"/>
        <v>#N/A</v>
      </c>
      <c r="L53" s="30" t="e">
        <f t="shared" si="2"/>
        <v>#N/A</v>
      </c>
      <c r="M53" s="10">
        <f t="shared" si="3"/>
        <v>127666.01</v>
      </c>
    </row>
    <row r="54" spans="6:13" ht="20" customHeight="1" x14ac:dyDescent="0.2">
      <c r="F54" s="4">
        <v>42053</v>
      </c>
      <c r="G54" t="s">
        <v>5</v>
      </c>
      <c r="H54" t="s">
        <v>4</v>
      </c>
      <c r="I54" s="10">
        <v>125972.765</v>
      </c>
      <c r="J54" s="30">
        <f t="shared" si="0"/>
        <v>125972.765</v>
      </c>
      <c r="K54" s="30" t="e">
        <f t="shared" si="1"/>
        <v>#N/A</v>
      </c>
      <c r="L54" s="30" t="e">
        <f t="shared" si="2"/>
        <v>#N/A</v>
      </c>
      <c r="M54" s="10">
        <f t="shared" si="3"/>
        <v>125972.765</v>
      </c>
    </row>
    <row r="55" spans="6:13" ht="20" customHeight="1" x14ac:dyDescent="0.2">
      <c r="F55" s="4">
        <v>42054</v>
      </c>
      <c r="G55" t="s">
        <v>5</v>
      </c>
      <c r="H55" t="s">
        <v>4</v>
      </c>
      <c r="I55" s="10">
        <v>139399.69</v>
      </c>
      <c r="J55" s="30">
        <f t="shared" si="0"/>
        <v>139399.69</v>
      </c>
      <c r="K55" s="30" t="e">
        <f t="shared" si="1"/>
        <v>#N/A</v>
      </c>
      <c r="L55" s="30" t="e">
        <f t="shared" si="2"/>
        <v>#N/A</v>
      </c>
      <c r="M55" s="10">
        <f t="shared" si="3"/>
        <v>139399.69</v>
      </c>
    </row>
    <row r="56" spans="6:13" ht="20" customHeight="1" x14ac:dyDescent="0.2">
      <c r="F56" s="4">
        <v>42055</v>
      </c>
      <c r="G56" t="s">
        <v>5</v>
      </c>
      <c r="H56" t="s">
        <v>4</v>
      </c>
      <c r="I56" s="10">
        <v>139465.67499999999</v>
      </c>
      <c r="J56" s="30">
        <f t="shared" si="0"/>
        <v>139465.67499999999</v>
      </c>
      <c r="K56" s="30" t="e">
        <f t="shared" si="1"/>
        <v>#N/A</v>
      </c>
      <c r="L56" s="30" t="e">
        <f t="shared" si="2"/>
        <v>#N/A</v>
      </c>
      <c r="M56" s="10">
        <f t="shared" si="3"/>
        <v>139465.67499999999</v>
      </c>
    </row>
    <row r="57" spans="6:13" ht="20" customHeight="1" x14ac:dyDescent="0.2">
      <c r="F57" s="4">
        <v>42056</v>
      </c>
      <c r="G57" t="s">
        <v>5</v>
      </c>
      <c r="H57" t="s">
        <v>4</v>
      </c>
      <c r="I57" s="10">
        <v>136283.03</v>
      </c>
      <c r="J57" s="30">
        <f t="shared" si="0"/>
        <v>136283.03</v>
      </c>
      <c r="K57" s="30" t="e">
        <f t="shared" si="1"/>
        <v>#N/A</v>
      </c>
      <c r="L57" s="30" t="e">
        <f t="shared" si="2"/>
        <v>#N/A</v>
      </c>
      <c r="M57" s="10">
        <f t="shared" si="3"/>
        <v>136283.03</v>
      </c>
    </row>
    <row r="58" spans="6:13" ht="20" customHeight="1" x14ac:dyDescent="0.2">
      <c r="F58" s="4">
        <v>42057</v>
      </c>
      <c r="G58" t="s">
        <v>5</v>
      </c>
      <c r="H58" t="s">
        <v>4</v>
      </c>
      <c r="I58" s="10">
        <v>138016.35</v>
      </c>
      <c r="J58" s="30">
        <f t="shared" si="0"/>
        <v>138016.35</v>
      </c>
      <c r="K58" s="30" t="e">
        <f t="shared" si="1"/>
        <v>#N/A</v>
      </c>
      <c r="L58" s="30" t="e">
        <f t="shared" si="2"/>
        <v>#N/A</v>
      </c>
      <c r="M58" s="10">
        <f t="shared" si="3"/>
        <v>138016.35</v>
      </c>
    </row>
    <row r="59" spans="6:13" ht="20" customHeight="1" x14ac:dyDescent="0.2">
      <c r="F59" s="4">
        <v>42058</v>
      </c>
      <c r="G59" t="s">
        <v>5</v>
      </c>
      <c r="H59" t="s">
        <v>4</v>
      </c>
      <c r="I59" s="10">
        <v>135255.815</v>
      </c>
      <c r="J59" s="30">
        <f t="shared" si="0"/>
        <v>135255.815</v>
      </c>
      <c r="K59" s="30" t="e">
        <f t="shared" si="1"/>
        <v>#N/A</v>
      </c>
      <c r="L59" s="30" t="e">
        <f t="shared" si="2"/>
        <v>#N/A</v>
      </c>
      <c r="M59" s="10">
        <f t="shared" si="3"/>
        <v>135255.815</v>
      </c>
    </row>
    <row r="60" spans="6:13" ht="20" customHeight="1" x14ac:dyDescent="0.2">
      <c r="F60" s="4">
        <v>42059</v>
      </c>
      <c r="G60" t="s">
        <v>5</v>
      </c>
      <c r="H60" t="s">
        <v>4</v>
      </c>
      <c r="I60" s="10">
        <v>120263.515</v>
      </c>
      <c r="J60" s="30">
        <f t="shared" si="0"/>
        <v>120263.515</v>
      </c>
      <c r="K60" s="30" t="e">
        <f t="shared" si="1"/>
        <v>#N/A</v>
      </c>
      <c r="L60" s="30" t="e">
        <f t="shared" si="2"/>
        <v>#N/A</v>
      </c>
      <c r="M60" s="10">
        <f t="shared" si="3"/>
        <v>120263.515</v>
      </c>
    </row>
    <row r="61" spans="6:13" ht="20" customHeight="1" x14ac:dyDescent="0.2">
      <c r="F61" s="4">
        <v>42060</v>
      </c>
      <c r="G61" t="s">
        <v>5</v>
      </c>
      <c r="H61" t="s">
        <v>4</v>
      </c>
      <c r="I61" s="10">
        <v>130062.755</v>
      </c>
      <c r="J61" s="30">
        <f t="shared" si="0"/>
        <v>130062.755</v>
      </c>
      <c r="K61" s="30" t="e">
        <f t="shared" si="1"/>
        <v>#N/A</v>
      </c>
      <c r="L61" s="30" t="e">
        <f t="shared" si="2"/>
        <v>#N/A</v>
      </c>
      <c r="M61" s="10">
        <f t="shared" si="3"/>
        <v>130062.755</v>
      </c>
    </row>
    <row r="62" spans="6:13" ht="20" customHeight="1" x14ac:dyDescent="0.2">
      <c r="F62" s="4">
        <v>42061</v>
      </c>
      <c r="G62" t="s">
        <v>5</v>
      </c>
      <c r="H62" t="s">
        <v>4</v>
      </c>
      <c r="I62" s="10">
        <v>131525.85500000001</v>
      </c>
      <c r="J62" s="30">
        <f t="shared" si="0"/>
        <v>131525.85500000001</v>
      </c>
      <c r="K62" s="30" t="e">
        <f t="shared" si="1"/>
        <v>#N/A</v>
      </c>
      <c r="L62" s="30" t="e">
        <f t="shared" si="2"/>
        <v>#N/A</v>
      </c>
      <c r="M62" s="10">
        <f t="shared" si="3"/>
        <v>131525.85500000001</v>
      </c>
    </row>
    <row r="63" spans="6:13" ht="20" customHeight="1" x14ac:dyDescent="0.2">
      <c r="F63" s="4">
        <v>42062</v>
      </c>
      <c r="G63" t="s">
        <v>5</v>
      </c>
      <c r="H63" t="s">
        <v>4</v>
      </c>
      <c r="I63" s="10">
        <v>131069.4</v>
      </c>
      <c r="J63" s="30">
        <f t="shared" si="0"/>
        <v>131069.4</v>
      </c>
      <c r="K63" s="30" t="e">
        <f t="shared" si="1"/>
        <v>#N/A</v>
      </c>
      <c r="L63" s="30" t="e">
        <f t="shared" si="2"/>
        <v>#N/A</v>
      </c>
      <c r="M63" s="10">
        <f t="shared" si="3"/>
        <v>131069.4</v>
      </c>
    </row>
    <row r="64" spans="6:13" ht="20" customHeight="1" x14ac:dyDescent="0.2">
      <c r="F64" s="4">
        <v>42063</v>
      </c>
      <c r="G64" t="s">
        <v>5</v>
      </c>
      <c r="H64" t="s">
        <v>4</v>
      </c>
      <c r="I64" s="10">
        <v>116275.73</v>
      </c>
      <c r="J64" s="30">
        <f t="shared" si="0"/>
        <v>116275.73</v>
      </c>
      <c r="K64" s="30" t="e">
        <f t="shared" si="1"/>
        <v>#N/A</v>
      </c>
      <c r="L64" s="30" t="e">
        <f t="shared" si="2"/>
        <v>#N/A</v>
      </c>
      <c r="M64" s="10">
        <f t="shared" si="3"/>
        <v>116275.73</v>
      </c>
    </row>
    <row r="65" spans="6:13" ht="20" customHeight="1" x14ac:dyDescent="0.2">
      <c r="F65" s="4">
        <v>42064</v>
      </c>
      <c r="G65" t="s">
        <v>5</v>
      </c>
      <c r="H65" t="s">
        <v>4</v>
      </c>
      <c r="I65" s="10">
        <v>103462.78</v>
      </c>
      <c r="J65" s="30">
        <f t="shared" si="0"/>
        <v>103462.78</v>
      </c>
      <c r="K65" s="30" t="e">
        <f t="shared" si="1"/>
        <v>#N/A</v>
      </c>
      <c r="L65" s="30" t="e">
        <f t="shared" si="2"/>
        <v>#N/A</v>
      </c>
      <c r="M65" s="10">
        <f t="shared" si="3"/>
        <v>103462.78</v>
      </c>
    </row>
    <row r="66" spans="6:13" ht="20" customHeight="1" x14ac:dyDescent="0.2">
      <c r="F66" s="4">
        <v>42065</v>
      </c>
      <c r="G66" t="s">
        <v>5</v>
      </c>
      <c r="H66" t="s">
        <v>4</v>
      </c>
      <c r="I66" s="10">
        <v>123301.83500000001</v>
      </c>
      <c r="J66" s="30">
        <f t="shared" si="0"/>
        <v>123301.83500000001</v>
      </c>
      <c r="K66" s="30" t="e">
        <f t="shared" si="1"/>
        <v>#N/A</v>
      </c>
      <c r="L66" s="30" t="e">
        <f t="shared" si="2"/>
        <v>#N/A</v>
      </c>
      <c r="M66" s="10">
        <f t="shared" si="3"/>
        <v>123301.83500000001</v>
      </c>
    </row>
    <row r="67" spans="6:13" ht="20" customHeight="1" x14ac:dyDescent="0.2">
      <c r="F67" s="4">
        <v>42066</v>
      </c>
      <c r="G67" t="s">
        <v>5</v>
      </c>
      <c r="H67" t="s">
        <v>4</v>
      </c>
      <c r="I67" s="10">
        <v>126750.29</v>
      </c>
      <c r="J67" s="30">
        <f t="shared" si="0"/>
        <v>126750.29</v>
      </c>
      <c r="K67" s="30" t="e">
        <f t="shared" si="1"/>
        <v>#N/A</v>
      </c>
      <c r="L67" s="30" t="e">
        <f t="shared" si="2"/>
        <v>#N/A</v>
      </c>
      <c r="M67" s="10">
        <f t="shared" si="3"/>
        <v>126750.29</v>
      </c>
    </row>
    <row r="68" spans="6:13" ht="20" customHeight="1" x14ac:dyDescent="0.2">
      <c r="F68" s="4">
        <v>42067</v>
      </c>
      <c r="G68" t="s">
        <v>5</v>
      </c>
      <c r="H68" t="s">
        <v>4</v>
      </c>
      <c r="I68" s="10">
        <v>120764.185</v>
      </c>
      <c r="J68" s="30">
        <f t="shared" si="0"/>
        <v>120764.185</v>
      </c>
      <c r="K68" s="30" t="e">
        <f t="shared" si="1"/>
        <v>#N/A</v>
      </c>
      <c r="L68" s="30" t="e">
        <f t="shared" si="2"/>
        <v>#N/A</v>
      </c>
      <c r="M68" s="10">
        <f t="shared" si="3"/>
        <v>120764.185</v>
      </c>
    </row>
    <row r="69" spans="6:13" ht="20" customHeight="1" x14ac:dyDescent="0.2">
      <c r="F69" s="4">
        <v>42068</v>
      </c>
      <c r="G69" t="s">
        <v>5</v>
      </c>
      <c r="H69" t="s">
        <v>4</v>
      </c>
      <c r="I69" s="10">
        <v>114967.345</v>
      </c>
      <c r="J69" s="30">
        <f t="shared" si="0"/>
        <v>114967.345</v>
      </c>
      <c r="K69" s="30" t="e">
        <f t="shared" si="1"/>
        <v>#N/A</v>
      </c>
      <c r="L69" s="30" t="e">
        <f t="shared" si="2"/>
        <v>#N/A</v>
      </c>
      <c r="M69" s="10">
        <f t="shared" si="3"/>
        <v>114967.345</v>
      </c>
    </row>
    <row r="70" spans="6:13" ht="20" customHeight="1" x14ac:dyDescent="0.2">
      <c r="F70" s="4">
        <v>42069</v>
      </c>
      <c r="G70" t="s">
        <v>5</v>
      </c>
      <c r="H70" t="s">
        <v>4</v>
      </c>
      <c r="I70" s="10">
        <v>117053.75</v>
      </c>
      <c r="J70" s="30">
        <f t="shared" ref="J70:J133" si="4">IF(G70="Y",I70,NA())</f>
        <v>117053.75</v>
      </c>
      <c r="K70" s="30" t="e">
        <f t="shared" ref="K70:K133" si="5">IF(G70="N",I70,NA())</f>
        <v>#N/A</v>
      </c>
      <c r="L70" s="30" t="e">
        <f t="shared" ref="L70:L133" si="6">IF(H70="Y",I70,NA())</f>
        <v>#N/A</v>
      </c>
      <c r="M70" s="10">
        <f t="shared" ref="M70:M133" si="7">IF(H70="Y",NA(),I70)</f>
        <v>117053.75</v>
      </c>
    </row>
    <row r="71" spans="6:13" ht="20" customHeight="1" x14ac:dyDescent="0.2">
      <c r="F71" s="4">
        <v>42070</v>
      </c>
      <c r="G71" t="s">
        <v>5</v>
      </c>
      <c r="H71" t="s">
        <v>4</v>
      </c>
      <c r="I71" s="10">
        <v>108344.575</v>
      </c>
      <c r="J71" s="30">
        <f t="shared" si="4"/>
        <v>108344.575</v>
      </c>
      <c r="K71" s="30" t="e">
        <f t="shared" si="5"/>
        <v>#N/A</v>
      </c>
      <c r="L71" s="30" t="e">
        <f t="shared" si="6"/>
        <v>#N/A</v>
      </c>
      <c r="M71" s="10">
        <f t="shared" si="7"/>
        <v>108344.575</v>
      </c>
    </row>
    <row r="72" spans="6:13" ht="20" customHeight="1" x14ac:dyDescent="0.2">
      <c r="F72" s="4">
        <v>42071</v>
      </c>
      <c r="G72" t="s">
        <v>5</v>
      </c>
      <c r="H72" t="s">
        <v>4</v>
      </c>
      <c r="I72" s="10">
        <v>106348.78</v>
      </c>
      <c r="J72" s="30">
        <f t="shared" si="4"/>
        <v>106348.78</v>
      </c>
      <c r="K72" s="30" t="e">
        <f t="shared" si="5"/>
        <v>#N/A</v>
      </c>
      <c r="L72" s="30" t="e">
        <f t="shared" si="6"/>
        <v>#N/A</v>
      </c>
      <c r="M72" s="10">
        <f t="shared" si="7"/>
        <v>106348.78</v>
      </c>
    </row>
    <row r="73" spans="6:13" ht="20" customHeight="1" x14ac:dyDescent="0.2">
      <c r="F73" s="4">
        <v>42072</v>
      </c>
      <c r="G73" t="s">
        <v>5</v>
      </c>
      <c r="H73" t="s">
        <v>5</v>
      </c>
      <c r="I73" s="10">
        <v>108282.48</v>
      </c>
      <c r="J73" s="30">
        <f t="shared" si="4"/>
        <v>108282.48</v>
      </c>
      <c r="K73" s="30" t="e">
        <f t="shared" si="5"/>
        <v>#N/A</v>
      </c>
      <c r="L73" s="30">
        <f t="shared" si="6"/>
        <v>108282.48</v>
      </c>
      <c r="M73" s="10" t="e">
        <f t="shared" si="7"/>
        <v>#N/A</v>
      </c>
    </row>
    <row r="74" spans="6:13" ht="20" customHeight="1" x14ac:dyDescent="0.2">
      <c r="F74" s="4">
        <v>42073</v>
      </c>
      <c r="G74" t="s">
        <v>5</v>
      </c>
      <c r="H74" t="s">
        <v>4</v>
      </c>
      <c r="I74" s="10">
        <v>125828.53</v>
      </c>
      <c r="J74" s="30">
        <f t="shared" si="4"/>
        <v>125828.53</v>
      </c>
      <c r="K74" s="30" t="e">
        <f t="shared" si="5"/>
        <v>#N/A</v>
      </c>
      <c r="L74" s="30" t="e">
        <f t="shared" si="6"/>
        <v>#N/A</v>
      </c>
      <c r="M74" s="10">
        <f t="shared" si="7"/>
        <v>125828.53</v>
      </c>
    </row>
    <row r="75" spans="6:13" ht="20" customHeight="1" x14ac:dyDescent="0.2">
      <c r="F75" s="4">
        <v>42074</v>
      </c>
      <c r="G75" t="s">
        <v>5</v>
      </c>
      <c r="H75" t="s">
        <v>4</v>
      </c>
      <c r="I75" s="10">
        <v>124418.41499999999</v>
      </c>
      <c r="J75" s="30">
        <f t="shared" si="4"/>
        <v>124418.41499999999</v>
      </c>
      <c r="K75" s="30" t="e">
        <f t="shared" si="5"/>
        <v>#N/A</v>
      </c>
      <c r="L75" s="30" t="e">
        <f t="shared" si="6"/>
        <v>#N/A</v>
      </c>
      <c r="M75" s="10">
        <f t="shared" si="7"/>
        <v>124418.41499999999</v>
      </c>
    </row>
    <row r="76" spans="6:13" ht="20" customHeight="1" x14ac:dyDescent="0.2">
      <c r="F76" s="4">
        <v>42075</v>
      </c>
      <c r="G76" t="s">
        <v>5</v>
      </c>
      <c r="H76" t="s">
        <v>4</v>
      </c>
      <c r="I76" s="10">
        <v>121683.65</v>
      </c>
      <c r="J76" s="30">
        <f t="shared" si="4"/>
        <v>121683.65</v>
      </c>
      <c r="K76" s="30" t="e">
        <f t="shared" si="5"/>
        <v>#N/A</v>
      </c>
      <c r="L76" s="30" t="e">
        <f t="shared" si="6"/>
        <v>#N/A</v>
      </c>
      <c r="M76" s="10">
        <f t="shared" si="7"/>
        <v>121683.65</v>
      </c>
    </row>
    <row r="77" spans="6:13" ht="20" customHeight="1" x14ac:dyDescent="0.2">
      <c r="F77" s="4">
        <v>42076</v>
      </c>
      <c r="G77" t="s">
        <v>5</v>
      </c>
      <c r="H77" t="s">
        <v>4</v>
      </c>
      <c r="I77" s="10">
        <v>120929.815</v>
      </c>
      <c r="J77" s="30">
        <f t="shared" si="4"/>
        <v>120929.815</v>
      </c>
      <c r="K77" s="30" t="e">
        <f t="shared" si="5"/>
        <v>#N/A</v>
      </c>
      <c r="L77" s="30" t="e">
        <f t="shared" si="6"/>
        <v>#N/A</v>
      </c>
      <c r="M77" s="10">
        <f t="shared" si="7"/>
        <v>120929.815</v>
      </c>
    </row>
    <row r="78" spans="6:13" ht="20" customHeight="1" x14ac:dyDescent="0.2">
      <c r="F78" s="4">
        <v>42077</v>
      </c>
      <c r="G78" t="s">
        <v>5</v>
      </c>
      <c r="H78" t="s">
        <v>4</v>
      </c>
      <c r="I78" s="10">
        <v>108738.82</v>
      </c>
      <c r="J78" s="30">
        <f t="shared" si="4"/>
        <v>108738.82</v>
      </c>
      <c r="K78" s="30" t="e">
        <f t="shared" si="5"/>
        <v>#N/A</v>
      </c>
      <c r="L78" s="30" t="e">
        <f t="shared" si="6"/>
        <v>#N/A</v>
      </c>
      <c r="M78" s="10">
        <f t="shared" si="7"/>
        <v>108738.82</v>
      </c>
    </row>
    <row r="79" spans="6:13" ht="20" customHeight="1" x14ac:dyDescent="0.2">
      <c r="F79" s="4">
        <v>42078</v>
      </c>
      <c r="G79" t="s">
        <v>5</v>
      </c>
      <c r="H79" t="s">
        <v>4</v>
      </c>
      <c r="I79" s="10">
        <v>100170.295</v>
      </c>
      <c r="J79" s="30">
        <f t="shared" si="4"/>
        <v>100170.295</v>
      </c>
      <c r="K79" s="30" t="e">
        <f t="shared" si="5"/>
        <v>#N/A</v>
      </c>
      <c r="L79" s="30" t="e">
        <f t="shared" si="6"/>
        <v>#N/A</v>
      </c>
      <c r="M79" s="10">
        <f t="shared" si="7"/>
        <v>100170.295</v>
      </c>
    </row>
    <row r="80" spans="6:13" ht="20" customHeight="1" x14ac:dyDescent="0.2">
      <c r="F80" s="4">
        <v>42079</v>
      </c>
      <c r="G80" t="s">
        <v>5</v>
      </c>
      <c r="H80" t="s">
        <v>4</v>
      </c>
      <c r="I80" s="10">
        <v>123787.075</v>
      </c>
      <c r="J80" s="30">
        <f t="shared" si="4"/>
        <v>123787.075</v>
      </c>
      <c r="K80" s="30" t="e">
        <f t="shared" si="5"/>
        <v>#N/A</v>
      </c>
      <c r="L80" s="30" t="e">
        <f t="shared" si="6"/>
        <v>#N/A</v>
      </c>
      <c r="M80" s="10">
        <f t="shared" si="7"/>
        <v>123787.075</v>
      </c>
    </row>
    <row r="81" spans="6:13" ht="20" customHeight="1" x14ac:dyDescent="0.2">
      <c r="F81" s="4">
        <v>42080</v>
      </c>
      <c r="G81" t="s">
        <v>5</v>
      </c>
      <c r="H81" t="s">
        <v>4</v>
      </c>
      <c r="I81" s="10">
        <v>125600.86</v>
      </c>
      <c r="J81" s="30">
        <f t="shared" si="4"/>
        <v>125600.86</v>
      </c>
      <c r="K81" s="30" t="e">
        <f t="shared" si="5"/>
        <v>#N/A</v>
      </c>
      <c r="L81" s="30" t="e">
        <f t="shared" si="6"/>
        <v>#N/A</v>
      </c>
      <c r="M81" s="10">
        <f t="shared" si="7"/>
        <v>125600.86</v>
      </c>
    </row>
    <row r="82" spans="6:13" ht="20" customHeight="1" x14ac:dyDescent="0.2">
      <c r="F82" s="4">
        <v>42081</v>
      </c>
      <c r="G82" t="s">
        <v>5</v>
      </c>
      <c r="H82" t="s">
        <v>4</v>
      </c>
      <c r="I82" s="10">
        <v>127975.815</v>
      </c>
      <c r="J82" s="30">
        <f t="shared" si="4"/>
        <v>127975.815</v>
      </c>
      <c r="K82" s="30" t="e">
        <f t="shared" si="5"/>
        <v>#N/A</v>
      </c>
      <c r="L82" s="30" t="e">
        <f t="shared" si="6"/>
        <v>#N/A</v>
      </c>
      <c r="M82" s="10">
        <f t="shared" si="7"/>
        <v>127975.815</v>
      </c>
    </row>
    <row r="83" spans="6:13" ht="20" customHeight="1" x14ac:dyDescent="0.2">
      <c r="F83" s="4">
        <v>42082</v>
      </c>
      <c r="G83" t="s">
        <v>5</v>
      </c>
      <c r="H83" t="s">
        <v>4</v>
      </c>
      <c r="I83" s="10">
        <v>128319.45</v>
      </c>
      <c r="J83" s="30">
        <f t="shared" si="4"/>
        <v>128319.45</v>
      </c>
      <c r="K83" s="30" t="e">
        <f t="shared" si="5"/>
        <v>#N/A</v>
      </c>
      <c r="L83" s="30" t="e">
        <f t="shared" si="6"/>
        <v>#N/A</v>
      </c>
      <c r="M83" s="10">
        <f t="shared" si="7"/>
        <v>128319.45</v>
      </c>
    </row>
    <row r="84" spans="6:13" ht="20" customHeight="1" x14ac:dyDescent="0.2">
      <c r="F84" s="4">
        <v>42083</v>
      </c>
      <c r="G84" t="s">
        <v>5</v>
      </c>
      <c r="H84" t="s">
        <v>4</v>
      </c>
      <c r="I84" s="10">
        <v>119491.32</v>
      </c>
      <c r="J84" s="30">
        <f t="shared" si="4"/>
        <v>119491.32</v>
      </c>
      <c r="K84" s="30" t="e">
        <f t="shared" si="5"/>
        <v>#N/A</v>
      </c>
      <c r="L84" s="30" t="e">
        <f t="shared" si="6"/>
        <v>#N/A</v>
      </c>
      <c r="M84" s="10">
        <f t="shared" si="7"/>
        <v>119491.32</v>
      </c>
    </row>
    <row r="85" spans="6:13" ht="20" customHeight="1" x14ac:dyDescent="0.2">
      <c r="F85" s="4">
        <v>42084</v>
      </c>
      <c r="G85" t="s">
        <v>5</v>
      </c>
      <c r="H85" t="s">
        <v>4</v>
      </c>
      <c r="I85" s="10">
        <v>106754.8</v>
      </c>
      <c r="J85" s="30">
        <f t="shared" si="4"/>
        <v>106754.8</v>
      </c>
      <c r="K85" s="30" t="e">
        <f t="shared" si="5"/>
        <v>#N/A</v>
      </c>
      <c r="L85" s="30" t="e">
        <f t="shared" si="6"/>
        <v>#N/A</v>
      </c>
      <c r="M85" s="10">
        <f t="shared" si="7"/>
        <v>106754.8</v>
      </c>
    </row>
    <row r="86" spans="6:13" ht="20" customHeight="1" x14ac:dyDescent="0.2">
      <c r="F86" s="4">
        <v>42085</v>
      </c>
      <c r="G86" t="s">
        <v>5</v>
      </c>
      <c r="H86" t="s">
        <v>4</v>
      </c>
      <c r="I86" s="10">
        <v>106555.03</v>
      </c>
      <c r="J86" s="30">
        <f t="shared" si="4"/>
        <v>106555.03</v>
      </c>
      <c r="K86" s="30" t="e">
        <f t="shared" si="5"/>
        <v>#N/A</v>
      </c>
      <c r="L86" s="30" t="e">
        <f t="shared" si="6"/>
        <v>#N/A</v>
      </c>
      <c r="M86" s="10">
        <f t="shared" si="7"/>
        <v>106555.03</v>
      </c>
    </row>
    <row r="87" spans="6:13" ht="20" customHeight="1" x14ac:dyDescent="0.2">
      <c r="F87" s="4">
        <v>42086</v>
      </c>
      <c r="G87" t="s">
        <v>5</v>
      </c>
      <c r="H87" t="s">
        <v>4</v>
      </c>
      <c r="I87" s="10">
        <v>122810.05</v>
      </c>
      <c r="J87" s="30">
        <f t="shared" si="4"/>
        <v>122810.05</v>
      </c>
      <c r="K87" s="30" t="e">
        <f t="shared" si="5"/>
        <v>#N/A</v>
      </c>
      <c r="L87" s="30" t="e">
        <f t="shared" si="6"/>
        <v>#N/A</v>
      </c>
      <c r="M87" s="10">
        <f t="shared" si="7"/>
        <v>122810.05</v>
      </c>
    </row>
    <row r="88" spans="6:13" ht="20" customHeight="1" x14ac:dyDescent="0.2">
      <c r="F88" s="4">
        <v>42087</v>
      </c>
      <c r="G88" t="s">
        <v>5</v>
      </c>
      <c r="H88" t="s">
        <v>4</v>
      </c>
      <c r="I88" s="10">
        <v>123234.935</v>
      </c>
      <c r="J88" s="30">
        <f t="shared" si="4"/>
        <v>123234.935</v>
      </c>
      <c r="K88" s="30" t="e">
        <f t="shared" si="5"/>
        <v>#N/A</v>
      </c>
      <c r="L88" s="30" t="e">
        <f t="shared" si="6"/>
        <v>#N/A</v>
      </c>
      <c r="M88" s="10">
        <f t="shared" si="7"/>
        <v>123234.935</v>
      </c>
    </row>
    <row r="89" spans="6:13" ht="20" customHeight="1" x14ac:dyDescent="0.2">
      <c r="F89" s="4">
        <v>42088</v>
      </c>
      <c r="G89" t="s">
        <v>5</v>
      </c>
      <c r="H89" t="s">
        <v>4</v>
      </c>
      <c r="I89" s="10">
        <v>122268.86</v>
      </c>
      <c r="J89" s="30">
        <f t="shared" si="4"/>
        <v>122268.86</v>
      </c>
      <c r="K89" s="30" t="e">
        <f t="shared" si="5"/>
        <v>#N/A</v>
      </c>
      <c r="L89" s="30" t="e">
        <f t="shared" si="6"/>
        <v>#N/A</v>
      </c>
      <c r="M89" s="10">
        <f t="shared" si="7"/>
        <v>122268.86</v>
      </c>
    </row>
    <row r="90" spans="6:13" ht="20" customHeight="1" x14ac:dyDescent="0.2">
      <c r="F90" s="4">
        <v>42089</v>
      </c>
      <c r="G90" t="s">
        <v>5</v>
      </c>
      <c r="H90" t="s">
        <v>4</v>
      </c>
      <c r="I90" s="10">
        <v>121998.2</v>
      </c>
      <c r="J90" s="30">
        <f t="shared" si="4"/>
        <v>121998.2</v>
      </c>
      <c r="K90" s="30" t="e">
        <f t="shared" si="5"/>
        <v>#N/A</v>
      </c>
      <c r="L90" s="30" t="e">
        <f t="shared" si="6"/>
        <v>#N/A</v>
      </c>
      <c r="M90" s="10">
        <f t="shared" si="7"/>
        <v>121998.2</v>
      </c>
    </row>
    <row r="91" spans="6:13" ht="20" customHeight="1" x14ac:dyDescent="0.2">
      <c r="F91" s="4">
        <v>42090</v>
      </c>
      <c r="G91" t="s">
        <v>4</v>
      </c>
      <c r="H91" t="s">
        <v>4</v>
      </c>
      <c r="I91" s="10">
        <v>122346.33500000001</v>
      </c>
      <c r="J91" s="30" t="e">
        <f t="shared" si="4"/>
        <v>#N/A</v>
      </c>
      <c r="K91" s="30">
        <f t="shared" si="5"/>
        <v>122346.33500000001</v>
      </c>
      <c r="L91" s="30" t="e">
        <f t="shared" si="6"/>
        <v>#N/A</v>
      </c>
      <c r="M91" s="10">
        <f t="shared" si="7"/>
        <v>122346.33500000001</v>
      </c>
    </row>
    <row r="92" spans="6:13" ht="20" customHeight="1" x14ac:dyDescent="0.2">
      <c r="F92" s="4">
        <v>42091</v>
      </c>
      <c r="G92" t="s">
        <v>4</v>
      </c>
      <c r="H92" t="s">
        <v>4</v>
      </c>
      <c r="I92" s="10">
        <v>112187.715</v>
      </c>
      <c r="J92" s="30" t="e">
        <f t="shared" si="4"/>
        <v>#N/A</v>
      </c>
      <c r="K92" s="30">
        <f t="shared" si="5"/>
        <v>112187.715</v>
      </c>
      <c r="L92" s="30" t="e">
        <f t="shared" si="6"/>
        <v>#N/A</v>
      </c>
      <c r="M92" s="10">
        <f t="shared" si="7"/>
        <v>112187.715</v>
      </c>
    </row>
    <row r="93" spans="6:13" ht="20" customHeight="1" x14ac:dyDescent="0.2">
      <c r="F93" s="4">
        <v>42092</v>
      </c>
      <c r="G93" t="s">
        <v>4</v>
      </c>
      <c r="H93" t="s">
        <v>4</v>
      </c>
      <c r="I93" s="10">
        <v>106418.66499999999</v>
      </c>
      <c r="J93" s="30" t="e">
        <f t="shared" si="4"/>
        <v>#N/A</v>
      </c>
      <c r="K93" s="30">
        <f t="shared" si="5"/>
        <v>106418.66499999999</v>
      </c>
      <c r="L93" s="30" t="e">
        <f t="shared" si="6"/>
        <v>#N/A</v>
      </c>
      <c r="M93" s="10">
        <f t="shared" si="7"/>
        <v>106418.66499999999</v>
      </c>
    </row>
    <row r="94" spans="6:13" ht="20" customHeight="1" x14ac:dyDescent="0.2">
      <c r="F94" s="4">
        <v>42093</v>
      </c>
      <c r="G94" t="s">
        <v>4</v>
      </c>
      <c r="H94" t="s">
        <v>4</v>
      </c>
      <c r="I94" s="10">
        <v>123061.87</v>
      </c>
      <c r="J94" s="30" t="e">
        <f t="shared" si="4"/>
        <v>#N/A</v>
      </c>
      <c r="K94" s="30">
        <f t="shared" si="5"/>
        <v>123061.87</v>
      </c>
      <c r="L94" s="30" t="e">
        <f t="shared" si="6"/>
        <v>#N/A</v>
      </c>
      <c r="M94" s="10">
        <f t="shared" si="7"/>
        <v>123061.87</v>
      </c>
    </row>
    <row r="95" spans="6:13" ht="20" customHeight="1" x14ac:dyDescent="0.2">
      <c r="F95" s="4">
        <v>42094</v>
      </c>
      <c r="G95" t="s">
        <v>4</v>
      </c>
      <c r="H95" t="s">
        <v>4</v>
      </c>
      <c r="I95" s="10">
        <v>125795.325</v>
      </c>
      <c r="J95" s="30" t="e">
        <f t="shared" si="4"/>
        <v>#N/A</v>
      </c>
      <c r="K95" s="30">
        <f t="shared" si="5"/>
        <v>125795.325</v>
      </c>
      <c r="L95" s="30" t="e">
        <f t="shared" si="6"/>
        <v>#N/A</v>
      </c>
      <c r="M95" s="10">
        <f t="shared" si="7"/>
        <v>125795.325</v>
      </c>
    </row>
    <row r="96" spans="6:13" ht="20" customHeight="1" x14ac:dyDescent="0.2">
      <c r="F96" s="4">
        <v>42095</v>
      </c>
      <c r="G96" t="s">
        <v>4</v>
      </c>
      <c r="H96" t="s">
        <v>4</v>
      </c>
      <c r="I96" s="10">
        <v>122042.265</v>
      </c>
      <c r="J96" s="30" t="e">
        <f t="shared" si="4"/>
        <v>#N/A</v>
      </c>
      <c r="K96" s="30">
        <f t="shared" si="5"/>
        <v>122042.265</v>
      </c>
      <c r="L96" s="30" t="e">
        <f t="shared" si="6"/>
        <v>#N/A</v>
      </c>
      <c r="M96" s="10">
        <f t="shared" si="7"/>
        <v>122042.265</v>
      </c>
    </row>
    <row r="97" spans="6:13" ht="20" customHeight="1" x14ac:dyDescent="0.2">
      <c r="F97" s="4">
        <v>42096</v>
      </c>
      <c r="G97" t="s">
        <v>4</v>
      </c>
      <c r="H97" t="s">
        <v>4</v>
      </c>
      <c r="I97" s="10">
        <v>113838.41</v>
      </c>
      <c r="J97" s="30" t="e">
        <f t="shared" si="4"/>
        <v>#N/A</v>
      </c>
      <c r="K97" s="30">
        <f t="shared" si="5"/>
        <v>113838.41</v>
      </c>
      <c r="L97" s="30" t="e">
        <f t="shared" si="6"/>
        <v>#N/A</v>
      </c>
      <c r="M97" s="10">
        <f t="shared" si="7"/>
        <v>113838.41</v>
      </c>
    </row>
    <row r="98" spans="6:13" ht="20" customHeight="1" x14ac:dyDescent="0.2">
      <c r="F98" s="4">
        <v>42097</v>
      </c>
      <c r="G98" t="s">
        <v>4</v>
      </c>
      <c r="H98" t="s">
        <v>5</v>
      </c>
      <c r="I98" s="10">
        <v>98891.06</v>
      </c>
      <c r="J98" s="30" t="e">
        <f t="shared" si="4"/>
        <v>#N/A</v>
      </c>
      <c r="K98" s="30">
        <f t="shared" si="5"/>
        <v>98891.06</v>
      </c>
      <c r="L98" s="30">
        <f t="shared" si="6"/>
        <v>98891.06</v>
      </c>
      <c r="M98" s="10" t="e">
        <f t="shared" si="7"/>
        <v>#N/A</v>
      </c>
    </row>
    <row r="99" spans="6:13" ht="20" customHeight="1" x14ac:dyDescent="0.2">
      <c r="F99" s="4">
        <v>42098</v>
      </c>
      <c r="G99" t="s">
        <v>4</v>
      </c>
      <c r="H99" t="s">
        <v>5</v>
      </c>
      <c r="I99" s="10">
        <v>103999.17</v>
      </c>
      <c r="J99" s="30" t="e">
        <f t="shared" si="4"/>
        <v>#N/A</v>
      </c>
      <c r="K99" s="30">
        <f t="shared" si="5"/>
        <v>103999.17</v>
      </c>
      <c r="L99" s="30">
        <f t="shared" si="6"/>
        <v>103999.17</v>
      </c>
      <c r="M99" s="10" t="e">
        <f t="shared" si="7"/>
        <v>#N/A</v>
      </c>
    </row>
    <row r="100" spans="6:13" ht="20" customHeight="1" x14ac:dyDescent="0.2">
      <c r="F100" s="4">
        <v>42099</v>
      </c>
      <c r="G100" t="s">
        <v>4</v>
      </c>
      <c r="H100" t="s">
        <v>4</v>
      </c>
      <c r="I100" s="10">
        <v>103685.45</v>
      </c>
      <c r="J100" s="30" t="e">
        <f t="shared" si="4"/>
        <v>#N/A</v>
      </c>
      <c r="K100" s="30">
        <f t="shared" si="5"/>
        <v>103685.45</v>
      </c>
      <c r="L100" s="30" t="e">
        <f t="shared" si="6"/>
        <v>#N/A</v>
      </c>
      <c r="M100" s="10">
        <f t="shared" si="7"/>
        <v>103685.45</v>
      </c>
    </row>
    <row r="101" spans="6:13" ht="20" customHeight="1" x14ac:dyDescent="0.2">
      <c r="F101" s="4">
        <v>42100</v>
      </c>
      <c r="G101" t="s">
        <v>4</v>
      </c>
      <c r="H101" t="s">
        <v>5</v>
      </c>
      <c r="I101" s="10">
        <v>107383.37</v>
      </c>
      <c r="J101" s="30" t="e">
        <f t="shared" si="4"/>
        <v>#N/A</v>
      </c>
      <c r="K101" s="30">
        <f t="shared" si="5"/>
        <v>107383.37</v>
      </c>
      <c r="L101" s="30">
        <f t="shared" si="6"/>
        <v>107383.37</v>
      </c>
      <c r="M101" s="10" t="e">
        <f t="shared" si="7"/>
        <v>#N/A</v>
      </c>
    </row>
    <row r="102" spans="6:13" ht="20" customHeight="1" x14ac:dyDescent="0.2">
      <c r="F102" s="4">
        <v>42101</v>
      </c>
      <c r="G102" t="s">
        <v>4</v>
      </c>
      <c r="H102" t="s">
        <v>4</v>
      </c>
      <c r="I102" s="10">
        <v>120235.505</v>
      </c>
      <c r="J102" s="30" t="e">
        <f t="shared" si="4"/>
        <v>#N/A</v>
      </c>
      <c r="K102" s="30">
        <f t="shared" si="5"/>
        <v>120235.505</v>
      </c>
      <c r="L102" s="30" t="e">
        <f t="shared" si="6"/>
        <v>#N/A</v>
      </c>
      <c r="M102" s="10">
        <f t="shared" si="7"/>
        <v>120235.505</v>
      </c>
    </row>
    <row r="103" spans="6:13" ht="20" customHeight="1" x14ac:dyDescent="0.2">
      <c r="F103" s="4">
        <v>42102</v>
      </c>
      <c r="G103" t="s">
        <v>4</v>
      </c>
      <c r="H103" t="s">
        <v>4</v>
      </c>
      <c r="I103" s="10">
        <v>122129.77499999999</v>
      </c>
      <c r="J103" s="30" t="e">
        <f t="shared" si="4"/>
        <v>#N/A</v>
      </c>
      <c r="K103" s="30">
        <f t="shared" si="5"/>
        <v>122129.77499999999</v>
      </c>
      <c r="L103" s="30" t="e">
        <f t="shared" si="6"/>
        <v>#N/A</v>
      </c>
      <c r="M103" s="10">
        <f t="shared" si="7"/>
        <v>122129.77499999999</v>
      </c>
    </row>
    <row r="104" spans="6:13" ht="20" customHeight="1" x14ac:dyDescent="0.2">
      <c r="F104" s="4">
        <v>42103</v>
      </c>
      <c r="G104" t="s">
        <v>4</v>
      </c>
      <c r="H104" t="s">
        <v>4</v>
      </c>
      <c r="I104" s="10">
        <v>123990.76</v>
      </c>
      <c r="J104" s="30" t="e">
        <f t="shared" si="4"/>
        <v>#N/A</v>
      </c>
      <c r="K104" s="30">
        <f t="shared" si="5"/>
        <v>123990.76</v>
      </c>
      <c r="L104" s="30" t="e">
        <f t="shared" si="6"/>
        <v>#N/A</v>
      </c>
      <c r="M104" s="10">
        <f t="shared" si="7"/>
        <v>123990.76</v>
      </c>
    </row>
    <row r="105" spans="6:13" ht="20" customHeight="1" x14ac:dyDescent="0.2">
      <c r="F105" s="4">
        <v>42104</v>
      </c>
      <c r="G105" t="s">
        <v>4</v>
      </c>
      <c r="H105" t="s">
        <v>4</v>
      </c>
      <c r="I105" s="10">
        <v>121753.11500000001</v>
      </c>
      <c r="J105" s="30" t="e">
        <f t="shared" si="4"/>
        <v>#N/A</v>
      </c>
      <c r="K105" s="30">
        <f t="shared" si="5"/>
        <v>121753.11500000001</v>
      </c>
      <c r="L105" s="30" t="e">
        <f t="shared" si="6"/>
        <v>#N/A</v>
      </c>
      <c r="M105" s="10">
        <f t="shared" si="7"/>
        <v>121753.11500000001</v>
      </c>
    </row>
    <row r="106" spans="6:13" ht="20" customHeight="1" x14ac:dyDescent="0.2">
      <c r="F106" s="4">
        <v>42105</v>
      </c>
      <c r="G106" t="s">
        <v>4</v>
      </c>
      <c r="H106" t="s">
        <v>4</v>
      </c>
      <c r="I106" s="10">
        <v>110034.16499999999</v>
      </c>
      <c r="J106" s="30" t="e">
        <f t="shared" si="4"/>
        <v>#N/A</v>
      </c>
      <c r="K106" s="30">
        <f t="shared" si="5"/>
        <v>110034.16499999999</v>
      </c>
      <c r="L106" s="30" t="e">
        <f t="shared" si="6"/>
        <v>#N/A</v>
      </c>
      <c r="M106" s="10">
        <f t="shared" si="7"/>
        <v>110034.16499999999</v>
      </c>
    </row>
    <row r="107" spans="6:13" ht="20" customHeight="1" x14ac:dyDescent="0.2">
      <c r="F107" s="4">
        <v>42106</v>
      </c>
      <c r="G107" t="s">
        <v>4</v>
      </c>
      <c r="H107" t="s">
        <v>4</v>
      </c>
      <c r="I107" s="10">
        <v>103760.22500000001</v>
      </c>
      <c r="J107" s="30" t="e">
        <f t="shared" si="4"/>
        <v>#N/A</v>
      </c>
      <c r="K107" s="30">
        <f t="shared" si="5"/>
        <v>103760.22500000001</v>
      </c>
      <c r="L107" s="30" t="e">
        <f t="shared" si="6"/>
        <v>#N/A</v>
      </c>
      <c r="M107" s="10">
        <f t="shared" si="7"/>
        <v>103760.22500000001</v>
      </c>
    </row>
    <row r="108" spans="6:13" ht="20" customHeight="1" x14ac:dyDescent="0.2">
      <c r="F108" s="4">
        <v>42107</v>
      </c>
      <c r="G108" t="s">
        <v>4</v>
      </c>
      <c r="H108" t="s">
        <v>4</v>
      </c>
      <c r="I108" s="10">
        <v>125107.78</v>
      </c>
      <c r="J108" s="30" t="e">
        <f t="shared" si="4"/>
        <v>#N/A</v>
      </c>
      <c r="K108" s="30">
        <f t="shared" si="5"/>
        <v>125107.78</v>
      </c>
      <c r="L108" s="30" t="e">
        <f t="shared" si="6"/>
        <v>#N/A</v>
      </c>
      <c r="M108" s="10">
        <f t="shared" si="7"/>
        <v>125107.78</v>
      </c>
    </row>
    <row r="109" spans="6:13" ht="20" customHeight="1" x14ac:dyDescent="0.2">
      <c r="F109" s="4">
        <v>42108</v>
      </c>
      <c r="G109" t="s">
        <v>5</v>
      </c>
      <c r="H109" t="s">
        <v>4</v>
      </c>
      <c r="I109" s="10">
        <v>127793.38</v>
      </c>
      <c r="J109" s="30">
        <f t="shared" si="4"/>
        <v>127793.38</v>
      </c>
      <c r="K109" s="30" t="e">
        <f t="shared" si="5"/>
        <v>#N/A</v>
      </c>
      <c r="L109" s="30" t="e">
        <f t="shared" si="6"/>
        <v>#N/A</v>
      </c>
      <c r="M109" s="10">
        <f t="shared" si="7"/>
        <v>127793.38</v>
      </c>
    </row>
    <row r="110" spans="6:13" ht="20" customHeight="1" x14ac:dyDescent="0.2">
      <c r="F110" s="4">
        <v>42109</v>
      </c>
      <c r="G110" t="s">
        <v>5</v>
      </c>
      <c r="H110" t="s">
        <v>4</v>
      </c>
      <c r="I110" s="10">
        <v>126673.935</v>
      </c>
      <c r="J110" s="30">
        <f t="shared" si="4"/>
        <v>126673.935</v>
      </c>
      <c r="K110" s="30" t="e">
        <f t="shared" si="5"/>
        <v>#N/A</v>
      </c>
      <c r="L110" s="30" t="e">
        <f t="shared" si="6"/>
        <v>#N/A</v>
      </c>
      <c r="M110" s="10">
        <f t="shared" si="7"/>
        <v>126673.935</v>
      </c>
    </row>
    <row r="111" spans="6:13" ht="20" customHeight="1" x14ac:dyDescent="0.2">
      <c r="F111" s="4">
        <v>42110</v>
      </c>
      <c r="G111" t="s">
        <v>5</v>
      </c>
      <c r="H111" t="s">
        <v>4</v>
      </c>
      <c r="I111" s="10">
        <v>126937.94</v>
      </c>
      <c r="J111" s="30">
        <f t="shared" si="4"/>
        <v>126937.94</v>
      </c>
      <c r="K111" s="30" t="e">
        <f t="shared" si="5"/>
        <v>#N/A</v>
      </c>
      <c r="L111" s="30" t="e">
        <f t="shared" si="6"/>
        <v>#N/A</v>
      </c>
      <c r="M111" s="10">
        <f t="shared" si="7"/>
        <v>126937.94</v>
      </c>
    </row>
    <row r="112" spans="6:13" ht="20" customHeight="1" x14ac:dyDescent="0.2">
      <c r="F112" s="4">
        <v>42111</v>
      </c>
      <c r="G112" t="s">
        <v>5</v>
      </c>
      <c r="H112" t="s">
        <v>4</v>
      </c>
      <c r="I112" s="10">
        <v>131031.41499999999</v>
      </c>
      <c r="J112" s="30">
        <f t="shared" si="4"/>
        <v>131031.41499999999</v>
      </c>
      <c r="K112" s="30" t="e">
        <f t="shared" si="5"/>
        <v>#N/A</v>
      </c>
      <c r="L112" s="30" t="e">
        <f t="shared" si="6"/>
        <v>#N/A</v>
      </c>
      <c r="M112" s="10">
        <f t="shared" si="7"/>
        <v>131031.41499999999</v>
      </c>
    </row>
    <row r="113" spans="6:13" ht="20" customHeight="1" x14ac:dyDescent="0.2">
      <c r="F113" s="4">
        <v>42112</v>
      </c>
      <c r="G113" t="s">
        <v>5</v>
      </c>
      <c r="H113" t="s">
        <v>4</v>
      </c>
      <c r="I113" s="10">
        <v>109763.985</v>
      </c>
      <c r="J113" s="30">
        <f t="shared" si="4"/>
        <v>109763.985</v>
      </c>
      <c r="K113" s="30" t="e">
        <f t="shared" si="5"/>
        <v>#N/A</v>
      </c>
      <c r="L113" s="30" t="e">
        <f t="shared" si="6"/>
        <v>#N/A</v>
      </c>
      <c r="M113" s="10">
        <f t="shared" si="7"/>
        <v>109763.985</v>
      </c>
    </row>
    <row r="114" spans="6:13" ht="20" customHeight="1" x14ac:dyDescent="0.2">
      <c r="F114" s="4">
        <v>42113</v>
      </c>
      <c r="G114" t="s">
        <v>5</v>
      </c>
      <c r="H114" t="s">
        <v>4</v>
      </c>
      <c r="I114" s="10">
        <v>107160.54</v>
      </c>
      <c r="J114" s="30">
        <f t="shared" si="4"/>
        <v>107160.54</v>
      </c>
      <c r="K114" s="30" t="e">
        <f t="shared" si="5"/>
        <v>#N/A</v>
      </c>
      <c r="L114" s="30" t="e">
        <f t="shared" si="6"/>
        <v>#N/A</v>
      </c>
      <c r="M114" s="10">
        <f t="shared" si="7"/>
        <v>107160.54</v>
      </c>
    </row>
    <row r="115" spans="6:13" ht="20" customHeight="1" x14ac:dyDescent="0.2">
      <c r="F115" s="4">
        <v>42114</v>
      </c>
      <c r="G115" t="s">
        <v>5</v>
      </c>
      <c r="H115" t="s">
        <v>4</v>
      </c>
      <c r="I115" s="10">
        <v>126696.19</v>
      </c>
      <c r="J115" s="30">
        <f t="shared" si="4"/>
        <v>126696.19</v>
      </c>
      <c r="K115" s="30" t="e">
        <f t="shared" si="5"/>
        <v>#N/A</v>
      </c>
      <c r="L115" s="30" t="e">
        <f t="shared" si="6"/>
        <v>#N/A</v>
      </c>
      <c r="M115" s="10">
        <f t="shared" si="7"/>
        <v>126696.19</v>
      </c>
    </row>
    <row r="116" spans="6:13" ht="20" customHeight="1" x14ac:dyDescent="0.2">
      <c r="F116" s="4">
        <v>42115</v>
      </c>
      <c r="G116" t="s">
        <v>5</v>
      </c>
      <c r="H116" t="s">
        <v>4</v>
      </c>
      <c r="I116" s="10">
        <v>127973.58500000001</v>
      </c>
      <c r="J116" s="30">
        <f t="shared" si="4"/>
        <v>127973.58500000001</v>
      </c>
      <c r="K116" s="30" t="e">
        <f t="shared" si="5"/>
        <v>#N/A</v>
      </c>
      <c r="L116" s="30" t="e">
        <f t="shared" si="6"/>
        <v>#N/A</v>
      </c>
      <c r="M116" s="10">
        <f t="shared" si="7"/>
        <v>127973.58500000001</v>
      </c>
    </row>
    <row r="117" spans="6:13" ht="20" customHeight="1" x14ac:dyDescent="0.2">
      <c r="F117" s="4">
        <v>42116</v>
      </c>
      <c r="G117" t="s">
        <v>5</v>
      </c>
      <c r="H117" t="s">
        <v>4</v>
      </c>
      <c r="I117" s="10">
        <v>128598.495</v>
      </c>
      <c r="J117" s="30">
        <f t="shared" si="4"/>
        <v>128598.495</v>
      </c>
      <c r="K117" s="30" t="e">
        <f t="shared" si="5"/>
        <v>#N/A</v>
      </c>
      <c r="L117" s="30" t="e">
        <f t="shared" si="6"/>
        <v>#N/A</v>
      </c>
      <c r="M117" s="10">
        <f t="shared" si="7"/>
        <v>128598.495</v>
      </c>
    </row>
    <row r="118" spans="6:13" ht="20" customHeight="1" x14ac:dyDescent="0.2">
      <c r="F118" s="4">
        <v>42117</v>
      </c>
      <c r="G118" t="s">
        <v>5</v>
      </c>
      <c r="H118" t="s">
        <v>4</v>
      </c>
      <c r="I118" s="10">
        <v>126483.80499999999</v>
      </c>
      <c r="J118" s="30">
        <f t="shared" si="4"/>
        <v>126483.80499999999</v>
      </c>
      <c r="K118" s="30" t="e">
        <f t="shared" si="5"/>
        <v>#N/A</v>
      </c>
      <c r="L118" s="30" t="e">
        <f t="shared" si="6"/>
        <v>#N/A</v>
      </c>
      <c r="M118" s="10">
        <f t="shared" si="7"/>
        <v>126483.80499999999</v>
      </c>
    </row>
    <row r="119" spans="6:13" ht="20" customHeight="1" x14ac:dyDescent="0.2">
      <c r="F119" s="4">
        <v>42118</v>
      </c>
      <c r="G119" t="s">
        <v>5</v>
      </c>
      <c r="H119" t="s">
        <v>4</v>
      </c>
      <c r="I119" s="10">
        <v>126230.785</v>
      </c>
      <c r="J119" s="30">
        <f t="shared" si="4"/>
        <v>126230.785</v>
      </c>
      <c r="K119" s="30" t="e">
        <f t="shared" si="5"/>
        <v>#N/A</v>
      </c>
      <c r="L119" s="30" t="e">
        <f t="shared" si="6"/>
        <v>#N/A</v>
      </c>
      <c r="M119" s="10">
        <f t="shared" si="7"/>
        <v>126230.785</v>
      </c>
    </row>
    <row r="120" spans="6:13" ht="20" customHeight="1" x14ac:dyDescent="0.2">
      <c r="F120" s="4">
        <v>42119</v>
      </c>
      <c r="G120" t="s">
        <v>5</v>
      </c>
      <c r="H120" t="s">
        <v>5</v>
      </c>
      <c r="I120" s="10">
        <v>111803.625</v>
      </c>
      <c r="J120" s="30">
        <f t="shared" si="4"/>
        <v>111803.625</v>
      </c>
      <c r="K120" s="30" t="e">
        <f t="shared" si="5"/>
        <v>#N/A</v>
      </c>
      <c r="L120" s="30">
        <f t="shared" si="6"/>
        <v>111803.625</v>
      </c>
      <c r="M120" s="10" t="e">
        <f t="shared" si="7"/>
        <v>#N/A</v>
      </c>
    </row>
    <row r="121" spans="6:13" ht="20" customHeight="1" x14ac:dyDescent="0.2">
      <c r="F121" s="4">
        <v>42120</v>
      </c>
      <c r="G121" t="s">
        <v>5</v>
      </c>
      <c r="H121" t="s">
        <v>4</v>
      </c>
      <c r="I121" s="10">
        <v>108217.82</v>
      </c>
      <c r="J121" s="30">
        <f t="shared" si="4"/>
        <v>108217.82</v>
      </c>
      <c r="K121" s="30" t="e">
        <f t="shared" si="5"/>
        <v>#N/A</v>
      </c>
      <c r="L121" s="30" t="e">
        <f t="shared" si="6"/>
        <v>#N/A</v>
      </c>
      <c r="M121" s="10">
        <f t="shared" si="7"/>
        <v>108217.82</v>
      </c>
    </row>
    <row r="122" spans="6:13" ht="20" customHeight="1" x14ac:dyDescent="0.2">
      <c r="F122" s="4">
        <v>42121</v>
      </c>
      <c r="G122" t="s">
        <v>5</v>
      </c>
      <c r="H122" t="s">
        <v>4</v>
      </c>
      <c r="I122" s="10">
        <v>127855.22</v>
      </c>
      <c r="J122" s="30">
        <f t="shared" si="4"/>
        <v>127855.22</v>
      </c>
      <c r="K122" s="30" t="e">
        <f t="shared" si="5"/>
        <v>#N/A</v>
      </c>
      <c r="L122" s="30" t="e">
        <f t="shared" si="6"/>
        <v>#N/A</v>
      </c>
      <c r="M122" s="10">
        <f t="shared" si="7"/>
        <v>127855.22</v>
      </c>
    </row>
    <row r="123" spans="6:13" ht="20" customHeight="1" x14ac:dyDescent="0.2">
      <c r="F123" s="4">
        <v>42122</v>
      </c>
      <c r="G123" t="s">
        <v>5</v>
      </c>
      <c r="H123" t="s">
        <v>4</v>
      </c>
      <c r="I123" s="10">
        <v>132642.14000000001</v>
      </c>
      <c r="J123" s="30">
        <f t="shared" si="4"/>
        <v>132642.14000000001</v>
      </c>
      <c r="K123" s="30" t="e">
        <f t="shared" si="5"/>
        <v>#N/A</v>
      </c>
      <c r="L123" s="30" t="e">
        <f t="shared" si="6"/>
        <v>#N/A</v>
      </c>
      <c r="M123" s="10">
        <f t="shared" si="7"/>
        <v>132642.14000000001</v>
      </c>
    </row>
    <row r="124" spans="6:13" ht="20" customHeight="1" x14ac:dyDescent="0.2">
      <c r="F124" s="4">
        <v>42123</v>
      </c>
      <c r="G124" t="s">
        <v>5</v>
      </c>
      <c r="H124" t="s">
        <v>4</v>
      </c>
      <c r="I124" s="10">
        <v>132814.61499999999</v>
      </c>
      <c r="J124" s="30">
        <f t="shared" si="4"/>
        <v>132814.61499999999</v>
      </c>
      <c r="K124" s="30" t="e">
        <f t="shared" si="5"/>
        <v>#N/A</v>
      </c>
      <c r="L124" s="30" t="e">
        <f t="shared" si="6"/>
        <v>#N/A</v>
      </c>
      <c r="M124" s="10">
        <f t="shared" si="7"/>
        <v>132814.61499999999</v>
      </c>
    </row>
    <row r="125" spans="6:13" ht="20" customHeight="1" x14ac:dyDescent="0.2">
      <c r="F125" s="4">
        <v>42124</v>
      </c>
      <c r="G125" t="s">
        <v>5</v>
      </c>
      <c r="H125" t="s">
        <v>4</v>
      </c>
      <c r="I125" s="10">
        <v>132669.57999999999</v>
      </c>
      <c r="J125" s="30">
        <f t="shared" si="4"/>
        <v>132669.57999999999</v>
      </c>
      <c r="K125" s="30" t="e">
        <f t="shared" si="5"/>
        <v>#N/A</v>
      </c>
      <c r="L125" s="30" t="e">
        <f t="shared" si="6"/>
        <v>#N/A</v>
      </c>
      <c r="M125" s="10">
        <f t="shared" si="7"/>
        <v>132669.57999999999</v>
      </c>
    </row>
    <row r="126" spans="6:13" ht="20" customHeight="1" x14ac:dyDescent="0.2">
      <c r="F126" s="4">
        <v>42125</v>
      </c>
      <c r="G126" t="s">
        <v>5</v>
      </c>
      <c r="H126" t="s">
        <v>4</v>
      </c>
      <c r="I126" s="10">
        <v>126304.44500000001</v>
      </c>
      <c r="J126" s="30">
        <f t="shared" si="4"/>
        <v>126304.44500000001</v>
      </c>
      <c r="K126" s="30" t="e">
        <f t="shared" si="5"/>
        <v>#N/A</v>
      </c>
      <c r="L126" s="30" t="e">
        <f t="shared" si="6"/>
        <v>#N/A</v>
      </c>
      <c r="M126" s="10">
        <f t="shared" si="7"/>
        <v>126304.44500000001</v>
      </c>
    </row>
    <row r="127" spans="6:13" ht="20" customHeight="1" x14ac:dyDescent="0.2">
      <c r="F127" s="4">
        <v>42126</v>
      </c>
      <c r="G127" t="s">
        <v>5</v>
      </c>
      <c r="H127" t="s">
        <v>4</v>
      </c>
      <c r="I127" s="10">
        <v>108487.97500000001</v>
      </c>
      <c r="J127" s="30">
        <f t="shared" si="4"/>
        <v>108487.97500000001</v>
      </c>
      <c r="K127" s="30" t="e">
        <f t="shared" si="5"/>
        <v>#N/A</v>
      </c>
      <c r="L127" s="30" t="e">
        <f t="shared" si="6"/>
        <v>#N/A</v>
      </c>
      <c r="M127" s="10">
        <f t="shared" si="7"/>
        <v>108487.97500000001</v>
      </c>
    </row>
    <row r="128" spans="6:13" ht="20" customHeight="1" x14ac:dyDescent="0.2">
      <c r="F128" s="4">
        <v>42127</v>
      </c>
      <c r="G128" t="s">
        <v>5</v>
      </c>
      <c r="H128" t="s">
        <v>4</v>
      </c>
      <c r="I128" s="10">
        <v>109233.34</v>
      </c>
      <c r="J128" s="30">
        <f t="shared" si="4"/>
        <v>109233.34</v>
      </c>
      <c r="K128" s="30" t="e">
        <f t="shared" si="5"/>
        <v>#N/A</v>
      </c>
      <c r="L128" s="30" t="e">
        <f t="shared" si="6"/>
        <v>#N/A</v>
      </c>
      <c r="M128" s="10">
        <f t="shared" si="7"/>
        <v>109233.34</v>
      </c>
    </row>
    <row r="129" spans="6:13" ht="20" customHeight="1" x14ac:dyDescent="0.2">
      <c r="F129" s="4">
        <v>42128</v>
      </c>
      <c r="G129" t="s">
        <v>5</v>
      </c>
      <c r="H129" t="s">
        <v>4</v>
      </c>
      <c r="I129" s="10">
        <v>122375.47</v>
      </c>
      <c r="J129" s="30">
        <f t="shared" si="4"/>
        <v>122375.47</v>
      </c>
      <c r="K129" s="30" t="e">
        <f t="shared" si="5"/>
        <v>#N/A</v>
      </c>
      <c r="L129" s="30" t="e">
        <f t="shared" si="6"/>
        <v>#N/A</v>
      </c>
      <c r="M129" s="10">
        <f t="shared" si="7"/>
        <v>122375.47</v>
      </c>
    </row>
    <row r="130" spans="6:13" ht="20" customHeight="1" x14ac:dyDescent="0.2">
      <c r="F130" s="4">
        <v>42129</v>
      </c>
      <c r="G130" t="s">
        <v>5</v>
      </c>
      <c r="H130" t="s">
        <v>4</v>
      </c>
      <c r="I130" s="10">
        <v>123734.86500000001</v>
      </c>
      <c r="J130" s="30">
        <f t="shared" si="4"/>
        <v>123734.86500000001</v>
      </c>
      <c r="K130" s="30" t="e">
        <f t="shared" si="5"/>
        <v>#N/A</v>
      </c>
      <c r="L130" s="30" t="e">
        <f t="shared" si="6"/>
        <v>#N/A</v>
      </c>
      <c r="M130" s="10">
        <f t="shared" si="7"/>
        <v>123734.86500000001</v>
      </c>
    </row>
    <row r="131" spans="6:13" ht="20" customHeight="1" x14ac:dyDescent="0.2">
      <c r="F131" s="4">
        <v>42130</v>
      </c>
      <c r="G131" t="s">
        <v>5</v>
      </c>
      <c r="H131" t="s">
        <v>4</v>
      </c>
      <c r="I131" s="10">
        <v>129121.86</v>
      </c>
      <c r="J131" s="30">
        <f t="shared" si="4"/>
        <v>129121.86</v>
      </c>
      <c r="K131" s="30" t="e">
        <f t="shared" si="5"/>
        <v>#N/A</v>
      </c>
      <c r="L131" s="30" t="e">
        <f t="shared" si="6"/>
        <v>#N/A</v>
      </c>
      <c r="M131" s="10">
        <f t="shared" si="7"/>
        <v>129121.86</v>
      </c>
    </row>
    <row r="132" spans="6:13" ht="20" customHeight="1" x14ac:dyDescent="0.2">
      <c r="F132" s="4">
        <v>42131</v>
      </c>
      <c r="G132" t="s">
        <v>5</v>
      </c>
      <c r="H132" t="s">
        <v>4</v>
      </c>
      <c r="I132" s="10">
        <v>131237.185</v>
      </c>
      <c r="J132" s="30">
        <f t="shared" si="4"/>
        <v>131237.185</v>
      </c>
      <c r="K132" s="30" t="e">
        <f t="shared" si="5"/>
        <v>#N/A</v>
      </c>
      <c r="L132" s="30" t="e">
        <f t="shared" si="6"/>
        <v>#N/A</v>
      </c>
      <c r="M132" s="10">
        <f t="shared" si="7"/>
        <v>131237.185</v>
      </c>
    </row>
    <row r="133" spans="6:13" ht="20" customHeight="1" x14ac:dyDescent="0.2">
      <c r="F133" s="4">
        <v>42132</v>
      </c>
      <c r="G133" t="s">
        <v>5</v>
      </c>
      <c r="H133" t="s">
        <v>4</v>
      </c>
      <c r="I133" s="10">
        <v>131138.73000000001</v>
      </c>
      <c r="J133" s="30">
        <f t="shared" si="4"/>
        <v>131138.73000000001</v>
      </c>
      <c r="K133" s="30" t="e">
        <f t="shared" si="5"/>
        <v>#N/A</v>
      </c>
      <c r="L133" s="30" t="e">
        <f t="shared" si="6"/>
        <v>#N/A</v>
      </c>
      <c r="M133" s="10">
        <f t="shared" si="7"/>
        <v>131138.73000000001</v>
      </c>
    </row>
    <row r="134" spans="6:13" ht="20" customHeight="1" x14ac:dyDescent="0.2">
      <c r="F134" s="4">
        <v>42133</v>
      </c>
      <c r="G134" t="s">
        <v>5</v>
      </c>
      <c r="H134" t="s">
        <v>4</v>
      </c>
      <c r="I134" s="10">
        <v>108377.05</v>
      </c>
      <c r="J134" s="30">
        <f t="shared" ref="J134:J197" si="8">IF(G134="Y",I134,NA())</f>
        <v>108377.05</v>
      </c>
      <c r="K134" s="30" t="e">
        <f t="shared" ref="K134:K197" si="9">IF(G134="N",I134,NA())</f>
        <v>#N/A</v>
      </c>
      <c r="L134" s="30" t="e">
        <f t="shared" ref="L134:L197" si="10">IF(H134="Y",I134,NA())</f>
        <v>#N/A</v>
      </c>
      <c r="M134" s="10">
        <f t="shared" ref="M134:M197" si="11">IF(H134="Y",NA(),I134)</f>
        <v>108377.05</v>
      </c>
    </row>
    <row r="135" spans="6:13" ht="20" customHeight="1" x14ac:dyDescent="0.2">
      <c r="F135" s="4">
        <v>42134</v>
      </c>
      <c r="G135" t="s">
        <v>5</v>
      </c>
      <c r="H135" t="s">
        <v>4</v>
      </c>
      <c r="I135" s="10">
        <v>103811.28</v>
      </c>
      <c r="J135" s="30">
        <f t="shared" si="8"/>
        <v>103811.28</v>
      </c>
      <c r="K135" s="30" t="e">
        <f t="shared" si="9"/>
        <v>#N/A</v>
      </c>
      <c r="L135" s="30" t="e">
        <f t="shared" si="10"/>
        <v>#N/A</v>
      </c>
      <c r="M135" s="10">
        <f t="shared" si="11"/>
        <v>103811.28</v>
      </c>
    </row>
    <row r="136" spans="6:13" ht="20" customHeight="1" x14ac:dyDescent="0.2">
      <c r="F136" s="4">
        <v>42135</v>
      </c>
      <c r="G136" t="s">
        <v>5</v>
      </c>
      <c r="H136" t="s">
        <v>4</v>
      </c>
      <c r="I136" s="10">
        <v>123740.245</v>
      </c>
      <c r="J136" s="30">
        <f t="shared" si="8"/>
        <v>123740.245</v>
      </c>
      <c r="K136" s="30" t="e">
        <f t="shared" si="9"/>
        <v>#N/A</v>
      </c>
      <c r="L136" s="30" t="e">
        <f t="shared" si="10"/>
        <v>#N/A</v>
      </c>
      <c r="M136" s="10">
        <f t="shared" si="11"/>
        <v>123740.245</v>
      </c>
    </row>
    <row r="137" spans="6:13" ht="20" customHeight="1" x14ac:dyDescent="0.2">
      <c r="F137" s="4">
        <v>42136</v>
      </c>
      <c r="G137" t="s">
        <v>5</v>
      </c>
      <c r="H137" t="s">
        <v>4</v>
      </c>
      <c r="I137" s="10">
        <v>129312.58</v>
      </c>
      <c r="J137" s="30">
        <f t="shared" si="8"/>
        <v>129312.58</v>
      </c>
      <c r="K137" s="30" t="e">
        <f t="shared" si="9"/>
        <v>#N/A</v>
      </c>
      <c r="L137" s="30" t="e">
        <f t="shared" si="10"/>
        <v>#N/A</v>
      </c>
      <c r="M137" s="10">
        <f t="shared" si="11"/>
        <v>129312.58</v>
      </c>
    </row>
    <row r="138" spans="6:13" ht="20" customHeight="1" x14ac:dyDescent="0.2">
      <c r="F138" s="4">
        <v>42137</v>
      </c>
      <c r="G138" t="s">
        <v>5</v>
      </c>
      <c r="H138" t="s">
        <v>4</v>
      </c>
      <c r="I138" s="10">
        <v>136903.26999999999</v>
      </c>
      <c r="J138" s="30">
        <f t="shared" si="8"/>
        <v>136903.26999999999</v>
      </c>
      <c r="K138" s="30" t="e">
        <f t="shared" si="9"/>
        <v>#N/A</v>
      </c>
      <c r="L138" s="30" t="e">
        <f t="shared" si="10"/>
        <v>#N/A</v>
      </c>
      <c r="M138" s="10">
        <f t="shared" si="11"/>
        <v>136903.26999999999</v>
      </c>
    </row>
    <row r="139" spans="6:13" ht="20" customHeight="1" x14ac:dyDescent="0.2">
      <c r="F139" s="4">
        <v>42138</v>
      </c>
      <c r="G139" t="s">
        <v>5</v>
      </c>
      <c r="H139" t="s">
        <v>4</v>
      </c>
      <c r="I139" s="10">
        <v>135217.65</v>
      </c>
      <c r="J139" s="30">
        <f t="shared" si="8"/>
        <v>135217.65</v>
      </c>
      <c r="K139" s="30" t="e">
        <f t="shared" si="9"/>
        <v>#N/A</v>
      </c>
      <c r="L139" s="30" t="e">
        <f t="shared" si="10"/>
        <v>#N/A</v>
      </c>
      <c r="M139" s="10">
        <f t="shared" si="11"/>
        <v>135217.65</v>
      </c>
    </row>
    <row r="140" spans="6:13" ht="20" customHeight="1" x14ac:dyDescent="0.2">
      <c r="F140" s="4">
        <v>42139</v>
      </c>
      <c r="G140" t="s">
        <v>5</v>
      </c>
      <c r="H140" t="s">
        <v>4</v>
      </c>
      <c r="I140" s="10">
        <v>135172.41</v>
      </c>
      <c r="J140" s="30">
        <f t="shared" si="8"/>
        <v>135172.41</v>
      </c>
      <c r="K140" s="30" t="e">
        <f t="shared" si="9"/>
        <v>#N/A</v>
      </c>
      <c r="L140" s="30" t="e">
        <f t="shared" si="10"/>
        <v>#N/A</v>
      </c>
      <c r="M140" s="10">
        <f t="shared" si="11"/>
        <v>135172.41</v>
      </c>
    </row>
    <row r="141" spans="6:13" ht="20" customHeight="1" x14ac:dyDescent="0.2">
      <c r="F141" s="4">
        <v>42140</v>
      </c>
      <c r="G141" t="s">
        <v>5</v>
      </c>
      <c r="H141" t="s">
        <v>4</v>
      </c>
      <c r="I141" s="10">
        <v>117136.63</v>
      </c>
      <c r="J141" s="30">
        <f t="shared" si="8"/>
        <v>117136.63</v>
      </c>
      <c r="K141" s="30" t="e">
        <f t="shared" si="9"/>
        <v>#N/A</v>
      </c>
      <c r="L141" s="30" t="e">
        <f t="shared" si="10"/>
        <v>#N/A</v>
      </c>
      <c r="M141" s="10">
        <f t="shared" si="11"/>
        <v>117136.63</v>
      </c>
    </row>
    <row r="142" spans="6:13" ht="20" customHeight="1" x14ac:dyDescent="0.2">
      <c r="F142" s="4">
        <v>42141</v>
      </c>
      <c r="G142" t="s">
        <v>5</v>
      </c>
      <c r="H142" t="s">
        <v>4</v>
      </c>
      <c r="I142" s="10">
        <v>111897.08500000001</v>
      </c>
      <c r="J142" s="30">
        <f t="shared" si="8"/>
        <v>111897.08500000001</v>
      </c>
      <c r="K142" s="30" t="e">
        <f t="shared" si="9"/>
        <v>#N/A</v>
      </c>
      <c r="L142" s="30" t="e">
        <f t="shared" si="10"/>
        <v>#N/A</v>
      </c>
      <c r="M142" s="10">
        <f t="shared" si="11"/>
        <v>111897.08500000001</v>
      </c>
    </row>
    <row r="143" spans="6:13" ht="20" customHeight="1" x14ac:dyDescent="0.2">
      <c r="F143" s="4">
        <v>42142</v>
      </c>
      <c r="G143" t="s">
        <v>5</v>
      </c>
      <c r="H143" t="s">
        <v>4</v>
      </c>
      <c r="I143" s="10">
        <v>127524.8</v>
      </c>
      <c r="J143" s="30">
        <f t="shared" si="8"/>
        <v>127524.8</v>
      </c>
      <c r="K143" s="30" t="e">
        <f t="shared" si="9"/>
        <v>#N/A</v>
      </c>
      <c r="L143" s="30" t="e">
        <f t="shared" si="10"/>
        <v>#N/A</v>
      </c>
      <c r="M143" s="10">
        <f t="shared" si="11"/>
        <v>127524.8</v>
      </c>
    </row>
    <row r="144" spans="6:13" ht="20" customHeight="1" x14ac:dyDescent="0.2">
      <c r="F144" s="4">
        <v>42143</v>
      </c>
      <c r="G144" t="s">
        <v>5</v>
      </c>
      <c r="H144" t="s">
        <v>4</v>
      </c>
      <c r="I144" s="10">
        <v>133235.48000000001</v>
      </c>
      <c r="J144" s="30">
        <f t="shared" si="8"/>
        <v>133235.48000000001</v>
      </c>
      <c r="K144" s="30" t="e">
        <f t="shared" si="9"/>
        <v>#N/A</v>
      </c>
      <c r="L144" s="30" t="e">
        <f t="shared" si="10"/>
        <v>#N/A</v>
      </c>
      <c r="M144" s="10">
        <f t="shared" si="11"/>
        <v>133235.48000000001</v>
      </c>
    </row>
    <row r="145" spans="6:13" ht="20" customHeight="1" x14ac:dyDescent="0.2">
      <c r="F145" s="4">
        <v>42144</v>
      </c>
      <c r="G145" t="s">
        <v>5</v>
      </c>
      <c r="H145" t="s">
        <v>4</v>
      </c>
      <c r="I145" s="10">
        <v>127522.71</v>
      </c>
      <c r="J145" s="30">
        <f t="shared" si="8"/>
        <v>127522.71</v>
      </c>
      <c r="K145" s="30" t="e">
        <f t="shared" si="9"/>
        <v>#N/A</v>
      </c>
      <c r="L145" s="30" t="e">
        <f t="shared" si="10"/>
        <v>#N/A</v>
      </c>
      <c r="M145" s="10">
        <f t="shared" si="11"/>
        <v>127522.71</v>
      </c>
    </row>
    <row r="146" spans="6:13" ht="20" customHeight="1" x14ac:dyDescent="0.2">
      <c r="F146" s="4">
        <v>42145</v>
      </c>
      <c r="G146" t="s">
        <v>5</v>
      </c>
      <c r="H146" t="s">
        <v>4</v>
      </c>
      <c r="I146" s="10">
        <v>135361.19500000001</v>
      </c>
      <c r="J146" s="30">
        <f t="shared" si="8"/>
        <v>135361.19500000001</v>
      </c>
      <c r="K146" s="30" t="e">
        <f t="shared" si="9"/>
        <v>#N/A</v>
      </c>
      <c r="L146" s="30" t="e">
        <f t="shared" si="10"/>
        <v>#N/A</v>
      </c>
      <c r="M146" s="10">
        <f t="shared" si="11"/>
        <v>135361.19500000001</v>
      </c>
    </row>
    <row r="147" spans="6:13" ht="20" customHeight="1" x14ac:dyDescent="0.2">
      <c r="F147" s="4">
        <v>42146</v>
      </c>
      <c r="G147" t="s">
        <v>5</v>
      </c>
      <c r="H147" t="s">
        <v>4</v>
      </c>
      <c r="I147" s="10">
        <v>133422.46</v>
      </c>
      <c r="J147" s="30">
        <f t="shared" si="8"/>
        <v>133422.46</v>
      </c>
      <c r="K147" s="30" t="e">
        <f t="shared" si="9"/>
        <v>#N/A</v>
      </c>
      <c r="L147" s="30" t="e">
        <f t="shared" si="10"/>
        <v>#N/A</v>
      </c>
      <c r="M147" s="10">
        <f t="shared" si="11"/>
        <v>133422.46</v>
      </c>
    </row>
    <row r="148" spans="6:13" ht="20" customHeight="1" x14ac:dyDescent="0.2">
      <c r="F148" s="4">
        <v>42147</v>
      </c>
      <c r="G148" t="s">
        <v>5</v>
      </c>
      <c r="H148" t="s">
        <v>4</v>
      </c>
      <c r="I148" s="10">
        <v>119331.85</v>
      </c>
      <c r="J148" s="30">
        <f t="shared" si="8"/>
        <v>119331.85</v>
      </c>
      <c r="K148" s="30" t="e">
        <f t="shared" si="9"/>
        <v>#N/A</v>
      </c>
      <c r="L148" s="30" t="e">
        <f t="shared" si="10"/>
        <v>#N/A</v>
      </c>
      <c r="M148" s="10">
        <f t="shared" si="11"/>
        <v>119331.85</v>
      </c>
    </row>
    <row r="149" spans="6:13" ht="20" customHeight="1" x14ac:dyDescent="0.2">
      <c r="F149" s="4">
        <v>42148</v>
      </c>
      <c r="G149" t="s">
        <v>5</v>
      </c>
      <c r="H149" t="s">
        <v>4</v>
      </c>
      <c r="I149" s="10">
        <v>118783.08500000001</v>
      </c>
      <c r="J149" s="30">
        <f t="shared" si="8"/>
        <v>118783.08500000001</v>
      </c>
      <c r="K149" s="30" t="e">
        <f t="shared" si="9"/>
        <v>#N/A</v>
      </c>
      <c r="L149" s="30" t="e">
        <f t="shared" si="10"/>
        <v>#N/A</v>
      </c>
      <c r="M149" s="10">
        <f t="shared" si="11"/>
        <v>118783.08500000001</v>
      </c>
    </row>
    <row r="150" spans="6:13" ht="20" customHeight="1" x14ac:dyDescent="0.2">
      <c r="F150" s="4">
        <v>42149</v>
      </c>
      <c r="G150" t="s">
        <v>5</v>
      </c>
      <c r="H150" t="s">
        <v>4</v>
      </c>
      <c r="I150" s="10">
        <v>136690.92000000001</v>
      </c>
      <c r="J150" s="30">
        <f t="shared" si="8"/>
        <v>136690.92000000001</v>
      </c>
      <c r="K150" s="30" t="e">
        <f t="shared" si="9"/>
        <v>#N/A</v>
      </c>
      <c r="L150" s="30" t="e">
        <f t="shared" si="10"/>
        <v>#N/A</v>
      </c>
      <c r="M150" s="10">
        <f t="shared" si="11"/>
        <v>136690.92000000001</v>
      </c>
    </row>
    <row r="151" spans="6:13" ht="20" customHeight="1" x14ac:dyDescent="0.2">
      <c r="F151" s="4">
        <v>42150</v>
      </c>
      <c r="G151" t="s">
        <v>5</v>
      </c>
      <c r="H151" t="s">
        <v>4</v>
      </c>
      <c r="I151" s="10">
        <v>140886.995</v>
      </c>
      <c r="J151" s="30">
        <f t="shared" si="8"/>
        <v>140886.995</v>
      </c>
      <c r="K151" s="30" t="e">
        <f t="shared" si="9"/>
        <v>#N/A</v>
      </c>
      <c r="L151" s="30" t="e">
        <f t="shared" si="10"/>
        <v>#N/A</v>
      </c>
      <c r="M151" s="10">
        <f t="shared" si="11"/>
        <v>140886.995</v>
      </c>
    </row>
    <row r="152" spans="6:13" ht="20" customHeight="1" x14ac:dyDescent="0.2">
      <c r="F152" s="4">
        <v>42151</v>
      </c>
      <c r="G152" t="s">
        <v>5</v>
      </c>
      <c r="H152" t="s">
        <v>4</v>
      </c>
      <c r="I152" s="10">
        <v>133103.37</v>
      </c>
      <c r="J152" s="30">
        <f t="shared" si="8"/>
        <v>133103.37</v>
      </c>
      <c r="K152" s="30" t="e">
        <f t="shared" si="9"/>
        <v>#N/A</v>
      </c>
      <c r="L152" s="30" t="e">
        <f t="shared" si="10"/>
        <v>#N/A</v>
      </c>
      <c r="M152" s="10">
        <f t="shared" si="11"/>
        <v>133103.37</v>
      </c>
    </row>
    <row r="153" spans="6:13" ht="20" customHeight="1" x14ac:dyDescent="0.2">
      <c r="F153" s="4">
        <v>42152</v>
      </c>
      <c r="G153" t="s">
        <v>5</v>
      </c>
      <c r="H153" t="s">
        <v>4</v>
      </c>
      <c r="I153" s="10">
        <v>127900.235</v>
      </c>
      <c r="J153" s="30">
        <f t="shared" si="8"/>
        <v>127900.235</v>
      </c>
      <c r="K153" s="30" t="e">
        <f t="shared" si="9"/>
        <v>#N/A</v>
      </c>
      <c r="L153" s="30" t="e">
        <f t="shared" si="10"/>
        <v>#N/A</v>
      </c>
      <c r="M153" s="10">
        <f t="shared" si="11"/>
        <v>127900.235</v>
      </c>
    </row>
    <row r="154" spans="6:13" ht="20" customHeight="1" x14ac:dyDescent="0.2">
      <c r="F154" s="4">
        <v>42153</v>
      </c>
      <c r="G154" t="s">
        <v>5</v>
      </c>
      <c r="H154" t="s">
        <v>4</v>
      </c>
      <c r="I154" s="10">
        <v>132338.94</v>
      </c>
      <c r="J154" s="30">
        <f t="shared" si="8"/>
        <v>132338.94</v>
      </c>
      <c r="K154" s="30" t="e">
        <f t="shared" si="9"/>
        <v>#N/A</v>
      </c>
      <c r="L154" s="30" t="e">
        <f t="shared" si="10"/>
        <v>#N/A</v>
      </c>
      <c r="M154" s="10">
        <f t="shared" si="11"/>
        <v>132338.94</v>
      </c>
    </row>
    <row r="155" spans="6:13" ht="20" customHeight="1" x14ac:dyDescent="0.2">
      <c r="F155" s="4">
        <v>42154</v>
      </c>
      <c r="G155" t="s">
        <v>5</v>
      </c>
      <c r="H155" t="s">
        <v>4</v>
      </c>
      <c r="I155" s="10">
        <v>114669.79</v>
      </c>
      <c r="J155" s="30">
        <f t="shared" si="8"/>
        <v>114669.79</v>
      </c>
      <c r="K155" s="30" t="e">
        <f t="shared" si="9"/>
        <v>#N/A</v>
      </c>
      <c r="L155" s="30" t="e">
        <f t="shared" si="10"/>
        <v>#N/A</v>
      </c>
      <c r="M155" s="10">
        <f t="shared" si="11"/>
        <v>114669.79</v>
      </c>
    </row>
    <row r="156" spans="6:13" ht="20" customHeight="1" x14ac:dyDescent="0.2">
      <c r="F156" s="4">
        <v>42155</v>
      </c>
      <c r="G156" t="s">
        <v>5</v>
      </c>
      <c r="H156" t="s">
        <v>4</v>
      </c>
      <c r="I156" s="10">
        <v>113261.26</v>
      </c>
      <c r="J156" s="30">
        <f t="shared" si="8"/>
        <v>113261.26</v>
      </c>
      <c r="K156" s="30" t="e">
        <f t="shared" si="9"/>
        <v>#N/A</v>
      </c>
      <c r="L156" s="30" t="e">
        <f t="shared" si="10"/>
        <v>#N/A</v>
      </c>
      <c r="M156" s="10">
        <f t="shared" si="11"/>
        <v>113261.26</v>
      </c>
    </row>
    <row r="157" spans="6:13" ht="20" customHeight="1" x14ac:dyDescent="0.2">
      <c r="F157" s="4">
        <v>42156</v>
      </c>
      <c r="G157" t="s">
        <v>5</v>
      </c>
      <c r="H157" t="s">
        <v>4</v>
      </c>
      <c r="I157" s="10">
        <v>140919.995</v>
      </c>
      <c r="J157" s="30">
        <f t="shared" si="8"/>
        <v>140919.995</v>
      </c>
      <c r="K157" s="30" t="e">
        <f t="shared" si="9"/>
        <v>#N/A</v>
      </c>
      <c r="L157" s="30" t="e">
        <f t="shared" si="10"/>
        <v>#N/A</v>
      </c>
      <c r="M157" s="10">
        <f t="shared" si="11"/>
        <v>140919.995</v>
      </c>
    </row>
    <row r="158" spans="6:13" ht="20" customHeight="1" x14ac:dyDescent="0.2">
      <c r="F158" s="4">
        <v>42157</v>
      </c>
      <c r="G158" t="s">
        <v>5</v>
      </c>
      <c r="H158" t="s">
        <v>4</v>
      </c>
      <c r="I158" s="10">
        <v>148534.505</v>
      </c>
      <c r="J158" s="30">
        <f t="shared" si="8"/>
        <v>148534.505</v>
      </c>
      <c r="K158" s="30" t="e">
        <f t="shared" si="9"/>
        <v>#N/A</v>
      </c>
      <c r="L158" s="30" t="e">
        <f t="shared" si="10"/>
        <v>#N/A</v>
      </c>
      <c r="M158" s="10">
        <f t="shared" si="11"/>
        <v>148534.505</v>
      </c>
    </row>
    <row r="159" spans="6:13" ht="20" customHeight="1" x14ac:dyDescent="0.2">
      <c r="F159" s="4">
        <v>42158</v>
      </c>
      <c r="G159" t="s">
        <v>5</v>
      </c>
      <c r="H159" t="s">
        <v>4</v>
      </c>
      <c r="I159" s="10">
        <v>146902.95000000001</v>
      </c>
      <c r="J159" s="30">
        <f t="shared" si="8"/>
        <v>146902.95000000001</v>
      </c>
      <c r="K159" s="30" t="e">
        <f t="shared" si="9"/>
        <v>#N/A</v>
      </c>
      <c r="L159" s="30" t="e">
        <f t="shared" si="10"/>
        <v>#N/A</v>
      </c>
      <c r="M159" s="10">
        <f t="shared" si="11"/>
        <v>146902.95000000001</v>
      </c>
    </row>
    <row r="160" spans="6:13" ht="20" customHeight="1" x14ac:dyDescent="0.2">
      <c r="F160" s="4">
        <v>42159</v>
      </c>
      <c r="G160" t="s">
        <v>5</v>
      </c>
      <c r="H160" t="s">
        <v>4</v>
      </c>
      <c r="I160" s="10">
        <v>147155.26500000001</v>
      </c>
      <c r="J160" s="30">
        <f t="shared" si="8"/>
        <v>147155.26500000001</v>
      </c>
      <c r="K160" s="30" t="e">
        <f t="shared" si="9"/>
        <v>#N/A</v>
      </c>
      <c r="L160" s="30" t="e">
        <f t="shared" si="10"/>
        <v>#N/A</v>
      </c>
      <c r="M160" s="10">
        <f t="shared" si="11"/>
        <v>147155.26500000001</v>
      </c>
    </row>
    <row r="161" spans="6:13" ht="20" customHeight="1" x14ac:dyDescent="0.2">
      <c r="F161" s="4">
        <v>42160</v>
      </c>
      <c r="G161" t="s">
        <v>5</v>
      </c>
      <c r="H161" t="s">
        <v>4</v>
      </c>
      <c r="I161" s="10">
        <v>142625.035</v>
      </c>
      <c r="J161" s="30">
        <f t="shared" si="8"/>
        <v>142625.035</v>
      </c>
      <c r="K161" s="30" t="e">
        <f t="shared" si="9"/>
        <v>#N/A</v>
      </c>
      <c r="L161" s="30" t="e">
        <f t="shared" si="10"/>
        <v>#N/A</v>
      </c>
      <c r="M161" s="10">
        <f t="shared" si="11"/>
        <v>142625.035</v>
      </c>
    </row>
    <row r="162" spans="6:13" ht="20" customHeight="1" x14ac:dyDescent="0.2">
      <c r="F162" s="4">
        <v>42161</v>
      </c>
      <c r="G162" t="s">
        <v>5</v>
      </c>
      <c r="H162" t="s">
        <v>4</v>
      </c>
      <c r="I162" s="10">
        <v>120128.295</v>
      </c>
      <c r="J162" s="30">
        <f t="shared" si="8"/>
        <v>120128.295</v>
      </c>
      <c r="K162" s="30" t="e">
        <f t="shared" si="9"/>
        <v>#N/A</v>
      </c>
      <c r="L162" s="30" t="e">
        <f t="shared" si="10"/>
        <v>#N/A</v>
      </c>
      <c r="M162" s="10">
        <f t="shared" si="11"/>
        <v>120128.295</v>
      </c>
    </row>
    <row r="163" spans="6:13" ht="20" customHeight="1" x14ac:dyDescent="0.2">
      <c r="F163" s="4">
        <v>42162</v>
      </c>
      <c r="G163" t="s">
        <v>5</v>
      </c>
      <c r="H163" t="s">
        <v>4</v>
      </c>
      <c r="I163" s="10">
        <v>109609.685</v>
      </c>
      <c r="J163" s="30">
        <f t="shared" si="8"/>
        <v>109609.685</v>
      </c>
      <c r="K163" s="30" t="e">
        <f t="shared" si="9"/>
        <v>#N/A</v>
      </c>
      <c r="L163" s="30" t="e">
        <f t="shared" si="10"/>
        <v>#N/A</v>
      </c>
      <c r="M163" s="10">
        <f t="shared" si="11"/>
        <v>109609.685</v>
      </c>
    </row>
    <row r="164" spans="6:13" ht="20" customHeight="1" x14ac:dyDescent="0.2">
      <c r="F164" s="4">
        <v>42163</v>
      </c>
      <c r="G164" t="s">
        <v>5</v>
      </c>
      <c r="H164" t="s">
        <v>5</v>
      </c>
      <c r="I164" s="10">
        <v>110715.815</v>
      </c>
      <c r="J164" s="30">
        <f t="shared" si="8"/>
        <v>110715.815</v>
      </c>
      <c r="K164" s="30" t="e">
        <f t="shared" si="9"/>
        <v>#N/A</v>
      </c>
      <c r="L164" s="30">
        <f t="shared" si="10"/>
        <v>110715.815</v>
      </c>
      <c r="M164" s="10" t="e">
        <f t="shared" si="11"/>
        <v>#N/A</v>
      </c>
    </row>
    <row r="165" spans="6:13" ht="20" customHeight="1" x14ac:dyDescent="0.2">
      <c r="F165" s="4">
        <v>42164</v>
      </c>
      <c r="G165" t="s">
        <v>5</v>
      </c>
      <c r="H165" t="s">
        <v>4</v>
      </c>
      <c r="I165" s="10">
        <v>132854.13500000001</v>
      </c>
      <c r="J165" s="30">
        <f t="shared" si="8"/>
        <v>132854.13500000001</v>
      </c>
      <c r="K165" s="30" t="e">
        <f t="shared" si="9"/>
        <v>#N/A</v>
      </c>
      <c r="L165" s="30" t="e">
        <f t="shared" si="10"/>
        <v>#N/A</v>
      </c>
      <c r="M165" s="10">
        <f t="shared" si="11"/>
        <v>132854.13500000001</v>
      </c>
    </row>
    <row r="166" spans="6:13" ht="20" customHeight="1" x14ac:dyDescent="0.2">
      <c r="F166" s="4">
        <v>42165</v>
      </c>
      <c r="G166" t="s">
        <v>5</v>
      </c>
      <c r="H166" t="s">
        <v>4</v>
      </c>
      <c r="I166" s="10">
        <v>144125.52499999999</v>
      </c>
      <c r="J166" s="30">
        <f t="shared" si="8"/>
        <v>144125.52499999999</v>
      </c>
      <c r="K166" s="30" t="e">
        <f t="shared" si="9"/>
        <v>#N/A</v>
      </c>
      <c r="L166" s="30" t="e">
        <f t="shared" si="10"/>
        <v>#N/A</v>
      </c>
      <c r="M166" s="10">
        <f t="shared" si="11"/>
        <v>144125.52499999999</v>
      </c>
    </row>
    <row r="167" spans="6:13" ht="20" customHeight="1" x14ac:dyDescent="0.2">
      <c r="F167" s="4">
        <v>42166</v>
      </c>
      <c r="G167" t="s">
        <v>5</v>
      </c>
      <c r="H167" t="s">
        <v>4</v>
      </c>
      <c r="I167" s="10">
        <v>143465.44500000001</v>
      </c>
      <c r="J167" s="30">
        <f t="shared" si="8"/>
        <v>143465.44500000001</v>
      </c>
      <c r="K167" s="30" t="e">
        <f t="shared" si="9"/>
        <v>#N/A</v>
      </c>
      <c r="L167" s="30" t="e">
        <f t="shared" si="10"/>
        <v>#N/A</v>
      </c>
      <c r="M167" s="10">
        <f t="shared" si="11"/>
        <v>143465.44500000001</v>
      </c>
    </row>
    <row r="168" spans="6:13" ht="20" customHeight="1" x14ac:dyDescent="0.2">
      <c r="F168" s="4">
        <v>42167</v>
      </c>
      <c r="G168" t="s">
        <v>5</v>
      </c>
      <c r="H168" t="s">
        <v>4</v>
      </c>
      <c r="I168" s="10">
        <v>145005.62</v>
      </c>
      <c r="J168" s="30">
        <f t="shared" si="8"/>
        <v>145005.62</v>
      </c>
      <c r="K168" s="30" t="e">
        <f t="shared" si="9"/>
        <v>#N/A</v>
      </c>
      <c r="L168" s="30" t="e">
        <f t="shared" si="10"/>
        <v>#N/A</v>
      </c>
      <c r="M168" s="10">
        <f t="shared" si="11"/>
        <v>145005.62</v>
      </c>
    </row>
    <row r="169" spans="6:13" ht="20" customHeight="1" x14ac:dyDescent="0.2">
      <c r="F169" s="4">
        <v>42168</v>
      </c>
      <c r="G169" t="s">
        <v>5</v>
      </c>
      <c r="H169" t="s">
        <v>4</v>
      </c>
      <c r="I169" s="10">
        <v>123754.55</v>
      </c>
      <c r="J169" s="30">
        <f t="shared" si="8"/>
        <v>123754.55</v>
      </c>
      <c r="K169" s="30" t="e">
        <f t="shared" si="9"/>
        <v>#N/A</v>
      </c>
      <c r="L169" s="30" t="e">
        <f t="shared" si="10"/>
        <v>#N/A</v>
      </c>
      <c r="M169" s="10">
        <f t="shared" si="11"/>
        <v>123754.55</v>
      </c>
    </row>
    <row r="170" spans="6:13" ht="20" customHeight="1" x14ac:dyDescent="0.2">
      <c r="F170" s="4">
        <v>42169</v>
      </c>
      <c r="G170" t="s">
        <v>5</v>
      </c>
      <c r="H170" t="s">
        <v>4</v>
      </c>
      <c r="I170" s="10">
        <v>119125.62</v>
      </c>
      <c r="J170" s="30">
        <f t="shared" si="8"/>
        <v>119125.62</v>
      </c>
      <c r="K170" s="30" t="e">
        <f t="shared" si="9"/>
        <v>#N/A</v>
      </c>
      <c r="L170" s="30" t="e">
        <f t="shared" si="10"/>
        <v>#N/A</v>
      </c>
      <c r="M170" s="10">
        <f t="shared" si="11"/>
        <v>119125.62</v>
      </c>
    </row>
    <row r="171" spans="6:13" ht="20" customHeight="1" x14ac:dyDescent="0.2">
      <c r="F171" s="4">
        <v>42170</v>
      </c>
      <c r="G171" t="s">
        <v>5</v>
      </c>
      <c r="H171" t="s">
        <v>4</v>
      </c>
      <c r="I171" s="10">
        <v>136054.14499999999</v>
      </c>
      <c r="J171" s="30">
        <f t="shared" si="8"/>
        <v>136054.14499999999</v>
      </c>
      <c r="K171" s="30" t="e">
        <f t="shared" si="9"/>
        <v>#N/A</v>
      </c>
      <c r="L171" s="30" t="e">
        <f t="shared" si="10"/>
        <v>#N/A</v>
      </c>
      <c r="M171" s="10">
        <f t="shared" si="11"/>
        <v>136054.14499999999</v>
      </c>
    </row>
    <row r="172" spans="6:13" ht="20" customHeight="1" x14ac:dyDescent="0.2">
      <c r="F172" s="4">
        <v>42171</v>
      </c>
      <c r="G172" t="s">
        <v>5</v>
      </c>
      <c r="H172" t="s">
        <v>4</v>
      </c>
      <c r="I172" s="10">
        <v>139073.785</v>
      </c>
      <c r="J172" s="30">
        <f t="shared" si="8"/>
        <v>139073.785</v>
      </c>
      <c r="K172" s="30" t="e">
        <f t="shared" si="9"/>
        <v>#N/A</v>
      </c>
      <c r="L172" s="30" t="e">
        <f t="shared" si="10"/>
        <v>#N/A</v>
      </c>
      <c r="M172" s="10">
        <f t="shared" si="11"/>
        <v>139073.785</v>
      </c>
    </row>
    <row r="173" spans="6:13" ht="20" customHeight="1" x14ac:dyDescent="0.2">
      <c r="F173" s="4">
        <v>42172</v>
      </c>
      <c r="G173" t="s">
        <v>5</v>
      </c>
      <c r="H173" t="s">
        <v>4</v>
      </c>
      <c r="I173" s="10">
        <v>134290.46</v>
      </c>
      <c r="J173" s="30">
        <f t="shared" si="8"/>
        <v>134290.46</v>
      </c>
      <c r="K173" s="30" t="e">
        <f t="shared" si="9"/>
        <v>#N/A</v>
      </c>
      <c r="L173" s="30" t="e">
        <f t="shared" si="10"/>
        <v>#N/A</v>
      </c>
      <c r="M173" s="10">
        <f t="shared" si="11"/>
        <v>134290.46</v>
      </c>
    </row>
    <row r="174" spans="6:13" ht="20" customHeight="1" x14ac:dyDescent="0.2">
      <c r="F174" s="4">
        <v>42173</v>
      </c>
      <c r="G174" t="s">
        <v>5</v>
      </c>
      <c r="H174" t="s">
        <v>4</v>
      </c>
      <c r="I174" s="10">
        <v>137073.77499999999</v>
      </c>
      <c r="J174" s="30">
        <f t="shared" si="8"/>
        <v>137073.77499999999</v>
      </c>
      <c r="K174" s="30" t="e">
        <f t="shared" si="9"/>
        <v>#N/A</v>
      </c>
      <c r="L174" s="30" t="e">
        <f t="shared" si="10"/>
        <v>#N/A</v>
      </c>
      <c r="M174" s="10">
        <f t="shared" si="11"/>
        <v>137073.77499999999</v>
      </c>
    </row>
    <row r="175" spans="6:13" ht="20" customHeight="1" x14ac:dyDescent="0.2">
      <c r="F175" s="4">
        <v>42174</v>
      </c>
      <c r="G175" t="s">
        <v>5</v>
      </c>
      <c r="H175" t="s">
        <v>4</v>
      </c>
      <c r="I175" s="10">
        <v>139781.245</v>
      </c>
      <c r="J175" s="30">
        <f t="shared" si="8"/>
        <v>139781.245</v>
      </c>
      <c r="K175" s="30" t="e">
        <f t="shared" si="9"/>
        <v>#N/A</v>
      </c>
      <c r="L175" s="30" t="e">
        <f t="shared" si="10"/>
        <v>#N/A</v>
      </c>
      <c r="M175" s="10">
        <f t="shared" si="11"/>
        <v>139781.245</v>
      </c>
    </row>
    <row r="176" spans="6:13" ht="20" customHeight="1" x14ac:dyDescent="0.2">
      <c r="F176" s="4">
        <v>42175</v>
      </c>
      <c r="G176" t="s">
        <v>5</v>
      </c>
      <c r="H176" t="s">
        <v>4</v>
      </c>
      <c r="I176" s="10">
        <v>129576.36</v>
      </c>
      <c r="J176" s="30">
        <f t="shared" si="8"/>
        <v>129576.36</v>
      </c>
      <c r="K176" s="30" t="e">
        <f t="shared" si="9"/>
        <v>#N/A</v>
      </c>
      <c r="L176" s="30" t="e">
        <f t="shared" si="10"/>
        <v>#N/A</v>
      </c>
      <c r="M176" s="10">
        <f t="shared" si="11"/>
        <v>129576.36</v>
      </c>
    </row>
    <row r="177" spans="6:13" ht="20" customHeight="1" x14ac:dyDescent="0.2">
      <c r="F177" s="4">
        <v>42176</v>
      </c>
      <c r="G177" t="s">
        <v>5</v>
      </c>
      <c r="H177" t="s">
        <v>4</v>
      </c>
      <c r="I177" s="10">
        <v>124910.57</v>
      </c>
      <c r="J177" s="30">
        <f t="shared" si="8"/>
        <v>124910.57</v>
      </c>
      <c r="K177" s="30" t="e">
        <f t="shared" si="9"/>
        <v>#N/A</v>
      </c>
      <c r="L177" s="30" t="e">
        <f t="shared" si="10"/>
        <v>#N/A</v>
      </c>
      <c r="M177" s="10">
        <f t="shared" si="11"/>
        <v>124910.57</v>
      </c>
    </row>
    <row r="178" spans="6:13" ht="20" customHeight="1" x14ac:dyDescent="0.2">
      <c r="F178" s="4">
        <v>42177</v>
      </c>
      <c r="G178" t="s">
        <v>5</v>
      </c>
      <c r="H178" t="s">
        <v>4</v>
      </c>
      <c r="I178" s="10">
        <v>140431.35999999999</v>
      </c>
      <c r="J178" s="30">
        <f t="shared" si="8"/>
        <v>140431.35999999999</v>
      </c>
      <c r="K178" s="30" t="e">
        <f t="shared" si="9"/>
        <v>#N/A</v>
      </c>
      <c r="L178" s="30" t="e">
        <f t="shared" si="10"/>
        <v>#N/A</v>
      </c>
      <c r="M178" s="10">
        <f t="shared" si="11"/>
        <v>140431.35999999999</v>
      </c>
    </row>
    <row r="179" spans="6:13" ht="20" customHeight="1" x14ac:dyDescent="0.2">
      <c r="F179" s="4">
        <v>42178</v>
      </c>
      <c r="G179" t="s">
        <v>5</v>
      </c>
      <c r="H179" t="s">
        <v>4</v>
      </c>
      <c r="I179" s="10">
        <v>133171.4</v>
      </c>
      <c r="J179" s="30">
        <f t="shared" si="8"/>
        <v>133171.4</v>
      </c>
      <c r="K179" s="30" t="e">
        <f t="shared" si="9"/>
        <v>#N/A</v>
      </c>
      <c r="L179" s="30" t="e">
        <f t="shared" si="10"/>
        <v>#N/A</v>
      </c>
      <c r="M179" s="10">
        <f t="shared" si="11"/>
        <v>133171.4</v>
      </c>
    </row>
    <row r="180" spans="6:13" ht="20" customHeight="1" x14ac:dyDescent="0.2">
      <c r="F180" s="4">
        <v>42179</v>
      </c>
      <c r="G180" t="s">
        <v>5</v>
      </c>
      <c r="H180" t="s">
        <v>4</v>
      </c>
      <c r="I180" s="10">
        <v>135407.57</v>
      </c>
      <c r="J180" s="30">
        <f t="shared" si="8"/>
        <v>135407.57</v>
      </c>
      <c r="K180" s="30" t="e">
        <f t="shared" si="9"/>
        <v>#N/A</v>
      </c>
      <c r="L180" s="30" t="e">
        <f t="shared" si="10"/>
        <v>#N/A</v>
      </c>
      <c r="M180" s="10">
        <f t="shared" si="11"/>
        <v>135407.57</v>
      </c>
    </row>
    <row r="181" spans="6:13" ht="20" customHeight="1" x14ac:dyDescent="0.2">
      <c r="F181" s="4">
        <v>42180</v>
      </c>
      <c r="G181" t="s">
        <v>5</v>
      </c>
      <c r="H181" t="s">
        <v>4</v>
      </c>
      <c r="I181" s="10">
        <v>137379.23000000001</v>
      </c>
      <c r="J181" s="30">
        <f t="shared" si="8"/>
        <v>137379.23000000001</v>
      </c>
      <c r="K181" s="30" t="e">
        <f t="shared" si="9"/>
        <v>#N/A</v>
      </c>
      <c r="L181" s="30" t="e">
        <f t="shared" si="10"/>
        <v>#N/A</v>
      </c>
      <c r="M181" s="10">
        <f t="shared" si="11"/>
        <v>137379.23000000001</v>
      </c>
    </row>
    <row r="182" spans="6:13" ht="20" customHeight="1" x14ac:dyDescent="0.2">
      <c r="F182" s="4">
        <v>42181</v>
      </c>
      <c r="G182" t="s">
        <v>4</v>
      </c>
      <c r="H182" t="s">
        <v>4</v>
      </c>
      <c r="I182" s="10">
        <v>135562.07500000001</v>
      </c>
      <c r="J182" s="30" t="e">
        <f t="shared" si="8"/>
        <v>#N/A</v>
      </c>
      <c r="K182" s="30">
        <f t="shared" si="9"/>
        <v>135562.07500000001</v>
      </c>
      <c r="L182" s="30" t="e">
        <f t="shared" si="10"/>
        <v>#N/A</v>
      </c>
      <c r="M182" s="10">
        <f t="shared" si="11"/>
        <v>135562.07500000001</v>
      </c>
    </row>
    <row r="183" spans="6:13" ht="20" customHeight="1" x14ac:dyDescent="0.2">
      <c r="F183" s="4">
        <v>42182</v>
      </c>
      <c r="G183" t="s">
        <v>4</v>
      </c>
      <c r="H183" t="s">
        <v>4</v>
      </c>
      <c r="I183" s="10">
        <v>124587.43</v>
      </c>
      <c r="J183" s="30" t="e">
        <f t="shared" si="8"/>
        <v>#N/A</v>
      </c>
      <c r="K183" s="30">
        <f t="shared" si="9"/>
        <v>124587.43</v>
      </c>
      <c r="L183" s="30" t="e">
        <f t="shared" si="10"/>
        <v>#N/A</v>
      </c>
      <c r="M183" s="10">
        <f t="shared" si="11"/>
        <v>124587.43</v>
      </c>
    </row>
    <row r="184" spans="6:13" ht="20" customHeight="1" x14ac:dyDescent="0.2">
      <c r="F184" s="4">
        <v>42183</v>
      </c>
      <c r="G184" t="s">
        <v>4</v>
      </c>
      <c r="H184" t="s">
        <v>4</v>
      </c>
      <c r="I184" s="10">
        <v>119277.48</v>
      </c>
      <c r="J184" s="30" t="e">
        <f t="shared" si="8"/>
        <v>#N/A</v>
      </c>
      <c r="K184" s="30">
        <f t="shared" si="9"/>
        <v>119277.48</v>
      </c>
      <c r="L184" s="30" t="e">
        <f t="shared" si="10"/>
        <v>#N/A</v>
      </c>
      <c r="M184" s="10">
        <f t="shared" si="11"/>
        <v>119277.48</v>
      </c>
    </row>
    <row r="185" spans="6:13" ht="20" customHeight="1" x14ac:dyDescent="0.2">
      <c r="F185" s="4">
        <v>42184</v>
      </c>
      <c r="G185" t="s">
        <v>4</v>
      </c>
      <c r="H185" t="s">
        <v>4</v>
      </c>
      <c r="I185" s="10">
        <v>139468.155</v>
      </c>
      <c r="J185" s="30" t="e">
        <f t="shared" si="8"/>
        <v>#N/A</v>
      </c>
      <c r="K185" s="30">
        <f t="shared" si="9"/>
        <v>139468.155</v>
      </c>
      <c r="L185" s="30" t="e">
        <f t="shared" si="10"/>
        <v>#N/A</v>
      </c>
      <c r="M185" s="10">
        <f t="shared" si="11"/>
        <v>139468.155</v>
      </c>
    </row>
    <row r="186" spans="6:13" ht="20" customHeight="1" x14ac:dyDescent="0.2">
      <c r="F186" s="4">
        <v>42185</v>
      </c>
      <c r="G186" t="s">
        <v>4</v>
      </c>
      <c r="H186" t="s">
        <v>4</v>
      </c>
      <c r="I186" s="10">
        <v>143170.05499999999</v>
      </c>
      <c r="J186" s="30" t="e">
        <f t="shared" si="8"/>
        <v>#N/A</v>
      </c>
      <c r="K186" s="30">
        <f t="shared" si="9"/>
        <v>143170.05499999999</v>
      </c>
      <c r="L186" s="30" t="e">
        <f t="shared" si="10"/>
        <v>#N/A</v>
      </c>
      <c r="M186" s="10">
        <f t="shared" si="11"/>
        <v>143170.05499999999</v>
      </c>
    </row>
    <row r="187" spans="6:13" ht="20" customHeight="1" x14ac:dyDescent="0.2">
      <c r="F187" s="4">
        <v>42186</v>
      </c>
      <c r="G187" t="s">
        <v>4</v>
      </c>
      <c r="H187" t="s">
        <v>4</v>
      </c>
      <c r="I187" s="10">
        <v>138931</v>
      </c>
      <c r="J187" s="30" t="e">
        <f t="shared" si="8"/>
        <v>#N/A</v>
      </c>
      <c r="K187" s="30">
        <f t="shared" si="9"/>
        <v>138931</v>
      </c>
      <c r="L187" s="30" t="e">
        <f t="shared" si="10"/>
        <v>#N/A</v>
      </c>
      <c r="M187" s="10">
        <f t="shared" si="11"/>
        <v>138931</v>
      </c>
    </row>
    <row r="188" spans="6:13" ht="20" customHeight="1" x14ac:dyDescent="0.2">
      <c r="F188" s="4">
        <v>42187</v>
      </c>
      <c r="G188" t="s">
        <v>4</v>
      </c>
      <c r="H188" t="s">
        <v>4</v>
      </c>
      <c r="I188" s="10">
        <v>138972.42499999999</v>
      </c>
      <c r="J188" s="30" t="e">
        <f t="shared" si="8"/>
        <v>#N/A</v>
      </c>
      <c r="K188" s="30">
        <f t="shared" si="9"/>
        <v>138972.42499999999</v>
      </c>
      <c r="L188" s="30" t="e">
        <f t="shared" si="10"/>
        <v>#N/A</v>
      </c>
      <c r="M188" s="10">
        <f t="shared" si="11"/>
        <v>138972.42499999999</v>
      </c>
    </row>
    <row r="189" spans="6:13" ht="20" customHeight="1" x14ac:dyDescent="0.2">
      <c r="F189" s="4">
        <v>42188</v>
      </c>
      <c r="G189" t="s">
        <v>4</v>
      </c>
      <c r="H189" t="s">
        <v>4</v>
      </c>
      <c r="I189" s="10">
        <v>145713.81</v>
      </c>
      <c r="J189" s="30" t="e">
        <f t="shared" si="8"/>
        <v>#N/A</v>
      </c>
      <c r="K189" s="30">
        <f t="shared" si="9"/>
        <v>145713.81</v>
      </c>
      <c r="L189" s="30" t="e">
        <f t="shared" si="10"/>
        <v>#N/A</v>
      </c>
      <c r="M189" s="10">
        <f t="shared" si="11"/>
        <v>145713.81</v>
      </c>
    </row>
    <row r="190" spans="6:13" ht="20" customHeight="1" x14ac:dyDescent="0.2">
      <c r="F190" s="4">
        <v>42189</v>
      </c>
      <c r="G190" t="s">
        <v>4</v>
      </c>
      <c r="H190" t="s">
        <v>4</v>
      </c>
      <c r="I190" s="10">
        <v>130073.27</v>
      </c>
      <c r="J190" s="30" t="e">
        <f t="shared" si="8"/>
        <v>#N/A</v>
      </c>
      <c r="K190" s="30">
        <f t="shared" si="9"/>
        <v>130073.27</v>
      </c>
      <c r="L190" s="30" t="e">
        <f t="shared" si="10"/>
        <v>#N/A</v>
      </c>
      <c r="M190" s="10">
        <f t="shared" si="11"/>
        <v>130073.27</v>
      </c>
    </row>
    <row r="191" spans="6:13" ht="20" customHeight="1" x14ac:dyDescent="0.2">
      <c r="F191" s="4">
        <v>42190</v>
      </c>
      <c r="G191" t="s">
        <v>4</v>
      </c>
      <c r="H191" t="s">
        <v>4</v>
      </c>
      <c r="I191" s="10">
        <v>117312.925</v>
      </c>
      <c r="J191" s="30" t="e">
        <f t="shared" si="8"/>
        <v>#N/A</v>
      </c>
      <c r="K191" s="30">
        <f t="shared" si="9"/>
        <v>117312.925</v>
      </c>
      <c r="L191" s="30" t="e">
        <f t="shared" si="10"/>
        <v>#N/A</v>
      </c>
      <c r="M191" s="10">
        <f t="shared" si="11"/>
        <v>117312.925</v>
      </c>
    </row>
    <row r="192" spans="6:13" ht="20" customHeight="1" x14ac:dyDescent="0.2">
      <c r="F192" s="4">
        <v>42191</v>
      </c>
      <c r="G192" t="s">
        <v>4</v>
      </c>
      <c r="H192" t="s">
        <v>4</v>
      </c>
      <c r="I192" s="10">
        <v>143176.33499999999</v>
      </c>
      <c r="J192" s="30" t="e">
        <f t="shared" si="8"/>
        <v>#N/A</v>
      </c>
      <c r="K192" s="30">
        <f t="shared" si="9"/>
        <v>143176.33499999999</v>
      </c>
      <c r="L192" s="30" t="e">
        <f t="shared" si="10"/>
        <v>#N/A</v>
      </c>
      <c r="M192" s="10">
        <f t="shared" si="11"/>
        <v>143176.33499999999</v>
      </c>
    </row>
    <row r="193" spans="6:13" ht="20" customHeight="1" x14ac:dyDescent="0.2">
      <c r="F193" s="4">
        <v>42192</v>
      </c>
      <c r="G193" t="s">
        <v>4</v>
      </c>
      <c r="H193" t="s">
        <v>4</v>
      </c>
      <c r="I193" s="10">
        <v>143984.39000000001</v>
      </c>
      <c r="J193" s="30" t="e">
        <f t="shared" si="8"/>
        <v>#N/A</v>
      </c>
      <c r="K193" s="30">
        <f t="shared" si="9"/>
        <v>143984.39000000001</v>
      </c>
      <c r="L193" s="30" t="e">
        <f t="shared" si="10"/>
        <v>#N/A</v>
      </c>
      <c r="M193" s="10">
        <f t="shared" si="11"/>
        <v>143984.39000000001</v>
      </c>
    </row>
    <row r="194" spans="6:13" ht="20" customHeight="1" x14ac:dyDescent="0.2">
      <c r="F194" s="4">
        <v>42193</v>
      </c>
      <c r="G194" t="s">
        <v>4</v>
      </c>
      <c r="H194" t="s">
        <v>4</v>
      </c>
      <c r="I194" s="10">
        <v>141696.29500000001</v>
      </c>
      <c r="J194" s="30" t="e">
        <f t="shared" si="8"/>
        <v>#N/A</v>
      </c>
      <c r="K194" s="30">
        <f t="shared" si="9"/>
        <v>141696.29500000001</v>
      </c>
      <c r="L194" s="30" t="e">
        <f t="shared" si="10"/>
        <v>#N/A</v>
      </c>
      <c r="M194" s="10">
        <f t="shared" si="11"/>
        <v>141696.29500000001</v>
      </c>
    </row>
    <row r="195" spans="6:13" ht="20" customHeight="1" x14ac:dyDescent="0.2">
      <c r="F195" s="4">
        <v>42194</v>
      </c>
      <c r="G195" t="s">
        <v>4</v>
      </c>
      <c r="H195" t="s">
        <v>4</v>
      </c>
      <c r="I195" s="10">
        <v>141994.375</v>
      </c>
      <c r="J195" s="30" t="e">
        <f t="shared" si="8"/>
        <v>#N/A</v>
      </c>
      <c r="K195" s="30">
        <f t="shared" si="9"/>
        <v>141994.375</v>
      </c>
      <c r="L195" s="30" t="e">
        <f t="shared" si="10"/>
        <v>#N/A</v>
      </c>
      <c r="M195" s="10">
        <f t="shared" si="11"/>
        <v>141994.375</v>
      </c>
    </row>
    <row r="196" spans="6:13" ht="20" customHeight="1" x14ac:dyDescent="0.2">
      <c r="F196" s="4">
        <v>42195</v>
      </c>
      <c r="G196" t="s">
        <v>4</v>
      </c>
      <c r="H196" t="s">
        <v>4</v>
      </c>
      <c r="I196" s="10">
        <v>136884.095</v>
      </c>
      <c r="J196" s="30" t="e">
        <f t="shared" si="8"/>
        <v>#N/A</v>
      </c>
      <c r="K196" s="30">
        <f t="shared" si="9"/>
        <v>136884.095</v>
      </c>
      <c r="L196" s="30" t="e">
        <f t="shared" si="10"/>
        <v>#N/A</v>
      </c>
      <c r="M196" s="10">
        <f t="shared" si="11"/>
        <v>136884.095</v>
      </c>
    </row>
    <row r="197" spans="6:13" ht="20" customHeight="1" x14ac:dyDescent="0.2">
      <c r="F197" s="4">
        <v>42196</v>
      </c>
      <c r="G197" t="s">
        <v>4</v>
      </c>
      <c r="H197" t="s">
        <v>4</v>
      </c>
      <c r="I197" s="10">
        <v>123971.705</v>
      </c>
      <c r="J197" s="30" t="e">
        <f t="shared" si="8"/>
        <v>#N/A</v>
      </c>
      <c r="K197" s="30">
        <f t="shared" si="9"/>
        <v>123971.705</v>
      </c>
      <c r="L197" s="30" t="e">
        <f t="shared" si="10"/>
        <v>#N/A</v>
      </c>
      <c r="M197" s="10">
        <f t="shared" si="11"/>
        <v>123971.705</v>
      </c>
    </row>
    <row r="198" spans="6:13" ht="20" customHeight="1" x14ac:dyDescent="0.2">
      <c r="F198" s="4">
        <v>42197</v>
      </c>
      <c r="G198" t="s">
        <v>4</v>
      </c>
      <c r="H198" t="s">
        <v>4</v>
      </c>
      <c r="I198" s="10">
        <v>124790.69500000001</v>
      </c>
      <c r="J198" s="30" t="e">
        <f t="shared" ref="J198:J261" si="12">IF(G198="Y",I198,NA())</f>
        <v>#N/A</v>
      </c>
      <c r="K198" s="30">
        <f t="shared" ref="K198:K261" si="13">IF(G198="N",I198,NA())</f>
        <v>124790.69500000001</v>
      </c>
      <c r="L198" s="30" t="e">
        <f t="shared" ref="L198:L261" si="14">IF(H198="Y",I198,NA())</f>
        <v>#N/A</v>
      </c>
      <c r="M198" s="10">
        <f t="shared" ref="M198:M261" si="15">IF(H198="Y",NA(),I198)</f>
        <v>124790.69500000001</v>
      </c>
    </row>
    <row r="199" spans="6:13" ht="20" customHeight="1" x14ac:dyDescent="0.2">
      <c r="F199" s="4">
        <v>42198</v>
      </c>
      <c r="G199" t="s">
        <v>4</v>
      </c>
      <c r="H199" t="s">
        <v>4</v>
      </c>
      <c r="I199" s="10">
        <v>138680.33499999999</v>
      </c>
      <c r="J199" s="30" t="e">
        <f t="shared" si="12"/>
        <v>#N/A</v>
      </c>
      <c r="K199" s="30">
        <f t="shared" si="13"/>
        <v>138680.33499999999</v>
      </c>
      <c r="L199" s="30" t="e">
        <f t="shared" si="14"/>
        <v>#N/A</v>
      </c>
      <c r="M199" s="10">
        <f t="shared" si="15"/>
        <v>138680.33499999999</v>
      </c>
    </row>
    <row r="200" spans="6:13" ht="20" customHeight="1" x14ac:dyDescent="0.2">
      <c r="F200" s="4">
        <v>42199</v>
      </c>
      <c r="G200" t="s">
        <v>5</v>
      </c>
      <c r="H200" t="s">
        <v>4</v>
      </c>
      <c r="I200" s="10">
        <v>150671.10500000001</v>
      </c>
      <c r="J200" s="30">
        <f t="shared" si="12"/>
        <v>150671.10500000001</v>
      </c>
      <c r="K200" s="30" t="e">
        <f t="shared" si="13"/>
        <v>#N/A</v>
      </c>
      <c r="L200" s="30" t="e">
        <f t="shared" si="14"/>
        <v>#N/A</v>
      </c>
      <c r="M200" s="10">
        <f t="shared" si="15"/>
        <v>150671.10500000001</v>
      </c>
    </row>
    <row r="201" spans="6:13" ht="20" customHeight="1" x14ac:dyDescent="0.2">
      <c r="F201" s="4">
        <v>42200</v>
      </c>
      <c r="G201" t="s">
        <v>5</v>
      </c>
      <c r="H201" t="s">
        <v>4</v>
      </c>
      <c r="I201" s="10">
        <v>151270.54</v>
      </c>
      <c r="J201" s="30">
        <f t="shared" si="12"/>
        <v>151270.54</v>
      </c>
      <c r="K201" s="30" t="e">
        <f t="shared" si="13"/>
        <v>#N/A</v>
      </c>
      <c r="L201" s="30" t="e">
        <f t="shared" si="14"/>
        <v>#N/A</v>
      </c>
      <c r="M201" s="10">
        <f t="shared" si="15"/>
        <v>151270.54</v>
      </c>
    </row>
    <row r="202" spans="6:13" ht="20" customHeight="1" x14ac:dyDescent="0.2">
      <c r="F202" s="4">
        <v>42201</v>
      </c>
      <c r="G202" t="s">
        <v>5</v>
      </c>
      <c r="H202" t="s">
        <v>4</v>
      </c>
      <c r="I202" s="10">
        <v>144797.98000000001</v>
      </c>
      <c r="J202" s="30">
        <f t="shared" si="12"/>
        <v>144797.98000000001</v>
      </c>
      <c r="K202" s="30" t="e">
        <f t="shared" si="13"/>
        <v>#N/A</v>
      </c>
      <c r="L202" s="30" t="e">
        <f t="shared" si="14"/>
        <v>#N/A</v>
      </c>
      <c r="M202" s="10">
        <f t="shared" si="15"/>
        <v>144797.98000000001</v>
      </c>
    </row>
    <row r="203" spans="6:13" ht="20" customHeight="1" x14ac:dyDescent="0.2">
      <c r="F203" s="4">
        <v>42202</v>
      </c>
      <c r="G203" t="s">
        <v>5</v>
      </c>
      <c r="H203" t="s">
        <v>4</v>
      </c>
      <c r="I203" s="10">
        <v>142965.48000000001</v>
      </c>
      <c r="J203" s="30">
        <f t="shared" si="12"/>
        <v>142965.48000000001</v>
      </c>
      <c r="K203" s="30" t="e">
        <f t="shared" si="13"/>
        <v>#N/A</v>
      </c>
      <c r="L203" s="30" t="e">
        <f t="shared" si="14"/>
        <v>#N/A</v>
      </c>
      <c r="M203" s="10">
        <f t="shared" si="15"/>
        <v>142965.48000000001</v>
      </c>
    </row>
    <row r="204" spans="6:13" ht="20" customHeight="1" x14ac:dyDescent="0.2">
      <c r="F204" s="4">
        <v>42203</v>
      </c>
      <c r="G204" t="s">
        <v>5</v>
      </c>
      <c r="H204" t="s">
        <v>4</v>
      </c>
      <c r="I204" s="10">
        <v>130187.44500000001</v>
      </c>
      <c r="J204" s="30">
        <f t="shared" si="12"/>
        <v>130187.44500000001</v>
      </c>
      <c r="K204" s="30" t="e">
        <f t="shared" si="13"/>
        <v>#N/A</v>
      </c>
      <c r="L204" s="30" t="e">
        <f t="shared" si="14"/>
        <v>#N/A</v>
      </c>
      <c r="M204" s="10">
        <f t="shared" si="15"/>
        <v>130187.44500000001</v>
      </c>
    </row>
    <row r="205" spans="6:13" ht="20" customHeight="1" x14ac:dyDescent="0.2">
      <c r="F205" s="4">
        <v>42204</v>
      </c>
      <c r="G205" t="s">
        <v>5</v>
      </c>
      <c r="H205" t="s">
        <v>4</v>
      </c>
      <c r="I205" s="10">
        <v>131141.35500000001</v>
      </c>
      <c r="J205" s="30">
        <f t="shared" si="12"/>
        <v>131141.35500000001</v>
      </c>
      <c r="K205" s="30" t="e">
        <f t="shared" si="13"/>
        <v>#N/A</v>
      </c>
      <c r="L205" s="30" t="e">
        <f t="shared" si="14"/>
        <v>#N/A</v>
      </c>
      <c r="M205" s="10">
        <f t="shared" si="15"/>
        <v>131141.35500000001</v>
      </c>
    </row>
    <row r="206" spans="6:13" ht="20" customHeight="1" x14ac:dyDescent="0.2">
      <c r="F206" s="4">
        <v>42205</v>
      </c>
      <c r="G206" t="s">
        <v>5</v>
      </c>
      <c r="H206" t="s">
        <v>4</v>
      </c>
      <c r="I206" s="10">
        <v>146154.37</v>
      </c>
      <c r="J206" s="30">
        <f t="shared" si="12"/>
        <v>146154.37</v>
      </c>
      <c r="K206" s="30" t="e">
        <f t="shared" si="13"/>
        <v>#N/A</v>
      </c>
      <c r="L206" s="30" t="e">
        <f t="shared" si="14"/>
        <v>#N/A</v>
      </c>
      <c r="M206" s="10">
        <f t="shared" si="15"/>
        <v>146154.37</v>
      </c>
    </row>
    <row r="207" spans="6:13" ht="20" customHeight="1" x14ac:dyDescent="0.2">
      <c r="F207" s="4">
        <v>42206</v>
      </c>
      <c r="G207" t="s">
        <v>5</v>
      </c>
      <c r="H207" t="s">
        <v>4</v>
      </c>
      <c r="I207" s="10">
        <v>138931.81</v>
      </c>
      <c r="J207" s="30">
        <f t="shared" si="12"/>
        <v>138931.81</v>
      </c>
      <c r="K207" s="30" t="e">
        <f t="shared" si="13"/>
        <v>#N/A</v>
      </c>
      <c r="L207" s="30" t="e">
        <f t="shared" si="14"/>
        <v>#N/A</v>
      </c>
      <c r="M207" s="10">
        <f t="shared" si="15"/>
        <v>138931.81</v>
      </c>
    </row>
    <row r="208" spans="6:13" ht="20" customHeight="1" x14ac:dyDescent="0.2">
      <c r="F208" s="4">
        <v>42207</v>
      </c>
      <c r="G208" t="s">
        <v>5</v>
      </c>
      <c r="H208" t="s">
        <v>4</v>
      </c>
      <c r="I208" s="10">
        <v>138418.83499999999</v>
      </c>
      <c r="J208" s="30">
        <f t="shared" si="12"/>
        <v>138418.83499999999</v>
      </c>
      <c r="K208" s="30" t="e">
        <f t="shared" si="13"/>
        <v>#N/A</v>
      </c>
      <c r="L208" s="30" t="e">
        <f t="shared" si="14"/>
        <v>#N/A</v>
      </c>
      <c r="M208" s="10">
        <f t="shared" si="15"/>
        <v>138418.83499999999</v>
      </c>
    </row>
    <row r="209" spans="6:13" ht="20" customHeight="1" x14ac:dyDescent="0.2">
      <c r="F209" s="4">
        <v>42208</v>
      </c>
      <c r="G209" t="s">
        <v>5</v>
      </c>
      <c r="H209" t="s">
        <v>4</v>
      </c>
      <c r="I209" s="10">
        <v>142316.29500000001</v>
      </c>
      <c r="J209" s="30">
        <f t="shared" si="12"/>
        <v>142316.29500000001</v>
      </c>
      <c r="K209" s="30" t="e">
        <f t="shared" si="13"/>
        <v>#N/A</v>
      </c>
      <c r="L209" s="30" t="e">
        <f t="shared" si="14"/>
        <v>#N/A</v>
      </c>
      <c r="M209" s="10">
        <f t="shared" si="15"/>
        <v>142316.29500000001</v>
      </c>
    </row>
    <row r="210" spans="6:13" ht="20" customHeight="1" x14ac:dyDescent="0.2">
      <c r="F210" s="4">
        <v>42209</v>
      </c>
      <c r="G210" t="s">
        <v>5</v>
      </c>
      <c r="H210" t="s">
        <v>4</v>
      </c>
      <c r="I210" s="10">
        <v>136837.155</v>
      </c>
      <c r="J210" s="30">
        <f t="shared" si="12"/>
        <v>136837.155</v>
      </c>
      <c r="K210" s="30" t="e">
        <f t="shared" si="13"/>
        <v>#N/A</v>
      </c>
      <c r="L210" s="30" t="e">
        <f t="shared" si="14"/>
        <v>#N/A</v>
      </c>
      <c r="M210" s="10">
        <f t="shared" si="15"/>
        <v>136837.155</v>
      </c>
    </row>
    <row r="211" spans="6:13" ht="20" customHeight="1" x14ac:dyDescent="0.2">
      <c r="F211" s="4">
        <v>42210</v>
      </c>
      <c r="G211" t="s">
        <v>5</v>
      </c>
      <c r="H211" t="s">
        <v>4</v>
      </c>
      <c r="I211" s="10">
        <v>121021.425</v>
      </c>
      <c r="J211" s="30">
        <f t="shared" si="12"/>
        <v>121021.425</v>
      </c>
      <c r="K211" s="30" t="e">
        <f t="shared" si="13"/>
        <v>#N/A</v>
      </c>
      <c r="L211" s="30" t="e">
        <f t="shared" si="14"/>
        <v>#N/A</v>
      </c>
      <c r="M211" s="10">
        <f t="shared" si="15"/>
        <v>121021.425</v>
      </c>
    </row>
    <row r="212" spans="6:13" ht="20" customHeight="1" x14ac:dyDescent="0.2">
      <c r="F212" s="4">
        <v>42211</v>
      </c>
      <c r="G212" t="s">
        <v>5</v>
      </c>
      <c r="H212" t="s">
        <v>4</v>
      </c>
      <c r="I212" s="10">
        <v>120396.735</v>
      </c>
      <c r="J212" s="30">
        <f t="shared" si="12"/>
        <v>120396.735</v>
      </c>
      <c r="K212" s="30" t="e">
        <f t="shared" si="13"/>
        <v>#N/A</v>
      </c>
      <c r="L212" s="30" t="e">
        <f t="shared" si="14"/>
        <v>#N/A</v>
      </c>
      <c r="M212" s="10">
        <f t="shared" si="15"/>
        <v>120396.735</v>
      </c>
    </row>
    <row r="213" spans="6:13" ht="20" customHeight="1" x14ac:dyDescent="0.2">
      <c r="F213" s="4">
        <v>42212</v>
      </c>
      <c r="G213" t="s">
        <v>5</v>
      </c>
      <c r="H213" t="s">
        <v>4</v>
      </c>
      <c r="I213" s="10">
        <v>142470.43</v>
      </c>
      <c r="J213" s="30">
        <f t="shared" si="12"/>
        <v>142470.43</v>
      </c>
      <c r="K213" s="30" t="e">
        <f t="shared" si="13"/>
        <v>#N/A</v>
      </c>
      <c r="L213" s="30" t="e">
        <f t="shared" si="14"/>
        <v>#N/A</v>
      </c>
      <c r="M213" s="10">
        <f t="shared" si="15"/>
        <v>142470.43</v>
      </c>
    </row>
    <row r="214" spans="6:13" ht="20" customHeight="1" x14ac:dyDescent="0.2">
      <c r="F214" s="4">
        <v>42213</v>
      </c>
      <c r="G214" t="s">
        <v>5</v>
      </c>
      <c r="H214" t="s">
        <v>4</v>
      </c>
      <c r="I214" s="10">
        <v>144008.37</v>
      </c>
      <c r="J214" s="30">
        <f t="shared" si="12"/>
        <v>144008.37</v>
      </c>
      <c r="K214" s="30" t="e">
        <f t="shared" si="13"/>
        <v>#N/A</v>
      </c>
      <c r="L214" s="30" t="e">
        <f t="shared" si="14"/>
        <v>#N/A</v>
      </c>
      <c r="M214" s="10">
        <f t="shared" si="15"/>
        <v>144008.37</v>
      </c>
    </row>
    <row r="215" spans="6:13" ht="20" customHeight="1" x14ac:dyDescent="0.2">
      <c r="F215" s="4">
        <v>42214</v>
      </c>
      <c r="G215" t="s">
        <v>5</v>
      </c>
      <c r="H215" t="s">
        <v>4</v>
      </c>
      <c r="I215" s="10">
        <v>142637.76000000001</v>
      </c>
      <c r="J215" s="30">
        <f t="shared" si="12"/>
        <v>142637.76000000001</v>
      </c>
      <c r="K215" s="30" t="e">
        <f t="shared" si="13"/>
        <v>#N/A</v>
      </c>
      <c r="L215" s="30" t="e">
        <f t="shared" si="14"/>
        <v>#N/A</v>
      </c>
      <c r="M215" s="10">
        <f t="shared" si="15"/>
        <v>142637.76000000001</v>
      </c>
    </row>
    <row r="216" spans="6:13" ht="20" customHeight="1" x14ac:dyDescent="0.2">
      <c r="F216" s="4">
        <v>42215</v>
      </c>
      <c r="G216" t="s">
        <v>5</v>
      </c>
      <c r="H216" t="s">
        <v>4</v>
      </c>
      <c r="I216" s="10">
        <v>143544.10999999999</v>
      </c>
      <c r="J216" s="30">
        <f t="shared" si="12"/>
        <v>143544.10999999999</v>
      </c>
      <c r="K216" s="30" t="e">
        <f t="shared" si="13"/>
        <v>#N/A</v>
      </c>
      <c r="L216" s="30" t="e">
        <f t="shared" si="14"/>
        <v>#N/A</v>
      </c>
      <c r="M216" s="10">
        <f t="shared" si="15"/>
        <v>143544.10999999999</v>
      </c>
    </row>
    <row r="217" spans="6:13" ht="20" customHeight="1" x14ac:dyDescent="0.2">
      <c r="F217" s="4">
        <v>42216</v>
      </c>
      <c r="G217" t="s">
        <v>5</v>
      </c>
      <c r="H217" t="s">
        <v>4</v>
      </c>
      <c r="I217" s="10">
        <v>139584.95499999999</v>
      </c>
      <c r="J217" s="30">
        <f t="shared" si="12"/>
        <v>139584.95499999999</v>
      </c>
      <c r="K217" s="30" t="e">
        <f t="shared" si="13"/>
        <v>#N/A</v>
      </c>
      <c r="L217" s="30" t="e">
        <f t="shared" si="14"/>
        <v>#N/A</v>
      </c>
      <c r="M217" s="10">
        <f t="shared" si="15"/>
        <v>139584.95499999999</v>
      </c>
    </row>
    <row r="218" spans="6:13" ht="20" customHeight="1" x14ac:dyDescent="0.2">
      <c r="F218" s="4">
        <v>42217</v>
      </c>
      <c r="G218" t="s">
        <v>5</v>
      </c>
      <c r="H218" t="s">
        <v>4</v>
      </c>
      <c r="I218" s="10">
        <v>125032.57</v>
      </c>
      <c r="J218" s="30">
        <f t="shared" si="12"/>
        <v>125032.57</v>
      </c>
      <c r="K218" s="30" t="e">
        <f t="shared" si="13"/>
        <v>#N/A</v>
      </c>
      <c r="L218" s="30" t="e">
        <f t="shared" si="14"/>
        <v>#N/A</v>
      </c>
      <c r="M218" s="10">
        <f t="shared" si="15"/>
        <v>125032.57</v>
      </c>
    </row>
    <row r="219" spans="6:13" ht="20" customHeight="1" x14ac:dyDescent="0.2">
      <c r="F219" s="4">
        <v>42218</v>
      </c>
      <c r="G219" t="s">
        <v>5</v>
      </c>
      <c r="H219" t="s">
        <v>4</v>
      </c>
      <c r="I219" s="10">
        <v>117638.065</v>
      </c>
      <c r="J219" s="30">
        <f t="shared" si="12"/>
        <v>117638.065</v>
      </c>
      <c r="K219" s="30" t="e">
        <f t="shared" si="13"/>
        <v>#N/A</v>
      </c>
      <c r="L219" s="30" t="e">
        <f t="shared" si="14"/>
        <v>#N/A</v>
      </c>
      <c r="M219" s="10">
        <f t="shared" si="15"/>
        <v>117638.065</v>
      </c>
    </row>
    <row r="220" spans="6:13" ht="20" customHeight="1" x14ac:dyDescent="0.2">
      <c r="F220" s="4">
        <v>42219</v>
      </c>
      <c r="G220" t="s">
        <v>5</v>
      </c>
      <c r="H220" t="s">
        <v>4</v>
      </c>
      <c r="I220" s="10">
        <v>141451.72500000001</v>
      </c>
      <c r="J220" s="30">
        <f t="shared" si="12"/>
        <v>141451.72500000001</v>
      </c>
      <c r="K220" s="30" t="e">
        <f t="shared" si="13"/>
        <v>#N/A</v>
      </c>
      <c r="L220" s="30" t="e">
        <f t="shared" si="14"/>
        <v>#N/A</v>
      </c>
      <c r="M220" s="10">
        <f t="shared" si="15"/>
        <v>141451.72500000001</v>
      </c>
    </row>
    <row r="221" spans="6:13" ht="20" customHeight="1" x14ac:dyDescent="0.2">
      <c r="F221" s="4">
        <v>42220</v>
      </c>
      <c r="G221" t="s">
        <v>5</v>
      </c>
      <c r="H221" t="s">
        <v>4</v>
      </c>
      <c r="I221" s="10">
        <v>147550.185</v>
      </c>
      <c r="J221" s="30">
        <f t="shared" si="12"/>
        <v>147550.185</v>
      </c>
      <c r="K221" s="30" t="e">
        <f t="shared" si="13"/>
        <v>#N/A</v>
      </c>
      <c r="L221" s="30" t="e">
        <f t="shared" si="14"/>
        <v>#N/A</v>
      </c>
      <c r="M221" s="10">
        <f t="shared" si="15"/>
        <v>147550.185</v>
      </c>
    </row>
    <row r="222" spans="6:13" ht="20" customHeight="1" x14ac:dyDescent="0.2">
      <c r="F222" s="4">
        <v>42221</v>
      </c>
      <c r="G222" t="s">
        <v>5</v>
      </c>
      <c r="H222" t="s">
        <v>4</v>
      </c>
      <c r="I222" s="10">
        <v>142325.99</v>
      </c>
      <c r="J222" s="30">
        <f t="shared" si="12"/>
        <v>142325.99</v>
      </c>
      <c r="K222" s="30" t="e">
        <f t="shared" si="13"/>
        <v>#N/A</v>
      </c>
      <c r="L222" s="30" t="e">
        <f t="shared" si="14"/>
        <v>#N/A</v>
      </c>
      <c r="M222" s="10">
        <f t="shared" si="15"/>
        <v>142325.99</v>
      </c>
    </row>
    <row r="223" spans="6:13" ht="20" customHeight="1" x14ac:dyDescent="0.2">
      <c r="F223" s="4">
        <v>42222</v>
      </c>
      <c r="G223" t="s">
        <v>5</v>
      </c>
      <c r="H223" t="s">
        <v>4</v>
      </c>
      <c r="I223" s="10">
        <v>143642.35500000001</v>
      </c>
      <c r="J223" s="30">
        <f t="shared" si="12"/>
        <v>143642.35500000001</v>
      </c>
      <c r="K223" s="30" t="e">
        <f t="shared" si="13"/>
        <v>#N/A</v>
      </c>
      <c r="L223" s="30" t="e">
        <f t="shared" si="14"/>
        <v>#N/A</v>
      </c>
      <c r="M223" s="10">
        <f t="shared" si="15"/>
        <v>143642.35500000001</v>
      </c>
    </row>
    <row r="224" spans="6:13" ht="20" customHeight="1" x14ac:dyDescent="0.2">
      <c r="F224" s="4">
        <v>42223</v>
      </c>
      <c r="G224" t="s">
        <v>5</v>
      </c>
      <c r="H224" t="s">
        <v>4</v>
      </c>
      <c r="I224" s="10">
        <v>143060.32999999999</v>
      </c>
      <c r="J224" s="30">
        <f t="shared" si="12"/>
        <v>143060.32999999999</v>
      </c>
      <c r="K224" s="30" t="e">
        <f t="shared" si="13"/>
        <v>#N/A</v>
      </c>
      <c r="L224" s="30" t="e">
        <f t="shared" si="14"/>
        <v>#N/A</v>
      </c>
      <c r="M224" s="10">
        <f t="shared" si="15"/>
        <v>143060.32999999999</v>
      </c>
    </row>
    <row r="225" spans="6:13" ht="20" customHeight="1" x14ac:dyDescent="0.2">
      <c r="F225" s="4">
        <v>42224</v>
      </c>
      <c r="G225" t="s">
        <v>5</v>
      </c>
      <c r="H225" t="s">
        <v>4</v>
      </c>
      <c r="I225" s="10">
        <v>125830.535</v>
      </c>
      <c r="J225" s="30">
        <f t="shared" si="12"/>
        <v>125830.535</v>
      </c>
      <c r="K225" s="30" t="e">
        <f t="shared" si="13"/>
        <v>#N/A</v>
      </c>
      <c r="L225" s="30" t="e">
        <f t="shared" si="14"/>
        <v>#N/A</v>
      </c>
      <c r="M225" s="10">
        <f t="shared" si="15"/>
        <v>125830.535</v>
      </c>
    </row>
    <row r="226" spans="6:13" ht="20" customHeight="1" x14ac:dyDescent="0.2">
      <c r="F226" s="4">
        <v>42225</v>
      </c>
      <c r="G226" t="s">
        <v>5</v>
      </c>
      <c r="H226" t="s">
        <v>4</v>
      </c>
      <c r="I226" s="10">
        <v>120008.455</v>
      </c>
      <c r="J226" s="30">
        <f t="shared" si="12"/>
        <v>120008.455</v>
      </c>
      <c r="K226" s="30" t="e">
        <f t="shared" si="13"/>
        <v>#N/A</v>
      </c>
      <c r="L226" s="30" t="e">
        <f t="shared" si="14"/>
        <v>#N/A</v>
      </c>
      <c r="M226" s="10">
        <f t="shared" si="15"/>
        <v>120008.455</v>
      </c>
    </row>
    <row r="227" spans="6:13" ht="20" customHeight="1" x14ac:dyDescent="0.2">
      <c r="F227" s="4">
        <v>42226</v>
      </c>
      <c r="G227" t="s">
        <v>5</v>
      </c>
      <c r="H227" t="s">
        <v>4</v>
      </c>
      <c r="I227" s="10">
        <v>130978.095</v>
      </c>
      <c r="J227" s="30">
        <f t="shared" si="12"/>
        <v>130978.095</v>
      </c>
      <c r="K227" s="30" t="e">
        <f t="shared" si="13"/>
        <v>#N/A</v>
      </c>
      <c r="L227" s="30" t="e">
        <f t="shared" si="14"/>
        <v>#N/A</v>
      </c>
      <c r="M227" s="10">
        <f t="shared" si="15"/>
        <v>130978.095</v>
      </c>
    </row>
    <row r="228" spans="6:13" ht="20" customHeight="1" x14ac:dyDescent="0.2">
      <c r="F228" s="4">
        <v>42227</v>
      </c>
      <c r="G228" t="s">
        <v>5</v>
      </c>
      <c r="H228" t="s">
        <v>4</v>
      </c>
      <c r="I228" s="10">
        <v>135616.125</v>
      </c>
      <c r="J228" s="30">
        <f t="shared" si="12"/>
        <v>135616.125</v>
      </c>
      <c r="K228" s="30" t="e">
        <f t="shared" si="13"/>
        <v>#N/A</v>
      </c>
      <c r="L228" s="30" t="e">
        <f t="shared" si="14"/>
        <v>#N/A</v>
      </c>
      <c r="M228" s="10">
        <f t="shared" si="15"/>
        <v>135616.125</v>
      </c>
    </row>
    <row r="229" spans="6:13" ht="20" customHeight="1" x14ac:dyDescent="0.2">
      <c r="F229" s="4">
        <v>42228</v>
      </c>
      <c r="G229" t="s">
        <v>5</v>
      </c>
      <c r="H229" t="s">
        <v>4</v>
      </c>
      <c r="I229" s="10">
        <v>138900.5</v>
      </c>
      <c r="J229" s="30">
        <f t="shared" si="12"/>
        <v>138900.5</v>
      </c>
      <c r="K229" s="30" t="e">
        <f t="shared" si="13"/>
        <v>#N/A</v>
      </c>
      <c r="L229" s="30" t="e">
        <f t="shared" si="14"/>
        <v>#N/A</v>
      </c>
      <c r="M229" s="10">
        <f t="shared" si="15"/>
        <v>138900.5</v>
      </c>
    </row>
    <row r="230" spans="6:13" ht="20" customHeight="1" x14ac:dyDescent="0.2">
      <c r="F230" s="4">
        <v>42229</v>
      </c>
      <c r="G230" t="s">
        <v>5</v>
      </c>
      <c r="H230" t="s">
        <v>4</v>
      </c>
      <c r="I230" s="10">
        <v>140905.85</v>
      </c>
      <c r="J230" s="30">
        <f t="shared" si="12"/>
        <v>140905.85</v>
      </c>
      <c r="K230" s="30" t="e">
        <f t="shared" si="13"/>
        <v>#N/A</v>
      </c>
      <c r="L230" s="30" t="e">
        <f t="shared" si="14"/>
        <v>#N/A</v>
      </c>
      <c r="M230" s="10">
        <f t="shared" si="15"/>
        <v>140905.85</v>
      </c>
    </row>
    <row r="231" spans="6:13" ht="20" customHeight="1" x14ac:dyDescent="0.2">
      <c r="F231" s="4">
        <v>42230</v>
      </c>
      <c r="G231" t="s">
        <v>5</v>
      </c>
      <c r="H231" t="s">
        <v>4</v>
      </c>
      <c r="I231" s="10">
        <v>137838.92499999999</v>
      </c>
      <c r="J231" s="30">
        <f t="shared" si="12"/>
        <v>137838.92499999999</v>
      </c>
      <c r="K231" s="30" t="e">
        <f t="shared" si="13"/>
        <v>#N/A</v>
      </c>
      <c r="L231" s="30" t="e">
        <f t="shared" si="14"/>
        <v>#N/A</v>
      </c>
      <c r="M231" s="10">
        <f t="shared" si="15"/>
        <v>137838.92499999999</v>
      </c>
    </row>
    <row r="232" spans="6:13" ht="20" customHeight="1" x14ac:dyDescent="0.2">
      <c r="F232" s="4">
        <v>42231</v>
      </c>
      <c r="G232" t="s">
        <v>5</v>
      </c>
      <c r="H232" t="s">
        <v>4</v>
      </c>
      <c r="I232" s="10">
        <v>122088.76</v>
      </c>
      <c r="J232" s="30">
        <f t="shared" si="12"/>
        <v>122088.76</v>
      </c>
      <c r="K232" s="30" t="e">
        <f t="shared" si="13"/>
        <v>#N/A</v>
      </c>
      <c r="L232" s="30" t="e">
        <f t="shared" si="14"/>
        <v>#N/A</v>
      </c>
      <c r="M232" s="10">
        <f t="shared" si="15"/>
        <v>122088.76</v>
      </c>
    </row>
    <row r="233" spans="6:13" ht="20" customHeight="1" x14ac:dyDescent="0.2">
      <c r="F233" s="4">
        <v>42232</v>
      </c>
      <c r="G233" t="s">
        <v>5</v>
      </c>
      <c r="H233" t="s">
        <v>4</v>
      </c>
      <c r="I233" s="10">
        <v>116648.77</v>
      </c>
      <c r="J233" s="30">
        <f t="shared" si="12"/>
        <v>116648.77</v>
      </c>
      <c r="K233" s="30" t="e">
        <f t="shared" si="13"/>
        <v>#N/A</v>
      </c>
      <c r="L233" s="30" t="e">
        <f t="shared" si="14"/>
        <v>#N/A</v>
      </c>
      <c r="M233" s="10">
        <f t="shared" si="15"/>
        <v>116648.77</v>
      </c>
    </row>
    <row r="234" spans="6:13" ht="20" customHeight="1" x14ac:dyDescent="0.2">
      <c r="F234" s="4">
        <v>42233</v>
      </c>
      <c r="G234" t="s">
        <v>5</v>
      </c>
      <c r="H234" t="s">
        <v>4</v>
      </c>
      <c r="I234" s="10">
        <v>137008.71</v>
      </c>
      <c r="J234" s="30">
        <f t="shared" si="12"/>
        <v>137008.71</v>
      </c>
      <c r="K234" s="30" t="e">
        <f t="shared" si="13"/>
        <v>#N/A</v>
      </c>
      <c r="L234" s="30" t="e">
        <f t="shared" si="14"/>
        <v>#N/A</v>
      </c>
      <c r="M234" s="10">
        <f t="shared" si="15"/>
        <v>137008.71</v>
      </c>
    </row>
    <row r="235" spans="6:13" ht="20" customHeight="1" x14ac:dyDescent="0.2">
      <c r="F235" s="4">
        <v>42234</v>
      </c>
      <c r="G235" t="s">
        <v>5</v>
      </c>
      <c r="H235" t="s">
        <v>4</v>
      </c>
      <c r="I235" s="10">
        <v>148093.96</v>
      </c>
      <c r="J235" s="30">
        <f t="shared" si="12"/>
        <v>148093.96</v>
      </c>
      <c r="K235" s="30" t="e">
        <f t="shared" si="13"/>
        <v>#N/A</v>
      </c>
      <c r="L235" s="30" t="e">
        <f t="shared" si="14"/>
        <v>#N/A</v>
      </c>
      <c r="M235" s="10">
        <f t="shared" si="15"/>
        <v>148093.96</v>
      </c>
    </row>
    <row r="236" spans="6:13" ht="20" customHeight="1" x14ac:dyDescent="0.2">
      <c r="F236" s="4">
        <v>42235</v>
      </c>
      <c r="G236" t="s">
        <v>5</v>
      </c>
      <c r="H236" t="s">
        <v>4</v>
      </c>
      <c r="I236" s="10">
        <v>144024.66</v>
      </c>
      <c r="J236" s="30">
        <f t="shared" si="12"/>
        <v>144024.66</v>
      </c>
      <c r="K236" s="30" t="e">
        <f t="shared" si="13"/>
        <v>#N/A</v>
      </c>
      <c r="L236" s="30" t="e">
        <f t="shared" si="14"/>
        <v>#N/A</v>
      </c>
      <c r="M236" s="10">
        <f t="shared" si="15"/>
        <v>144024.66</v>
      </c>
    </row>
    <row r="237" spans="6:13" ht="20" customHeight="1" x14ac:dyDescent="0.2">
      <c r="F237" s="4">
        <v>42236</v>
      </c>
      <c r="G237" t="s">
        <v>5</v>
      </c>
      <c r="H237" t="s">
        <v>4</v>
      </c>
      <c r="I237" s="10">
        <v>131575.79</v>
      </c>
      <c r="J237" s="30">
        <f t="shared" si="12"/>
        <v>131575.79</v>
      </c>
      <c r="K237" s="30" t="e">
        <f t="shared" si="13"/>
        <v>#N/A</v>
      </c>
      <c r="L237" s="30" t="e">
        <f t="shared" si="14"/>
        <v>#N/A</v>
      </c>
      <c r="M237" s="10">
        <f t="shared" si="15"/>
        <v>131575.79</v>
      </c>
    </row>
    <row r="238" spans="6:13" ht="20" customHeight="1" x14ac:dyDescent="0.2">
      <c r="F238" s="4">
        <v>42237</v>
      </c>
      <c r="G238" t="s">
        <v>5</v>
      </c>
      <c r="H238" t="s">
        <v>4</v>
      </c>
      <c r="I238" s="10">
        <v>126570.47</v>
      </c>
      <c r="J238" s="30">
        <f t="shared" si="12"/>
        <v>126570.47</v>
      </c>
      <c r="K238" s="30" t="e">
        <f t="shared" si="13"/>
        <v>#N/A</v>
      </c>
      <c r="L238" s="30" t="e">
        <f t="shared" si="14"/>
        <v>#N/A</v>
      </c>
      <c r="M238" s="10">
        <f t="shared" si="15"/>
        <v>126570.47</v>
      </c>
    </row>
    <row r="239" spans="6:13" ht="20" customHeight="1" x14ac:dyDescent="0.2">
      <c r="F239" s="4">
        <v>42238</v>
      </c>
      <c r="G239" t="s">
        <v>5</v>
      </c>
      <c r="H239" t="s">
        <v>4</v>
      </c>
      <c r="I239" s="10">
        <v>112275.15</v>
      </c>
      <c r="J239" s="30">
        <f t="shared" si="12"/>
        <v>112275.15</v>
      </c>
      <c r="K239" s="30" t="e">
        <f t="shared" si="13"/>
        <v>#N/A</v>
      </c>
      <c r="L239" s="30" t="e">
        <f t="shared" si="14"/>
        <v>#N/A</v>
      </c>
      <c r="M239" s="10">
        <f t="shared" si="15"/>
        <v>112275.15</v>
      </c>
    </row>
    <row r="240" spans="6:13" ht="20" customHeight="1" x14ac:dyDescent="0.2">
      <c r="F240" s="4">
        <v>42239</v>
      </c>
      <c r="G240" t="s">
        <v>5</v>
      </c>
      <c r="H240" t="s">
        <v>4</v>
      </c>
      <c r="I240" s="10">
        <v>111793.015</v>
      </c>
      <c r="J240" s="30">
        <f t="shared" si="12"/>
        <v>111793.015</v>
      </c>
      <c r="K240" s="30" t="e">
        <f t="shared" si="13"/>
        <v>#N/A</v>
      </c>
      <c r="L240" s="30" t="e">
        <f t="shared" si="14"/>
        <v>#N/A</v>
      </c>
      <c r="M240" s="10">
        <f t="shared" si="15"/>
        <v>111793.015</v>
      </c>
    </row>
    <row r="241" spans="6:13" ht="20" customHeight="1" x14ac:dyDescent="0.2">
      <c r="F241" s="4">
        <v>42240</v>
      </c>
      <c r="G241" t="s">
        <v>5</v>
      </c>
      <c r="H241" t="s">
        <v>4</v>
      </c>
      <c r="I241" s="10">
        <v>128868.255</v>
      </c>
      <c r="J241" s="30">
        <f t="shared" si="12"/>
        <v>128868.255</v>
      </c>
      <c r="K241" s="30" t="e">
        <f t="shared" si="13"/>
        <v>#N/A</v>
      </c>
      <c r="L241" s="30" t="e">
        <f t="shared" si="14"/>
        <v>#N/A</v>
      </c>
      <c r="M241" s="10">
        <f t="shared" si="15"/>
        <v>128868.255</v>
      </c>
    </row>
    <row r="242" spans="6:13" ht="20" customHeight="1" x14ac:dyDescent="0.2">
      <c r="F242" s="4">
        <v>42241</v>
      </c>
      <c r="G242" t="s">
        <v>5</v>
      </c>
      <c r="H242" t="s">
        <v>4</v>
      </c>
      <c r="I242" s="10">
        <v>135051.54500000001</v>
      </c>
      <c r="J242" s="30">
        <f t="shared" si="12"/>
        <v>135051.54500000001</v>
      </c>
      <c r="K242" s="30" t="e">
        <f t="shared" si="13"/>
        <v>#N/A</v>
      </c>
      <c r="L242" s="30" t="e">
        <f t="shared" si="14"/>
        <v>#N/A</v>
      </c>
      <c r="M242" s="10">
        <f t="shared" si="15"/>
        <v>135051.54500000001</v>
      </c>
    </row>
    <row r="243" spans="6:13" ht="20" customHeight="1" x14ac:dyDescent="0.2">
      <c r="F243" s="4">
        <v>42242</v>
      </c>
      <c r="G243" t="s">
        <v>5</v>
      </c>
      <c r="H243" t="s">
        <v>4</v>
      </c>
      <c r="I243" s="10">
        <v>135914.68</v>
      </c>
      <c r="J243" s="30">
        <f t="shared" si="12"/>
        <v>135914.68</v>
      </c>
      <c r="K243" s="30" t="e">
        <f t="shared" si="13"/>
        <v>#N/A</v>
      </c>
      <c r="L243" s="30" t="e">
        <f t="shared" si="14"/>
        <v>#N/A</v>
      </c>
      <c r="M243" s="10">
        <f t="shared" si="15"/>
        <v>135914.68</v>
      </c>
    </row>
    <row r="244" spans="6:13" ht="20" customHeight="1" x14ac:dyDescent="0.2">
      <c r="F244" s="4">
        <v>42243</v>
      </c>
      <c r="G244" t="s">
        <v>5</v>
      </c>
      <c r="H244" t="s">
        <v>4</v>
      </c>
      <c r="I244" s="10">
        <v>141159.76999999999</v>
      </c>
      <c r="J244" s="30">
        <f t="shared" si="12"/>
        <v>141159.76999999999</v>
      </c>
      <c r="K244" s="30" t="e">
        <f t="shared" si="13"/>
        <v>#N/A</v>
      </c>
      <c r="L244" s="30" t="e">
        <f t="shared" si="14"/>
        <v>#N/A</v>
      </c>
      <c r="M244" s="10">
        <f t="shared" si="15"/>
        <v>141159.76999999999</v>
      </c>
    </row>
    <row r="245" spans="6:13" ht="20" customHeight="1" x14ac:dyDescent="0.2">
      <c r="F245" s="4">
        <v>42244</v>
      </c>
      <c r="G245" t="s">
        <v>5</v>
      </c>
      <c r="H245" t="s">
        <v>4</v>
      </c>
      <c r="I245" s="10">
        <v>134755.505</v>
      </c>
      <c r="J245" s="30">
        <f t="shared" si="12"/>
        <v>134755.505</v>
      </c>
      <c r="K245" s="30" t="e">
        <f t="shared" si="13"/>
        <v>#N/A</v>
      </c>
      <c r="L245" s="30" t="e">
        <f t="shared" si="14"/>
        <v>#N/A</v>
      </c>
      <c r="M245" s="10">
        <f t="shared" si="15"/>
        <v>134755.505</v>
      </c>
    </row>
    <row r="246" spans="6:13" ht="20" customHeight="1" x14ac:dyDescent="0.2">
      <c r="F246" s="4">
        <v>42245</v>
      </c>
      <c r="G246" t="s">
        <v>5</v>
      </c>
      <c r="H246" t="s">
        <v>4</v>
      </c>
      <c r="I246" s="10">
        <v>124448.5</v>
      </c>
      <c r="J246" s="30">
        <f t="shared" si="12"/>
        <v>124448.5</v>
      </c>
      <c r="K246" s="30" t="e">
        <f t="shared" si="13"/>
        <v>#N/A</v>
      </c>
      <c r="L246" s="30" t="e">
        <f t="shared" si="14"/>
        <v>#N/A</v>
      </c>
      <c r="M246" s="10">
        <f t="shared" si="15"/>
        <v>124448.5</v>
      </c>
    </row>
    <row r="247" spans="6:13" ht="20" customHeight="1" x14ac:dyDescent="0.2">
      <c r="F247" s="4">
        <v>42246</v>
      </c>
      <c r="G247" t="s">
        <v>5</v>
      </c>
      <c r="H247" t="s">
        <v>4</v>
      </c>
      <c r="I247" s="10">
        <v>116744.215</v>
      </c>
      <c r="J247" s="30">
        <f t="shared" si="12"/>
        <v>116744.215</v>
      </c>
      <c r="K247" s="30" t="e">
        <f t="shared" si="13"/>
        <v>#N/A</v>
      </c>
      <c r="L247" s="30" t="e">
        <f t="shared" si="14"/>
        <v>#N/A</v>
      </c>
      <c r="M247" s="10">
        <f t="shared" si="15"/>
        <v>116744.215</v>
      </c>
    </row>
    <row r="248" spans="6:13" ht="20" customHeight="1" x14ac:dyDescent="0.2">
      <c r="F248" s="4">
        <v>42247</v>
      </c>
      <c r="G248" t="s">
        <v>5</v>
      </c>
      <c r="H248" t="s">
        <v>4</v>
      </c>
      <c r="I248" s="10">
        <v>137724.89499999999</v>
      </c>
      <c r="J248" s="30">
        <f t="shared" si="12"/>
        <v>137724.89499999999</v>
      </c>
      <c r="K248" s="30" t="e">
        <f t="shared" si="13"/>
        <v>#N/A</v>
      </c>
      <c r="L248" s="30" t="e">
        <f t="shared" si="14"/>
        <v>#N/A</v>
      </c>
      <c r="M248" s="10">
        <f t="shared" si="15"/>
        <v>137724.89499999999</v>
      </c>
    </row>
    <row r="249" spans="6:13" ht="20" customHeight="1" x14ac:dyDescent="0.2">
      <c r="F249" s="4">
        <v>42248</v>
      </c>
      <c r="G249" t="s">
        <v>5</v>
      </c>
      <c r="H249" t="s">
        <v>4</v>
      </c>
      <c r="I249" s="10">
        <v>134116.76999999999</v>
      </c>
      <c r="J249" s="30">
        <f t="shared" si="12"/>
        <v>134116.76999999999</v>
      </c>
      <c r="K249" s="30" t="e">
        <f t="shared" si="13"/>
        <v>#N/A</v>
      </c>
      <c r="L249" s="30" t="e">
        <f t="shared" si="14"/>
        <v>#N/A</v>
      </c>
      <c r="M249" s="10">
        <f t="shared" si="15"/>
        <v>134116.76999999999</v>
      </c>
    </row>
    <row r="250" spans="6:13" ht="20" customHeight="1" x14ac:dyDescent="0.2">
      <c r="F250" s="4">
        <v>42249</v>
      </c>
      <c r="G250" t="s">
        <v>5</v>
      </c>
      <c r="H250" t="s">
        <v>4</v>
      </c>
      <c r="I250" s="10">
        <v>132794.715</v>
      </c>
      <c r="J250" s="30">
        <f t="shared" si="12"/>
        <v>132794.715</v>
      </c>
      <c r="K250" s="30" t="e">
        <f t="shared" si="13"/>
        <v>#N/A</v>
      </c>
      <c r="L250" s="30" t="e">
        <f t="shared" si="14"/>
        <v>#N/A</v>
      </c>
      <c r="M250" s="10">
        <f t="shared" si="15"/>
        <v>132794.715</v>
      </c>
    </row>
    <row r="251" spans="6:13" ht="20" customHeight="1" x14ac:dyDescent="0.2">
      <c r="F251" s="4">
        <v>42250</v>
      </c>
      <c r="G251" t="s">
        <v>5</v>
      </c>
      <c r="H251" t="s">
        <v>4</v>
      </c>
      <c r="I251" s="10">
        <v>132096.33499999999</v>
      </c>
      <c r="J251" s="30">
        <f t="shared" si="12"/>
        <v>132096.33499999999</v>
      </c>
      <c r="K251" s="30" t="e">
        <f t="shared" si="13"/>
        <v>#N/A</v>
      </c>
      <c r="L251" s="30" t="e">
        <f t="shared" si="14"/>
        <v>#N/A</v>
      </c>
      <c r="M251" s="10">
        <f t="shared" si="15"/>
        <v>132096.33499999999</v>
      </c>
    </row>
    <row r="252" spans="6:13" ht="20" customHeight="1" x14ac:dyDescent="0.2">
      <c r="F252" s="4">
        <v>42251</v>
      </c>
      <c r="G252" t="s">
        <v>5</v>
      </c>
      <c r="H252" t="s">
        <v>4</v>
      </c>
      <c r="I252" s="10">
        <v>131384.88</v>
      </c>
      <c r="J252" s="30">
        <f t="shared" si="12"/>
        <v>131384.88</v>
      </c>
      <c r="K252" s="30" t="e">
        <f t="shared" si="13"/>
        <v>#N/A</v>
      </c>
      <c r="L252" s="30" t="e">
        <f t="shared" si="14"/>
        <v>#N/A</v>
      </c>
      <c r="M252" s="10">
        <f t="shared" si="15"/>
        <v>131384.88</v>
      </c>
    </row>
    <row r="253" spans="6:13" ht="20" customHeight="1" x14ac:dyDescent="0.2">
      <c r="F253" s="4">
        <v>42252</v>
      </c>
      <c r="G253" t="s">
        <v>5</v>
      </c>
      <c r="H253" t="s">
        <v>4</v>
      </c>
      <c r="I253" s="10">
        <v>115799.32</v>
      </c>
      <c r="J253" s="30">
        <f t="shared" si="12"/>
        <v>115799.32</v>
      </c>
      <c r="K253" s="30" t="e">
        <f t="shared" si="13"/>
        <v>#N/A</v>
      </c>
      <c r="L253" s="30" t="e">
        <f t="shared" si="14"/>
        <v>#N/A</v>
      </c>
      <c r="M253" s="10">
        <f t="shared" si="15"/>
        <v>115799.32</v>
      </c>
    </row>
    <row r="254" spans="6:13" ht="20" customHeight="1" x14ac:dyDescent="0.2">
      <c r="F254" s="4">
        <v>42253</v>
      </c>
      <c r="G254" t="s">
        <v>5</v>
      </c>
      <c r="H254" t="s">
        <v>4</v>
      </c>
      <c r="I254" s="10">
        <v>109641.375</v>
      </c>
      <c r="J254" s="30">
        <f t="shared" si="12"/>
        <v>109641.375</v>
      </c>
      <c r="K254" s="30" t="e">
        <f t="shared" si="13"/>
        <v>#N/A</v>
      </c>
      <c r="L254" s="30" t="e">
        <f t="shared" si="14"/>
        <v>#N/A</v>
      </c>
      <c r="M254" s="10">
        <f t="shared" si="15"/>
        <v>109641.375</v>
      </c>
    </row>
    <row r="255" spans="6:13" ht="20" customHeight="1" x14ac:dyDescent="0.2">
      <c r="F255" s="4">
        <v>42254</v>
      </c>
      <c r="G255" t="s">
        <v>5</v>
      </c>
      <c r="H255" t="s">
        <v>4</v>
      </c>
      <c r="I255" s="10">
        <v>131619.36499999999</v>
      </c>
      <c r="J255" s="30">
        <f t="shared" si="12"/>
        <v>131619.36499999999</v>
      </c>
      <c r="K255" s="30" t="e">
        <f t="shared" si="13"/>
        <v>#N/A</v>
      </c>
      <c r="L255" s="30" t="e">
        <f t="shared" si="14"/>
        <v>#N/A</v>
      </c>
      <c r="M255" s="10">
        <f t="shared" si="15"/>
        <v>131619.36499999999</v>
      </c>
    </row>
    <row r="256" spans="6:13" ht="20" customHeight="1" x14ac:dyDescent="0.2">
      <c r="F256" s="4">
        <v>42255</v>
      </c>
      <c r="G256" t="s">
        <v>5</v>
      </c>
      <c r="H256" t="s">
        <v>4</v>
      </c>
      <c r="I256" s="10">
        <v>136340.70000000001</v>
      </c>
      <c r="J256" s="30">
        <f t="shared" si="12"/>
        <v>136340.70000000001</v>
      </c>
      <c r="K256" s="30" t="e">
        <f t="shared" si="13"/>
        <v>#N/A</v>
      </c>
      <c r="L256" s="30" t="e">
        <f t="shared" si="14"/>
        <v>#N/A</v>
      </c>
      <c r="M256" s="10">
        <f t="shared" si="15"/>
        <v>136340.70000000001</v>
      </c>
    </row>
    <row r="257" spans="6:13" ht="20" customHeight="1" x14ac:dyDescent="0.2">
      <c r="F257" s="4">
        <v>42256</v>
      </c>
      <c r="G257" t="s">
        <v>5</v>
      </c>
      <c r="H257" t="s">
        <v>4</v>
      </c>
      <c r="I257" s="10">
        <v>132977.45000000001</v>
      </c>
      <c r="J257" s="30">
        <f t="shared" si="12"/>
        <v>132977.45000000001</v>
      </c>
      <c r="K257" s="30" t="e">
        <f t="shared" si="13"/>
        <v>#N/A</v>
      </c>
      <c r="L257" s="30" t="e">
        <f t="shared" si="14"/>
        <v>#N/A</v>
      </c>
      <c r="M257" s="10">
        <f t="shared" si="15"/>
        <v>132977.45000000001</v>
      </c>
    </row>
    <row r="258" spans="6:13" ht="20" customHeight="1" x14ac:dyDescent="0.2">
      <c r="F258" s="4">
        <v>42257</v>
      </c>
      <c r="G258" t="s">
        <v>5</v>
      </c>
      <c r="H258" t="s">
        <v>4</v>
      </c>
      <c r="I258" s="10">
        <v>133541.98000000001</v>
      </c>
      <c r="J258" s="30">
        <f t="shared" si="12"/>
        <v>133541.98000000001</v>
      </c>
      <c r="K258" s="30" t="e">
        <f t="shared" si="13"/>
        <v>#N/A</v>
      </c>
      <c r="L258" s="30" t="e">
        <f t="shared" si="14"/>
        <v>#N/A</v>
      </c>
      <c r="M258" s="10">
        <f t="shared" si="15"/>
        <v>133541.98000000001</v>
      </c>
    </row>
    <row r="259" spans="6:13" ht="20" customHeight="1" x14ac:dyDescent="0.2">
      <c r="F259" s="4">
        <v>42258</v>
      </c>
      <c r="G259" t="s">
        <v>5</v>
      </c>
      <c r="H259" t="s">
        <v>4</v>
      </c>
      <c r="I259" s="10">
        <v>123968.9</v>
      </c>
      <c r="J259" s="30">
        <f t="shared" si="12"/>
        <v>123968.9</v>
      </c>
      <c r="K259" s="30" t="e">
        <f t="shared" si="13"/>
        <v>#N/A</v>
      </c>
      <c r="L259" s="30" t="e">
        <f t="shared" si="14"/>
        <v>#N/A</v>
      </c>
      <c r="M259" s="10">
        <f t="shared" si="15"/>
        <v>123968.9</v>
      </c>
    </row>
    <row r="260" spans="6:13" ht="20" customHeight="1" x14ac:dyDescent="0.2">
      <c r="F260" s="4">
        <v>42259</v>
      </c>
      <c r="G260" t="s">
        <v>5</v>
      </c>
      <c r="H260" t="s">
        <v>4</v>
      </c>
      <c r="I260" s="10">
        <v>108790.005</v>
      </c>
      <c r="J260" s="30">
        <f t="shared" si="12"/>
        <v>108790.005</v>
      </c>
      <c r="K260" s="30" t="e">
        <f t="shared" si="13"/>
        <v>#N/A</v>
      </c>
      <c r="L260" s="30" t="e">
        <f t="shared" si="14"/>
        <v>#N/A</v>
      </c>
      <c r="M260" s="10">
        <f t="shared" si="15"/>
        <v>108790.005</v>
      </c>
    </row>
    <row r="261" spans="6:13" ht="20" customHeight="1" x14ac:dyDescent="0.2">
      <c r="F261" s="4">
        <v>42260</v>
      </c>
      <c r="G261" t="s">
        <v>5</v>
      </c>
      <c r="H261" t="s">
        <v>4</v>
      </c>
      <c r="I261" s="10">
        <v>99161.764999999999</v>
      </c>
      <c r="J261" s="30">
        <f t="shared" si="12"/>
        <v>99161.764999999999</v>
      </c>
      <c r="K261" s="30" t="e">
        <f t="shared" si="13"/>
        <v>#N/A</v>
      </c>
      <c r="L261" s="30" t="e">
        <f t="shared" si="14"/>
        <v>#N/A</v>
      </c>
      <c r="M261" s="10">
        <f t="shared" si="15"/>
        <v>99161.764999999999</v>
      </c>
    </row>
    <row r="262" spans="6:13" ht="20" customHeight="1" x14ac:dyDescent="0.2">
      <c r="F262" s="4">
        <v>42261</v>
      </c>
      <c r="G262" t="s">
        <v>5</v>
      </c>
      <c r="H262" t="s">
        <v>4</v>
      </c>
      <c r="I262" s="10">
        <v>116574.17</v>
      </c>
      <c r="J262" s="30">
        <f t="shared" ref="J262:J325" si="16">IF(G262="Y",I262,NA())</f>
        <v>116574.17</v>
      </c>
      <c r="K262" s="30" t="e">
        <f t="shared" ref="K262:K325" si="17">IF(G262="N",I262,NA())</f>
        <v>#N/A</v>
      </c>
      <c r="L262" s="30" t="e">
        <f t="shared" ref="L262:L325" si="18">IF(H262="Y",I262,NA())</f>
        <v>#N/A</v>
      </c>
      <c r="M262" s="10">
        <f t="shared" ref="M262:M325" si="19">IF(H262="Y",NA(),I262)</f>
        <v>116574.17</v>
      </c>
    </row>
    <row r="263" spans="6:13" ht="20" customHeight="1" x14ac:dyDescent="0.2">
      <c r="F263" s="4">
        <v>42262</v>
      </c>
      <c r="G263" t="s">
        <v>5</v>
      </c>
      <c r="H263" t="s">
        <v>4</v>
      </c>
      <c r="I263" s="10">
        <v>123750.5</v>
      </c>
      <c r="J263" s="30">
        <f t="shared" si="16"/>
        <v>123750.5</v>
      </c>
      <c r="K263" s="30" t="e">
        <f t="shared" si="17"/>
        <v>#N/A</v>
      </c>
      <c r="L263" s="30" t="e">
        <f t="shared" si="18"/>
        <v>#N/A</v>
      </c>
      <c r="M263" s="10">
        <f t="shared" si="19"/>
        <v>123750.5</v>
      </c>
    </row>
    <row r="264" spans="6:13" ht="20" customHeight="1" x14ac:dyDescent="0.2">
      <c r="F264" s="4">
        <v>42263</v>
      </c>
      <c r="G264" t="s">
        <v>5</v>
      </c>
      <c r="H264" t="s">
        <v>4</v>
      </c>
      <c r="I264" s="10">
        <v>131795.48499999999</v>
      </c>
      <c r="J264" s="30">
        <f t="shared" si="16"/>
        <v>131795.48499999999</v>
      </c>
      <c r="K264" s="30" t="e">
        <f t="shared" si="17"/>
        <v>#N/A</v>
      </c>
      <c r="L264" s="30" t="e">
        <f t="shared" si="18"/>
        <v>#N/A</v>
      </c>
      <c r="M264" s="10">
        <f t="shared" si="19"/>
        <v>131795.48499999999</v>
      </c>
    </row>
    <row r="265" spans="6:13" ht="20" customHeight="1" x14ac:dyDescent="0.2">
      <c r="F265" s="4">
        <v>42264</v>
      </c>
      <c r="G265" t="s">
        <v>5</v>
      </c>
      <c r="H265" t="s">
        <v>4</v>
      </c>
      <c r="I265" s="10">
        <v>131050.675</v>
      </c>
      <c r="J265" s="30">
        <f t="shared" si="16"/>
        <v>131050.675</v>
      </c>
      <c r="K265" s="30" t="e">
        <f t="shared" si="17"/>
        <v>#N/A</v>
      </c>
      <c r="L265" s="30" t="e">
        <f t="shared" si="18"/>
        <v>#N/A</v>
      </c>
      <c r="M265" s="10">
        <f t="shared" si="19"/>
        <v>131050.675</v>
      </c>
    </row>
    <row r="266" spans="6:13" ht="20" customHeight="1" x14ac:dyDescent="0.2">
      <c r="F266" s="4">
        <v>42265</v>
      </c>
      <c r="G266" t="s">
        <v>4</v>
      </c>
      <c r="H266" t="s">
        <v>4</v>
      </c>
      <c r="I266" s="10">
        <v>130764.58500000001</v>
      </c>
      <c r="J266" s="30" t="e">
        <f t="shared" si="16"/>
        <v>#N/A</v>
      </c>
      <c r="K266" s="30">
        <f t="shared" si="17"/>
        <v>130764.58500000001</v>
      </c>
      <c r="L266" s="30" t="e">
        <f t="shared" si="18"/>
        <v>#N/A</v>
      </c>
      <c r="M266" s="10">
        <f t="shared" si="19"/>
        <v>130764.58500000001</v>
      </c>
    </row>
    <row r="267" spans="6:13" ht="20" customHeight="1" x14ac:dyDescent="0.2">
      <c r="F267" s="4">
        <v>42266</v>
      </c>
      <c r="G267" t="s">
        <v>4</v>
      </c>
      <c r="H267" t="s">
        <v>4</v>
      </c>
      <c r="I267" s="10">
        <v>112377.185</v>
      </c>
      <c r="J267" s="30" t="e">
        <f t="shared" si="16"/>
        <v>#N/A</v>
      </c>
      <c r="K267" s="30">
        <f t="shared" si="17"/>
        <v>112377.185</v>
      </c>
      <c r="L267" s="30" t="e">
        <f t="shared" si="18"/>
        <v>#N/A</v>
      </c>
      <c r="M267" s="10">
        <f t="shared" si="19"/>
        <v>112377.185</v>
      </c>
    </row>
    <row r="268" spans="6:13" ht="20" customHeight="1" x14ac:dyDescent="0.2">
      <c r="F268" s="4">
        <v>42267</v>
      </c>
      <c r="G268" t="s">
        <v>4</v>
      </c>
      <c r="H268" t="s">
        <v>4</v>
      </c>
      <c r="I268" s="10">
        <v>103708.925</v>
      </c>
      <c r="J268" s="30" t="e">
        <f t="shared" si="16"/>
        <v>#N/A</v>
      </c>
      <c r="K268" s="30">
        <f t="shared" si="17"/>
        <v>103708.925</v>
      </c>
      <c r="L268" s="30" t="e">
        <f t="shared" si="18"/>
        <v>#N/A</v>
      </c>
      <c r="M268" s="10">
        <f t="shared" si="19"/>
        <v>103708.925</v>
      </c>
    </row>
    <row r="269" spans="6:13" ht="20" customHeight="1" x14ac:dyDescent="0.2">
      <c r="F269" s="4">
        <v>42268</v>
      </c>
      <c r="G269" t="s">
        <v>4</v>
      </c>
      <c r="H269" t="s">
        <v>4</v>
      </c>
      <c r="I269" s="10">
        <v>120096.71</v>
      </c>
      <c r="J269" s="30" t="e">
        <f t="shared" si="16"/>
        <v>#N/A</v>
      </c>
      <c r="K269" s="30">
        <f t="shared" si="17"/>
        <v>120096.71</v>
      </c>
      <c r="L269" s="30" t="e">
        <f t="shared" si="18"/>
        <v>#N/A</v>
      </c>
      <c r="M269" s="10">
        <f t="shared" si="19"/>
        <v>120096.71</v>
      </c>
    </row>
    <row r="270" spans="6:13" ht="20" customHeight="1" x14ac:dyDescent="0.2">
      <c r="F270" s="4">
        <v>42269</v>
      </c>
      <c r="G270" t="s">
        <v>4</v>
      </c>
      <c r="H270" t="s">
        <v>4</v>
      </c>
      <c r="I270" s="10">
        <v>127755.095</v>
      </c>
      <c r="J270" s="30" t="e">
        <f t="shared" si="16"/>
        <v>#N/A</v>
      </c>
      <c r="K270" s="30">
        <f t="shared" si="17"/>
        <v>127755.095</v>
      </c>
      <c r="L270" s="30" t="e">
        <f t="shared" si="18"/>
        <v>#N/A</v>
      </c>
      <c r="M270" s="10">
        <f t="shared" si="19"/>
        <v>127755.095</v>
      </c>
    </row>
    <row r="271" spans="6:13" ht="20" customHeight="1" x14ac:dyDescent="0.2">
      <c r="F271" s="4">
        <v>42270</v>
      </c>
      <c r="G271" t="s">
        <v>4</v>
      </c>
      <c r="H271" t="s">
        <v>4</v>
      </c>
      <c r="I271" s="10">
        <v>131866.73000000001</v>
      </c>
      <c r="J271" s="30" t="e">
        <f t="shared" si="16"/>
        <v>#N/A</v>
      </c>
      <c r="K271" s="30">
        <f t="shared" si="17"/>
        <v>131866.73000000001</v>
      </c>
      <c r="L271" s="30" t="e">
        <f t="shared" si="18"/>
        <v>#N/A</v>
      </c>
      <c r="M271" s="10">
        <f t="shared" si="19"/>
        <v>131866.73000000001</v>
      </c>
    </row>
    <row r="272" spans="6:13" ht="20" customHeight="1" x14ac:dyDescent="0.2">
      <c r="F272" s="4">
        <v>42271</v>
      </c>
      <c r="G272" t="s">
        <v>4</v>
      </c>
      <c r="H272" t="s">
        <v>4</v>
      </c>
      <c r="I272" s="10">
        <v>130937.625</v>
      </c>
      <c r="J272" s="30" t="e">
        <f t="shared" si="16"/>
        <v>#N/A</v>
      </c>
      <c r="K272" s="30">
        <f t="shared" si="17"/>
        <v>130937.625</v>
      </c>
      <c r="L272" s="30" t="e">
        <f t="shared" si="18"/>
        <v>#N/A</v>
      </c>
      <c r="M272" s="10">
        <f t="shared" si="19"/>
        <v>130937.625</v>
      </c>
    </row>
    <row r="273" spans="6:13" ht="20" customHeight="1" x14ac:dyDescent="0.2">
      <c r="F273" s="4">
        <v>42272</v>
      </c>
      <c r="G273" t="s">
        <v>4</v>
      </c>
      <c r="H273" t="s">
        <v>4</v>
      </c>
      <c r="I273" s="10">
        <v>124278.93</v>
      </c>
      <c r="J273" s="30" t="e">
        <f t="shared" si="16"/>
        <v>#N/A</v>
      </c>
      <c r="K273" s="30">
        <f t="shared" si="17"/>
        <v>124278.93</v>
      </c>
      <c r="L273" s="30" t="e">
        <f t="shared" si="18"/>
        <v>#N/A</v>
      </c>
      <c r="M273" s="10">
        <f t="shared" si="19"/>
        <v>124278.93</v>
      </c>
    </row>
    <row r="274" spans="6:13" ht="20" customHeight="1" x14ac:dyDescent="0.2">
      <c r="F274" s="4">
        <v>42273</v>
      </c>
      <c r="G274" t="s">
        <v>4</v>
      </c>
      <c r="H274" t="s">
        <v>4</v>
      </c>
      <c r="I274" s="10">
        <v>111064.49</v>
      </c>
      <c r="J274" s="30" t="e">
        <f t="shared" si="16"/>
        <v>#N/A</v>
      </c>
      <c r="K274" s="30">
        <f t="shared" si="17"/>
        <v>111064.49</v>
      </c>
      <c r="L274" s="30" t="e">
        <f t="shared" si="18"/>
        <v>#N/A</v>
      </c>
      <c r="M274" s="10">
        <f t="shared" si="19"/>
        <v>111064.49</v>
      </c>
    </row>
    <row r="275" spans="6:13" ht="20" customHeight="1" x14ac:dyDescent="0.2">
      <c r="F275" s="4">
        <v>42274</v>
      </c>
      <c r="G275" t="s">
        <v>4</v>
      </c>
      <c r="H275" t="s">
        <v>4</v>
      </c>
      <c r="I275" s="10">
        <v>106431.815</v>
      </c>
      <c r="J275" s="30" t="e">
        <f t="shared" si="16"/>
        <v>#N/A</v>
      </c>
      <c r="K275" s="30">
        <f t="shared" si="17"/>
        <v>106431.815</v>
      </c>
      <c r="L275" s="30" t="e">
        <f t="shared" si="18"/>
        <v>#N/A</v>
      </c>
      <c r="M275" s="10">
        <f t="shared" si="19"/>
        <v>106431.815</v>
      </c>
    </row>
    <row r="276" spans="6:13" ht="20" customHeight="1" x14ac:dyDescent="0.2">
      <c r="F276" s="4">
        <v>42275</v>
      </c>
      <c r="G276" t="s">
        <v>4</v>
      </c>
      <c r="H276" t="s">
        <v>4</v>
      </c>
      <c r="I276" s="10">
        <v>121796.715</v>
      </c>
      <c r="J276" s="30" t="e">
        <f t="shared" si="16"/>
        <v>#N/A</v>
      </c>
      <c r="K276" s="30">
        <f t="shared" si="17"/>
        <v>121796.715</v>
      </c>
      <c r="L276" s="30" t="e">
        <f t="shared" si="18"/>
        <v>#N/A</v>
      </c>
      <c r="M276" s="10">
        <f t="shared" si="19"/>
        <v>121796.715</v>
      </c>
    </row>
    <row r="277" spans="6:13" ht="20" customHeight="1" x14ac:dyDescent="0.2">
      <c r="F277" s="4">
        <v>42276</v>
      </c>
      <c r="G277" t="s">
        <v>4</v>
      </c>
      <c r="H277" t="s">
        <v>4</v>
      </c>
      <c r="I277" s="10">
        <v>126691.8</v>
      </c>
      <c r="J277" s="30" t="e">
        <f t="shared" si="16"/>
        <v>#N/A</v>
      </c>
      <c r="K277" s="30">
        <f t="shared" si="17"/>
        <v>126691.8</v>
      </c>
      <c r="L277" s="30" t="e">
        <f t="shared" si="18"/>
        <v>#N/A</v>
      </c>
      <c r="M277" s="10">
        <f t="shared" si="19"/>
        <v>126691.8</v>
      </c>
    </row>
    <row r="278" spans="6:13" ht="20" customHeight="1" x14ac:dyDescent="0.2">
      <c r="F278" s="4">
        <v>42277</v>
      </c>
      <c r="G278" t="s">
        <v>4</v>
      </c>
      <c r="H278" t="s">
        <v>4</v>
      </c>
      <c r="I278" s="10">
        <v>129641.245</v>
      </c>
      <c r="J278" s="30" t="e">
        <f t="shared" si="16"/>
        <v>#N/A</v>
      </c>
      <c r="K278" s="30">
        <f t="shared" si="17"/>
        <v>129641.245</v>
      </c>
      <c r="L278" s="30" t="e">
        <f t="shared" si="18"/>
        <v>#N/A</v>
      </c>
      <c r="M278" s="10">
        <f t="shared" si="19"/>
        <v>129641.245</v>
      </c>
    </row>
    <row r="279" spans="6:13" ht="20" customHeight="1" x14ac:dyDescent="0.2">
      <c r="F279" s="4">
        <v>42278</v>
      </c>
      <c r="G279" t="s">
        <v>4</v>
      </c>
      <c r="H279" t="s">
        <v>4</v>
      </c>
      <c r="I279" s="10">
        <v>124356.41499999999</v>
      </c>
      <c r="J279" s="30" t="e">
        <f t="shared" si="16"/>
        <v>#N/A</v>
      </c>
      <c r="K279" s="30">
        <f t="shared" si="17"/>
        <v>124356.41499999999</v>
      </c>
      <c r="L279" s="30" t="e">
        <f t="shared" si="18"/>
        <v>#N/A</v>
      </c>
      <c r="M279" s="10">
        <f t="shared" si="19"/>
        <v>124356.41499999999</v>
      </c>
    </row>
    <row r="280" spans="6:13" ht="20" customHeight="1" x14ac:dyDescent="0.2">
      <c r="F280" s="4">
        <v>42279</v>
      </c>
      <c r="G280" t="s">
        <v>4</v>
      </c>
      <c r="H280" t="s">
        <v>5</v>
      </c>
      <c r="I280" s="10">
        <v>107544.145</v>
      </c>
      <c r="J280" s="30" t="e">
        <f t="shared" si="16"/>
        <v>#N/A</v>
      </c>
      <c r="K280" s="30">
        <f t="shared" si="17"/>
        <v>107544.145</v>
      </c>
      <c r="L280" s="30">
        <f t="shared" si="18"/>
        <v>107544.145</v>
      </c>
      <c r="M280" s="10" t="e">
        <f t="shared" si="19"/>
        <v>#N/A</v>
      </c>
    </row>
    <row r="281" spans="6:13" ht="20" customHeight="1" x14ac:dyDescent="0.2">
      <c r="F281" s="4">
        <v>42280</v>
      </c>
      <c r="G281" t="s">
        <v>4</v>
      </c>
      <c r="H281" t="s">
        <v>4</v>
      </c>
      <c r="I281" s="10">
        <v>100598.55</v>
      </c>
      <c r="J281" s="30" t="e">
        <f t="shared" si="16"/>
        <v>#N/A</v>
      </c>
      <c r="K281" s="30">
        <f t="shared" si="17"/>
        <v>100598.55</v>
      </c>
      <c r="L281" s="30" t="e">
        <f t="shared" si="18"/>
        <v>#N/A</v>
      </c>
      <c r="M281" s="10">
        <f t="shared" si="19"/>
        <v>100598.55</v>
      </c>
    </row>
    <row r="282" spans="6:13" ht="20" customHeight="1" x14ac:dyDescent="0.2">
      <c r="F282" s="4">
        <v>42281</v>
      </c>
      <c r="G282" t="s">
        <v>4</v>
      </c>
      <c r="H282" t="s">
        <v>4</v>
      </c>
      <c r="I282" s="10">
        <v>103828.88</v>
      </c>
      <c r="J282" s="30" t="e">
        <f t="shared" si="16"/>
        <v>#N/A</v>
      </c>
      <c r="K282" s="30">
        <f t="shared" si="17"/>
        <v>103828.88</v>
      </c>
      <c r="L282" s="30" t="e">
        <f t="shared" si="18"/>
        <v>#N/A</v>
      </c>
      <c r="M282" s="10">
        <f t="shared" si="19"/>
        <v>103828.88</v>
      </c>
    </row>
    <row r="283" spans="6:13" ht="20" customHeight="1" x14ac:dyDescent="0.2">
      <c r="F283" s="4">
        <v>42282</v>
      </c>
      <c r="G283" t="s">
        <v>4</v>
      </c>
      <c r="H283" t="s">
        <v>4</v>
      </c>
      <c r="I283" s="10">
        <v>125194.87</v>
      </c>
      <c r="J283" s="30" t="e">
        <f t="shared" si="16"/>
        <v>#N/A</v>
      </c>
      <c r="K283" s="30">
        <f t="shared" si="17"/>
        <v>125194.87</v>
      </c>
      <c r="L283" s="30" t="e">
        <f t="shared" si="18"/>
        <v>#N/A</v>
      </c>
      <c r="M283" s="10">
        <f t="shared" si="19"/>
        <v>125194.87</v>
      </c>
    </row>
    <row r="284" spans="6:13" ht="20" customHeight="1" x14ac:dyDescent="0.2">
      <c r="F284" s="4">
        <v>42283</v>
      </c>
      <c r="G284" t="s">
        <v>5</v>
      </c>
      <c r="H284" t="s">
        <v>4</v>
      </c>
      <c r="I284" s="10">
        <v>127225.245</v>
      </c>
      <c r="J284" s="30">
        <f t="shared" si="16"/>
        <v>127225.245</v>
      </c>
      <c r="K284" s="30" t="e">
        <f t="shared" si="17"/>
        <v>#N/A</v>
      </c>
      <c r="L284" s="30" t="e">
        <f t="shared" si="18"/>
        <v>#N/A</v>
      </c>
      <c r="M284" s="10">
        <f t="shared" si="19"/>
        <v>127225.245</v>
      </c>
    </row>
    <row r="285" spans="6:13" ht="20" customHeight="1" x14ac:dyDescent="0.2">
      <c r="F285" s="4">
        <v>42284</v>
      </c>
      <c r="G285" t="s">
        <v>5</v>
      </c>
      <c r="H285" t="s">
        <v>4</v>
      </c>
      <c r="I285" s="10">
        <v>117282.765</v>
      </c>
      <c r="J285" s="30">
        <f t="shared" si="16"/>
        <v>117282.765</v>
      </c>
      <c r="K285" s="30" t="e">
        <f t="shared" si="17"/>
        <v>#N/A</v>
      </c>
      <c r="L285" s="30" t="e">
        <f t="shared" si="18"/>
        <v>#N/A</v>
      </c>
      <c r="M285" s="10">
        <f t="shared" si="19"/>
        <v>117282.765</v>
      </c>
    </row>
    <row r="286" spans="6:13" ht="20" customHeight="1" x14ac:dyDescent="0.2">
      <c r="F286" s="4">
        <v>42285</v>
      </c>
      <c r="G286" t="s">
        <v>5</v>
      </c>
      <c r="H286" t="s">
        <v>4</v>
      </c>
      <c r="I286" s="10">
        <v>122121.325</v>
      </c>
      <c r="J286" s="30">
        <f t="shared" si="16"/>
        <v>122121.325</v>
      </c>
      <c r="K286" s="30" t="e">
        <f t="shared" si="17"/>
        <v>#N/A</v>
      </c>
      <c r="L286" s="30" t="e">
        <f t="shared" si="18"/>
        <v>#N/A</v>
      </c>
      <c r="M286" s="10">
        <f t="shared" si="19"/>
        <v>122121.325</v>
      </c>
    </row>
    <row r="287" spans="6:13" ht="20" customHeight="1" x14ac:dyDescent="0.2">
      <c r="F287" s="4">
        <v>42286</v>
      </c>
      <c r="G287" t="s">
        <v>5</v>
      </c>
      <c r="H287" t="s">
        <v>4</v>
      </c>
      <c r="I287" s="10">
        <v>126989.905</v>
      </c>
      <c r="J287" s="30">
        <f t="shared" si="16"/>
        <v>126989.905</v>
      </c>
      <c r="K287" s="30" t="e">
        <f t="shared" si="17"/>
        <v>#N/A</v>
      </c>
      <c r="L287" s="30" t="e">
        <f t="shared" si="18"/>
        <v>#N/A</v>
      </c>
      <c r="M287" s="10">
        <f t="shared" si="19"/>
        <v>126989.905</v>
      </c>
    </row>
    <row r="288" spans="6:13" ht="20" customHeight="1" x14ac:dyDescent="0.2">
      <c r="F288" s="4">
        <v>42287</v>
      </c>
      <c r="G288" t="s">
        <v>5</v>
      </c>
      <c r="H288" t="s">
        <v>4</v>
      </c>
      <c r="I288" s="10">
        <v>112604.825</v>
      </c>
      <c r="J288" s="30">
        <f t="shared" si="16"/>
        <v>112604.825</v>
      </c>
      <c r="K288" s="30" t="e">
        <f t="shared" si="17"/>
        <v>#N/A</v>
      </c>
      <c r="L288" s="30" t="e">
        <f t="shared" si="18"/>
        <v>#N/A</v>
      </c>
      <c r="M288" s="10">
        <f t="shared" si="19"/>
        <v>112604.825</v>
      </c>
    </row>
    <row r="289" spans="6:13" ht="20" customHeight="1" x14ac:dyDescent="0.2">
      <c r="F289" s="4">
        <v>42288</v>
      </c>
      <c r="G289" t="s">
        <v>5</v>
      </c>
      <c r="H289" t="s">
        <v>4</v>
      </c>
      <c r="I289" s="10">
        <v>105376.33500000001</v>
      </c>
      <c r="J289" s="30">
        <f t="shared" si="16"/>
        <v>105376.33500000001</v>
      </c>
      <c r="K289" s="30" t="e">
        <f t="shared" si="17"/>
        <v>#N/A</v>
      </c>
      <c r="L289" s="30" t="e">
        <f t="shared" si="18"/>
        <v>#N/A</v>
      </c>
      <c r="M289" s="10">
        <f t="shared" si="19"/>
        <v>105376.33500000001</v>
      </c>
    </row>
    <row r="290" spans="6:13" ht="20" customHeight="1" x14ac:dyDescent="0.2">
      <c r="F290" s="4">
        <v>42289</v>
      </c>
      <c r="G290" t="s">
        <v>5</v>
      </c>
      <c r="H290" t="s">
        <v>4</v>
      </c>
      <c r="I290" s="10">
        <v>120916.215</v>
      </c>
      <c r="J290" s="30">
        <f t="shared" si="16"/>
        <v>120916.215</v>
      </c>
      <c r="K290" s="30" t="e">
        <f t="shared" si="17"/>
        <v>#N/A</v>
      </c>
      <c r="L290" s="30" t="e">
        <f t="shared" si="18"/>
        <v>#N/A</v>
      </c>
      <c r="M290" s="10">
        <f t="shared" si="19"/>
        <v>120916.215</v>
      </c>
    </row>
    <row r="291" spans="6:13" ht="20" customHeight="1" x14ac:dyDescent="0.2">
      <c r="F291" s="4">
        <v>42290</v>
      </c>
      <c r="G291" t="s">
        <v>5</v>
      </c>
      <c r="H291" t="s">
        <v>4</v>
      </c>
      <c r="I291" s="10">
        <v>122830.38</v>
      </c>
      <c r="J291" s="30">
        <f t="shared" si="16"/>
        <v>122830.38</v>
      </c>
      <c r="K291" s="30" t="e">
        <f t="shared" si="17"/>
        <v>#N/A</v>
      </c>
      <c r="L291" s="30" t="e">
        <f t="shared" si="18"/>
        <v>#N/A</v>
      </c>
      <c r="M291" s="10">
        <f t="shared" si="19"/>
        <v>122830.38</v>
      </c>
    </row>
    <row r="292" spans="6:13" ht="20" customHeight="1" x14ac:dyDescent="0.2">
      <c r="F292" s="4">
        <v>42291</v>
      </c>
      <c r="G292" t="s">
        <v>5</v>
      </c>
      <c r="H292" t="s">
        <v>4</v>
      </c>
      <c r="I292" s="10">
        <v>126919.19500000001</v>
      </c>
      <c r="J292" s="30">
        <f t="shared" si="16"/>
        <v>126919.19500000001</v>
      </c>
      <c r="K292" s="30" t="e">
        <f t="shared" si="17"/>
        <v>#N/A</v>
      </c>
      <c r="L292" s="30" t="e">
        <f t="shared" si="18"/>
        <v>#N/A</v>
      </c>
      <c r="M292" s="10">
        <f t="shared" si="19"/>
        <v>126919.19500000001</v>
      </c>
    </row>
    <row r="293" spans="6:13" ht="20" customHeight="1" x14ac:dyDescent="0.2">
      <c r="F293" s="4">
        <v>42292</v>
      </c>
      <c r="G293" t="s">
        <v>5</v>
      </c>
      <c r="H293" t="s">
        <v>4</v>
      </c>
      <c r="I293" s="10">
        <v>130260.37</v>
      </c>
      <c r="J293" s="30">
        <f t="shared" si="16"/>
        <v>130260.37</v>
      </c>
      <c r="K293" s="30" t="e">
        <f t="shared" si="17"/>
        <v>#N/A</v>
      </c>
      <c r="L293" s="30" t="e">
        <f t="shared" si="18"/>
        <v>#N/A</v>
      </c>
      <c r="M293" s="10">
        <f t="shared" si="19"/>
        <v>130260.37</v>
      </c>
    </row>
    <row r="294" spans="6:13" ht="20" customHeight="1" x14ac:dyDescent="0.2">
      <c r="F294" s="4">
        <v>42293</v>
      </c>
      <c r="G294" t="s">
        <v>5</v>
      </c>
      <c r="H294" t="s">
        <v>4</v>
      </c>
      <c r="I294" s="10">
        <v>123985.97</v>
      </c>
      <c r="J294" s="30">
        <f t="shared" si="16"/>
        <v>123985.97</v>
      </c>
      <c r="K294" s="30" t="e">
        <f t="shared" si="17"/>
        <v>#N/A</v>
      </c>
      <c r="L294" s="30" t="e">
        <f t="shared" si="18"/>
        <v>#N/A</v>
      </c>
      <c r="M294" s="10">
        <f t="shared" si="19"/>
        <v>123985.97</v>
      </c>
    </row>
    <row r="295" spans="6:13" ht="20" customHeight="1" x14ac:dyDescent="0.2">
      <c r="F295" s="4">
        <v>42294</v>
      </c>
      <c r="G295" t="s">
        <v>5</v>
      </c>
      <c r="H295" t="s">
        <v>4</v>
      </c>
      <c r="I295" s="10">
        <v>104916.345</v>
      </c>
      <c r="J295" s="30">
        <f t="shared" si="16"/>
        <v>104916.345</v>
      </c>
      <c r="K295" s="30" t="e">
        <f t="shared" si="17"/>
        <v>#N/A</v>
      </c>
      <c r="L295" s="30" t="e">
        <f t="shared" si="18"/>
        <v>#N/A</v>
      </c>
      <c r="M295" s="10">
        <f t="shared" si="19"/>
        <v>104916.345</v>
      </c>
    </row>
    <row r="296" spans="6:13" ht="20" customHeight="1" x14ac:dyDescent="0.2">
      <c r="F296" s="4">
        <v>42295</v>
      </c>
      <c r="G296" t="s">
        <v>5</v>
      </c>
      <c r="H296" t="s">
        <v>4</v>
      </c>
      <c r="I296" s="10">
        <v>100812.04</v>
      </c>
      <c r="J296" s="30">
        <f t="shared" si="16"/>
        <v>100812.04</v>
      </c>
      <c r="K296" s="30" t="e">
        <f t="shared" si="17"/>
        <v>#N/A</v>
      </c>
      <c r="L296" s="30" t="e">
        <f t="shared" si="18"/>
        <v>#N/A</v>
      </c>
      <c r="M296" s="10">
        <f t="shared" si="19"/>
        <v>100812.04</v>
      </c>
    </row>
    <row r="297" spans="6:13" ht="20" customHeight="1" x14ac:dyDescent="0.2">
      <c r="F297" s="4">
        <v>42296</v>
      </c>
      <c r="G297" t="s">
        <v>5</v>
      </c>
      <c r="H297" t="s">
        <v>4</v>
      </c>
      <c r="I297" s="10">
        <v>120795</v>
      </c>
      <c r="J297" s="30">
        <f t="shared" si="16"/>
        <v>120795</v>
      </c>
      <c r="K297" s="30" t="e">
        <f t="shared" si="17"/>
        <v>#N/A</v>
      </c>
      <c r="L297" s="30" t="e">
        <f t="shared" si="18"/>
        <v>#N/A</v>
      </c>
      <c r="M297" s="10">
        <f t="shared" si="19"/>
        <v>120795</v>
      </c>
    </row>
    <row r="298" spans="6:13" ht="20" customHeight="1" x14ac:dyDescent="0.2">
      <c r="F298" s="4">
        <v>42297</v>
      </c>
      <c r="G298" t="s">
        <v>5</v>
      </c>
      <c r="H298" t="s">
        <v>4</v>
      </c>
      <c r="I298" s="10">
        <v>126655.49</v>
      </c>
      <c r="J298" s="30">
        <f t="shared" si="16"/>
        <v>126655.49</v>
      </c>
      <c r="K298" s="30" t="e">
        <f t="shared" si="17"/>
        <v>#N/A</v>
      </c>
      <c r="L298" s="30" t="e">
        <f t="shared" si="18"/>
        <v>#N/A</v>
      </c>
      <c r="M298" s="10">
        <f t="shared" si="19"/>
        <v>126655.49</v>
      </c>
    </row>
    <row r="299" spans="6:13" ht="20" customHeight="1" x14ac:dyDescent="0.2">
      <c r="F299" s="4">
        <v>42298</v>
      </c>
      <c r="G299" t="s">
        <v>5</v>
      </c>
      <c r="H299" t="s">
        <v>4</v>
      </c>
      <c r="I299" s="10">
        <v>122368.88499999999</v>
      </c>
      <c r="J299" s="30">
        <f t="shared" si="16"/>
        <v>122368.88499999999</v>
      </c>
      <c r="K299" s="30" t="e">
        <f t="shared" si="17"/>
        <v>#N/A</v>
      </c>
      <c r="L299" s="30" t="e">
        <f t="shared" si="18"/>
        <v>#N/A</v>
      </c>
      <c r="M299" s="10">
        <f t="shared" si="19"/>
        <v>122368.88499999999</v>
      </c>
    </row>
    <row r="300" spans="6:13" ht="20" customHeight="1" x14ac:dyDescent="0.2">
      <c r="F300" s="4">
        <v>42299</v>
      </c>
      <c r="G300" t="s">
        <v>5</v>
      </c>
      <c r="H300" t="s">
        <v>4</v>
      </c>
      <c r="I300" s="10">
        <v>121471.64</v>
      </c>
      <c r="J300" s="30">
        <f t="shared" si="16"/>
        <v>121471.64</v>
      </c>
      <c r="K300" s="30" t="e">
        <f t="shared" si="17"/>
        <v>#N/A</v>
      </c>
      <c r="L300" s="30" t="e">
        <f t="shared" si="18"/>
        <v>#N/A</v>
      </c>
      <c r="M300" s="10">
        <f t="shared" si="19"/>
        <v>121471.64</v>
      </c>
    </row>
    <row r="301" spans="6:13" ht="20" customHeight="1" x14ac:dyDescent="0.2">
      <c r="F301" s="4">
        <v>42300</v>
      </c>
      <c r="G301" t="s">
        <v>5</v>
      </c>
      <c r="H301" t="s">
        <v>4</v>
      </c>
      <c r="I301" s="10">
        <v>120420.7</v>
      </c>
      <c r="J301" s="30">
        <f t="shared" si="16"/>
        <v>120420.7</v>
      </c>
      <c r="K301" s="30" t="e">
        <f t="shared" si="17"/>
        <v>#N/A</v>
      </c>
      <c r="L301" s="30" t="e">
        <f t="shared" si="18"/>
        <v>#N/A</v>
      </c>
      <c r="M301" s="10">
        <f t="shared" si="19"/>
        <v>120420.7</v>
      </c>
    </row>
    <row r="302" spans="6:13" ht="20" customHeight="1" x14ac:dyDescent="0.2">
      <c r="F302" s="4">
        <v>42301</v>
      </c>
      <c r="G302" t="s">
        <v>5</v>
      </c>
      <c r="H302" t="s">
        <v>4</v>
      </c>
      <c r="I302" s="10">
        <v>106813.03</v>
      </c>
      <c r="J302" s="30">
        <f t="shared" si="16"/>
        <v>106813.03</v>
      </c>
      <c r="K302" s="30" t="e">
        <f t="shared" si="17"/>
        <v>#N/A</v>
      </c>
      <c r="L302" s="30" t="e">
        <f t="shared" si="18"/>
        <v>#N/A</v>
      </c>
      <c r="M302" s="10">
        <f t="shared" si="19"/>
        <v>106813.03</v>
      </c>
    </row>
    <row r="303" spans="6:13" ht="20" customHeight="1" x14ac:dyDescent="0.2">
      <c r="F303" s="4">
        <v>42302</v>
      </c>
      <c r="G303" t="s">
        <v>5</v>
      </c>
      <c r="H303" t="s">
        <v>4</v>
      </c>
      <c r="I303" s="10">
        <v>102279.745</v>
      </c>
      <c r="J303" s="30">
        <f t="shared" si="16"/>
        <v>102279.745</v>
      </c>
      <c r="K303" s="30" t="e">
        <f t="shared" si="17"/>
        <v>#N/A</v>
      </c>
      <c r="L303" s="30" t="e">
        <f t="shared" si="18"/>
        <v>#N/A</v>
      </c>
      <c r="M303" s="10">
        <f t="shared" si="19"/>
        <v>102279.745</v>
      </c>
    </row>
    <row r="304" spans="6:13" ht="20" customHeight="1" x14ac:dyDescent="0.2">
      <c r="F304" s="4">
        <v>42303</v>
      </c>
      <c r="G304" t="s">
        <v>5</v>
      </c>
      <c r="H304" t="s">
        <v>4</v>
      </c>
      <c r="I304" s="10">
        <v>115297.34</v>
      </c>
      <c r="J304" s="30">
        <f t="shared" si="16"/>
        <v>115297.34</v>
      </c>
      <c r="K304" s="30" t="e">
        <f t="shared" si="17"/>
        <v>#N/A</v>
      </c>
      <c r="L304" s="30" t="e">
        <f t="shared" si="18"/>
        <v>#N/A</v>
      </c>
      <c r="M304" s="10">
        <f t="shared" si="19"/>
        <v>115297.34</v>
      </c>
    </row>
    <row r="305" spans="6:13" ht="20" customHeight="1" x14ac:dyDescent="0.2">
      <c r="F305" s="4">
        <v>42304</v>
      </c>
      <c r="G305" t="s">
        <v>5</v>
      </c>
      <c r="H305" t="s">
        <v>4</v>
      </c>
      <c r="I305" s="10">
        <v>116619.57</v>
      </c>
      <c r="J305" s="30">
        <f t="shared" si="16"/>
        <v>116619.57</v>
      </c>
      <c r="K305" s="30" t="e">
        <f t="shared" si="17"/>
        <v>#N/A</v>
      </c>
      <c r="L305" s="30" t="e">
        <f t="shared" si="18"/>
        <v>#N/A</v>
      </c>
      <c r="M305" s="10">
        <f t="shared" si="19"/>
        <v>116619.57</v>
      </c>
    </row>
    <row r="306" spans="6:13" ht="20" customHeight="1" x14ac:dyDescent="0.2">
      <c r="F306" s="4">
        <v>42305</v>
      </c>
      <c r="G306" t="s">
        <v>5</v>
      </c>
      <c r="H306" t="s">
        <v>4</v>
      </c>
      <c r="I306" s="10">
        <v>122887.41</v>
      </c>
      <c r="J306" s="30">
        <f t="shared" si="16"/>
        <v>122887.41</v>
      </c>
      <c r="K306" s="30" t="e">
        <f t="shared" si="17"/>
        <v>#N/A</v>
      </c>
      <c r="L306" s="30" t="e">
        <f t="shared" si="18"/>
        <v>#N/A</v>
      </c>
      <c r="M306" s="10">
        <f t="shared" si="19"/>
        <v>122887.41</v>
      </c>
    </row>
    <row r="307" spans="6:13" ht="20" customHeight="1" x14ac:dyDescent="0.2">
      <c r="F307" s="4">
        <v>42306</v>
      </c>
      <c r="G307" t="s">
        <v>5</v>
      </c>
      <c r="H307" t="s">
        <v>4</v>
      </c>
      <c r="I307" s="10">
        <v>124222.935</v>
      </c>
      <c r="J307" s="30">
        <f t="shared" si="16"/>
        <v>124222.935</v>
      </c>
      <c r="K307" s="30" t="e">
        <f t="shared" si="17"/>
        <v>#N/A</v>
      </c>
      <c r="L307" s="30" t="e">
        <f t="shared" si="18"/>
        <v>#N/A</v>
      </c>
      <c r="M307" s="10">
        <f t="shared" si="19"/>
        <v>124222.935</v>
      </c>
    </row>
    <row r="308" spans="6:13" ht="20" customHeight="1" x14ac:dyDescent="0.2">
      <c r="F308" s="4">
        <v>42307</v>
      </c>
      <c r="G308" t="s">
        <v>5</v>
      </c>
      <c r="H308" t="s">
        <v>4</v>
      </c>
      <c r="I308" s="10">
        <v>121256.97</v>
      </c>
      <c r="J308" s="30">
        <f t="shared" si="16"/>
        <v>121256.97</v>
      </c>
      <c r="K308" s="30" t="e">
        <f t="shared" si="17"/>
        <v>#N/A</v>
      </c>
      <c r="L308" s="30" t="e">
        <f t="shared" si="18"/>
        <v>#N/A</v>
      </c>
      <c r="M308" s="10">
        <f t="shared" si="19"/>
        <v>121256.97</v>
      </c>
    </row>
    <row r="309" spans="6:13" ht="20" customHeight="1" x14ac:dyDescent="0.2">
      <c r="F309" s="4">
        <v>42308</v>
      </c>
      <c r="G309" t="s">
        <v>5</v>
      </c>
      <c r="H309" t="s">
        <v>4</v>
      </c>
      <c r="I309" s="10">
        <v>106353.44</v>
      </c>
      <c r="J309" s="30">
        <f t="shared" si="16"/>
        <v>106353.44</v>
      </c>
      <c r="K309" s="30" t="e">
        <f t="shared" si="17"/>
        <v>#N/A</v>
      </c>
      <c r="L309" s="30" t="e">
        <f t="shared" si="18"/>
        <v>#N/A</v>
      </c>
      <c r="M309" s="10">
        <f t="shared" si="19"/>
        <v>106353.44</v>
      </c>
    </row>
    <row r="310" spans="6:13" ht="20" customHeight="1" x14ac:dyDescent="0.2">
      <c r="F310" s="4">
        <v>42309</v>
      </c>
      <c r="G310" t="s">
        <v>5</v>
      </c>
      <c r="H310" t="s">
        <v>4</v>
      </c>
      <c r="I310" s="10">
        <v>103629.645</v>
      </c>
      <c r="J310" s="30">
        <f t="shared" si="16"/>
        <v>103629.645</v>
      </c>
      <c r="K310" s="30" t="e">
        <f t="shared" si="17"/>
        <v>#N/A</v>
      </c>
      <c r="L310" s="30" t="e">
        <f t="shared" si="18"/>
        <v>#N/A</v>
      </c>
      <c r="M310" s="10">
        <f t="shared" si="19"/>
        <v>103629.645</v>
      </c>
    </row>
    <row r="311" spans="6:13" ht="20" customHeight="1" x14ac:dyDescent="0.2">
      <c r="F311" s="4">
        <v>42310</v>
      </c>
      <c r="G311" t="s">
        <v>5</v>
      </c>
      <c r="H311" t="s">
        <v>4</v>
      </c>
      <c r="I311" s="10">
        <v>113791.75</v>
      </c>
      <c r="J311" s="30">
        <f t="shared" si="16"/>
        <v>113791.75</v>
      </c>
      <c r="K311" s="30" t="e">
        <f t="shared" si="17"/>
        <v>#N/A</v>
      </c>
      <c r="L311" s="30" t="e">
        <f t="shared" si="18"/>
        <v>#N/A</v>
      </c>
      <c r="M311" s="10">
        <f t="shared" si="19"/>
        <v>113791.75</v>
      </c>
    </row>
    <row r="312" spans="6:13" ht="20" customHeight="1" x14ac:dyDescent="0.2">
      <c r="F312" s="4">
        <v>42311</v>
      </c>
      <c r="G312" t="s">
        <v>5</v>
      </c>
      <c r="H312" t="s">
        <v>5</v>
      </c>
      <c r="I312" s="10">
        <v>101793.035</v>
      </c>
      <c r="J312" s="30">
        <f t="shared" si="16"/>
        <v>101793.035</v>
      </c>
      <c r="K312" s="30" t="e">
        <f t="shared" si="17"/>
        <v>#N/A</v>
      </c>
      <c r="L312" s="30">
        <f t="shared" si="18"/>
        <v>101793.035</v>
      </c>
      <c r="M312" s="10" t="e">
        <f t="shared" si="19"/>
        <v>#N/A</v>
      </c>
    </row>
    <row r="313" spans="6:13" ht="20" customHeight="1" x14ac:dyDescent="0.2">
      <c r="F313" s="4">
        <v>42312</v>
      </c>
      <c r="G313" t="s">
        <v>5</v>
      </c>
      <c r="H313" t="s">
        <v>4</v>
      </c>
      <c r="I313" s="10">
        <v>120177.94500000001</v>
      </c>
      <c r="J313" s="30">
        <f t="shared" si="16"/>
        <v>120177.94500000001</v>
      </c>
      <c r="K313" s="30" t="e">
        <f t="shared" si="17"/>
        <v>#N/A</v>
      </c>
      <c r="L313" s="30" t="e">
        <f t="shared" si="18"/>
        <v>#N/A</v>
      </c>
      <c r="M313" s="10">
        <f t="shared" si="19"/>
        <v>120177.94500000001</v>
      </c>
    </row>
    <row r="314" spans="6:13" ht="20" customHeight="1" x14ac:dyDescent="0.2">
      <c r="F314" s="4">
        <v>42313</v>
      </c>
      <c r="G314" t="s">
        <v>5</v>
      </c>
      <c r="H314" t="s">
        <v>4</v>
      </c>
      <c r="I314" s="10">
        <v>125985.465</v>
      </c>
      <c r="J314" s="30">
        <f t="shared" si="16"/>
        <v>125985.465</v>
      </c>
      <c r="K314" s="30" t="e">
        <f t="shared" si="17"/>
        <v>#N/A</v>
      </c>
      <c r="L314" s="30" t="e">
        <f t="shared" si="18"/>
        <v>#N/A</v>
      </c>
      <c r="M314" s="10">
        <f t="shared" si="19"/>
        <v>125985.465</v>
      </c>
    </row>
    <row r="315" spans="6:13" ht="20" customHeight="1" x14ac:dyDescent="0.2">
      <c r="F315" s="4">
        <v>42314</v>
      </c>
      <c r="G315" t="s">
        <v>5</v>
      </c>
      <c r="H315" t="s">
        <v>4</v>
      </c>
      <c r="I315" s="10">
        <v>120505.58500000001</v>
      </c>
      <c r="J315" s="30">
        <f t="shared" si="16"/>
        <v>120505.58500000001</v>
      </c>
      <c r="K315" s="30" t="e">
        <f t="shared" si="17"/>
        <v>#N/A</v>
      </c>
      <c r="L315" s="30" t="e">
        <f t="shared" si="18"/>
        <v>#N/A</v>
      </c>
      <c r="M315" s="10">
        <f t="shared" si="19"/>
        <v>120505.58500000001</v>
      </c>
    </row>
    <row r="316" spans="6:13" ht="20" customHeight="1" x14ac:dyDescent="0.2">
      <c r="F316" s="4">
        <v>42315</v>
      </c>
      <c r="G316" t="s">
        <v>5</v>
      </c>
      <c r="H316" t="s">
        <v>4</v>
      </c>
      <c r="I316" s="10">
        <v>104269.79</v>
      </c>
      <c r="J316" s="30">
        <f t="shared" si="16"/>
        <v>104269.79</v>
      </c>
      <c r="K316" s="30" t="e">
        <f t="shared" si="17"/>
        <v>#N/A</v>
      </c>
      <c r="L316" s="30" t="e">
        <f t="shared" si="18"/>
        <v>#N/A</v>
      </c>
      <c r="M316" s="10">
        <f t="shared" si="19"/>
        <v>104269.79</v>
      </c>
    </row>
    <row r="317" spans="6:13" ht="20" customHeight="1" x14ac:dyDescent="0.2">
      <c r="F317" s="4">
        <v>42316</v>
      </c>
      <c r="G317" t="s">
        <v>5</v>
      </c>
      <c r="H317" t="s">
        <v>4</v>
      </c>
      <c r="I317" s="10">
        <v>103793.08500000001</v>
      </c>
      <c r="J317" s="30">
        <f t="shared" si="16"/>
        <v>103793.08500000001</v>
      </c>
      <c r="K317" s="30" t="e">
        <f t="shared" si="17"/>
        <v>#N/A</v>
      </c>
      <c r="L317" s="30" t="e">
        <f t="shared" si="18"/>
        <v>#N/A</v>
      </c>
      <c r="M317" s="10">
        <f t="shared" si="19"/>
        <v>103793.08500000001</v>
      </c>
    </row>
    <row r="318" spans="6:13" ht="20" customHeight="1" x14ac:dyDescent="0.2">
      <c r="F318" s="4">
        <v>42317</v>
      </c>
      <c r="G318" t="s">
        <v>5</v>
      </c>
      <c r="H318" t="s">
        <v>4</v>
      </c>
      <c r="I318" s="10">
        <v>127234.72</v>
      </c>
      <c r="J318" s="30">
        <f t="shared" si="16"/>
        <v>127234.72</v>
      </c>
      <c r="K318" s="30" t="e">
        <f t="shared" si="17"/>
        <v>#N/A</v>
      </c>
      <c r="L318" s="30" t="e">
        <f t="shared" si="18"/>
        <v>#N/A</v>
      </c>
      <c r="M318" s="10">
        <f t="shared" si="19"/>
        <v>127234.72</v>
      </c>
    </row>
    <row r="319" spans="6:13" ht="20" customHeight="1" x14ac:dyDescent="0.2">
      <c r="F319" s="4">
        <v>42318</v>
      </c>
      <c r="G319" t="s">
        <v>5</v>
      </c>
      <c r="H319" t="s">
        <v>4</v>
      </c>
      <c r="I319" s="10">
        <v>121617.28</v>
      </c>
      <c r="J319" s="30">
        <f t="shared" si="16"/>
        <v>121617.28</v>
      </c>
      <c r="K319" s="30" t="e">
        <f t="shared" si="17"/>
        <v>#N/A</v>
      </c>
      <c r="L319" s="30" t="e">
        <f t="shared" si="18"/>
        <v>#N/A</v>
      </c>
      <c r="M319" s="10">
        <f t="shared" si="19"/>
        <v>121617.28</v>
      </c>
    </row>
    <row r="320" spans="6:13" ht="20" customHeight="1" x14ac:dyDescent="0.2">
      <c r="F320" s="4">
        <v>42319</v>
      </c>
      <c r="G320" t="s">
        <v>5</v>
      </c>
      <c r="H320" t="s">
        <v>4</v>
      </c>
      <c r="I320" s="10">
        <v>121566.645</v>
      </c>
      <c r="J320" s="30">
        <f t="shared" si="16"/>
        <v>121566.645</v>
      </c>
      <c r="K320" s="30" t="e">
        <f t="shared" si="17"/>
        <v>#N/A</v>
      </c>
      <c r="L320" s="30" t="e">
        <f t="shared" si="18"/>
        <v>#N/A</v>
      </c>
      <c r="M320" s="10">
        <f t="shared" si="19"/>
        <v>121566.645</v>
      </c>
    </row>
    <row r="321" spans="6:13" ht="20" customHeight="1" x14ac:dyDescent="0.2">
      <c r="F321" s="4">
        <v>42320</v>
      </c>
      <c r="G321" t="s">
        <v>5</v>
      </c>
      <c r="H321" t="s">
        <v>4</v>
      </c>
      <c r="I321" s="10">
        <v>123775.16</v>
      </c>
      <c r="J321" s="30">
        <f t="shared" si="16"/>
        <v>123775.16</v>
      </c>
      <c r="K321" s="30" t="e">
        <f t="shared" si="17"/>
        <v>#N/A</v>
      </c>
      <c r="L321" s="30" t="e">
        <f t="shared" si="18"/>
        <v>#N/A</v>
      </c>
      <c r="M321" s="10">
        <f t="shared" si="19"/>
        <v>123775.16</v>
      </c>
    </row>
    <row r="322" spans="6:13" ht="20" customHeight="1" x14ac:dyDescent="0.2">
      <c r="F322" s="4">
        <v>42321</v>
      </c>
      <c r="G322" t="s">
        <v>5</v>
      </c>
      <c r="H322" t="s">
        <v>4</v>
      </c>
      <c r="I322" s="10">
        <v>117078.58500000001</v>
      </c>
      <c r="J322" s="30">
        <f t="shared" si="16"/>
        <v>117078.58500000001</v>
      </c>
      <c r="K322" s="30" t="e">
        <f t="shared" si="17"/>
        <v>#N/A</v>
      </c>
      <c r="L322" s="30" t="e">
        <f t="shared" si="18"/>
        <v>#N/A</v>
      </c>
      <c r="M322" s="10">
        <f t="shared" si="19"/>
        <v>117078.58500000001</v>
      </c>
    </row>
    <row r="323" spans="6:13" ht="20" customHeight="1" x14ac:dyDescent="0.2">
      <c r="F323" s="4">
        <v>42322</v>
      </c>
      <c r="G323" t="s">
        <v>5</v>
      </c>
      <c r="H323" t="s">
        <v>4</v>
      </c>
      <c r="I323" s="10">
        <v>103646.63499999999</v>
      </c>
      <c r="J323" s="30">
        <f t="shared" si="16"/>
        <v>103646.63499999999</v>
      </c>
      <c r="K323" s="30" t="e">
        <f t="shared" si="17"/>
        <v>#N/A</v>
      </c>
      <c r="L323" s="30" t="e">
        <f t="shared" si="18"/>
        <v>#N/A</v>
      </c>
      <c r="M323" s="10">
        <f t="shared" si="19"/>
        <v>103646.63499999999</v>
      </c>
    </row>
    <row r="324" spans="6:13" ht="20" customHeight="1" x14ac:dyDescent="0.2">
      <c r="F324" s="4">
        <v>42323</v>
      </c>
      <c r="G324" t="s">
        <v>5</v>
      </c>
      <c r="H324" t="s">
        <v>4</v>
      </c>
      <c r="I324" s="10">
        <v>99761.81</v>
      </c>
      <c r="J324" s="30">
        <f t="shared" si="16"/>
        <v>99761.81</v>
      </c>
      <c r="K324" s="30" t="e">
        <f t="shared" si="17"/>
        <v>#N/A</v>
      </c>
      <c r="L324" s="30" t="e">
        <f t="shared" si="18"/>
        <v>#N/A</v>
      </c>
      <c r="M324" s="10">
        <f t="shared" si="19"/>
        <v>99761.81</v>
      </c>
    </row>
    <row r="325" spans="6:13" ht="20" customHeight="1" x14ac:dyDescent="0.2">
      <c r="F325" s="4">
        <v>42324</v>
      </c>
      <c r="G325" t="s">
        <v>5</v>
      </c>
      <c r="H325" t="s">
        <v>4</v>
      </c>
      <c r="I325" s="10">
        <v>124557.22500000001</v>
      </c>
      <c r="J325" s="30">
        <f t="shared" si="16"/>
        <v>124557.22500000001</v>
      </c>
      <c r="K325" s="30" t="e">
        <f t="shared" si="17"/>
        <v>#N/A</v>
      </c>
      <c r="L325" s="30" t="e">
        <f t="shared" si="18"/>
        <v>#N/A</v>
      </c>
      <c r="M325" s="10">
        <f t="shared" si="19"/>
        <v>124557.22500000001</v>
      </c>
    </row>
    <row r="326" spans="6:13" ht="20" customHeight="1" x14ac:dyDescent="0.2">
      <c r="F326" s="4">
        <v>42325</v>
      </c>
      <c r="G326" t="s">
        <v>5</v>
      </c>
      <c r="H326" t="s">
        <v>4</v>
      </c>
      <c r="I326" s="10">
        <v>131442.20000000001</v>
      </c>
      <c r="J326" s="30">
        <f t="shared" ref="J326:J389" si="20">IF(G326="Y",I326,NA())</f>
        <v>131442.20000000001</v>
      </c>
      <c r="K326" s="30" t="e">
        <f t="shared" ref="K326:K389" si="21">IF(G326="N",I326,NA())</f>
        <v>#N/A</v>
      </c>
      <c r="L326" s="30" t="e">
        <f t="shared" ref="L326:L389" si="22">IF(H326="Y",I326,NA())</f>
        <v>#N/A</v>
      </c>
      <c r="M326" s="10">
        <f t="shared" ref="M326:M389" si="23">IF(H326="Y",NA(),I326)</f>
        <v>131442.20000000001</v>
      </c>
    </row>
    <row r="327" spans="6:13" ht="20" customHeight="1" x14ac:dyDescent="0.2">
      <c r="F327" s="4">
        <v>42326</v>
      </c>
      <c r="G327" t="s">
        <v>5</v>
      </c>
      <c r="H327" t="s">
        <v>4</v>
      </c>
      <c r="I327" s="10">
        <v>132353.755</v>
      </c>
      <c r="J327" s="30">
        <f t="shared" si="20"/>
        <v>132353.755</v>
      </c>
      <c r="K327" s="30" t="e">
        <f t="shared" si="21"/>
        <v>#N/A</v>
      </c>
      <c r="L327" s="30" t="e">
        <f t="shared" si="22"/>
        <v>#N/A</v>
      </c>
      <c r="M327" s="10">
        <f t="shared" si="23"/>
        <v>132353.755</v>
      </c>
    </row>
    <row r="328" spans="6:13" ht="20" customHeight="1" x14ac:dyDescent="0.2">
      <c r="F328" s="4">
        <v>42327</v>
      </c>
      <c r="G328" t="s">
        <v>5</v>
      </c>
      <c r="H328" t="s">
        <v>4</v>
      </c>
      <c r="I328" s="10">
        <v>138118.70499999999</v>
      </c>
      <c r="J328" s="30">
        <f t="shared" si="20"/>
        <v>138118.70499999999</v>
      </c>
      <c r="K328" s="30" t="e">
        <f t="shared" si="21"/>
        <v>#N/A</v>
      </c>
      <c r="L328" s="30" t="e">
        <f t="shared" si="22"/>
        <v>#N/A</v>
      </c>
      <c r="M328" s="10">
        <f t="shared" si="23"/>
        <v>138118.70499999999</v>
      </c>
    </row>
    <row r="329" spans="6:13" ht="20" customHeight="1" x14ac:dyDescent="0.2">
      <c r="F329" s="4">
        <v>42328</v>
      </c>
      <c r="G329" t="s">
        <v>5</v>
      </c>
      <c r="H329" t="s">
        <v>4</v>
      </c>
      <c r="I329" s="10">
        <v>123412.685</v>
      </c>
      <c r="J329" s="30">
        <f t="shared" si="20"/>
        <v>123412.685</v>
      </c>
      <c r="K329" s="30" t="e">
        <f t="shared" si="21"/>
        <v>#N/A</v>
      </c>
      <c r="L329" s="30" t="e">
        <f t="shared" si="22"/>
        <v>#N/A</v>
      </c>
      <c r="M329" s="10">
        <f t="shared" si="23"/>
        <v>123412.685</v>
      </c>
    </row>
    <row r="330" spans="6:13" ht="20" customHeight="1" x14ac:dyDescent="0.2">
      <c r="F330" s="4">
        <v>42329</v>
      </c>
      <c r="G330" t="s">
        <v>5</v>
      </c>
      <c r="H330" t="s">
        <v>4</v>
      </c>
      <c r="I330" s="10">
        <v>102647.905</v>
      </c>
      <c r="J330" s="30">
        <f t="shared" si="20"/>
        <v>102647.905</v>
      </c>
      <c r="K330" s="30" t="e">
        <f t="shared" si="21"/>
        <v>#N/A</v>
      </c>
      <c r="L330" s="30" t="e">
        <f t="shared" si="22"/>
        <v>#N/A</v>
      </c>
      <c r="M330" s="10">
        <f t="shared" si="23"/>
        <v>102647.905</v>
      </c>
    </row>
    <row r="331" spans="6:13" ht="20" customHeight="1" x14ac:dyDescent="0.2">
      <c r="F331" s="4">
        <v>42330</v>
      </c>
      <c r="G331" t="s">
        <v>5</v>
      </c>
      <c r="H331" t="s">
        <v>4</v>
      </c>
      <c r="I331" s="10">
        <v>98621.62</v>
      </c>
      <c r="J331" s="30">
        <f t="shared" si="20"/>
        <v>98621.62</v>
      </c>
      <c r="K331" s="30" t="e">
        <f t="shared" si="21"/>
        <v>#N/A</v>
      </c>
      <c r="L331" s="30" t="e">
        <f t="shared" si="22"/>
        <v>#N/A</v>
      </c>
      <c r="M331" s="10">
        <f t="shared" si="23"/>
        <v>98621.62</v>
      </c>
    </row>
    <row r="332" spans="6:13" ht="20" customHeight="1" x14ac:dyDescent="0.2">
      <c r="F332" s="4">
        <v>42331</v>
      </c>
      <c r="G332" t="s">
        <v>5</v>
      </c>
      <c r="H332" t="s">
        <v>4</v>
      </c>
      <c r="I332" s="10">
        <v>114406.825</v>
      </c>
      <c r="J332" s="30">
        <f t="shared" si="20"/>
        <v>114406.825</v>
      </c>
      <c r="K332" s="30" t="e">
        <f t="shared" si="21"/>
        <v>#N/A</v>
      </c>
      <c r="L332" s="30" t="e">
        <f t="shared" si="22"/>
        <v>#N/A</v>
      </c>
      <c r="M332" s="10">
        <f t="shared" si="23"/>
        <v>114406.825</v>
      </c>
    </row>
    <row r="333" spans="6:13" ht="20" customHeight="1" x14ac:dyDescent="0.2">
      <c r="F333" s="4">
        <v>42332</v>
      </c>
      <c r="G333" t="s">
        <v>5</v>
      </c>
      <c r="H333" t="s">
        <v>4</v>
      </c>
      <c r="I333" s="10">
        <v>118894.30499999999</v>
      </c>
      <c r="J333" s="30">
        <f t="shared" si="20"/>
        <v>118894.30499999999</v>
      </c>
      <c r="K333" s="30" t="e">
        <f t="shared" si="21"/>
        <v>#N/A</v>
      </c>
      <c r="L333" s="30" t="e">
        <f t="shared" si="22"/>
        <v>#N/A</v>
      </c>
      <c r="M333" s="10">
        <f t="shared" si="23"/>
        <v>118894.30499999999</v>
      </c>
    </row>
    <row r="334" spans="6:13" ht="20" customHeight="1" x14ac:dyDescent="0.2">
      <c r="F334" s="4">
        <v>42333</v>
      </c>
      <c r="G334" t="s">
        <v>5</v>
      </c>
      <c r="H334" t="s">
        <v>4</v>
      </c>
      <c r="I334" s="10">
        <v>124728.875</v>
      </c>
      <c r="J334" s="30">
        <f t="shared" si="20"/>
        <v>124728.875</v>
      </c>
      <c r="K334" s="30" t="e">
        <f t="shared" si="21"/>
        <v>#N/A</v>
      </c>
      <c r="L334" s="30" t="e">
        <f t="shared" si="22"/>
        <v>#N/A</v>
      </c>
      <c r="M334" s="10">
        <f t="shared" si="23"/>
        <v>124728.875</v>
      </c>
    </row>
    <row r="335" spans="6:13" ht="20" customHeight="1" x14ac:dyDescent="0.2">
      <c r="F335" s="4">
        <v>42334</v>
      </c>
      <c r="G335" t="s">
        <v>5</v>
      </c>
      <c r="H335" t="s">
        <v>4</v>
      </c>
      <c r="I335" s="10">
        <v>112907.145</v>
      </c>
      <c r="J335" s="30">
        <f t="shared" si="20"/>
        <v>112907.145</v>
      </c>
      <c r="K335" s="30" t="e">
        <f t="shared" si="21"/>
        <v>#N/A</v>
      </c>
      <c r="L335" s="30" t="e">
        <f t="shared" si="22"/>
        <v>#N/A</v>
      </c>
      <c r="M335" s="10">
        <f t="shared" si="23"/>
        <v>112907.145</v>
      </c>
    </row>
    <row r="336" spans="6:13" ht="20" customHeight="1" x14ac:dyDescent="0.2">
      <c r="F336" s="4">
        <v>42335</v>
      </c>
      <c r="G336" t="s">
        <v>5</v>
      </c>
      <c r="H336" t="s">
        <v>4</v>
      </c>
      <c r="I336" s="10">
        <v>117492.82</v>
      </c>
      <c r="J336" s="30">
        <f t="shared" si="20"/>
        <v>117492.82</v>
      </c>
      <c r="K336" s="30" t="e">
        <f t="shared" si="21"/>
        <v>#N/A</v>
      </c>
      <c r="L336" s="30" t="e">
        <f t="shared" si="22"/>
        <v>#N/A</v>
      </c>
      <c r="M336" s="10">
        <f t="shared" si="23"/>
        <v>117492.82</v>
      </c>
    </row>
    <row r="337" spans="6:13" ht="20" customHeight="1" x14ac:dyDescent="0.2">
      <c r="F337" s="4">
        <v>42336</v>
      </c>
      <c r="G337" t="s">
        <v>5</v>
      </c>
      <c r="H337" t="s">
        <v>4</v>
      </c>
      <c r="I337" s="10">
        <v>105011.19500000001</v>
      </c>
      <c r="J337" s="30">
        <f t="shared" si="20"/>
        <v>105011.19500000001</v>
      </c>
      <c r="K337" s="30" t="e">
        <f t="shared" si="21"/>
        <v>#N/A</v>
      </c>
      <c r="L337" s="30" t="e">
        <f t="shared" si="22"/>
        <v>#N/A</v>
      </c>
      <c r="M337" s="10">
        <f t="shared" si="23"/>
        <v>105011.19500000001</v>
      </c>
    </row>
    <row r="338" spans="6:13" ht="20" customHeight="1" x14ac:dyDescent="0.2">
      <c r="F338" s="4">
        <v>42337</v>
      </c>
      <c r="G338" t="s">
        <v>5</v>
      </c>
      <c r="H338" t="s">
        <v>4</v>
      </c>
      <c r="I338" s="10">
        <v>102162.53</v>
      </c>
      <c r="J338" s="30">
        <f t="shared" si="20"/>
        <v>102162.53</v>
      </c>
      <c r="K338" s="30" t="e">
        <f t="shared" si="21"/>
        <v>#N/A</v>
      </c>
      <c r="L338" s="30" t="e">
        <f t="shared" si="22"/>
        <v>#N/A</v>
      </c>
      <c r="M338" s="10">
        <f t="shared" si="23"/>
        <v>102162.53</v>
      </c>
    </row>
    <row r="339" spans="6:13" ht="20" customHeight="1" x14ac:dyDescent="0.2">
      <c r="F339" s="4">
        <v>42338</v>
      </c>
      <c r="G339" t="s">
        <v>5</v>
      </c>
      <c r="H339" t="s">
        <v>4</v>
      </c>
      <c r="I339" s="10">
        <v>122452.41499999999</v>
      </c>
      <c r="J339" s="30">
        <f t="shared" si="20"/>
        <v>122452.41499999999</v>
      </c>
      <c r="K339" s="30" t="e">
        <f t="shared" si="21"/>
        <v>#N/A</v>
      </c>
      <c r="L339" s="30" t="e">
        <f t="shared" si="22"/>
        <v>#N/A</v>
      </c>
      <c r="M339" s="10">
        <f t="shared" si="23"/>
        <v>122452.41499999999</v>
      </c>
    </row>
    <row r="340" spans="6:13" ht="20" customHeight="1" x14ac:dyDescent="0.2">
      <c r="F340" s="4">
        <v>42339</v>
      </c>
      <c r="G340" t="s">
        <v>5</v>
      </c>
      <c r="H340" t="s">
        <v>4</v>
      </c>
      <c r="I340" s="10">
        <v>117115.62</v>
      </c>
      <c r="J340" s="30">
        <f t="shared" si="20"/>
        <v>117115.62</v>
      </c>
      <c r="K340" s="30" t="e">
        <f t="shared" si="21"/>
        <v>#N/A</v>
      </c>
      <c r="L340" s="30" t="e">
        <f t="shared" si="22"/>
        <v>#N/A</v>
      </c>
      <c r="M340" s="10">
        <f t="shared" si="23"/>
        <v>117115.62</v>
      </c>
    </row>
    <row r="341" spans="6:13" ht="20" customHeight="1" x14ac:dyDescent="0.2">
      <c r="F341" s="4">
        <v>42340</v>
      </c>
      <c r="G341" t="s">
        <v>5</v>
      </c>
      <c r="H341" t="s">
        <v>4</v>
      </c>
      <c r="I341" s="10">
        <v>115230.125</v>
      </c>
      <c r="J341" s="30">
        <f t="shared" si="20"/>
        <v>115230.125</v>
      </c>
      <c r="K341" s="30" t="e">
        <f t="shared" si="21"/>
        <v>#N/A</v>
      </c>
      <c r="L341" s="30" t="e">
        <f t="shared" si="22"/>
        <v>#N/A</v>
      </c>
      <c r="M341" s="10">
        <f t="shared" si="23"/>
        <v>115230.125</v>
      </c>
    </row>
    <row r="342" spans="6:13" ht="20" customHeight="1" x14ac:dyDescent="0.2">
      <c r="F342" s="4">
        <v>42341</v>
      </c>
      <c r="G342" t="s">
        <v>5</v>
      </c>
      <c r="H342" t="s">
        <v>4</v>
      </c>
      <c r="I342" s="10">
        <v>121699.425</v>
      </c>
      <c r="J342" s="30">
        <f t="shared" si="20"/>
        <v>121699.425</v>
      </c>
      <c r="K342" s="30" t="e">
        <f t="shared" si="21"/>
        <v>#N/A</v>
      </c>
      <c r="L342" s="30" t="e">
        <f t="shared" si="22"/>
        <v>#N/A</v>
      </c>
      <c r="M342" s="10">
        <f t="shared" si="23"/>
        <v>121699.425</v>
      </c>
    </row>
    <row r="343" spans="6:13" ht="20" customHeight="1" x14ac:dyDescent="0.2">
      <c r="F343" s="4">
        <v>42342</v>
      </c>
      <c r="G343" t="s">
        <v>5</v>
      </c>
      <c r="H343" t="s">
        <v>4</v>
      </c>
      <c r="I343" s="10">
        <v>129148.52</v>
      </c>
      <c r="J343" s="30">
        <f t="shared" si="20"/>
        <v>129148.52</v>
      </c>
      <c r="K343" s="30" t="e">
        <f t="shared" si="21"/>
        <v>#N/A</v>
      </c>
      <c r="L343" s="30" t="e">
        <f t="shared" si="22"/>
        <v>#N/A</v>
      </c>
      <c r="M343" s="10">
        <f t="shared" si="23"/>
        <v>129148.52</v>
      </c>
    </row>
    <row r="344" spans="6:13" ht="20" customHeight="1" x14ac:dyDescent="0.2">
      <c r="F344" s="4">
        <v>42343</v>
      </c>
      <c r="G344" t="s">
        <v>5</v>
      </c>
      <c r="H344" t="s">
        <v>4</v>
      </c>
      <c r="I344" s="10">
        <v>115606.005</v>
      </c>
      <c r="J344" s="30">
        <f t="shared" si="20"/>
        <v>115606.005</v>
      </c>
      <c r="K344" s="30" t="e">
        <f t="shared" si="21"/>
        <v>#N/A</v>
      </c>
      <c r="L344" s="30" t="e">
        <f t="shared" si="22"/>
        <v>#N/A</v>
      </c>
      <c r="M344" s="10">
        <f t="shared" si="23"/>
        <v>115606.005</v>
      </c>
    </row>
    <row r="345" spans="6:13" ht="20" customHeight="1" x14ac:dyDescent="0.2">
      <c r="F345" s="4">
        <v>42344</v>
      </c>
      <c r="G345" t="s">
        <v>5</v>
      </c>
      <c r="H345" t="s">
        <v>4</v>
      </c>
      <c r="I345" s="10">
        <v>112025.29</v>
      </c>
      <c r="J345" s="30">
        <f t="shared" si="20"/>
        <v>112025.29</v>
      </c>
      <c r="K345" s="30" t="e">
        <f t="shared" si="21"/>
        <v>#N/A</v>
      </c>
      <c r="L345" s="30" t="e">
        <f t="shared" si="22"/>
        <v>#N/A</v>
      </c>
      <c r="M345" s="10">
        <f t="shared" si="23"/>
        <v>112025.29</v>
      </c>
    </row>
    <row r="346" spans="6:13" ht="20" customHeight="1" x14ac:dyDescent="0.2">
      <c r="F346" s="4">
        <v>42345</v>
      </c>
      <c r="G346" t="s">
        <v>5</v>
      </c>
      <c r="H346" t="s">
        <v>4</v>
      </c>
      <c r="I346" s="10">
        <v>129059.645</v>
      </c>
      <c r="J346" s="30">
        <f t="shared" si="20"/>
        <v>129059.645</v>
      </c>
      <c r="K346" s="30" t="e">
        <f t="shared" si="21"/>
        <v>#N/A</v>
      </c>
      <c r="L346" s="30" t="e">
        <f t="shared" si="22"/>
        <v>#N/A</v>
      </c>
      <c r="M346" s="10">
        <f t="shared" si="23"/>
        <v>129059.645</v>
      </c>
    </row>
    <row r="347" spans="6:13" ht="20" customHeight="1" x14ac:dyDescent="0.2">
      <c r="F347" s="4">
        <v>42346</v>
      </c>
      <c r="G347" t="s">
        <v>5</v>
      </c>
      <c r="H347" t="s">
        <v>4</v>
      </c>
      <c r="I347" s="10">
        <v>136800.91</v>
      </c>
      <c r="J347" s="30">
        <f t="shared" si="20"/>
        <v>136800.91</v>
      </c>
      <c r="K347" s="30" t="e">
        <f t="shared" si="21"/>
        <v>#N/A</v>
      </c>
      <c r="L347" s="30" t="e">
        <f t="shared" si="22"/>
        <v>#N/A</v>
      </c>
      <c r="M347" s="10">
        <f t="shared" si="23"/>
        <v>136800.91</v>
      </c>
    </row>
    <row r="348" spans="6:13" ht="20" customHeight="1" x14ac:dyDescent="0.2">
      <c r="F348" s="4">
        <v>42347</v>
      </c>
      <c r="G348" t="s">
        <v>5</v>
      </c>
      <c r="H348" t="s">
        <v>4</v>
      </c>
      <c r="I348" s="10">
        <v>125965.02</v>
      </c>
      <c r="J348" s="30">
        <f t="shared" si="20"/>
        <v>125965.02</v>
      </c>
      <c r="K348" s="30" t="e">
        <f t="shared" si="21"/>
        <v>#N/A</v>
      </c>
      <c r="L348" s="30" t="e">
        <f t="shared" si="22"/>
        <v>#N/A</v>
      </c>
      <c r="M348" s="10">
        <f t="shared" si="23"/>
        <v>125965.02</v>
      </c>
    </row>
    <row r="349" spans="6:13" ht="20" customHeight="1" x14ac:dyDescent="0.2">
      <c r="F349" s="4">
        <v>42348</v>
      </c>
      <c r="G349" t="s">
        <v>5</v>
      </c>
      <c r="H349" t="s">
        <v>4</v>
      </c>
      <c r="I349" s="10">
        <v>125807.495</v>
      </c>
      <c r="J349" s="30">
        <f t="shared" si="20"/>
        <v>125807.495</v>
      </c>
      <c r="K349" s="30" t="e">
        <f t="shared" si="21"/>
        <v>#N/A</v>
      </c>
      <c r="L349" s="30" t="e">
        <f t="shared" si="22"/>
        <v>#N/A</v>
      </c>
      <c r="M349" s="10">
        <f t="shared" si="23"/>
        <v>125807.495</v>
      </c>
    </row>
    <row r="350" spans="6:13" ht="20" customHeight="1" x14ac:dyDescent="0.2">
      <c r="F350" s="4">
        <v>42349</v>
      </c>
      <c r="G350" t="s">
        <v>5</v>
      </c>
      <c r="H350" t="s">
        <v>4</v>
      </c>
      <c r="I350" s="10">
        <v>116597.81</v>
      </c>
      <c r="J350" s="30">
        <f t="shared" si="20"/>
        <v>116597.81</v>
      </c>
      <c r="K350" s="30" t="e">
        <f t="shared" si="21"/>
        <v>#N/A</v>
      </c>
      <c r="L350" s="30" t="e">
        <f t="shared" si="22"/>
        <v>#N/A</v>
      </c>
      <c r="M350" s="10">
        <f t="shared" si="23"/>
        <v>116597.81</v>
      </c>
    </row>
    <row r="351" spans="6:13" ht="20" customHeight="1" x14ac:dyDescent="0.2">
      <c r="F351" s="4">
        <v>42350</v>
      </c>
      <c r="G351" t="s">
        <v>5</v>
      </c>
      <c r="H351" t="s">
        <v>4</v>
      </c>
      <c r="I351" s="10">
        <v>106139.41</v>
      </c>
      <c r="J351" s="30">
        <f t="shared" si="20"/>
        <v>106139.41</v>
      </c>
      <c r="K351" s="30" t="e">
        <f t="shared" si="21"/>
        <v>#N/A</v>
      </c>
      <c r="L351" s="30" t="e">
        <f t="shared" si="22"/>
        <v>#N/A</v>
      </c>
      <c r="M351" s="10">
        <f t="shared" si="23"/>
        <v>106139.41</v>
      </c>
    </row>
    <row r="352" spans="6:13" ht="20" customHeight="1" x14ac:dyDescent="0.2">
      <c r="F352" s="4">
        <v>42351</v>
      </c>
      <c r="G352" t="s">
        <v>5</v>
      </c>
      <c r="H352" t="s">
        <v>4</v>
      </c>
      <c r="I352" s="10">
        <v>105218.515</v>
      </c>
      <c r="J352" s="30">
        <f t="shared" si="20"/>
        <v>105218.515</v>
      </c>
      <c r="K352" s="30" t="e">
        <f t="shared" si="21"/>
        <v>#N/A</v>
      </c>
      <c r="L352" s="30" t="e">
        <f t="shared" si="22"/>
        <v>#N/A</v>
      </c>
      <c r="M352" s="10">
        <f t="shared" si="23"/>
        <v>105218.515</v>
      </c>
    </row>
    <row r="353" spans="6:13" ht="20" customHeight="1" x14ac:dyDescent="0.2">
      <c r="F353" s="4">
        <v>42352</v>
      </c>
      <c r="G353" t="s">
        <v>5</v>
      </c>
      <c r="H353" t="s">
        <v>4</v>
      </c>
      <c r="I353" s="10">
        <v>125784.96000000001</v>
      </c>
      <c r="J353" s="30">
        <f t="shared" si="20"/>
        <v>125784.96000000001</v>
      </c>
      <c r="K353" s="30" t="e">
        <f t="shared" si="21"/>
        <v>#N/A</v>
      </c>
      <c r="L353" s="30" t="e">
        <f t="shared" si="22"/>
        <v>#N/A</v>
      </c>
      <c r="M353" s="10">
        <f t="shared" si="23"/>
        <v>125784.96000000001</v>
      </c>
    </row>
    <row r="354" spans="6:13" ht="20" customHeight="1" x14ac:dyDescent="0.2">
      <c r="F354" s="4">
        <v>42353</v>
      </c>
      <c r="G354" t="s">
        <v>5</v>
      </c>
      <c r="H354" t="s">
        <v>4</v>
      </c>
      <c r="I354" s="10">
        <v>129077.41</v>
      </c>
      <c r="J354" s="30">
        <f t="shared" si="20"/>
        <v>129077.41</v>
      </c>
      <c r="K354" s="30" t="e">
        <f t="shared" si="21"/>
        <v>#N/A</v>
      </c>
      <c r="L354" s="30" t="e">
        <f t="shared" si="22"/>
        <v>#N/A</v>
      </c>
      <c r="M354" s="10">
        <f t="shared" si="23"/>
        <v>129077.41</v>
      </c>
    </row>
    <row r="355" spans="6:13" ht="20" customHeight="1" x14ac:dyDescent="0.2">
      <c r="F355" s="4">
        <v>42354</v>
      </c>
      <c r="G355" t="s">
        <v>5</v>
      </c>
      <c r="H355" t="s">
        <v>4</v>
      </c>
      <c r="I355" s="10">
        <v>135930.07999999999</v>
      </c>
      <c r="J355" s="30">
        <f t="shared" si="20"/>
        <v>135930.07999999999</v>
      </c>
      <c r="K355" s="30" t="e">
        <f t="shared" si="21"/>
        <v>#N/A</v>
      </c>
      <c r="L355" s="30" t="e">
        <f t="shared" si="22"/>
        <v>#N/A</v>
      </c>
      <c r="M355" s="10">
        <f t="shared" si="23"/>
        <v>135930.07999999999</v>
      </c>
    </row>
    <row r="356" spans="6:13" ht="20" customHeight="1" x14ac:dyDescent="0.2">
      <c r="F356" s="4">
        <v>42355</v>
      </c>
      <c r="G356" t="s">
        <v>5</v>
      </c>
      <c r="H356" t="s">
        <v>4</v>
      </c>
      <c r="I356" s="10">
        <v>152366.29999999999</v>
      </c>
      <c r="J356" s="30">
        <f t="shared" si="20"/>
        <v>152366.29999999999</v>
      </c>
      <c r="K356" s="30" t="e">
        <f t="shared" si="21"/>
        <v>#N/A</v>
      </c>
      <c r="L356" s="30" t="e">
        <f t="shared" si="22"/>
        <v>#N/A</v>
      </c>
      <c r="M356" s="10">
        <f t="shared" si="23"/>
        <v>152366.29999999999</v>
      </c>
    </row>
    <row r="357" spans="6:13" ht="20" customHeight="1" x14ac:dyDescent="0.2">
      <c r="F357" s="4">
        <v>42356</v>
      </c>
      <c r="G357" t="s">
        <v>4</v>
      </c>
      <c r="H357" t="s">
        <v>4</v>
      </c>
      <c r="I357" s="10">
        <v>158052.89000000001</v>
      </c>
      <c r="J357" s="30" t="e">
        <f t="shared" si="20"/>
        <v>#N/A</v>
      </c>
      <c r="K357" s="30">
        <f t="shared" si="21"/>
        <v>158052.89000000001</v>
      </c>
      <c r="L357" s="30" t="e">
        <f t="shared" si="22"/>
        <v>#N/A</v>
      </c>
      <c r="M357" s="10">
        <f t="shared" si="23"/>
        <v>158052.89000000001</v>
      </c>
    </row>
    <row r="358" spans="6:13" ht="20" customHeight="1" x14ac:dyDescent="0.2">
      <c r="F358" s="4">
        <v>42357</v>
      </c>
      <c r="G358" t="s">
        <v>4</v>
      </c>
      <c r="H358" t="s">
        <v>4</v>
      </c>
      <c r="I358" s="10">
        <v>154924.89000000001</v>
      </c>
      <c r="J358" s="30" t="e">
        <f t="shared" si="20"/>
        <v>#N/A</v>
      </c>
      <c r="K358" s="30">
        <f t="shared" si="21"/>
        <v>154924.89000000001</v>
      </c>
      <c r="L358" s="30" t="e">
        <f t="shared" si="22"/>
        <v>#N/A</v>
      </c>
      <c r="M358" s="10">
        <f t="shared" si="23"/>
        <v>154924.89000000001</v>
      </c>
    </row>
    <row r="359" spans="6:13" ht="20" customHeight="1" x14ac:dyDescent="0.2">
      <c r="F359" s="4">
        <v>42358</v>
      </c>
      <c r="G359" t="s">
        <v>4</v>
      </c>
      <c r="H359" t="s">
        <v>4</v>
      </c>
      <c r="I359" s="10">
        <v>133421.03</v>
      </c>
      <c r="J359" s="30" t="e">
        <f t="shared" si="20"/>
        <v>#N/A</v>
      </c>
      <c r="K359" s="30">
        <f t="shared" si="21"/>
        <v>133421.03</v>
      </c>
      <c r="L359" s="30" t="e">
        <f t="shared" si="22"/>
        <v>#N/A</v>
      </c>
      <c r="M359" s="10">
        <f t="shared" si="23"/>
        <v>133421.03</v>
      </c>
    </row>
    <row r="360" spans="6:13" ht="20" customHeight="1" x14ac:dyDescent="0.2">
      <c r="F360" s="4">
        <v>42359</v>
      </c>
      <c r="G360" t="s">
        <v>4</v>
      </c>
      <c r="H360" t="s">
        <v>4</v>
      </c>
      <c r="I360" s="10">
        <v>113802.21</v>
      </c>
      <c r="J360" s="30" t="e">
        <f t="shared" si="20"/>
        <v>#N/A</v>
      </c>
      <c r="K360" s="30">
        <f t="shared" si="21"/>
        <v>113802.21</v>
      </c>
      <c r="L360" s="30" t="e">
        <f t="shared" si="22"/>
        <v>#N/A</v>
      </c>
      <c r="M360" s="10">
        <f t="shared" si="23"/>
        <v>113802.21</v>
      </c>
    </row>
    <row r="361" spans="6:13" ht="20" customHeight="1" x14ac:dyDescent="0.2">
      <c r="F361" s="4">
        <v>42360</v>
      </c>
      <c r="G361" t="s">
        <v>4</v>
      </c>
      <c r="H361" t="s">
        <v>4</v>
      </c>
      <c r="I361" s="10">
        <v>119477.515</v>
      </c>
      <c r="J361" s="30" t="e">
        <f t="shared" si="20"/>
        <v>#N/A</v>
      </c>
      <c r="K361" s="30">
        <f t="shared" si="21"/>
        <v>119477.515</v>
      </c>
      <c r="L361" s="30" t="e">
        <f t="shared" si="22"/>
        <v>#N/A</v>
      </c>
      <c r="M361" s="10">
        <f t="shared" si="23"/>
        <v>119477.515</v>
      </c>
    </row>
    <row r="362" spans="6:13" ht="20" customHeight="1" x14ac:dyDescent="0.2">
      <c r="F362" s="4">
        <v>42361</v>
      </c>
      <c r="G362" t="s">
        <v>4</v>
      </c>
      <c r="H362" t="s">
        <v>4</v>
      </c>
      <c r="I362" s="10">
        <v>126553.11500000001</v>
      </c>
      <c r="J362" s="30" t="e">
        <f t="shared" si="20"/>
        <v>#N/A</v>
      </c>
      <c r="K362" s="30">
        <f t="shared" si="21"/>
        <v>126553.11500000001</v>
      </c>
      <c r="L362" s="30" t="e">
        <f t="shared" si="22"/>
        <v>#N/A</v>
      </c>
      <c r="M362" s="10">
        <f t="shared" si="23"/>
        <v>126553.11500000001</v>
      </c>
    </row>
    <row r="363" spans="6:13" ht="20" customHeight="1" x14ac:dyDescent="0.2">
      <c r="F363" s="4">
        <v>42362</v>
      </c>
      <c r="G363" t="s">
        <v>4</v>
      </c>
      <c r="H363" t="s">
        <v>4</v>
      </c>
      <c r="I363" s="10">
        <v>134583.25</v>
      </c>
      <c r="J363" s="30" t="e">
        <f t="shared" si="20"/>
        <v>#N/A</v>
      </c>
      <c r="K363" s="30">
        <f t="shared" si="21"/>
        <v>134583.25</v>
      </c>
      <c r="L363" s="30" t="e">
        <f t="shared" si="22"/>
        <v>#N/A</v>
      </c>
      <c r="M363" s="10">
        <f t="shared" si="23"/>
        <v>134583.25</v>
      </c>
    </row>
    <row r="364" spans="6:13" ht="20" customHeight="1" x14ac:dyDescent="0.2">
      <c r="F364" s="4">
        <v>42363</v>
      </c>
      <c r="G364" t="s">
        <v>4</v>
      </c>
      <c r="H364" t="s">
        <v>5</v>
      </c>
      <c r="I364" s="10">
        <v>119950.37</v>
      </c>
      <c r="J364" s="30" t="e">
        <f t="shared" si="20"/>
        <v>#N/A</v>
      </c>
      <c r="K364" s="30">
        <f t="shared" si="21"/>
        <v>119950.37</v>
      </c>
      <c r="L364" s="30">
        <f t="shared" si="22"/>
        <v>119950.37</v>
      </c>
      <c r="M364" s="10" t="e">
        <f t="shared" si="23"/>
        <v>#N/A</v>
      </c>
    </row>
    <row r="365" spans="6:13" ht="20" customHeight="1" x14ac:dyDescent="0.2">
      <c r="F365" s="4">
        <v>42364</v>
      </c>
      <c r="G365" t="s">
        <v>4</v>
      </c>
      <c r="H365" t="s">
        <v>5</v>
      </c>
      <c r="I365" s="10">
        <v>95093.294999999998</v>
      </c>
      <c r="J365" s="30" t="e">
        <f t="shared" si="20"/>
        <v>#N/A</v>
      </c>
      <c r="K365" s="30">
        <f t="shared" si="21"/>
        <v>95093.294999999998</v>
      </c>
      <c r="L365" s="30">
        <f t="shared" si="22"/>
        <v>95093.294999999998</v>
      </c>
      <c r="M365" s="10" t="e">
        <f t="shared" si="23"/>
        <v>#N/A</v>
      </c>
    </row>
    <row r="366" spans="6:13" ht="20" customHeight="1" x14ac:dyDescent="0.2">
      <c r="F366" s="4">
        <v>42365</v>
      </c>
      <c r="G366" t="s">
        <v>4</v>
      </c>
      <c r="H366" t="s">
        <v>4</v>
      </c>
      <c r="I366" s="10">
        <v>96394.94</v>
      </c>
      <c r="J366" s="30" t="e">
        <f t="shared" si="20"/>
        <v>#N/A</v>
      </c>
      <c r="K366" s="30">
        <f t="shared" si="21"/>
        <v>96394.94</v>
      </c>
      <c r="L366" s="30" t="e">
        <f t="shared" si="22"/>
        <v>#N/A</v>
      </c>
      <c r="M366" s="10">
        <f t="shared" si="23"/>
        <v>96394.94</v>
      </c>
    </row>
    <row r="367" spans="6:13" ht="20" customHeight="1" x14ac:dyDescent="0.2">
      <c r="F367" s="4">
        <v>42366</v>
      </c>
      <c r="G367" t="s">
        <v>4</v>
      </c>
      <c r="H367" t="s">
        <v>5</v>
      </c>
      <c r="I367" s="10">
        <v>100048.44</v>
      </c>
      <c r="J367" s="30" t="e">
        <f t="shared" si="20"/>
        <v>#N/A</v>
      </c>
      <c r="K367" s="30">
        <f t="shared" si="21"/>
        <v>100048.44</v>
      </c>
      <c r="L367" s="30">
        <f t="shared" si="22"/>
        <v>100048.44</v>
      </c>
      <c r="M367" s="10" t="e">
        <f t="shared" si="23"/>
        <v>#N/A</v>
      </c>
    </row>
    <row r="368" spans="6:13" ht="20" customHeight="1" x14ac:dyDescent="0.2">
      <c r="F368" s="4">
        <v>42367</v>
      </c>
      <c r="G368" t="s">
        <v>4</v>
      </c>
      <c r="H368" t="s">
        <v>4</v>
      </c>
      <c r="I368" s="10">
        <v>111647.54</v>
      </c>
      <c r="J368" s="30" t="e">
        <f t="shared" si="20"/>
        <v>#N/A</v>
      </c>
      <c r="K368" s="30">
        <f t="shared" si="21"/>
        <v>111647.54</v>
      </c>
      <c r="L368" s="30" t="e">
        <f t="shared" si="22"/>
        <v>#N/A</v>
      </c>
      <c r="M368" s="10">
        <f t="shared" si="23"/>
        <v>111647.54</v>
      </c>
    </row>
    <row r="369" spans="6:13" ht="20" customHeight="1" x14ac:dyDescent="0.2">
      <c r="F369" s="4">
        <v>42368</v>
      </c>
      <c r="G369" t="s">
        <v>4</v>
      </c>
      <c r="H369" t="s">
        <v>4</v>
      </c>
      <c r="I369" s="10">
        <v>128552.13499999999</v>
      </c>
      <c r="J369" s="30" t="e">
        <f t="shared" si="20"/>
        <v>#N/A</v>
      </c>
      <c r="K369" s="30">
        <f t="shared" si="21"/>
        <v>128552.13499999999</v>
      </c>
      <c r="L369" s="30" t="e">
        <f t="shared" si="22"/>
        <v>#N/A</v>
      </c>
      <c r="M369" s="10">
        <f t="shared" si="23"/>
        <v>128552.13499999999</v>
      </c>
    </row>
    <row r="370" spans="6:13" ht="20" customHeight="1" x14ac:dyDescent="0.2">
      <c r="F370" s="4">
        <v>42369</v>
      </c>
      <c r="G370" t="s">
        <v>4</v>
      </c>
      <c r="H370" t="s">
        <v>4</v>
      </c>
      <c r="I370" s="10">
        <v>146473.83499999999</v>
      </c>
      <c r="J370" s="30" t="e">
        <f t="shared" si="20"/>
        <v>#N/A</v>
      </c>
      <c r="K370" s="30">
        <f t="shared" si="21"/>
        <v>146473.83499999999</v>
      </c>
      <c r="L370" s="30" t="e">
        <f t="shared" si="22"/>
        <v>#N/A</v>
      </c>
      <c r="M370" s="10">
        <f t="shared" si="23"/>
        <v>146473.83499999999</v>
      </c>
    </row>
    <row r="371" spans="6:13" ht="20" customHeight="1" x14ac:dyDescent="0.2">
      <c r="F371" s="4">
        <v>42370</v>
      </c>
      <c r="G371" t="s">
        <v>4</v>
      </c>
      <c r="H371" t="s">
        <v>5</v>
      </c>
      <c r="I371" s="10">
        <v>116040.925</v>
      </c>
      <c r="J371" s="30" t="e">
        <f t="shared" si="20"/>
        <v>#N/A</v>
      </c>
      <c r="K371" s="30">
        <f t="shared" si="21"/>
        <v>116040.925</v>
      </c>
      <c r="L371" s="30">
        <f t="shared" si="22"/>
        <v>116040.925</v>
      </c>
      <c r="M371" s="10" t="e">
        <f t="shared" si="23"/>
        <v>#N/A</v>
      </c>
    </row>
    <row r="372" spans="6:13" ht="20" customHeight="1" x14ac:dyDescent="0.2">
      <c r="F372" s="4">
        <v>42371</v>
      </c>
      <c r="G372" t="s">
        <v>4</v>
      </c>
      <c r="H372" t="s">
        <v>4</v>
      </c>
      <c r="I372" s="10">
        <v>99622.64</v>
      </c>
      <c r="J372" s="30" t="e">
        <f t="shared" si="20"/>
        <v>#N/A</v>
      </c>
      <c r="K372" s="30">
        <f t="shared" si="21"/>
        <v>99622.64</v>
      </c>
      <c r="L372" s="30" t="e">
        <f t="shared" si="22"/>
        <v>#N/A</v>
      </c>
      <c r="M372" s="10">
        <f t="shared" si="23"/>
        <v>99622.64</v>
      </c>
    </row>
    <row r="373" spans="6:13" ht="20" customHeight="1" x14ac:dyDescent="0.2">
      <c r="F373" s="4">
        <v>42372</v>
      </c>
      <c r="G373" t="s">
        <v>4</v>
      </c>
      <c r="H373" t="s">
        <v>4</v>
      </c>
      <c r="I373" s="10">
        <v>97656.445000000007</v>
      </c>
      <c r="J373" s="30" t="e">
        <f t="shared" si="20"/>
        <v>#N/A</v>
      </c>
      <c r="K373" s="30">
        <f t="shared" si="21"/>
        <v>97656.445000000007</v>
      </c>
      <c r="L373" s="30" t="e">
        <f t="shared" si="22"/>
        <v>#N/A</v>
      </c>
      <c r="M373" s="10">
        <f t="shared" si="23"/>
        <v>97656.445000000007</v>
      </c>
    </row>
    <row r="374" spans="6:13" ht="20" customHeight="1" x14ac:dyDescent="0.2">
      <c r="F374" s="4">
        <v>42373</v>
      </c>
      <c r="G374" t="s">
        <v>4</v>
      </c>
      <c r="H374" t="s">
        <v>4</v>
      </c>
      <c r="I374" s="10">
        <v>110932.505</v>
      </c>
      <c r="J374" s="30" t="e">
        <f t="shared" si="20"/>
        <v>#N/A</v>
      </c>
      <c r="K374" s="30">
        <f t="shared" si="21"/>
        <v>110932.505</v>
      </c>
      <c r="L374" s="30" t="e">
        <f t="shared" si="22"/>
        <v>#N/A</v>
      </c>
      <c r="M374" s="10">
        <f t="shared" si="23"/>
        <v>110932.505</v>
      </c>
    </row>
    <row r="375" spans="6:13" ht="20" customHeight="1" x14ac:dyDescent="0.2">
      <c r="F375" s="4">
        <v>42374</v>
      </c>
      <c r="G375" t="s">
        <v>4</v>
      </c>
      <c r="H375" t="s">
        <v>4</v>
      </c>
      <c r="I375" s="10">
        <v>117873.58</v>
      </c>
      <c r="J375" s="30" t="e">
        <f t="shared" si="20"/>
        <v>#N/A</v>
      </c>
      <c r="K375" s="30">
        <f t="shared" si="21"/>
        <v>117873.58</v>
      </c>
      <c r="L375" s="30" t="e">
        <f t="shared" si="22"/>
        <v>#N/A</v>
      </c>
      <c r="M375" s="10">
        <f t="shared" si="23"/>
        <v>117873.58</v>
      </c>
    </row>
    <row r="376" spans="6:13" ht="20" customHeight="1" x14ac:dyDescent="0.2">
      <c r="F376" s="4">
        <v>42375</v>
      </c>
      <c r="G376" t="s">
        <v>4</v>
      </c>
      <c r="H376" t="s">
        <v>4</v>
      </c>
      <c r="I376" s="10">
        <v>115064.265</v>
      </c>
      <c r="J376" s="30" t="e">
        <f t="shared" si="20"/>
        <v>#N/A</v>
      </c>
      <c r="K376" s="30">
        <f t="shared" si="21"/>
        <v>115064.265</v>
      </c>
      <c r="L376" s="30" t="e">
        <f t="shared" si="22"/>
        <v>#N/A</v>
      </c>
      <c r="M376" s="10">
        <f t="shared" si="23"/>
        <v>115064.265</v>
      </c>
    </row>
    <row r="377" spans="6:13" ht="20" customHeight="1" x14ac:dyDescent="0.2">
      <c r="F377" s="4">
        <v>42376</v>
      </c>
      <c r="G377" t="s">
        <v>4</v>
      </c>
      <c r="H377" t="s">
        <v>4</v>
      </c>
      <c r="I377" s="10">
        <v>112392.69500000001</v>
      </c>
      <c r="J377" s="30" t="e">
        <f t="shared" si="20"/>
        <v>#N/A</v>
      </c>
      <c r="K377" s="30">
        <f t="shared" si="21"/>
        <v>112392.69500000001</v>
      </c>
      <c r="L377" s="30" t="e">
        <f t="shared" si="22"/>
        <v>#N/A</v>
      </c>
      <c r="M377" s="10">
        <f t="shared" si="23"/>
        <v>112392.69500000001</v>
      </c>
    </row>
    <row r="378" spans="6:13" ht="20" customHeight="1" x14ac:dyDescent="0.2">
      <c r="F378" s="4">
        <v>42377</v>
      </c>
      <c r="G378" t="s">
        <v>4</v>
      </c>
      <c r="H378" t="s">
        <v>4</v>
      </c>
      <c r="I378" s="10">
        <v>111879.54</v>
      </c>
      <c r="J378" s="30" t="e">
        <f t="shared" si="20"/>
        <v>#N/A</v>
      </c>
      <c r="K378" s="30">
        <f t="shared" si="21"/>
        <v>111879.54</v>
      </c>
      <c r="L378" s="30" t="e">
        <f t="shared" si="22"/>
        <v>#N/A</v>
      </c>
      <c r="M378" s="10">
        <f t="shared" si="23"/>
        <v>111879.54</v>
      </c>
    </row>
    <row r="379" spans="6:13" ht="20" customHeight="1" x14ac:dyDescent="0.2">
      <c r="F379" s="4">
        <v>42378</v>
      </c>
      <c r="G379" t="s">
        <v>4</v>
      </c>
      <c r="H379" t="s">
        <v>4</v>
      </c>
      <c r="I379" s="10">
        <v>105482.69500000001</v>
      </c>
      <c r="J379" s="30" t="e">
        <f t="shared" si="20"/>
        <v>#N/A</v>
      </c>
      <c r="K379" s="30">
        <f t="shared" si="21"/>
        <v>105482.69500000001</v>
      </c>
      <c r="L379" s="30" t="e">
        <f t="shared" si="22"/>
        <v>#N/A</v>
      </c>
      <c r="M379" s="10">
        <f t="shared" si="23"/>
        <v>105482.69500000001</v>
      </c>
    </row>
    <row r="380" spans="6:13" ht="20" customHeight="1" x14ac:dyDescent="0.2">
      <c r="F380" s="4">
        <v>42379</v>
      </c>
      <c r="G380" t="s">
        <v>4</v>
      </c>
      <c r="H380" t="s">
        <v>4</v>
      </c>
      <c r="I380" s="10">
        <v>113049.145</v>
      </c>
      <c r="J380" s="30" t="e">
        <f t="shared" si="20"/>
        <v>#N/A</v>
      </c>
      <c r="K380" s="30">
        <f t="shared" si="21"/>
        <v>113049.145</v>
      </c>
      <c r="L380" s="30" t="e">
        <f t="shared" si="22"/>
        <v>#N/A</v>
      </c>
      <c r="M380" s="10">
        <f t="shared" si="23"/>
        <v>113049.145</v>
      </c>
    </row>
    <row r="381" spans="6:13" ht="20" customHeight="1" x14ac:dyDescent="0.2">
      <c r="F381" s="4">
        <v>42380</v>
      </c>
      <c r="G381" t="s">
        <v>4</v>
      </c>
      <c r="H381" t="s">
        <v>4</v>
      </c>
      <c r="I381" s="10">
        <v>141133.08499999999</v>
      </c>
      <c r="J381" s="30" t="e">
        <f t="shared" si="20"/>
        <v>#N/A</v>
      </c>
      <c r="K381" s="30">
        <f t="shared" si="21"/>
        <v>141133.08499999999</v>
      </c>
      <c r="L381" s="30" t="e">
        <f t="shared" si="22"/>
        <v>#N/A</v>
      </c>
      <c r="M381" s="10">
        <f t="shared" si="23"/>
        <v>141133.08499999999</v>
      </c>
    </row>
    <row r="382" spans="6:13" ht="20" customHeight="1" x14ac:dyDescent="0.2">
      <c r="F382" s="4">
        <v>42381</v>
      </c>
      <c r="G382" t="s">
        <v>4</v>
      </c>
      <c r="H382" t="s">
        <v>4</v>
      </c>
      <c r="I382" s="10">
        <v>135006.10999999999</v>
      </c>
      <c r="J382" s="30" t="e">
        <f t="shared" si="20"/>
        <v>#N/A</v>
      </c>
      <c r="K382" s="30">
        <f t="shared" si="21"/>
        <v>135006.10999999999</v>
      </c>
      <c r="L382" s="30" t="e">
        <f t="shared" si="22"/>
        <v>#N/A</v>
      </c>
      <c r="M382" s="10">
        <f t="shared" si="23"/>
        <v>135006.10999999999</v>
      </c>
    </row>
    <row r="383" spans="6:13" ht="20" customHeight="1" x14ac:dyDescent="0.2">
      <c r="F383" s="4">
        <v>42382</v>
      </c>
      <c r="G383" t="s">
        <v>4</v>
      </c>
      <c r="H383" t="s">
        <v>4</v>
      </c>
      <c r="I383" s="10">
        <v>160011.07500000001</v>
      </c>
      <c r="J383" s="30" t="e">
        <f t="shared" si="20"/>
        <v>#N/A</v>
      </c>
      <c r="K383" s="30">
        <f t="shared" si="21"/>
        <v>160011.07500000001</v>
      </c>
      <c r="L383" s="30" t="e">
        <f t="shared" si="22"/>
        <v>#N/A</v>
      </c>
      <c r="M383" s="10">
        <f t="shared" si="23"/>
        <v>160011.07500000001</v>
      </c>
    </row>
    <row r="384" spans="6:13" ht="20" customHeight="1" x14ac:dyDescent="0.2">
      <c r="F384" s="4">
        <v>42383</v>
      </c>
      <c r="G384" t="s">
        <v>4</v>
      </c>
      <c r="H384" t="s">
        <v>4</v>
      </c>
      <c r="I384" s="10">
        <v>120396.33500000001</v>
      </c>
      <c r="J384" s="30" t="e">
        <f t="shared" si="20"/>
        <v>#N/A</v>
      </c>
      <c r="K384" s="30">
        <f t="shared" si="21"/>
        <v>120396.33500000001</v>
      </c>
      <c r="L384" s="30" t="e">
        <f t="shared" si="22"/>
        <v>#N/A</v>
      </c>
      <c r="M384" s="10">
        <f t="shared" si="23"/>
        <v>120396.33500000001</v>
      </c>
    </row>
    <row r="385" spans="6:13" ht="20" customHeight="1" x14ac:dyDescent="0.2">
      <c r="F385" s="4">
        <v>42384</v>
      </c>
      <c r="G385" t="s">
        <v>4</v>
      </c>
      <c r="H385" t="s">
        <v>4</v>
      </c>
      <c r="I385" s="10">
        <v>113244.79</v>
      </c>
      <c r="J385" s="30" t="e">
        <f t="shared" si="20"/>
        <v>#N/A</v>
      </c>
      <c r="K385" s="30">
        <f t="shared" si="21"/>
        <v>113244.79</v>
      </c>
      <c r="L385" s="30" t="e">
        <f t="shared" si="22"/>
        <v>#N/A</v>
      </c>
      <c r="M385" s="10">
        <f t="shared" si="23"/>
        <v>113244.79</v>
      </c>
    </row>
    <row r="386" spans="6:13" ht="20" customHeight="1" x14ac:dyDescent="0.2">
      <c r="F386" s="4">
        <v>42385</v>
      </c>
      <c r="G386" t="s">
        <v>4</v>
      </c>
      <c r="H386" t="s">
        <v>4</v>
      </c>
      <c r="I386" s="10">
        <v>103046.17</v>
      </c>
      <c r="J386" s="30" t="e">
        <f t="shared" si="20"/>
        <v>#N/A</v>
      </c>
      <c r="K386" s="30">
        <f t="shared" si="21"/>
        <v>103046.17</v>
      </c>
      <c r="L386" s="30" t="e">
        <f t="shared" si="22"/>
        <v>#N/A</v>
      </c>
      <c r="M386" s="10">
        <f t="shared" si="23"/>
        <v>103046.17</v>
      </c>
    </row>
    <row r="387" spans="6:13" ht="20" customHeight="1" x14ac:dyDescent="0.2">
      <c r="F387" s="4">
        <v>42386</v>
      </c>
      <c r="G387" t="s">
        <v>4</v>
      </c>
      <c r="H387" t="s">
        <v>4</v>
      </c>
      <c r="I387" s="10">
        <v>114097.07</v>
      </c>
      <c r="J387" s="30" t="e">
        <f t="shared" si="20"/>
        <v>#N/A</v>
      </c>
      <c r="K387" s="30">
        <f t="shared" si="21"/>
        <v>114097.07</v>
      </c>
      <c r="L387" s="30" t="e">
        <f t="shared" si="22"/>
        <v>#N/A</v>
      </c>
      <c r="M387" s="10">
        <f t="shared" si="23"/>
        <v>114097.07</v>
      </c>
    </row>
    <row r="388" spans="6:13" ht="20" customHeight="1" x14ac:dyDescent="0.2">
      <c r="F388" s="4">
        <v>42387</v>
      </c>
      <c r="G388" t="s">
        <v>4</v>
      </c>
      <c r="H388" t="s">
        <v>4</v>
      </c>
      <c r="I388" s="10">
        <v>147817.58499999999</v>
      </c>
      <c r="J388" s="30" t="e">
        <f t="shared" si="20"/>
        <v>#N/A</v>
      </c>
      <c r="K388" s="30">
        <f t="shared" si="21"/>
        <v>147817.58499999999</v>
      </c>
      <c r="L388" s="30" t="e">
        <f t="shared" si="22"/>
        <v>#N/A</v>
      </c>
      <c r="M388" s="10">
        <f t="shared" si="23"/>
        <v>147817.58499999999</v>
      </c>
    </row>
    <row r="389" spans="6:13" ht="20" customHeight="1" x14ac:dyDescent="0.2">
      <c r="F389" s="4">
        <v>42388</v>
      </c>
      <c r="G389" t="s">
        <v>4</v>
      </c>
      <c r="H389" t="s">
        <v>4</v>
      </c>
      <c r="I389" s="10">
        <v>148612.37</v>
      </c>
      <c r="J389" s="30" t="e">
        <f t="shared" si="20"/>
        <v>#N/A</v>
      </c>
      <c r="K389" s="30">
        <f t="shared" si="21"/>
        <v>148612.37</v>
      </c>
      <c r="L389" s="30" t="e">
        <f t="shared" si="22"/>
        <v>#N/A</v>
      </c>
      <c r="M389" s="10">
        <f t="shared" si="23"/>
        <v>148612.37</v>
      </c>
    </row>
    <row r="390" spans="6:13" ht="20" customHeight="1" x14ac:dyDescent="0.2">
      <c r="F390" s="4">
        <v>42389</v>
      </c>
      <c r="G390" t="s">
        <v>4</v>
      </c>
      <c r="H390" t="s">
        <v>4</v>
      </c>
      <c r="I390" s="10">
        <v>142471.51</v>
      </c>
      <c r="J390" s="30" t="e">
        <f t="shared" ref="J390:J453" si="24">IF(G390="Y",I390,NA())</f>
        <v>#N/A</v>
      </c>
      <c r="K390" s="30">
        <f t="shared" ref="K390:K453" si="25">IF(G390="N",I390,NA())</f>
        <v>142471.51</v>
      </c>
      <c r="L390" s="30" t="e">
        <f t="shared" ref="L390:L453" si="26">IF(H390="Y",I390,NA())</f>
        <v>#N/A</v>
      </c>
      <c r="M390" s="10">
        <f t="shared" ref="M390:M453" si="27">IF(H390="Y",NA(),I390)</f>
        <v>142471.51</v>
      </c>
    </row>
    <row r="391" spans="6:13" ht="20" customHeight="1" x14ac:dyDescent="0.2">
      <c r="F391" s="4">
        <v>42390</v>
      </c>
      <c r="G391" t="s">
        <v>4</v>
      </c>
      <c r="H391" t="s">
        <v>4</v>
      </c>
      <c r="I391" s="10">
        <v>139450.61499999999</v>
      </c>
      <c r="J391" s="30" t="e">
        <f t="shared" si="24"/>
        <v>#N/A</v>
      </c>
      <c r="K391" s="30">
        <f t="shared" si="25"/>
        <v>139450.61499999999</v>
      </c>
      <c r="L391" s="30" t="e">
        <f t="shared" si="26"/>
        <v>#N/A</v>
      </c>
      <c r="M391" s="10">
        <f t="shared" si="27"/>
        <v>139450.61499999999</v>
      </c>
    </row>
    <row r="392" spans="6:13" ht="20" customHeight="1" x14ac:dyDescent="0.2">
      <c r="F392" s="4">
        <v>42391</v>
      </c>
      <c r="G392" t="s">
        <v>4</v>
      </c>
      <c r="H392" t="s">
        <v>4</v>
      </c>
      <c r="I392" s="10">
        <v>129135.185</v>
      </c>
      <c r="J392" s="30" t="e">
        <f t="shared" si="24"/>
        <v>#N/A</v>
      </c>
      <c r="K392" s="30">
        <f t="shared" si="25"/>
        <v>129135.185</v>
      </c>
      <c r="L392" s="30" t="e">
        <f t="shared" si="26"/>
        <v>#N/A</v>
      </c>
      <c r="M392" s="10">
        <f t="shared" si="27"/>
        <v>129135.185</v>
      </c>
    </row>
    <row r="393" spans="6:13" ht="20" customHeight="1" x14ac:dyDescent="0.2">
      <c r="F393" s="4">
        <v>42392</v>
      </c>
      <c r="G393" t="s">
        <v>4</v>
      </c>
      <c r="H393" t="s">
        <v>4</v>
      </c>
      <c r="I393" s="10">
        <v>108097.845</v>
      </c>
      <c r="J393" s="30" t="e">
        <f t="shared" si="24"/>
        <v>#N/A</v>
      </c>
      <c r="K393" s="30">
        <f t="shared" si="25"/>
        <v>108097.845</v>
      </c>
      <c r="L393" s="30" t="e">
        <f t="shared" si="26"/>
        <v>#N/A</v>
      </c>
      <c r="M393" s="10">
        <f t="shared" si="27"/>
        <v>108097.845</v>
      </c>
    </row>
    <row r="394" spans="6:13" ht="20" customHeight="1" x14ac:dyDescent="0.2">
      <c r="F394" s="4">
        <v>42393</v>
      </c>
      <c r="G394" t="s">
        <v>4</v>
      </c>
      <c r="H394" t="s">
        <v>4</v>
      </c>
      <c r="I394" s="10">
        <v>103396.3</v>
      </c>
      <c r="J394" s="30" t="e">
        <f t="shared" si="24"/>
        <v>#N/A</v>
      </c>
      <c r="K394" s="30">
        <f t="shared" si="25"/>
        <v>103396.3</v>
      </c>
      <c r="L394" s="30" t="e">
        <f t="shared" si="26"/>
        <v>#N/A</v>
      </c>
      <c r="M394" s="10">
        <f t="shared" si="27"/>
        <v>103396.3</v>
      </c>
    </row>
    <row r="395" spans="6:13" ht="20" customHeight="1" x14ac:dyDescent="0.2">
      <c r="F395" s="4">
        <v>42394</v>
      </c>
      <c r="G395" t="s">
        <v>4</v>
      </c>
      <c r="H395" t="s">
        <v>4</v>
      </c>
      <c r="I395" s="10">
        <v>112649.60000000001</v>
      </c>
      <c r="J395" s="30" t="e">
        <f t="shared" si="24"/>
        <v>#N/A</v>
      </c>
      <c r="K395" s="30">
        <f t="shared" si="25"/>
        <v>112649.60000000001</v>
      </c>
      <c r="L395" s="30" t="e">
        <f t="shared" si="26"/>
        <v>#N/A</v>
      </c>
      <c r="M395" s="10">
        <f t="shared" si="27"/>
        <v>112649.60000000001</v>
      </c>
    </row>
    <row r="396" spans="6:13" ht="20" customHeight="1" x14ac:dyDescent="0.2">
      <c r="F396" s="4">
        <v>42395</v>
      </c>
      <c r="G396" t="s">
        <v>4</v>
      </c>
      <c r="H396" t="s">
        <v>5</v>
      </c>
      <c r="I396" s="10">
        <v>110152.815</v>
      </c>
      <c r="J396" s="30" t="e">
        <f t="shared" si="24"/>
        <v>#N/A</v>
      </c>
      <c r="K396" s="30">
        <f t="shared" si="25"/>
        <v>110152.815</v>
      </c>
      <c r="L396" s="30">
        <f t="shared" si="26"/>
        <v>110152.815</v>
      </c>
      <c r="M396" s="10" t="e">
        <f t="shared" si="27"/>
        <v>#N/A</v>
      </c>
    </row>
    <row r="397" spans="6:13" ht="20" customHeight="1" x14ac:dyDescent="0.2">
      <c r="F397" s="4">
        <v>42396</v>
      </c>
      <c r="G397" t="s">
        <v>4</v>
      </c>
      <c r="H397" t="s">
        <v>4</v>
      </c>
      <c r="I397" s="10">
        <v>133718.035</v>
      </c>
      <c r="J397" s="30" t="e">
        <f t="shared" si="24"/>
        <v>#N/A</v>
      </c>
      <c r="K397" s="30">
        <f t="shared" si="25"/>
        <v>133718.035</v>
      </c>
      <c r="L397" s="30" t="e">
        <f t="shared" si="26"/>
        <v>#N/A</v>
      </c>
      <c r="M397" s="10">
        <f t="shared" si="27"/>
        <v>133718.035</v>
      </c>
    </row>
    <row r="398" spans="6:13" ht="20" customHeight="1" x14ac:dyDescent="0.2">
      <c r="F398" s="4">
        <v>42397</v>
      </c>
      <c r="G398" t="s">
        <v>5</v>
      </c>
      <c r="H398" t="s">
        <v>4</v>
      </c>
      <c r="I398" s="10">
        <v>134169.82999999999</v>
      </c>
      <c r="J398" s="30">
        <f t="shared" si="24"/>
        <v>134169.82999999999</v>
      </c>
      <c r="K398" s="30" t="e">
        <f t="shared" si="25"/>
        <v>#N/A</v>
      </c>
      <c r="L398" s="30" t="e">
        <f t="shared" si="26"/>
        <v>#N/A</v>
      </c>
      <c r="M398" s="10">
        <f t="shared" si="27"/>
        <v>134169.82999999999</v>
      </c>
    </row>
    <row r="399" spans="6:13" ht="20" customHeight="1" x14ac:dyDescent="0.2">
      <c r="F399" s="4">
        <v>42398</v>
      </c>
      <c r="G399" t="s">
        <v>5</v>
      </c>
      <c r="H399" t="s">
        <v>4</v>
      </c>
      <c r="I399" s="10">
        <v>123615.21</v>
      </c>
      <c r="J399" s="30">
        <f t="shared" si="24"/>
        <v>123615.21</v>
      </c>
      <c r="K399" s="30" t="e">
        <f t="shared" si="25"/>
        <v>#N/A</v>
      </c>
      <c r="L399" s="30" t="e">
        <f t="shared" si="26"/>
        <v>#N/A</v>
      </c>
      <c r="M399" s="10">
        <f t="shared" si="27"/>
        <v>123615.21</v>
      </c>
    </row>
    <row r="400" spans="6:13" ht="20" customHeight="1" x14ac:dyDescent="0.2">
      <c r="F400" s="4">
        <v>42399</v>
      </c>
      <c r="G400" t="s">
        <v>5</v>
      </c>
      <c r="H400" t="s">
        <v>4</v>
      </c>
      <c r="I400" s="10">
        <v>107579.345</v>
      </c>
      <c r="J400" s="30">
        <f t="shared" si="24"/>
        <v>107579.345</v>
      </c>
      <c r="K400" s="30" t="e">
        <f t="shared" si="25"/>
        <v>#N/A</v>
      </c>
      <c r="L400" s="30" t="e">
        <f t="shared" si="26"/>
        <v>#N/A</v>
      </c>
      <c r="M400" s="10">
        <f t="shared" si="27"/>
        <v>107579.345</v>
      </c>
    </row>
    <row r="401" spans="6:13" ht="20" customHeight="1" x14ac:dyDescent="0.2">
      <c r="F401" s="4">
        <v>42400</v>
      </c>
      <c r="G401" t="s">
        <v>5</v>
      </c>
      <c r="H401" t="s">
        <v>4</v>
      </c>
      <c r="I401" s="10">
        <v>101279.65</v>
      </c>
      <c r="J401" s="30">
        <f t="shared" si="24"/>
        <v>101279.65</v>
      </c>
      <c r="K401" s="30" t="e">
        <f t="shared" si="25"/>
        <v>#N/A</v>
      </c>
      <c r="L401" s="30" t="e">
        <f t="shared" si="26"/>
        <v>#N/A</v>
      </c>
      <c r="M401" s="10">
        <f t="shared" si="27"/>
        <v>101279.65</v>
      </c>
    </row>
    <row r="402" spans="6:13" ht="20" customHeight="1" x14ac:dyDescent="0.2">
      <c r="F402" s="4">
        <v>42401</v>
      </c>
      <c r="G402" t="s">
        <v>5</v>
      </c>
      <c r="H402" t="s">
        <v>4</v>
      </c>
      <c r="I402" s="10">
        <v>121942.895</v>
      </c>
      <c r="J402" s="30">
        <f t="shared" si="24"/>
        <v>121942.895</v>
      </c>
      <c r="K402" s="30" t="e">
        <f t="shared" si="25"/>
        <v>#N/A</v>
      </c>
      <c r="L402" s="30" t="e">
        <f t="shared" si="26"/>
        <v>#N/A</v>
      </c>
      <c r="M402" s="10">
        <f t="shared" si="27"/>
        <v>121942.895</v>
      </c>
    </row>
    <row r="403" spans="6:13" ht="20" customHeight="1" x14ac:dyDescent="0.2">
      <c r="F403" s="4">
        <v>42402</v>
      </c>
      <c r="G403" t="s">
        <v>5</v>
      </c>
      <c r="H403" t="s">
        <v>4</v>
      </c>
      <c r="I403" s="10">
        <v>133989.155</v>
      </c>
      <c r="J403" s="30">
        <f t="shared" si="24"/>
        <v>133989.155</v>
      </c>
      <c r="K403" s="30" t="e">
        <f t="shared" si="25"/>
        <v>#N/A</v>
      </c>
      <c r="L403" s="30" t="e">
        <f t="shared" si="26"/>
        <v>#N/A</v>
      </c>
      <c r="M403" s="10">
        <f t="shared" si="27"/>
        <v>133989.155</v>
      </c>
    </row>
    <row r="404" spans="6:13" ht="20" customHeight="1" x14ac:dyDescent="0.2">
      <c r="F404" s="4">
        <v>42403</v>
      </c>
      <c r="G404" t="s">
        <v>5</v>
      </c>
      <c r="H404" t="s">
        <v>4</v>
      </c>
      <c r="I404" s="10">
        <v>122594.47500000001</v>
      </c>
      <c r="J404" s="30">
        <f t="shared" si="24"/>
        <v>122594.47500000001</v>
      </c>
      <c r="K404" s="30" t="e">
        <f t="shared" si="25"/>
        <v>#N/A</v>
      </c>
      <c r="L404" s="30" t="e">
        <f t="shared" si="26"/>
        <v>#N/A</v>
      </c>
      <c r="M404" s="10">
        <f t="shared" si="27"/>
        <v>122594.47500000001</v>
      </c>
    </row>
    <row r="405" spans="6:13" ht="20" customHeight="1" x14ac:dyDescent="0.2">
      <c r="F405" s="4">
        <v>42404</v>
      </c>
      <c r="G405" t="s">
        <v>5</v>
      </c>
      <c r="H405" t="s">
        <v>4</v>
      </c>
      <c r="I405" s="10">
        <v>119919.605</v>
      </c>
      <c r="J405" s="30">
        <f t="shared" si="24"/>
        <v>119919.605</v>
      </c>
      <c r="K405" s="30" t="e">
        <f t="shared" si="25"/>
        <v>#N/A</v>
      </c>
      <c r="L405" s="30" t="e">
        <f t="shared" si="26"/>
        <v>#N/A</v>
      </c>
      <c r="M405" s="10">
        <f t="shared" si="27"/>
        <v>119919.605</v>
      </c>
    </row>
    <row r="406" spans="6:13" ht="20" customHeight="1" x14ac:dyDescent="0.2">
      <c r="F406" s="4">
        <v>42405</v>
      </c>
      <c r="G406" t="s">
        <v>5</v>
      </c>
      <c r="H406" t="s">
        <v>4</v>
      </c>
      <c r="I406" s="10">
        <v>126330.55</v>
      </c>
      <c r="J406" s="30">
        <f t="shared" si="24"/>
        <v>126330.55</v>
      </c>
      <c r="K406" s="30" t="e">
        <f t="shared" si="25"/>
        <v>#N/A</v>
      </c>
      <c r="L406" s="30" t="e">
        <f t="shared" si="26"/>
        <v>#N/A</v>
      </c>
      <c r="M406" s="10">
        <f t="shared" si="27"/>
        <v>126330.55</v>
      </c>
    </row>
    <row r="407" spans="6:13" ht="20" customHeight="1" x14ac:dyDescent="0.2">
      <c r="F407" s="4">
        <v>42406</v>
      </c>
      <c r="G407" t="s">
        <v>5</v>
      </c>
      <c r="H407" t="s">
        <v>4</v>
      </c>
      <c r="I407" s="10">
        <v>123737.01</v>
      </c>
      <c r="J407" s="30">
        <f t="shared" si="24"/>
        <v>123737.01</v>
      </c>
      <c r="K407" s="30" t="e">
        <f t="shared" si="25"/>
        <v>#N/A</v>
      </c>
      <c r="L407" s="30" t="e">
        <f t="shared" si="26"/>
        <v>#N/A</v>
      </c>
      <c r="M407" s="10">
        <f t="shared" si="27"/>
        <v>123737.01</v>
      </c>
    </row>
    <row r="408" spans="6:13" ht="20" customHeight="1" x14ac:dyDescent="0.2">
      <c r="F408" s="4">
        <v>42407</v>
      </c>
      <c r="G408" t="s">
        <v>5</v>
      </c>
      <c r="H408" t="s">
        <v>4</v>
      </c>
      <c r="I408" s="10">
        <v>124436.81</v>
      </c>
      <c r="J408" s="30">
        <f t="shared" si="24"/>
        <v>124436.81</v>
      </c>
      <c r="K408" s="30" t="e">
        <f t="shared" si="25"/>
        <v>#N/A</v>
      </c>
      <c r="L408" s="30" t="e">
        <f t="shared" si="26"/>
        <v>#N/A</v>
      </c>
      <c r="M408" s="10">
        <f t="shared" si="27"/>
        <v>124436.81</v>
      </c>
    </row>
    <row r="409" spans="6:13" ht="20" customHeight="1" x14ac:dyDescent="0.2">
      <c r="F409" s="4">
        <v>42408</v>
      </c>
      <c r="G409" t="s">
        <v>5</v>
      </c>
      <c r="H409" t="s">
        <v>4</v>
      </c>
      <c r="I409" s="10">
        <v>129327.22500000001</v>
      </c>
      <c r="J409" s="30">
        <f t="shared" si="24"/>
        <v>129327.22500000001</v>
      </c>
      <c r="K409" s="30" t="e">
        <f t="shared" si="25"/>
        <v>#N/A</v>
      </c>
      <c r="L409" s="30" t="e">
        <f t="shared" si="26"/>
        <v>#N/A</v>
      </c>
      <c r="M409" s="10">
        <f t="shared" si="27"/>
        <v>129327.22500000001</v>
      </c>
    </row>
    <row r="410" spans="6:13" ht="20" customHeight="1" x14ac:dyDescent="0.2">
      <c r="F410" s="4">
        <v>42409</v>
      </c>
      <c r="G410" t="s">
        <v>5</v>
      </c>
      <c r="H410" t="s">
        <v>4</v>
      </c>
      <c r="I410" s="10">
        <v>131271.26500000001</v>
      </c>
      <c r="J410" s="30">
        <f t="shared" si="24"/>
        <v>131271.26500000001</v>
      </c>
      <c r="K410" s="30" t="e">
        <f t="shared" si="25"/>
        <v>#N/A</v>
      </c>
      <c r="L410" s="30" t="e">
        <f t="shared" si="26"/>
        <v>#N/A</v>
      </c>
      <c r="M410" s="10">
        <f t="shared" si="27"/>
        <v>131271.26500000001</v>
      </c>
    </row>
    <row r="411" spans="6:13" ht="20" customHeight="1" x14ac:dyDescent="0.2">
      <c r="F411" s="4">
        <v>42410</v>
      </c>
      <c r="G411" t="s">
        <v>5</v>
      </c>
      <c r="H411" t="s">
        <v>4</v>
      </c>
      <c r="I411" s="10">
        <v>132265.005</v>
      </c>
      <c r="J411" s="30">
        <f t="shared" si="24"/>
        <v>132265.005</v>
      </c>
      <c r="K411" s="30" t="e">
        <f t="shared" si="25"/>
        <v>#N/A</v>
      </c>
      <c r="L411" s="30" t="e">
        <f t="shared" si="26"/>
        <v>#N/A</v>
      </c>
      <c r="M411" s="10">
        <f t="shared" si="27"/>
        <v>132265.005</v>
      </c>
    </row>
    <row r="412" spans="6:13" ht="20" customHeight="1" x14ac:dyDescent="0.2">
      <c r="F412" s="4">
        <v>42411</v>
      </c>
      <c r="G412" t="s">
        <v>5</v>
      </c>
      <c r="H412" t="s">
        <v>4</v>
      </c>
      <c r="I412" s="10">
        <v>131003.79</v>
      </c>
      <c r="J412" s="30">
        <f t="shared" si="24"/>
        <v>131003.79</v>
      </c>
      <c r="K412" s="30" t="e">
        <f t="shared" si="25"/>
        <v>#N/A</v>
      </c>
      <c r="L412" s="30" t="e">
        <f t="shared" si="26"/>
        <v>#N/A</v>
      </c>
      <c r="M412" s="10">
        <f t="shared" si="27"/>
        <v>131003.79</v>
      </c>
    </row>
    <row r="413" spans="6:13" ht="20" customHeight="1" x14ac:dyDescent="0.2">
      <c r="F413" s="4">
        <v>42412</v>
      </c>
      <c r="G413" t="s">
        <v>5</v>
      </c>
      <c r="H413" t="s">
        <v>4</v>
      </c>
      <c r="I413" s="10">
        <v>133845.51999999999</v>
      </c>
      <c r="J413" s="30">
        <f t="shared" si="24"/>
        <v>133845.51999999999</v>
      </c>
      <c r="K413" s="30" t="e">
        <f t="shared" si="25"/>
        <v>#N/A</v>
      </c>
      <c r="L413" s="30" t="e">
        <f t="shared" si="26"/>
        <v>#N/A</v>
      </c>
      <c r="M413" s="10">
        <f t="shared" si="27"/>
        <v>133845.51999999999</v>
      </c>
    </row>
    <row r="414" spans="6:13" ht="20" customHeight="1" x14ac:dyDescent="0.2">
      <c r="F414" s="4">
        <v>42413</v>
      </c>
      <c r="G414" t="s">
        <v>5</v>
      </c>
      <c r="H414" t="s">
        <v>4</v>
      </c>
      <c r="I414" s="10">
        <v>120839.995</v>
      </c>
      <c r="J414" s="30">
        <f t="shared" si="24"/>
        <v>120839.995</v>
      </c>
      <c r="K414" s="30" t="e">
        <f t="shared" si="25"/>
        <v>#N/A</v>
      </c>
      <c r="L414" s="30" t="e">
        <f t="shared" si="26"/>
        <v>#N/A</v>
      </c>
      <c r="M414" s="10">
        <f t="shared" si="27"/>
        <v>120839.995</v>
      </c>
    </row>
    <row r="415" spans="6:13" ht="20" customHeight="1" x14ac:dyDescent="0.2">
      <c r="F415" s="4">
        <v>42414</v>
      </c>
      <c r="G415" t="s">
        <v>5</v>
      </c>
      <c r="H415" t="s">
        <v>4</v>
      </c>
      <c r="I415" s="10">
        <v>104364.735</v>
      </c>
      <c r="J415" s="30">
        <f t="shared" si="24"/>
        <v>104364.735</v>
      </c>
      <c r="K415" s="30" t="e">
        <f t="shared" si="25"/>
        <v>#N/A</v>
      </c>
      <c r="L415" s="30" t="e">
        <f t="shared" si="26"/>
        <v>#N/A</v>
      </c>
      <c r="M415" s="10">
        <f t="shared" si="27"/>
        <v>104364.735</v>
      </c>
    </row>
    <row r="416" spans="6:13" ht="20" customHeight="1" x14ac:dyDescent="0.2">
      <c r="F416" s="4">
        <v>42415</v>
      </c>
      <c r="G416" t="s">
        <v>5</v>
      </c>
      <c r="H416" t="s">
        <v>4</v>
      </c>
      <c r="I416" s="10">
        <v>120863.325</v>
      </c>
      <c r="J416" s="30">
        <f t="shared" si="24"/>
        <v>120863.325</v>
      </c>
      <c r="K416" s="30" t="e">
        <f t="shared" si="25"/>
        <v>#N/A</v>
      </c>
      <c r="L416" s="30" t="e">
        <f t="shared" si="26"/>
        <v>#N/A</v>
      </c>
      <c r="M416" s="10">
        <f t="shared" si="27"/>
        <v>120863.325</v>
      </c>
    </row>
    <row r="417" spans="6:13" ht="20" customHeight="1" x14ac:dyDescent="0.2">
      <c r="F417" s="4">
        <v>42416</v>
      </c>
      <c r="G417" t="s">
        <v>5</v>
      </c>
      <c r="H417" t="s">
        <v>4</v>
      </c>
      <c r="I417" s="10">
        <v>117062.035</v>
      </c>
      <c r="J417" s="30">
        <f t="shared" si="24"/>
        <v>117062.035</v>
      </c>
      <c r="K417" s="30" t="e">
        <f t="shared" si="25"/>
        <v>#N/A</v>
      </c>
      <c r="L417" s="30" t="e">
        <f t="shared" si="26"/>
        <v>#N/A</v>
      </c>
      <c r="M417" s="10">
        <f t="shared" si="27"/>
        <v>117062.035</v>
      </c>
    </row>
    <row r="418" spans="6:13" ht="20" customHeight="1" x14ac:dyDescent="0.2">
      <c r="F418" s="4">
        <v>42417</v>
      </c>
      <c r="G418" t="s">
        <v>5</v>
      </c>
      <c r="H418" t="s">
        <v>4</v>
      </c>
      <c r="I418" s="10">
        <v>119481.79</v>
      </c>
      <c r="J418" s="30">
        <f t="shared" si="24"/>
        <v>119481.79</v>
      </c>
      <c r="K418" s="30" t="e">
        <f t="shared" si="25"/>
        <v>#N/A</v>
      </c>
      <c r="L418" s="30" t="e">
        <f t="shared" si="26"/>
        <v>#N/A</v>
      </c>
      <c r="M418" s="10">
        <f t="shared" si="27"/>
        <v>119481.79</v>
      </c>
    </row>
    <row r="419" spans="6:13" ht="20" customHeight="1" x14ac:dyDescent="0.2">
      <c r="F419" s="4">
        <v>42418</v>
      </c>
      <c r="G419" t="s">
        <v>5</v>
      </c>
      <c r="H419" t="s">
        <v>4</v>
      </c>
      <c r="I419" s="10">
        <v>125964.185</v>
      </c>
      <c r="J419" s="30">
        <f t="shared" si="24"/>
        <v>125964.185</v>
      </c>
      <c r="K419" s="30" t="e">
        <f t="shared" si="25"/>
        <v>#N/A</v>
      </c>
      <c r="L419" s="30" t="e">
        <f t="shared" si="26"/>
        <v>#N/A</v>
      </c>
      <c r="M419" s="10">
        <f t="shared" si="27"/>
        <v>125964.185</v>
      </c>
    </row>
    <row r="420" spans="6:13" ht="20" customHeight="1" x14ac:dyDescent="0.2">
      <c r="F420" s="4">
        <v>42419</v>
      </c>
      <c r="G420" t="s">
        <v>5</v>
      </c>
      <c r="H420" t="s">
        <v>4</v>
      </c>
      <c r="I420" s="10">
        <v>122991.66</v>
      </c>
      <c r="J420" s="30">
        <f t="shared" si="24"/>
        <v>122991.66</v>
      </c>
      <c r="K420" s="30" t="e">
        <f t="shared" si="25"/>
        <v>#N/A</v>
      </c>
      <c r="L420" s="30" t="e">
        <f t="shared" si="26"/>
        <v>#N/A</v>
      </c>
      <c r="M420" s="10">
        <f t="shared" si="27"/>
        <v>122991.66</v>
      </c>
    </row>
    <row r="421" spans="6:13" ht="20" customHeight="1" x14ac:dyDescent="0.2">
      <c r="F421" s="4">
        <v>42420</v>
      </c>
      <c r="G421" t="s">
        <v>5</v>
      </c>
      <c r="H421" t="s">
        <v>4</v>
      </c>
      <c r="I421" s="10">
        <v>105911.71</v>
      </c>
      <c r="J421" s="30">
        <f t="shared" si="24"/>
        <v>105911.71</v>
      </c>
      <c r="K421" s="30" t="e">
        <f t="shared" si="25"/>
        <v>#N/A</v>
      </c>
      <c r="L421" s="30" t="e">
        <f t="shared" si="26"/>
        <v>#N/A</v>
      </c>
      <c r="M421" s="10">
        <f t="shared" si="27"/>
        <v>105911.71</v>
      </c>
    </row>
    <row r="422" spans="6:13" ht="20" customHeight="1" x14ac:dyDescent="0.2">
      <c r="F422" s="4">
        <v>42421</v>
      </c>
      <c r="G422" t="s">
        <v>5</v>
      </c>
      <c r="H422" t="s">
        <v>4</v>
      </c>
      <c r="I422" s="10">
        <v>107884.355</v>
      </c>
      <c r="J422" s="30">
        <f t="shared" si="24"/>
        <v>107884.355</v>
      </c>
      <c r="K422" s="30" t="e">
        <f t="shared" si="25"/>
        <v>#N/A</v>
      </c>
      <c r="L422" s="30" t="e">
        <f t="shared" si="26"/>
        <v>#N/A</v>
      </c>
      <c r="M422" s="10">
        <f t="shared" si="27"/>
        <v>107884.355</v>
      </c>
    </row>
    <row r="423" spans="6:13" ht="20" customHeight="1" x14ac:dyDescent="0.2">
      <c r="F423" s="4">
        <v>42422</v>
      </c>
      <c r="G423" t="s">
        <v>5</v>
      </c>
      <c r="H423" t="s">
        <v>4</v>
      </c>
      <c r="I423" s="10">
        <v>130527.325</v>
      </c>
      <c r="J423" s="30">
        <f t="shared" si="24"/>
        <v>130527.325</v>
      </c>
      <c r="K423" s="30" t="e">
        <f t="shared" si="25"/>
        <v>#N/A</v>
      </c>
      <c r="L423" s="30" t="e">
        <f t="shared" si="26"/>
        <v>#N/A</v>
      </c>
      <c r="M423" s="10">
        <f t="shared" si="27"/>
        <v>130527.325</v>
      </c>
    </row>
    <row r="424" spans="6:13" ht="20" customHeight="1" x14ac:dyDescent="0.2">
      <c r="F424" s="4">
        <v>42423</v>
      </c>
      <c r="G424" t="s">
        <v>5</v>
      </c>
      <c r="H424" t="s">
        <v>4</v>
      </c>
      <c r="I424" s="10">
        <v>156924.82999999999</v>
      </c>
      <c r="J424" s="30">
        <f t="shared" si="24"/>
        <v>156924.82999999999</v>
      </c>
      <c r="K424" s="30" t="e">
        <f t="shared" si="25"/>
        <v>#N/A</v>
      </c>
      <c r="L424" s="30" t="e">
        <f t="shared" si="26"/>
        <v>#N/A</v>
      </c>
      <c r="M424" s="10">
        <f t="shared" si="27"/>
        <v>156924.82999999999</v>
      </c>
    </row>
    <row r="425" spans="6:13" ht="20" customHeight="1" x14ac:dyDescent="0.2">
      <c r="F425" s="4">
        <v>42424</v>
      </c>
      <c r="G425" t="s">
        <v>5</v>
      </c>
      <c r="H425" t="s">
        <v>4</v>
      </c>
      <c r="I425" s="10">
        <v>152419.41500000001</v>
      </c>
      <c r="J425" s="30">
        <f t="shared" si="24"/>
        <v>152419.41500000001</v>
      </c>
      <c r="K425" s="30" t="e">
        <f t="shared" si="25"/>
        <v>#N/A</v>
      </c>
      <c r="L425" s="30" t="e">
        <f t="shared" si="26"/>
        <v>#N/A</v>
      </c>
      <c r="M425" s="10">
        <f t="shared" si="27"/>
        <v>152419.41500000001</v>
      </c>
    </row>
    <row r="426" spans="6:13" ht="20" customHeight="1" x14ac:dyDescent="0.2">
      <c r="F426" s="4">
        <v>42425</v>
      </c>
      <c r="G426" t="s">
        <v>5</v>
      </c>
      <c r="H426" t="s">
        <v>4</v>
      </c>
      <c r="I426" s="10">
        <v>138064.85500000001</v>
      </c>
      <c r="J426" s="30">
        <f t="shared" si="24"/>
        <v>138064.85500000001</v>
      </c>
      <c r="K426" s="30" t="e">
        <f t="shared" si="25"/>
        <v>#N/A</v>
      </c>
      <c r="L426" s="30" t="e">
        <f t="shared" si="26"/>
        <v>#N/A</v>
      </c>
      <c r="M426" s="10">
        <f t="shared" si="27"/>
        <v>138064.85500000001</v>
      </c>
    </row>
    <row r="427" spans="6:13" ht="20" customHeight="1" x14ac:dyDescent="0.2">
      <c r="F427" s="4">
        <v>42426</v>
      </c>
      <c r="G427" t="s">
        <v>5</v>
      </c>
      <c r="H427" t="s">
        <v>4</v>
      </c>
      <c r="I427" s="10">
        <v>122575.935</v>
      </c>
      <c r="J427" s="30">
        <f t="shared" si="24"/>
        <v>122575.935</v>
      </c>
      <c r="K427" s="30" t="e">
        <f t="shared" si="25"/>
        <v>#N/A</v>
      </c>
      <c r="L427" s="30" t="e">
        <f t="shared" si="26"/>
        <v>#N/A</v>
      </c>
      <c r="M427" s="10">
        <f t="shared" si="27"/>
        <v>122575.935</v>
      </c>
    </row>
    <row r="428" spans="6:13" ht="20" customHeight="1" x14ac:dyDescent="0.2">
      <c r="F428" s="4">
        <v>42427</v>
      </c>
      <c r="G428" t="s">
        <v>5</v>
      </c>
      <c r="H428" t="s">
        <v>4</v>
      </c>
      <c r="I428" s="10">
        <v>110545.84</v>
      </c>
      <c r="J428" s="30">
        <f t="shared" si="24"/>
        <v>110545.84</v>
      </c>
      <c r="K428" s="30" t="e">
        <f t="shared" si="25"/>
        <v>#N/A</v>
      </c>
      <c r="L428" s="30" t="e">
        <f t="shared" si="26"/>
        <v>#N/A</v>
      </c>
      <c r="M428" s="10">
        <f t="shared" si="27"/>
        <v>110545.84</v>
      </c>
    </row>
    <row r="429" spans="6:13" ht="20" customHeight="1" x14ac:dyDescent="0.2">
      <c r="F429" s="4">
        <v>42428</v>
      </c>
      <c r="G429" t="s">
        <v>5</v>
      </c>
      <c r="H429" t="s">
        <v>4</v>
      </c>
      <c r="I429" s="10">
        <v>105781.985</v>
      </c>
      <c r="J429" s="30">
        <f t="shared" si="24"/>
        <v>105781.985</v>
      </c>
      <c r="K429" s="30" t="e">
        <f t="shared" si="25"/>
        <v>#N/A</v>
      </c>
      <c r="L429" s="30" t="e">
        <f t="shared" si="26"/>
        <v>#N/A</v>
      </c>
      <c r="M429" s="10">
        <f t="shared" si="27"/>
        <v>105781.985</v>
      </c>
    </row>
    <row r="430" spans="6:13" ht="20" customHeight="1" x14ac:dyDescent="0.2">
      <c r="F430" s="4">
        <v>42429</v>
      </c>
      <c r="G430" t="s">
        <v>5</v>
      </c>
      <c r="H430" t="s">
        <v>4</v>
      </c>
      <c r="I430" s="10">
        <v>125400.08</v>
      </c>
      <c r="J430" s="30">
        <f t="shared" si="24"/>
        <v>125400.08</v>
      </c>
      <c r="K430" s="30" t="e">
        <f t="shared" si="25"/>
        <v>#N/A</v>
      </c>
      <c r="L430" s="30" t="e">
        <f t="shared" si="26"/>
        <v>#N/A</v>
      </c>
      <c r="M430" s="10">
        <f t="shared" si="27"/>
        <v>125400.08</v>
      </c>
    </row>
    <row r="431" spans="6:13" ht="20" customHeight="1" x14ac:dyDescent="0.2">
      <c r="F431" s="4">
        <v>42430</v>
      </c>
      <c r="G431" t="s">
        <v>5</v>
      </c>
      <c r="H431" t="s">
        <v>4</v>
      </c>
      <c r="I431" s="10">
        <v>142242.595</v>
      </c>
      <c r="J431" s="30">
        <f t="shared" si="24"/>
        <v>142242.595</v>
      </c>
      <c r="K431" s="30" t="e">
        <f t="shared" si="25"/>
        <v>#N/A</v>
      </c>
      <c r="L431" s="30" t="e">
        <f t="shared" si="26"/>
        <v>#N/A</v>
      </c>
      <c r="M431" s="10">
        <f t="shared" si="27"/>
        <v>142242.595</v>
      </c>
    </row>
    <row r="432" spans="6:13" ht="20" customHeight="1" x14ac:dyDescent="0.2">
      <c r="F432" s="4">
        <v>42431</v>
      </c>
      <c r="G432" t="s">
        <v>5</v>
      </c>
      <c r="H432" t="s">
        <v>4</v>
      </c>
      <c r="I432" s="10">
        <v>145182.98000000001</v>
      </c>
      <c r="J432" s="30">
        <f t="shared" si="24"/>
        <v>145182.98000000001</v>
      </c>
      <c r="K432" s="30" t="e">
        <f t="shared" si="25"/>
        <v>#N/A</v>
      </c>
      <c r="L432" s="30" t="e">
        <f t="shared" si="26"/>
        <v>#N/A</v>
      </c>
      <c r="M432" s="10">
        <f t="shared" si="27"/>
        <v>145182.98000000001</v>
      </c>
    </row>
    <row r="433" spans="6:13" ht="20" customHeight="1" x14ac:dyDescent="0.2">
      <c r="F433" s="4">
        <v>42432</v>
      </c>
      <c r="G433" t="s">
        <v>5</v>
      </c>
      <c r="H433" t="s">
        <v>4</v>
      </c>
      <c r="I433" s="10">
        <v>136226.12</v>
      </c>
      <c r="J433" s="30">
        <f t="shared" si="24"/>
        <v>136226.12</v>
      </c>
      <c r="K433" s="30" t="e">
        <f t="shared" si="25"/>
        <v>#N/A</v>
      </c>
      <c r="L433" s="30" t="e">
        <f t="shared" si="26"/>
        <v>#N/A</v>
      </c>
      <c r="M433" s="10">
        <f t="shared" si="27"/>
        <v>136226.12</v>
      </c>
    </row>
    <row r="434" spans="6:13" ht="20" customHeight="1" x14ac:dyDescent="0.2">
      <c r="F434" s="4">
        <v>42433</v>
      </c>
      <c r="G434" t="s">
        <v>5</v>
      </c>
      <c r="H434" t="s">
        <v>4</v>
      </c>
      <c r="I434" s="10">
        <v>149376.57</v>
      </c>
      <c r="J434" s="30">
        <f t="shared" si="24"/>
        <v>149376.57</v>
      </c>
      <c r="K434" s="30" t="e">
        <f t="shared" si="25"/>
        <v>#N/A</v>
      </c>
      <c r="L434" s="30" t="e">
        <f t="shared" si="26"/>
        <v>#N/A</v>
      </c>
      <c r="M434" s="10">
        <f t="shared" si="27"/>
        <v>149376.57</v>
      </c>
    </row>
    <row r="435" spans="6:13" ht="20" customHeight="1" x14ac:dyDescent="0.2">
      <c r="F435" s="4">
        <v>42434</v>
      </c>
      <c r="G435" t="s">
        <v>5</v>
      </c>
      <c r="H435" t="s">
        <v>4</v>
      </c>
      <c r="I435" s="10">
        <v>124692.315</v>
      </c>
      <c r="J435" s="30">
        <f t="shared" si="24"/>
        <v>124692.315</v>
      </c>
      <c r="K435" s="30" t="e">
        <f t="shared" si="25"/>
        <v>#N/A</v>
      </c>
      <c r="L435" s="30" t="e">
        <f t="shared" si="26"/>
        <v>#N/A</v>
      </c>
      <c r="M435" s="10">
        <f t="shared" si="27"/>
        <v>124692.315</v>
      </c>
    </row>
    <row r="436" spans="6:13" ht="20" customHeight="1" x14ac:dyDescent="0.2">
      <c r="F436" s="4">
        <v>42435</v>
      </c>
      <c r="G436" t="s">
        <v>5</v>
      </c>
      <c r="H436" t="s">
        <v>4</v>
      </c>
      <c r="I436" s="10">
        <v>117707.95</v>
      </c>
      <c r="J436" s="30">
        <f t="shared" si="24"/>
        <v>117707.95</v>
      </c>
      <c r="K436" s="30" t="e">
        <f t="shared" si="25"/>
        <v>#N/A</v>
      </c>
      <c r="L436" s="30" t="e">
        <f t="shared" si="26"/>
        <v>#N/A</v>
      </c>
      <c r="M436" s="10">
        <f t="shared" si="27"/>
        <v>117707.95</v>
      </c>
    </row>
    <row r="437" spans="6:13" ht="20" customHeight="1" x14ac:dyDescent="0.2">
      <c r="F437" s="4">
        <v>42436</v>
      </c>
      <c r="G437" t="s">
        <v>5</v>
      </c>
      <c r="H437" t="s">
        <v>4</v>
      </c>
      <c r="I437" s="10">
        <v>131465.82500000001</v>
      </c>
      <c r="J437" s="30">
        <f t="shared" si="24"/>
        <v>131465.82500000001</v>
      </c>
      <c r="K437" s="30" t="e">
        <f t="shared" si="25"/>
        <v>#N/A</v>
      </c>
      <c r="L437" s="30" t="e">
        <f t="shared" si="26"/>
        <v>#N/A</v>
      </c>
      <c r="M437" s="10">
        <f t="shared" si="27"/>
        <v>131465.82500000001</v>
      </c>
    </row>
    <row r="438" spans="6:13" ht="20" customHeight="1" x14ac:dyDescent="0.2">
      <c r="F438" s="4">
        <v>42437</v>
      </c>
      <c r="G438" t="s">
        <v>5</v>
      </c>
      <c r="H438" t="s">
        <v>4</v>
      </c>
      <c r="I438" s="10">
        <v>160285.01500000001</v>
      </c>
      <c r="J438" s="30">
        <f t="shared" si="24"/>
        <v>160285.01500000001</v>
      </c>
      <c r="K438" s="30" t="e">
        <f t="shared" si="25"/>
        <v>#N/A</v>
      </c>
      <c r="L438" s="30" t="e">
        <f t="shared" si="26"/>
        <v>#N/A</v>
      </c>
      <c r="M438" s="10">
        <f t="shared" si="27"/>
        <v>160285.01500000001</v>
      </c>
    </row>
    <row r="439" spans="6:13" ht="20" customHeight="1" x14ac:dyDescent="0.2">
      <c r="F439" s="4">
        <v>42438</v>
      </c>
      <c r="G439" t="s">
        <v>5</v>
      </c>
      <c r="H439" t="s">
        <v>4</v>
      </c>
      <c r="I439" s="10">
        <v>152599.125</v>
      </c>
      <c r="J439" s="30">
        <f t="shared" si="24"/>
        <v>152599.125</v>
      </c>
      <c r="K439" s="30" t="e">
        <f t="shared" si="25"/>
        <v>#N/A</v>
      </c>
      <c r="L439" s="30" t="e">
        <f t="shared" si="26"/>
        <v>#N/A</v>
      </c>
      <c r="M439" s="10">
        <f t="shared" si="27"/>
        <v>152599.125</v>
      </c>
    </row>
    <row r="440" spans="6:13" ht="20" customHeight="1" x14ac:dyDescent="0.2">
      <c r="F440" s="4">
        <v>42439</v>
      </c>
      <c r="G440" t="s">
        <v>5</v>
      </c>
      <c r="H440" t="s">
        <v>4</v>
      </c>
      <c r="I440" s="10">
        <v>135635.70499999999</v>
      </c>
      <c r="J440" s="30">
        <f t="shared" si="24"/>
        <v>135635.70499999999</v>
      </c>
      <c r="K440" s="30" t="e">
        <f t="shared" si="25"/>
        <v>#N/A</v>
      </c>
      <c r="L440" s="30" t="e">
        <f t="shared" si="26"/>
        <v>#N/A</v>
      </c>
      <c r="M440" s="10">
        <f t="shared" si="27"/>
        <v>135635.70499999999</v>
      </c>
    </row>
    <row r="441" spans="6:13" ht="20" customHeight="1" x14ac:dyDescent="0.2">
      <c r="F441" s="4">
        <v>42440</v>
      </c>
      <c r="G441" t="s">
        <v>5</v>
      </c>
      <c r="H441" t="s">
        <v>4</v>
      </c>
      <c r="I441" s="10">
        <v>141414.35</v>
      </c>
      <c r="J441" s="30">
        <f t="shared" si="24"/>
        <v>141414.35</v>
      </c>
      <c r="K441" s="30" t="e">
        <f t="shared" si="25"/>
        <v>#N/A</v>
      </c>
      <c r="L441" s="30" t="e">
        <f t="shared" si="26"/>
        <v>#N/A</v>
      </c>
      <c r="M441" s="10">
        <f t="shared" si="27"/>
        <v>141414.35</v>
      </c>
    </row>
    <row r="442" spans="6:13" ht="20" customHeight="1" x14ac:dyDescent="0.2">
      <c r="F442" s="4">
        <v>42441</v>
      </c>
      <c r="G442" t="s">
        <v>5</v>
      </c>
      <c r="H442" t="s">
        <v>4</v>
      </c>
      <c r="I442" s="10">
        <v>119690.755</v>
      </c>
      <c r="J442" s="30">
        <f t="shared" si="24"/>
        <v>119690.755</v>
      </c>
      <c r="K442" s="30" t="e">
        <f t="shared" si="25"/>
        <v>#N/A</v>
      </c>
      <c r="L442" s="30" t="e">
        <f t="shared" si="26"/>
        <v>#N/A</v>
      </c>
      <c r="M442" s="10">
        <f t="shared" si="27"/>
        <v>119690.755</v>
      </c>
    </row>
    <row r="443" spans="6:13" ht="20" customHeight="1" x14ac:dyDescent="0.2">
      <c r="F443" s="4">
        <v>42442</v>
      </c>
      <c r="G443" t="s">
        <v>5</v>
      </c>
      <c r="H443" t="s">
        <v>4</v>
      </c>
      <c r="I443" s="10">
        <v>111329.62</v>
      </c>
      <c r="J443" s="30">
        <f t="shared" si="24"/>
        <v>111329.62</v>
      </c>
      <c r="K443" s="30" t="e">
        <f t="shared" si="25"/>
        <v>#N/A</v>
      </c>
      <c r="L443" s="30" t="e">
        <f t="shared" si="26"/>
        <v>#N/A</v>
      </c>
      <c r="M443" s="10">
        <f t="shared" si="27"/>
        <v>111329.62</v>
      </c>
    </row>
    <row r="444" spans="6:13" ht="20" customHeight="1" x14ac:dyDescent="0.2">
      <c r="F444" s="4">
        <v>42443</v>
      </c>
      <c r="G444" t="s">
        <v>5</v>
      </c>
      <c r="H444" t="s">
        <v>5</v>
      </c>
      <c r="I444" s="10">
        <v>105388.57</v>
      </c>
      <c r="J444" s="30">
        <f t="shared" si="24"/>
        <v>105388.57</v>
      </c>
      <c r="K444" s="30" t="e">
        <f t="shared" si="25"/>
        <v>#N/A</v>
      </c>
      <c r="L444" s="30">
        <f t="shared" si="26"/>
        <v>105388.57</v>
      </c>
      <c r="M444" s="10" t="e">
        <f t="shared" si="27"/>
        <v>#N/A</v>
      </c>
    </row>
    <row r="445" spans="6:13" ht="20" customHeight="1" x14ac:dyDescent="0.2">
      <c r="F445" s="4">
        <v>42444</v>
      </c>
      <c r="G445" t="s">
        <v>5</v>
      </c>
      <c r="H445" t="s">
        <v>4</v>
      </c>
      <c r="I445" s="10">
        <v>123073.98</v>
      </c>
      <c r="J445" s="30">
        <f t="shared" si="24"/>
        <v>123073.98</v>
      </c>
      <c r="K445" s="30" t="e">
        <f t="shared" si="25"/>
        <v>#N/A</v>
      </c>
      <c r="L445" s="30" t="e">
        <f t="shared" si="26"/>
        <v>#N/A</v>
      </c>
      <c r="M445" s="10">
        <f t="shared" si="27"/>
        <v>123073.98</v>
      </c>
    </row>
    <row r="446" spans="6:13" ht="20" customHeight="1" x14ac:dyDescent="0.2">
      <c r="F446" s="4">
        <v>42445</v>
      </c>
      <c r="G446" t="s">
        <v>5</v>
      </c>
      <c r="H446" t="s">
        <v>4</v>
      </c>
      <c r="I446" s="10">
        <v>135047.625</v>
      </c>
      <c r="J446" s="30">
        <f t="shared" si="24"/>
        <v>135047.625</v>
      </c>
      <c r="K446" s="30" t="e">
        <f t="shared" si="25"/>
        <v>#N/A</v>
      </c>
      <c r="L446" s="30" t="e">
        <f t="shared" si="26"/>
        <v>#N/A</v>
      </c>
      <c r="M446" s="10">
        <f t="shared" si="27"/>
        <v>135047.625</v>
      </c>
    </row>
    <row r="447" spans="6:13" ht="20" customHeight="1" x14ac:dyDescent="0.2">
      <c r="F447" s="4">
        <v>42446</v>
      </c>
      <c r="G447" t="s">
        <v>5</v>
      </c>
      <c r="H447" t="s">
        <v>4</v>
      </c>
      <c r="I447" s="10">
        <v>143184.80499999999</v>
      </c>
      <c r="J447" s="30">
        <f t="shared" si="24"/>
        <v>143184.80499999999</v>
      </c>
      <c r="K447" s="30" t="e">
        <f t="shared" si="25"/>
        <v>#N/A</v>
      </c>
      <c r="L447" s="30" t="e">
        <f t="shared" si="26"/>
        <v>#N/A</v>
      </c>
      <c r="M447" s="10">
        <f t="shared" si="27"/>
        <v>143184.80499999999</v>
      </c>
    </row>
    <row r="448" spans="6:13" ht="20" customHeight="1" x14ac:dyDescent="0.2">
      <c r="F448" s="4">
        <v>42447</v>
      </c>
      <c r="G448" t="s">
        <v>5</v>
      </c>
      <c r="H448" t="s">
        <v>4</v>
      </c>
      <c r="I448" s="10">
        <v>118189.72</v>
      </c>
      <c r="J448" s="30">
        <f t="shared" si="24"/>
        <v>118189.72</v>
      </c>
      <c r="K448" s="30" t="e">
        <f t="shared" si="25"/>
        <v>#N/A</v>
      </c>
      <c r="L448" s="30" t="e">
        <f t="shared" si="26"/>
        <v>#N/A</v>
      </c>
      <c r="M448" s="10">
        <f t="shared" si="27"/>
        <v>118189.72</v>
      </c>
    </row>
    <row r="449" spans="6:13" ht="20" customHeight="1" x14ac:dyDescent="0.2">
      <c r="F449" s="4">
        <v>42448</v>
      </c>
      <c r="G449" t="s">
        <v>5</v>
      </c>
      <c r="H449" t="s">
        <v>4</v>
      </c>
      <c r="I449" s="10">
        <v>105484.1</v>
      </c>
      <c r="J449" s="30">
        <f t="shared" si="24"/>
        <v>105484.1</v>
      </c>
      <c r="K449" s="30" t="e">
        <f t="shared" si="25"/>
        <v>#N/A</v>
      </c>
      <c r="L449" s="30" t="e">
        <f t="shared" si="26"/>
        <v>#N/A</v>
      </c>
      <c r="M449" s="10">
        <f t="shared" si="27"/>
        <v>105484.1</v>
      </c>
    </row>
    <row r="450" spans="6:13" ht="20" customHeight="1" x14ac:dyDescent="0.2">
      <c r="F450" s="4">
        <v>42449</v>
      </c>
      <c r="G450" t="s">
        <v>5</v>
      </c>
      <c r="H450" t="s">
        <v>4</v>
      </c>
      <c r="I450" s="10">
        <v>100394.06</v>
      </c>
      <c r="J450" s="30">
        <f t="shared" si="24"/>
        <v>100394.06</v>
      </c>
      <c r="K450" s="30" t="e">
        <f t="shared" si="25"/>
        <v>#N/A</v>
      </c>
      <c r="L450" s="30" t="e">
        <f t="shared" si="26"/>
        <v>#N/A</v>
      </c>
      <c r="M450" s="10">
        <f t="shared" si="27"/>
        <v>100394.06</v>
      </c>
    </row>
    <row r="451" spans="6:13" ht="20" customHeight="1" x14ac:dyDescent="0.2">
      <c r="F451" s="4">
        <v>42450</v>
      </c>
      <c r="G451" t="s">
        <v>5</v>
      </c>
      <c r="H451" t="s">
        <v>4</v>
      </c>
      <c r="I451" s="10">
        <v>117796.715</v>
      </c>
      <c r="J451" s="30">
        <f t="shared" si="24"/>
        <v>117796.715</v>
      </c>
      <c r="K451" s="30" t="e">
        <f t="shared" si="25"/>
        <v>#N/A</v>
      </c>
      <c r="L451" s="30" t="e">
        <f t="shared" si="26"/>
        <v>#N/A</v>
      </c>
      <c r="M451" s="10">
        <f t="shared" si="27"/>
        <v>117796.715</v>
      </c>
    </row>
    <row r="452" spans="6:13" ht="20" customHeight="1" x14ac:dyDescent="0.2">
      <c r="F452" s="4">
        <v>42451</v>
      </c>
      <c r="G452" t="s">
        <v>5</v>
      </c>
      <c r="H452" t="s">
        <v>4</v>
      </c>
      <c r="I452" s="10">
        <v>124081.46</v>
      </c>
      <c r="J452" s="30">
        <f t="shared" si="24"/>
        <v>124081.46</v>
      </c>
      <c r="K452" s="30" t="e">
        <f t="shared" si="25"/>
        <v>#N/A</v>
      </c>
      <c r="L452" s="30" t="e">
        <f t="shared" si="26"/>
        <v>#N/A</v>
      </c>
      <c r="M452" s="10">
        <f t="shared" si="27"/>
        <v>124081.46</v>
      </c>
    </row>
    <row r="453" spans="6:13" ht="20" customHeight="1" x14ac:dyDescent="0.2">
      <c r="F453" s="4">
        <v>42452</v>
      </c>
      <c r="G453" t="s">
        <v>5</v>
      </c>
      <c r="H453" t="s">
        <v>4</v>
      </c>
      <c r="I453" s="10">
        <v>126074.895</v>
      </c>
      <c r="J453" s="30">
        <f t="shared" si="24"/>
        <v>126074.895</v>
      </c>
      <c r="K453" s="30" t="e">
        <f t="shared" si="25"/>
        <v>#N/A</v>
      </c>
      <c r="L453" s="30" t="e">
        <f t="shared" si="26"/>
        <v>#N/A</v>
      </c>
      <c r="M453" s="10">
        <f t="shared" si="27"/>
        <v>126074.895</v>
      </c>
    </row>
    <row r="454" spans="6:13" ht="20" customHeight="1" x14ac:dyDescent="0.2">
      <c r="F454" s="4">
        <v>42453</v>
      </c>
      <c r="G454" t="s">
        <v>4</v>
      </c>
      <c r="H454" t="s">
        <v>4</v>
      </c>
      <c r="I454" s="10">
        <v>125072.73</v>
      </c>
      <c r="J454" s="30" t="e">
        <f t="shared" ref="J454:J517" si="28">IF(G454="Y",I454,NA())</f>
        <v>#N/A</v>
      </c>
      <c r="K454" s="30">
        <f t="shared" ref="K454:K517" si="29">IF(G454="N",I454,NA())</f>
        <v>125072.73</v>
      </c>
      <c r="L454" s="30" t="e">
        <f t="shared" ref="L454:L517" si="30">IF(H454="Y",I454,NA())</f>
        <v>#N/A</v>
      </c>
      <c r="M454" s="10">
        <f t="shared" ref="M454:M517" si="31">IF(H454="Y",NA(),I454)</f>
        <v>125072.73</v>
      </c>
    </row>
    <row r="455" spans="6:13" ht="20" customHeight="1" x14ac:dyDescent="0.2">
      <c r="F455" s="4">
        <v>42454</v>
      </c>
      <c r="G455" t="s">
        <v>4</v>
      </c>
      <c r="H455" t="s">
        <v>5</v>
      </c>
      <c r="I455" s="10">
        <v>101740.89</v>
      </c>
      <c r="J455" s="30" t="e">
        <f t="shared" si="28"/>
        <v>#N/A</v>
      </c>
      <c r="K455" s="30">
        <f t="shared" si="29"/>
        <v>101740.89</v>
      </c>
      <c r="L455" s="30">
        <f t="shared" si="30"/>
        <v>101740.89</v>
      </c>
      <c r="M455" s="10" t="e">
        <f t="shared" si="31"/>
        <v>#N/A</v>
      </c>
    </row>
    <row r="456" spans="6:13" ht="20" customHeight="1" x14ac:dyDescent="0.2">
      <c r="F456" s="4">
        <v>42455</v>
      </c>
      <c r="G456" t="s">
        <v>4</v>
      </c>
      <c r="H456" t="s">
        <v>5</v>
      </c>
      <c r="I456" s="10">
        <v>102726.745</v>
      </c>
      <c r="J456" s="30" t="e">
        <f t="shared" si="28"/>
        <v>#N/A</v>
      </c>
      <c r="K456" s="30">
        <f t="shared" si="29"/>
        <v>102726.745</v>
      </c>
      <c r="L456" s="30">
        <f t="shared" si="30"/>
        <v>102726.745</v>
      </c>
      <c r="M456" s="10" t="e">
        <f t="shared" si="31"/>
        <v>#N/A</v>
      </c>
    </row>
    <row r="457" spans="6:13" ht="20" customHeight="1" x14ac:dyDescent="0.2">
      <c r="F457" s="4">
        <v>42456</v>
      </c>
      <c r="G457" t="s">
        <v>4</v>
      </c>
      <c r="H457" t="s">
        <v>5</v>
      </c>
      <c r="I457" s="10">
        <v>98324.645000000004</v>
      </c>
      <c r="J457" s="30" t="e">
        <f t="shared" si="28"/>
        <v>#N/A</v>
      </c>
      <c r="K457" s="30">
        <f t="shared" si="29"/>
        <v>98324.645000000004</v>
      </c>
      <c r="L457" s="30">
        <f t="shared" si="30"/>
        <v>98324.645000000004</v>
      </c>
      <c r="M457" s="10" t="e">
        <f t="shared" si="31"/>
        <v>#N/A</v>
      </c>
    </row>
    <row r="458" spans="6:13" ht="20" customHeight="1" x14ac:dyDescent="0.2">
      <c r="F458" s="4">
        <v>42457</v>
      </c>
      <c r="G458" t="s">
        <v>4</v>
      </c>
      <c r="H458" t="s">
        <v>5</v>
      </c>
      <c r="I458" s="10">
        <v>102746.6</v>
      </c>
      <c r="J458" s="30" t="e">
        <f t="shared" si="28"/>
        <v>#N/A</v>
      </c>
      <c r="K458" s="30">
        <f t="shared" si="29"/>
        <v>102746.6</v>
      </c>
      <c r="L458" s="30">
        <f t="shared" si="30"/>
        <v>102746.6</v>
      </c>
      <c r="M458" s="10" t="e">
        <f t="shared" si="31"/>
        <v>#N/A</v>
      </c>
    </row>
    <row r="459" spans="6:13" ht="20" customHeight="1" x14ac:dyDescent="0.2">
      <c r="F459" s="4">
        <v>42458</v>
      </c>
      <c r="G459" t="s">
        <v>4</v>
      </c>
      <c r="H459" t="s">
        <v>4</v>
      </c>
      <c r="I459" s="10">
        <v>118281.13</v>
      </c>
      <c r="J459" s="30" t="e">
        <f t="shared" si="28"/>
        <v>#N/A</v>
      </c>
      <c r="K459" s="30">
        <f t="shared" si="29"/>
        <v>118281.13</v>
      </c>
      <c r="L459" s="30" t="e">
        <f t="shared" si="30"/>
        <v>#N/A</v>
      </c>
      <c r="M459" s="10">
        <f t="shared" si="31"/>
        <v>118281.13</v>
      </c>
    </row>
    <row r="460" spans="6:13" ht="20" customHeight="1" x14ac:dyDescent="0.2">
      <c r="F460" s="4">
        <v>42459</v>
      </c>
      <c r="G460" t="s">
        <v>4</v>
      </c>
      <c r="H460" t="s">
        <v>4</v>
      </c>
      <c r="I460" s="10">
        <v>122625.21</v>
      </c>
      <c r="J460" s="30" t="e">
        <f t="shared" si="28"/>
        <v>#N/A</v>
      </c>
      <c r="K460" s="30">
        <f t="shared" si="29"/>
        <v>122625.21</v>
      </c>
      <c r="L460" s="30" t="e">
        <f t="shared" si="30"/>
        <v>#N/A</v>
      </c>
      <c r="M460" s="10">
        <f t="shared" si="31"/>
        <v>122625.21</v>
      </c>
    </row>
    <row r="461" spans="6:13" ht="20" customHeight="1" x14ac:dyDescent="0.2">
      <c r="F461" s="4">
        <v>42460</v>
      </c>
      <c r="G461" t="s">
        <v>4</v>
      </c>
      <c r="H461" t="s">
        <v>4</v>
      </c>
      <c r="I461" s="10">
        <v>122964.715</v>
      </c>
      <c r="J461" s="30" t="e">
        <f t="shared" si="28"/>
        <v>#N/A</v>
      </c>
      <c r="K461" s="30">
        <f t="shared" si="29"/>
        <v>122964.715</v>
      </c>
      <c r="L461" s="30" t="e">
        <f t="shared" si="30"/>
        <v>#N/A</v>
      </c>
      <c r="M461" s="10">
        <f t="shared" si="31"/>
        <v>122964.715</v>
      </c>
    </row>
    <row r="462" spans="6:13" ht="20" customHeight="1" x14ac:dyDescent="0.2">
      <c r="F462" s="4">
        <v>42461</v>
      </c>
      <c r="G462" t="s">
        <v>4</v>
      </c>
      <c r="H462" t="s">
        <v>4</v>
      </c>
      <c r="I462" s="10">
        <v>116321.60000000001</v>
      </c>
      <c r="J462" s="30" t="e">
        <f t="shared" si="28"/>
        <v>#N/A</v>
      </c>
      <c r="K462" s="30">
        <f t="shared" si="29"/>
        <v>116321.60000000001</v>
      </c>
      <c r="L462" s="30" t="e">
        <f t="shared" si="30"/>
        <v>#N/A</v>
      </c>
      <c r="M462" s="10">
        <f t="shared" si="31"/>
        <v>116321.60000000001</v>
      </c>
    </row>
    <row r="463" spans="6:13" ht="20" customHeight="1" x14ac:dyDescent="0.2">
      <c r="F463" s="4">
        <v>42462</v>
      </c>
      <c r="G463" t="s">
        <v>4</v>
      </c>
      <c r="H463" t="s">
        <v>4</v>
      </c>
      <c r="I463" s="10">
        <v>102832.72</v>
      </c>
      <c r="J463" s="30" t="e">
        <f t="shared" si="28"/>
        <v>#N/A</v>
      </c>
      <c r="K463" s="30">
        <f t="shared" si="29"/>
        <v>102832.72</v>
      </c>
      <c r="L463" s="30" t="e">
        <f t="shared" si="30"/>
        <v>#N/A</v>
      </c>
      <c r="M463" s="10">
        <f t="shared" si="31"/>
        <v>102832.72</v>
      </c>
    </row>
    <row r="464" spans="6:13" ht="20" customHeight="1" x14ac:dyDescent="0.2">
      <c r="F464" s="4">
        <v>42463</v>
      </c>
      <c r="G464" t="s">
        <v>4</v>
      </c>
      <c r="H464" t="s">
        <v>4</v>
      </c>
      <c r="I464" s="10">
        <v>102084</v>
      </c>
      <c r="J464" s="30" t="e">
        <f t="shared" si="28"/>
        <v>#N/A</v>
      </c>
      <c r="K464" s="30">
        <f t="shared" si="29"/>
        <v>102084</v>
      </c>
      <c r="L464" s="30" t="e">
        <f t="shared" si="30"/>
        <v>#N/A</v>
      </c>
      <c r="M464" s="10">
        <f t="shared" si="31"/>
        <v>102084</v>
      </c>
    </row>
    <row r="465" spans="6:13" ht="20" customHeight="1" x14ac:dyDescent="0.2">
      <c r="F465" s="4">
        <v>42464</v>
      </c>
      <c r="G465" t="s">
        <v>4</v>
      </c>
      <c r="H465" t="s">
        <v>4</v>
      </c>
      <c r="I465" s="10">
        <v>120445.735</v>
      </c>
      <c r="J465" s="30" t="e">
        <f t="shared" si="28"/>
        <v>#N/A</v>
      </c>
      <c r="K465" s="30">
        <f t="shared" si="29"/>
        <v>120445.735</v>
      </c>
      <c r="L465" s="30" t="e">
        <f t="shared" si="30"/>
        <v>#N/A</v>
      </c>
      <c r="M465" s="10">
        <f t="shared" si="31"/>
        <v>120445.735</v>
      </c>
    </row>
    <row r="466" spans="6:13" ht="20" customHeight="1" x14ac:dyDescent="0.2">
      <c r="F466" s="4">
        <v>42465</v>
      </c>
      <c r="G466" t="s">
        <v>4</v>
      </c>
      <c r="H466" t="s">
        <v>4</v>
      </c>
      <c r="I466" s="10">
        <v>120371.235</v>
      </c>
      <c r="J466" s="30" t="e">
        <f t="shared" si="28"/>
        <v>#N/A</v>
      </c>
      <c r="K466" s="30">
        <f t="shared" si="29"/>
        <v>120371.235</v>
      </c>
      <c r="L466" s="30" t="e">
        <f t="shared" si="30"/>
        <v>#N/A</v>
      </c>
      <c r="M466" s="10">
        <f t="shared" si="31"/>
        <v>120371.235</v>
      </c>
    </row>
    <row r="467" spans="6:13" ht="20" customHeight="1" x14ac:dyDescent="0.2">
      <c r="F467" s="4">
        <v>42466</v>
      </c>
      <c r="G467" t="s">
        <v>4</v>
      </c>
      <c r="H467" t="s">
        <v>4</v>
      </c>
      <c r="I467" s="10">
        <v>125657.125</v>
      </c>
      <c r="J467" s="30" t="e">
        <f t="shared" si="28"/>
        <v>#N/A</v>
      </c>
      <c r="K467" s="30">
        <f t="shared" si="29"/>
        <v>125657.125</v>
      </c>
      <c r="L467" s="30" t="e">
        <f t="shared" si="30"/>
        <v>#N/A</v>
      </c>
      <c r="M467" s="10">
        <f t="shared" si="31"/>
        <v>125657.125</v>
      </c>
    </row>
    <row r="468" spans="6:13" ht="20" customHeight="1" x14ac:dyDescent="0.2">
      <c r="F468" s="4">
        <v>42467</v>
      </c>
      <c r="G468" t="s">
        <v>4</v>
      </c>
      <c r="H468" t="s">
        <v>4</v>
      </c>
      <c r="I468" s="10">
        <v>125663.33</v>
      </c>
      <c r="J468" s="30" t="e">
        <f t="shared" si="28"/>
        <v>#N/A</v>
      </c>
      <c r="K468" s="30">
        <f t="shared" si="29"/>
        <v>125663.33</v>
      </c>
      <c r="L468" s="30" t="e">
        <f t="shared" si="30"/>
        <v>#N/A</v>
      </c>
      <c r="M468" s="10">
        <f t="shared" si="31"/>
        <v>125663.33</v>
      </c>
    </row>
    <row r="469" spans="6:13" ht="20" customHeight="1" x14ac:dyDescent="0.2">
      <c r="F469" s="4">
        <v>42468</v>
      </c>
      <c r="G469" t="s">
        <v>4</v>
      </c>
      <c r="H469" t="s">
        <v>4</v>
      </c>
      <c r="I469" s="10">
        <v>124266.88499999999</v>
      </c>
      <c r="J469" s="30" t="e">
        <f t="shared" si="28"/>
        <v>#N/A</v>
      </c>
      <c r="K469" s="30">
        <f t="shared" si="29"/>
        <v>124266.88499999999</v>
      </c>
      <c r="L469" s="30" t="e">
        <f t="shared" si="30"/>
        <v>#N/A</v>
      </c>
      <c r="M469" s="10">
        <f t="shared" si="31"/>
        <v>124266.88499999999</v>
      </c>
    </row>
    <row r="470" spans="6:13" ht="20" customHeight="1" x14ac:dyDescent="0.2">
      <c r="F470" s="4">
        <v>42469</v>
      </c>
      <c r="G470" t="s">
        <v>4</v>
      </c>
      <c r="H470" t="s">
        <v>4</v>
      </c>
      <c r="I470" s="10">
        <v>109044.9</v>
      </c>
      <c r="J470" s="30" t="e">
        <f t="shared" si="28"/>
        <v>#N/A</v>
      </c>
      <c r="K470" s="30">
        <f t="shared" si="29"/>
        <v>109044.9</v>
      </c>
      <c r="L470" s="30" t="e">
        <f t="shared" si="30"/>
        <v>#N/A</v>
      </c>
      <c r="M470" s="10">
        <f t="shared" si="31"/>
        <v>109044.9</v>
      </c>
    </row>
    <row r="471" spans="6:13" ht="20" customHeight="1" x14ac:dyDescent="0.2">
      <c r="F471" s="4">
        <v>42470</v>
      </c>
      <c r="G471" t="s">
        <v>4</v>
      </c>
      <c r="H471" t="s">
        <v>4</v>
      </c>
      <c r="I471" s="10">
        <v>99845.345000000001</v>
      </c>
      <c r="J471" s="30" t="e">
        <f t="shared" si="28"/>
        <v>#N/A</v>
      </c>
      <c r="K471" s="30">
        <f t="shared" si="29"/>
        <v>99845.345000000001</v>
      </c>
      <c r="L471" s="30" t="e">
        <f t="shared" si="30"/>
        <v>#N/A</v>
      </c>
      <c r="M471" s="10">
        <f t="shared" si="31"/>
        <v>99845.345000000001</v>
      </c>
    </row>
    <row r="472" spans="6:13" ht="20" customHeight="1" x14ac:dyDescent="0.2">
      <c r="F472" s="4">
        <v>42471</v>
      </c>
      <c r="G472" t="s">
        <v>4</v>
      </c>
      <c r="H472" t="s">
        <v>4</v>
      </c>
      <c r="I472" s="10">
        <v>118614.005</v>
      </c>
      <c r="J472" s="30" t="e">
        <f t="shared" si="28"/>
        <v>#N/A</v>
      </c>
      <c r="K472" s="30">
        <f t="shared" si="29"/>
        <v>118614.005</v>
      </c>
      <c r="L472" s="30" t="e">
        <f t="shared" si="30"/>
        <v>#N/A</v>
      </c>
      <c r="M472" s="10">
        <f t="shared" si="31"/>
        <v>118614.005</v>
      </c>
    </row>
    <row r="473" spans="6:13" ht="20" customHeight="1" x14ac:dyDescent="0.2">
      <c r="F473" s="4">
        <v>42472</v>
      </c>
      <c r="G473" t="s">
        <v>5</v>
      </c>
      <c r="H473" t="s">
        <v>4</v>
      </c>
      <c r="I473" s="10">
        <v>123808.76</v>
      </c>
      <c r="J473" s="30">
        <f t="shared" si="28"/>
        <v>123808.76</v>
      </c>
      <c r="K473" s="30" t="e">
        <f t="shared" si="29"/>
        <v>#N/A</v>
      </c>
      <c r="L473" s="30" t="e">
        <f t="shared" si="30"/>
        <v>#N/A</v>
      </c>
      <c r="M473" s="10">
        <f t="shared" si="31"/>
        <v>123808.76</v>
      </c>
    </row>
    <row r="474" spans="6:13" ht="20" customHeight="1" x14ac:dyDescent="0.2">
      <c r="F474" s="4">
        <v>42473</v>
      </c>
      <c r="G474" t="s">
        <v>5</v>
      </c>
      <c r="H474" t="s">
        <v>4</v>
      </c>
      <c r="I474" s="10">
        <v>124686.63</v>
      </c>
      <c r="J474" s="30">
        <f t="shared" si="28"/>
        <v>124686.63</v>
      </c>
      <c r="K474" s="30" t="e">
        <f t="shared" si="29"/>
        <v>#N/A</v>
      </c>
      <c r="L474" s="30" t="e">
        <f t="shared" si="30"/>
        <v>#N/A</v>
      </c>
      <c r="M474" s="10">
        <f t="shared" si="31"/>
        <v>124686.63</v>
      </c>
    </row>
    <row r="475" spans="6:13" ht="20" customHeight="1" x14ac:dyDescent="0.2">
      <c r="F475" s="4">
        <v>42474</v>
      </c>
      <c r="G475" t="s">
        <v>5</v>
      </c>
      <c r="H475" t="s">
        <v>4</v>
      </c>
      <c r="I475" s="10">
        <v>126519.065</v>
      </c>
      <c r="J475" s="30">
        <f t="shared" si="28"/>
        <v>126519.065</v>
      </c>
      <c r="K475" s="30" t="e">
        <f t="shared" si="29"/>
        <v>#N/A</v>
      </c>
      <c r="L475" s="30" t="e">
        <f t="shared" si="30"/>
        <v>#N/A</v>
      </c>
      <c r="M475" s="10">
        <f t="shared" si="31"/>
        <v>126519.065</v>
      </c>
    </row>
    <row r="476" spans="6:13" ht="20" customHeight="1" x14ac:dyDescent="0.2">
      <c r="F476" s="4">
        <v>42475</v>
      </c>
      <c r="G476" t="s">
        <v>5</v>
      </c>
      <c r="H476" t="s">
        <v>4</v>
      </c>
      <c r="I476" s="10">
        <v>124721.485</v>
      </c>
      <c r="J476" s="30">
        <f t="shared" si="28"/>
        <v>124721.485</v>
      </c>
      <c r="K476" s="30" t="e">
        <f t="shared" si="29"/>
        <v>#N/A</v>
      </c>
      <c r="L476" s="30" t="e">
        <f t="shared" si="30"/>
        <v>#N/A</v>
      </c>
      <c r="M476" s="10">
        <f t="shared" si="31"/>
        <v>124721.485</v>
      </c>
    </row>
    <row r="477" spans="6:13" ht="20" customHeight="1" x14ac:dyDescent="0.2">
      <c r="F477" s="4">
        <v>42476</v>
      </c>
      <c r="G477" t="s">
        <v>5</v>
      </c>
      <c r="H477" t="s">
        <v>4</v>
      </c>
      <c r="I477" s="10">
        <v>108525.965</v>
      </c>
      <c r="J477" s="30">
        <f t="shared" si="28"/>
        <v>108525.965</v>
      </c>
      <c r="K477" s="30" t="e">
        <f t="shared" si="29"/>
        <v>#N/A</v>
      </c>
      <c r="L477" s="30" t="e">
        <f t="shared" si="30"/>
        <v>#N/A</v>
      </c>
      <c r="M477" s="10">
        <f t="shared" si="31"/>
        <v>108525.965</v>
      </c>
    </row>
    <row r="478" spans="6:13" ht="20" customHeight="1" x14ac:dyDescent="0.2">
      <c r="F478" s="4">
        <v>42477</v>
      </c>
      <c r="G478" t="s">
        <v>5</v>
      </c>
      <c r="H478" t="s">
        <v>4</v>
      </c>
      <c r="I478" s="10">
        <v>100526.30499999999</v>
      </c>
      <c r="J478" s="30">
        <f t="shared" si="28"/>
        <v>100526.30499999999</v>
      </c>
      <c r="K478" s="30" t="e">
        <f t="shared" si="29"/>
        <v>#N/A</v>
      </c>
      <c r="L478" s="30" t="e">
        <f t="shared" si="30"/>
        <v>#N/A</v>
      </c>
      <c r="M478" s="10">
        <f t="shared" si="31"/>
        <v>100526.30499999999</v>
      </c>
    </row>
    <row r="479" spans="6:13" ht="20" customHeight="1" x14ac:dyDescent="0.2">
      <c r="F479" s="4">
        <v>42478</v>
      </c>
      <c r="G479" t="s">
        <v>5</v>
      </c>
      <c r="H479" t="s">
        <v>4</v>
      </c>
      <c r="I479" s="10">
        <v>123441.82</v>
      </c>
      <c r="J479" s="30">
        <f t="shared" si="28"/>
        <v>123441.82</v>
      </c>
      <c r="K479" s="30" t="e">
        <f t="shared" si="29"/>
        <v>#N/A</v>
      </c>
      <c r="L479" s="30" t="e">
        <f t="shared" si="30"/>
        <v>#N/A</v>
      </c>
      <c r="M479" s="10">
        <f t="shared" si="31"/>
        <v>123441.82</v>
      </c>
    </row>
    <row r="480" spans="6:13" ht="20" customHeight="1" x14ac:dyDescent="0.2">
      <c r="F480" s="4">
        <v>42479</v>
      </c>
      <c r="G480" t="s">
        <v>5</v>
      </c>
      <c r="H480" t="s">
        <v>4</v>
      </c>
      <c r="I480" s="10">
        <v>126846.44500000001</v>
      </c>
      <c r="J480" s="30">
        <f t="shared" si="28"/>
        <v>126846.44500000001</v>
      </c>
      <c r="K480" s="30" t="e">
        <f t="shared" si="29"/>
        <v>#N/A</v>
      </c>
      <c r="L480" s="30" t="e">
        <f t="shared" si="30"/>
        <v>#N/A</v>
      </c>
      <c r="M480" s="10">
        <f t="shared" si="31"/>
        <v>126846.44500000001</v>
      </c>
    </row>
    <row r="481" spans="6:13" ht="20" customHeight="1" x14ac:dyDescent="0.2">
      <c r="F481" s="4">
        <v>42480</v>
      </c>
      <c r="G481" t="s">
        <v>5</v>
      </c>
      <c r="H481" t="s">
        <v>4</v>
      </c>
      <c r="I481" s="10">
        <v>125204.785</v>
      </c>
      <c r="J481" s="30">
        <f t="shared" si="28"/>
        <v>125204.785</v>
      </c>
      <c r="K481" s="30" t="e">
        <f t="shared" si="29"/>
        <v>#N/A</v>
      </c>
      <c r="L481" s="30" t="e">
        <f t="shared" si="30"/>
        <v>#N/A</v>
      </c>
      <c r="M481" s="10">
        <f t="shared" si="31"/>
        <v>125204.785</v>
      </c>
    </row>
    <row r="482" spans="6:13" ht="20" customHeight="1" x14ac:dyDescent="0.2">
      <c r="F482" s="4">
        <v>42481</v>
      </c>
      <c r="G482" t="s">
        <v>5</v>
      </c>
      <c r="H482" t="s">
        <v>4</v>
      </c>
      <c r="I482" s="10">
        <v>125514.14</v>
      </c>
      <c r="J482" s="30">
        <f t="shared" si="28"/>
        <v>125514.14</v>
      </c>
      <c r="K482" s="30" t="e">
        <f t="shared" si="29"/>
        <v>#N/A</v>
      </c>
      <c r="L482" s="30" t="e">
        <f t="shared" si="30"/>
        <v>#N/A</v>
      </c>
      <c r="M482" s="10">
        <f t="shared" si="31"/>
        <v>125514.14</v>
      </c>
    </row>
    <row r="483" spans="6:13" ht="20" customHeight="1" x14ac:dyDescent="0.2">
      <c r="F483" s="4">
        <v>42482</v>
      </c>
      <c r="G483" t="s">
        <v>5</v>
      </c>
      <c r="H483" t="s">
        <v>4</v>
      </c>
      <c r="I483" s="10">
        <v>120124.30499999999</v>
      </c>
      <c r="J483" s="30">
        <f t="shared" si="28"/>
        <v>120124.30499999999</v>
      </c>
      <c r="K483" s="30" t="e">
        <f t="shared" si="29"/>
        <v>#N/A</v>
      </c>
      <c r="L483" s="30" t="e">
        <f t="shared" si="30"/>
        <v>#N/A</v>
      </c>
      <c r="M483" s="10">
        <f t="shared" si="31"/>
        <v>120124.30499999999</v>
      </c>
    </row>
    <row r="484" spans="6:13" ht="20" customHeight="1" x14ac:dyDescent="0.2">
      <c r="F484" s="4">
        <v>42483</v>
      </c>
      <c r="G484" t="s">
        <v>5</v>
      </c>
      <c r="H484" t="s">
        <v>4</v>
      </c>
      <c r="I484" s="10">
        <v>108773.745</v>
      </c>
      <c r="J484" s="30">
        <f t="shared" si="28"/>
        <v>108773.745</v>
      </c>
      <c r="K484" s="30" t="e">
        <f t="shared" si="29"/>
        <v>#N/A</v>
      </c>
      <c r="L484" s="30" t="e">
        <f t="shared" si="30"/>
        <v>#N/A</v>
      </c>
      <c r="M484" s="10">
        <f t="shared" si="31"/>
        <v>108773.745</v>
      </c>
    </row>
    <row r="485" spans="6:13" ht="20" customHeight="1" x14ac:dyDescent="0.2">
      <c r="F485" s="4">
        <v>42484</v>
      </c>
      <c r="G485" t="s">
        <v>5</v>
      </c>
      <c r="H485" t="s">
        <v>4</v>
      </c>
      <c r="I485" s="10">
        <v>105642.28</v>
      </c>
      <c r="J485" s="30">
        <f t="shared" si="28"/>
        <v>105642.28</v>
      </c>
      <c r="K485" s="30" t="e">
        <f t="shared" si="29"/>
        <v>#N/A</v>
      </c>
      <c r="L485" s="30" t="e">
        <f t="shared" si="30"/>
        <v>#N/A</v>
      </c>
      <c r="M485" s="10">
        <f t="shared" si="31"/>
        <v>105642.28</v>
      </c>
    </row>
    <row r="486" spans="6:13" ht="20" customHeight="1" x14ac:dyDescent="0.2">
      <c r="F486" s="4">
        <v>42485</v>
      </c>
      <c r="G486" t="s">
        <v>5</v>
      </c>
      <c r="H486" t="s">
        <v>5</v>
      </c>
      <c r="I486" s="10">
        <v>104072.435</v>
      </c>
      <c r="J486" s="30">
        <f t="shared" si="28"/>
        <v>104072.435</v>
      </c>
      <c r="K486" s="30" t="e">
        <f t="shared" si="29"/>
        <v>#N/A</v>
      </c>
      <c r="L486" s="30">
        <f t="shared" si="30"/>
        <v>104072.435</v>
      </c>
      <c r="M486" s="10" t="e">
        <f t="shared" si="31"/>
        <v>#N/A</v>
      </c>
    </row>
    <row r="487" spans="6:13" ht="20" customHeight="1" x14ac:dyDescent="0.2">
      <c r="F487" s="4">
        <v>42486</v>
      </c>
      <c r="G487" t="s">
        <v>5</v>
      </c>
      <c r="H487" t="s">
        <v>4</v>
      </c>
      <c r="I487" s="10">
        <v>117437.66499999999</v>
      </c>
      <c r="J487" s="30">
        <f t="shared" si="28"/>
        <v>117437.66499999999</v>
      </c>
      <c r="K487" s="30" t="e">
        <f t="shared" si="29"/>
        <v>#N/A</v>
      </c>
      <c r="L487" s="30" t="e">
        <f t="shared" si="30"/>
        <v>#N/A</v>
      </c>
      <c r="M487" s="10">
        <f t="shared" si="31"/>
        <v>117437.66499999999</v>
      </c>
    </row>
    <row r="488" spans="6:13" ht="20" customHeight="1" x14ac:dyDescent="0.2">
      <c r="F488" s="4">
        <v>42487</v>
      </c>
      <c r="G488" t="s">
        <v>5</v>
      </c>
      <c r="H488" t="s">
        <v>4</v>
      </c>
      <c r="I488" s="10">
        <v>118531.5</v>
      </c>
      <c r="J488" s="30">
        <f t="shared" si="28"/>
        <v>118531.5</v>
      </c>
      <c r="K488" s="30" t="e">
        <f t="shared" si="29"/>
        <v>#N/A</v>
      </c>
      <c r="L488" s="30" t="e">
        <f t="shared" si="30"/>
        <v>#N/A</v>
      </c>
      <c r="M488" s="10">
        <f t="shared" si="31"/>
        <v>118531.5</v>
      </c>
    </row>
    <row r="489" spans="6:13" ht="20" customHeight="1" x14ac:dyDescent="0.2">
      <c r="F489" s="4">
        <v>42488</v>
      </c>
      <c r="G489" t="s">
        <v>5</v>
      </c>
      <c r="H489" t="s">
        <v>4</v>
      </c>
      <c r="I489" s="10">
        <v>126847.02</v>
      </c>
      <c r="J489" s="30">
        <f t="shared" si="28"/>
        <v>126847.02</v>
      </c>
      <c r="K489" s="30" t="e">
        <f t="shared" si="29"/>
        <v>#N/A</v>
      </c>
      <c r="L489" s="30" t="e">
        <f t="shared" si="30"/>
        <v>#N/A</v>
      </c>
      <c r="M489" s="10">
        <f t="shared" si="31"/>
        <v>126847.02</v>
      </c>
    </row>
    <row r="490" spans="6:13" ht="20" customHeight="1" x14ac:dyDescent="0.2">
      <c r="F490" s="4">
        <v>42489</v>
      </c>
      <c r="G490" t="s">
        <v>5</v>
      </c>
      <c r="H490" t="s">
        <v>4</v>
      </c>
      <c r="I490" s="10">
        <v>122054.13</v>
      </c>
      <c r="J490" s="30">
        <f t="shared" si="28"/>
        <v>122054.13</v>
      </c>
      <c r="K490" s="30" t="e">
        <f t="shared" si="29"/>
        <v>#N/A</v>
      </c>
      <c r="L490" s="30" t="e">
        <f t="shared" si="30"/>
        <v>#N/A</v>
      </c>
      <c r="M490" s="10">
        <f t="shared" si="31"/>
        <v>122054.13</v>
      </c>
    </row>
    <row r="491" spans="6:13" ht="20" customHeight="1" x14ac:dyDescent="0.2">
      <c r="F491" s="4">
        <v>42490</v>
      </c>
      <c r="G491" t="s">
        <v>5</v>
      </c>
      <c r="H491" t="s">
        <v>4</v>
      </c>
      <c r="I491" s="10">
        <v>103505.19500000001</v>
      </c>
      <c r="J491" s="30">
        <f t="shared" si="28"/>
        <v>103505.19500000001</v>
      </c>
      <c r="K491" s="30" t="e">
        <f t="shared" si="29"/>
        <v>#N/A</v>
      </c>
      <c r="L491" s="30" t="e">
        <f t="shared" si="30"/>
        <v>#N/A</v>
      </c>
      <c r="M491" s="10">
        <f t="shared" si="31"/>
        <v>103505.19500000001</v>
      </c>
    </row>
    <row r="492" spans="6:13" ht="20" customHeight="1" x14ac:dyDescent="0.2">
      <c r="F492" s="4">
        <v>42491</v>
      </c>
      <c r="G492" t="s">
        <v>5</v>
      </c>
      <c r="H492" t="s">
        <v>4</v>
      </c>
      <c r="I492" s="10">
        <v>98873.535000000003</v>
      </c>
      <c r="J492" s="30">
        <f t="shared" si="28"/>
        <v>98873.535000000003</v>
      </c>
      <c r="K492" s="30" t="e">
        <f t="shared" si="29"/>
        <v>#N/A</v>
      </c>
      <c r="L492" s="30" t="e">
        <f t="shared" si="30"/>
        <v>#N/A</v>
      </c>
      <c r="M492" s="10">
        <f t="shared" si="31"/>
        <v>98873.535000000003</v>
      </c>
    </row>
    <row r="493" spans="6:13" ht="20" customHeight="1" x14ac:dyDescent="0.2">
      <c r="F493" s="4">
        <v>42492</v>
      </c>
      <c r="G493" t="s">
        <v>5</v>
      </c>
      <c r="H493" t="s">
        <v>4</v>
      </c>
      <c r="I493" s="10">
        <v>116969.63</v>
      </c>
      <c r="J493" s="30">
        <f t="shared" si="28"/>
        <v>116969.63</v>
      </c>
      <c r="K493" s="30" t="e">
        <f t="shared" si="29"/>
        <v>#N/A</v>
      </c>
      <c r="L493" s="30" t="e">
        <f t="shared" si="30"/>
        <v>#N/A</v>
      </c>
      <c r="M493" s="10">
        <f t="shared" si="31"/>
        <v>116969.63</v>
      </c>
    </row>
    <row r="494" spans="6:13" ht="20" customHeight="1" x14ac:dyDescent="0.2">
      <c r="F494" s="4">
        <v>42493</v>
      </c>
      <c r="G494" t="s">
        <v>5</v>
      </c>
      <c r="H494" t="s">
        <v>4</v>
      </c>
      <c r="I494" s="10">
        <v>119014.44500000001</v>
      </c>
      <c r="J494" s="30">
        <f t="shared" si="28"/>
        <v>119014.44500000001</v>
      </c>
      <c r="K494" s="30" t="e">
        <f t="shared" si="29"/>
        <v>#N/A</v>
      </c>
      <c r="L494" s="30" t="e">
        <f t="shared" si="30"/>
        <v>#N/A</v>
      </c>
      <c r="M494" s="10">
        <f t="shared" si="31"/>
        <v>119014.44500000001</v>
      </c>
    </row>
    <row r="495" spans="6:13" ht="20" customHeight="1" x14ac:dyDescent="0.2">
      <c r="F495" s="4">
        <v>42494</v>
      </c>
      <c r="G495" t="s">
        <v>5</v>
      </c>
      <c r="H495" t="s">
        <v>4</v>
      </c>
      <c r="I495" s="10">
        <v>124525.185</v>
      </c>
      <c r="J495" s="30">
        <f t="shared" si="28"/>
        <v>124525.185</v>
      </c>
      <c r="K495" s="30" t="e">
        <f t="shared" si="29"/>
        <v>#N/A</v>
      </c>
      <c r="L495" s="30" t="e">
        <f t="shared" si="30"/>
        <v>#N/A</v>
      </c>
      <c r="M495" s="10">
        <f t="shared" si="31"/>
        <v>124525.185</v>
      </c>
    </row>
    <row r="496" spans="6:13" ht="20" customHeight="1" x14ac:dyDescent="0.2">
      <c r="F496" s="4">
        <v>42495</v>
      </c>
      <c r="G496" t="s">
        <v>5</v>
      </c>
      <c r="H496" t="s">
        <v>4</v>
      </c>
      <c r="I496" s="10">
        <v>118192.05499999999</v>
      </c>
      <c r="J496" s="30">
        <f t="shared" si="28"/>
        <v>118192.05499999999</v>
      </c>
      <c r="K496" s="30" t="e">
        <f t="shared" si="29"/>
        <v>#N/A</v>
      </c>
      <c r="L496" s="30" t="e">
        <f t="shared" si="30"/>
        <v>#N/A</v>
      </c>
      <c r="M496" s="10">
        <f t="shared" si="31"/>
        <v>118192.05499999999</v>
      </c>
    </row>
    <row r="497" spans="6:13" ht="20" customHeight="1" x14ac:dyDescent="0.2">
      <c r="F497" s="4">
        <v>42496</v>
      </c>
      <c r="G497" t="s">
        <v>5</v>
      </c>
      <c r="H497" t="s">
        <v>4</v>
      </c>
      <c r="I497" s="10">
        <v>120421.32</v>
      </c>
      <c r="J497" s="30">
        <f t="shared" si="28"/>
        <v>120421.32</v>
      </c>
      <c r="K497" s="30" t="e">
        <f t="shared" si="29"/>
        <v>#N/A</v>
      </c>
      <c r="L497" s="30" t="e">
        <f t="shared" si="30"/>
        <v>#N/A</v>
      </c>
      <c r="M497" s="10">
        <f t="shared" si="31"/>
        <v>120421.32</v>
      </c>
    </row>
    <row r="498" spans="6:13" ht="20" customHeight="1" x14ac:dyDescent="0.2">
      <c r="F498" s="4">
        <v>42497</v>
      </c>
      <c r="G498" t="s">
        <v>5</v>
      </c>
      <c r="H498" t="s">
        <v>4</v>
      </c>
      <c r="I498" s="10">
        <v>106052.64</v>
      </c>
      <c r="J498" s="30">
        <f t="shared" si="28"/>
        <v>106052.64</v>
      </c>
      <c r="K498" s="30" t="e">
        <f t="shared" si="29"/>
        <v>#N/A</v>
      </c>
      <c r="L498" s="30" t="e">
        <f t="shared" si="30"/>
        <v>#N/A</v>
      </c>
      <c r="M498" s="10">
        <f t="shared" si="31"/>
        <v>106052.64</v>
      </c>
    </row>
    <row r="499" spans="6:13" ht="20" customHeight="1" x14ac:dyDescent="0.2">
      <c r="F499" s="4">
        <v>42498</v>
      </c>
      <c r="G499" t="s">
        <v>5</v>
      </c>
      <c r="H499" t="s">
        <v>4</v>
      </c>
      <c r="I499" s="10">
        <v>103487.28</v>
      </c>
      <c r="J499" s="30">
        <f t="shared" si="28"/>
        <v>103487.28</v>
      </c>
      <c r="K499" s="30" t="e">
        <f t="shared" si="29"/>
        <v>#N/A</v>
      </c>
      <c r="L499" s="30" t="e">
        <f t="shared" si="30"/>
        <v>#N/A</v>
      </c>
      <c r="M499" s="10">
        <f t="shared" si="31"/>
        <v>103487.28</v>
      </c>
    </row>
    <row r="500" spans="6:13" ht="20" customHeight="1" x14ac:dyDescent="0.2">
      <c r="F500" s="4">
        <v>42499</v>
      </c>
      <c r="G500" t="s">
        <v>5</v>
      </c>
      <c r="H500" t="s">
        <v>4</v>
      </c>
      <c r="I500" s="10">
        <v>119781.13499999999</v>
      </c>
      <c r="J500" s="30">
        <f t="shared" si="28"/>
        <v>119781.13499999999</v>
      </c>
      <c r="K500" s="30" t="e">
        <f t="shared" si="29"/>
        <v>#N/A</v>
      </c>
      <c r="L500" s="30" t="e">
        <f t="shared" si="30"/>
        <v>#N/A</v>
      </c>
      <c r="M500" s="10">
        <f t="shared" si="31"/>
        <v>119781.13499999999</v>
      </c>
    </row>
    <row r="501" spans="6:13" ht="20" customHeight="1" x14ac:dyDescent="0.2">
      <c r="F501" s="4">
        <v>42500</v>
      </c>
      <c r="G501" t="s">
        <v>5</v>
      </c>
      <c r="H501" t="s">
        <v>4</v>
      </c>
      <c r="I501" s="10">
        <v>119611.88</v>
      </c>
      <c r="J501" s="30">
        <f t="shared" si="28"/>
        <v>119611.88</v>
      </c>
      <c r="K501" s="30" t="e">
        <f t="shared" si="29"/>
        <v>#N/A</v>
      </c>
      <c r="L501" s="30" t="e">
        <f t="shared" si="30"/>
        <v>#N/A</v>
      </c>
      <c r="M501" s="10">
        <f t="shared" si="31"/>
        <v>119611.88</v>
      </c>
    </row>
    <row r="502" spans="6:13" ht="20" customHeight="1" x14ac:dyDescent="0.2">
      <c r="F502" s="4">
        <v>42501</v>
      </c>
      <c r="G502" t="s">
        <v>5</v>
      </c>
      <c r="H502" t="s">
        <v>4</v>
      </c>
      <c r="I502" s="10">
        <v>123616.28</v>
      </c>
      <c r="J502" s="30">
        <f t="shared" si="28"/>
        <v>123616.28</v>
      </c>
      <c r="K502" s="30" t="e">
        <f t="shared" si="29"/>
        <v>#N/A</v>
      </c>
      <c r="L502" s="30" t="e">
        <f t="shared" si="30"/>
        <v>#N/A</v>
      </c>
      <c r="M502" s="10">
        <f t="shared" si="31"/>
        <v>123616.28</v>
      </c>
    </row>
    <row r="503" spans="6:13" ht="20" customHeight="1" x14ac:dyDescent="0.2">
      <c r="F503" s="4">
        <v>42502</v>
      </c>
      <c r="G503" t="s">
        <v>5</v>
      </c>
      <c r="H503" t="s">
        <v>4</v>
      </c>
      <c r="I503" s="10">
        <v>120693.53</v>
      </c>
      <c r="J503" s="30">
        <f t="shared" si="28"/>
        <v>120693.53</v>
      </c>
      <c r="K503" s="30" t="e">
        <f t="shared" si="29"/>
        <v>#N/A</v>
      </c>
      <c r="L503" s="30" t="e">
        <f t="shared" si="30"/>
        <v>#N/A</v>
      </c>
      <c r="M503" s="10">
        <f t="shared" si="31"/>
        <v>120693.53</v>
      </c>
    </row>
    <row r="504" spans="6:13" ht="20" customHeight="1" x14ac:dyDescent="0.2">
      <c r="F504" s="4">
        <v>42503</v>
      </c>
      <c r="G504" t="s">
        <v>5</v>
      </c>
      <c r="H504" t="s">
        <v>4</v>
      </c>
      <c r="I504" s="10">
        <v>118800.07</v>
      </c>
      <c r="J504" s="30">
        <f t="shared" si="28"/>
        <v>118800.07</v>
      </c>
      <c r="K504" s="30" t="e">
        <f t="shared" si="29"/>
        <v>#N/A</v>
      </c>
      <c r="L504" s="30" t="e">
        <f t="shared" si="30"/>
        <v>#N/A</v>
      </c>
      <c r="M504" s="10">
        <f t="shared" si="31"/>
        <v>118800.07</v>
      </c>
    </row>
    <row r="505" spans="6:13" ht="20" customHeight="1" x14ac:dyDescent="0.2">
      <c r="F505" s="4">
        <v>42504</v>
      </c>
      <c r="G505" t="s">
        <v>5</v>
      </c>
      <c r="H505" t="s">
        <v>4</v>
      </c>
      <c r="I505" s="10">
        <v>101945.995</v>
      </c>
      <c r="J505" s="30">
        <f t="shared" si="28"/>
        <v>101945.995</v>
      </c>
      <c r="K505" s="30" t="e">
        <f t="shared" si="29"/>
        <v>#N/A</v>
      </c>
      <c r="L505" s="30" t="e">
        <f t="shared" si="30"/>
        <v>#N/A</v>
      </c>
      <c r="M505" s="10">
        <f t="shared" si="31"/>
        <v>101945.995</v>
      </c>
    </row>
    <row r="506" spans="6:13" ht="20" customHeight="1" x14ac:dyDescent="0.2">
      <c r="F506" s="4">
        <v>42505</v>
      </c>
      <c r="G506" t="s">
        <v>5</v>
      </c>
      <c r="H506" t="s">
        <v>4</v>
      </c>
      <c r="I506" s="10">
        <v>99697.62</v>
      </c>
      <c r="J506" s="30">
        <f t="shared" si="28"/>
        <v>99697.62</v>
      </c>
      <c r="K506" s="30" t="e">
        <f t="shared" si="29"/>
        <v>#N/A</v>
      </c>
      <c r="L506" s="30" t="e">
        <f t="shared" si="30"/>
        <v>#N/A</v>
      </c>
      <c r="M506" s="10">
        <f t="shared" si="31"/>
        <v>99697.62</v>
      </c>
    </row>
    <row r="507" spans="6:13" ht="20" customHeight="1" x14ac:dyDescent="0.2">
      <c r="F507" s="4">
        <v>42506</v>
      </c>
      <c r="G507" t="s">
        <v>5</v>
      </c>
      <c r="H507" t="s">
        <v>4</v>
      </c>
      <c r="I507" s="10">
        <v>121182.69500000001</v>
      </c>
      <c r="J507" s="30">
        <f t="shared" si="28"/>
        <v>121182.69500000001</v>
      </c>
      <c r="K507" s="30" t="e">
        <f t="shared" si="29"/>
        <v>#N/A</v>
      </c>
      <c r="L507" s="30" t="e">
        <f t="shared" si="30"/>
        <v>#N/A</v>
      </c>
      <c r="M507" s="10">
        <f t="shared" si="31"/>
        <v>121182.69500000001</v>
      </c>
    </row>
    <row r="508" spans="6:13" ht="20" customHeight="1" x14ac:dyDescent="0.2">
      <c r="F508" s="4">
        <v>42507</v>
      </c>
      <c r="G508" t="s">
        <v>5</v>
      </c>
      <c r="H508" t="s">
        <v>4</v>
      </c>
      <c r="I508" s="10">
        <v>124209.405</v>
      </c>
      <c r="J508" s="30">
        <f t="shared" si="28"/>
        <v>124209.405</v>
      </c>
      <c r="K508" s="30" t="e">
        <f t="shared" si="29"/>
        <v>#N/A</v>
      </c>
      <c r="L508" s="30" t="e">
        <f t="shared" si="30"/>
        <v>#N/A</v>
      </c>
      <c r="M508" s="10">
        <f t="shared" si="31"/>
        <v>124209.405</v>
      </c>
    </row>
    <row r="509" spans="6:13" ht="20" customHeight="1" x14ac:dyDescent="0.2">
      <c r="F509" s="4">
        <v>42508</v>
      </c>
      <c r="G509" t="s">
        <v>5</v>
      </c>
      <c r="H509" t="s">
        <v>4</v>
      </c>
      <c r="I509" s="10">
        <v>124352.215</v>
      </c>
      <c r="J509" s="30">
        <f t="shared" si="28"/>
        <v>124352.215</v>
      </c>
      <c r="K509" s="30" t="e">
        <f t="shared" si="29"/>
        <v>#N/A</v>
      </c>
      <c r="L509" s="30" t="e">
        <f t="shared" si="30"/>
        <v>#N/A</v>
      </c>
      <c r="M509" s="10">
        <f t="shared" si="31"/>
        <v>124352.215</v>
      </c>
    </row>
    <row r="510" spans="6:13" ht="20" customHeight="1" x14ac:dyDescent="0.2">
      <c r="F510" s="4">
        <v>42509</v>
      </c>
      <c r="G510" t="s">
        <v>5</v>
      </c>
      <c r="H510" t="s">
        <v>4</v>
      </c>
      <c r="I510" s="10">
        <v>124392.29</v>
      </c>
      <c r="J510" s="30">
        <f t="shared" si="28"/>
        <v>124392.29</v>
      </c>
      <c r="K510" s="30" t="e">
        <f t="shared" si="29"/>
        <v>#N/A</v>
      </c>
      <c r="L510" s="30" t="e">
        <f t="shared" si="30"/>
        <v>#N/A</v>
      </c>
      <c r="M510" s="10">
        <f t="shared" si="31"/>
        <v>124392.29</v>
      </c>
    </row>
    <row r="511" spans="6:13" ht="20" customHeight="1" x14ac:dyDescent="0.2">
      <c r="F511" s="4">
        <v>42510</v>
      </c>
      <c r="G511" t="s">
        <v>5</v>
      </c>
      <c r="H511" t="s">
        <v>4</v>
      </c>
      <c r="I511" s="10">
        <v>127705.84</v>
      </c>
      <c r="J511" s="30">
        <f t="shared" si="28"/>
        <v>127705.84</v>
      </c>
      <c r="K511" s="30" t="e">
        <f t="shared" si="29"/>
        <v>#N/A</v>
      </c>
      <c r="L511" s="30" t="e">
        <f t="shared" si="30"/>
        <v>#N/A</v>
      </c>
      <c r="M511" s="10">
        <f t="shared" si="31"/>
        <v>127705.84</v>
      </c>
    </row>
    <row r="512" spans="6:13" ht="20" customHeight="1" x14ac:dyDescent="0.2">
      <c r="F512" s="4">
        <v>42511</v>
      </c>
      <c r="G512" t="s">
        <v>5</v>
      </c>
      <c r="H512" t="s">
        <v>4</v>
      </c>
      <c r="I512" s="10">
        <v>112336.78</v>
      </c>
      <c r="J512" s="30">
        <f t="shared" si="28"/>
        <v>112336.78</v>
      </c>
      <c r="K512" s="30" t="e">
        <f t="shared" si="29"/>
        <v>#N/A</v>
      </c>
      <c r="L512" s="30" t="e">
        <f t="shared" si="30"/>
        <v>#N/A</v>
      </c>
      <c r="M512" s="10">
        <f t="shared" si="31"/>
        <v>112336.78</v>
      </c>
    </row>
    <row r="513" spans="6:13" ht="20" customHeight="1" x14ac:dyDescent="0.2">
      <c r="F513" s="4">
        <v>42512</v>
      </c>
      <c r="G513" t="s">
        <v>5</v>
      </c>
      <c r="H513" t="s">
        <v>4</v>
      </c>
      <c r="I513" s="10">
        <v>101618.98</v>
      </c>
      <c r="J513" s="30">
        <f t="shared" si="28"/>
        <v>101618.98</v>
      </c>
      <c r="K513" s="30" t="e">
        <f t="shared" si="29"/>
        <v>#N/A</v>
      </c>
      <c r="L513" s="30" t="e">
        <f t="shared" si="30"/>
        <v>#N/A</v>
      </c>
      <c r="M513" s="10">
        <f t="shared" si="31"/>
        <v>101618.98</v>
      </c>
    </row>
    <row r="514" spans="6:13" ht="20" customHeight="1" x14ac:dyDescent="0.2">
      <c r="F514" s="4">
        <v>42513</v>
      </c>
      <c r="G514" t="s">
        <v>5</v>
      </c>
      <c r="H514" t="s">
        <v>4</v>
      </c>
      <c r="I514" s="10">
        <v>121424.42</v>
      </c>
      <c r="J514" s="30">
        <f t="shared" si="28"/>
        <v>121424.42</v>
      </c>
      <c r="K514" s="30" t="e">
        <f t="shared" si="29"/>
        <v>#N/A</v>
      </c>
      <c r="L514" s="30" t="e">
        <f t="shared" si="30"/>
        <v>#N/A</v>
      </c>
      <c r="M514" s="10">
        <f t="shared" si="31"/>
        <v>121424.42</v>
      </c>
    </row>
    <row r="515" spans="6:13" ht="20" customHeight="1" x14ac:dyDescent="0.2">
      <c r="F515" s="4">
        <v>42514</v>
      </c>
      <c r="G515" t="s">
        <v>5</v>
      </c>
      <c r="H515" t="s">
        <v>4</v>
      </c>
      <c r="I515" s="10">
        <v>131916.405</v>
      </c>
      <c r="J515" s="30">
        <f t="shared" si="28"/>
        <v>131916.405</v>
      </c>
      <c r="K515" s="30" t="e">
        <f t="shared" si="29"/>
        <v>#N/A</v>
      </c>
      <c r="L515" s="30" t="e">
        <f t="shared" si="30"/>
        <v>#N/A</v>
      </c>
      <c r="M515" s="10">
        <f t="shared" si="31"/>
        <v>131916.405</v>
      </c>
    </row>
    <row r="516" spans="6:13" ht="20" customHeight="1" x14ac:dyDescent="0.2">
      <c r="F516" s="4">
        <v>42515</v>
      </c>
      <c r="G516" t="s">
        <v>5</v>
      </c>
      <c r="H516" t="s">
        <v>4</v>
      </c>
      <c r="I516" s="10">
        <v>132170.04999999999</v>
      </c>
      <c r="J516" s="30">
        <f t="shared" si="28"/>
        <v>132170.04999999999</v>
      </c>
      <c r="K516" s="30" t="e">
        <f t="shared" si="29"/>
        <v>#N/A</v>
      </c>
      <c r="L516" s="30" t="e">
        <f t="shared" si="30"/>
        <v>#N/A</v>
      </c>
      <c r="M516" s="10">
        <f t="shared" si="31"/>
        <v>132170.04999999999</v>
      </c>
    </row>
    <row r="517" spans="6:13" ht="20" customHeight="1" x14ac:dyDescent="0.2">
      <c r="F517" s="4">
        <v>42516</v>
      </c>
      <c r="G517" t="s">
        <v>5</v>
      </c>
      <c r="H517" t="s">
        <v>4</v>
      </c>
      <c r="I517" s="10">
        <v>137080.875</v>
      </c>
      <c r="J517" s="30">
        <f t="shared" si="28"/>
        <v>137080.875</v>
      </c>
      <c r="K517" s="30" t="e">
        <f t="shared" si="29"/>
        <v>#N/A</v>
      </c>
      <c r="L517" s="30" t="e">
        <f t="shared" si="30"/>
        <v>#N/A</v>
      </c>
      <c r="M517" s="10">
        <f t="shared" si="31"/>
        <v>137080.875</v>
      </c>
    </row>
    <row r="518" spans="6:13" ht="20" customHeight="1" x14ac:dyDescent="0.2">
      <c r="F518" s="4">
        <v>42517</v>
      </c>
      <c r="G518" t="s">
        <v>5</v>
      </c>
      <c r="H518" t="s">
        <v>4</v>
      </c>
      <c r="I518" s="10">
        <v>134317.62</v>
      </c>
      <c r="J518" s="30">
        <f t="shared" ref="J518:J581" si="32">IF(G518="Y",I518,NA())</f>
        <v>134317.62</v>
      </c>
      <c r="K518" s="30" t="e">
        <f t="shared" ref="K518:K581" si="33">IF(G518="N",I518,NA())</f>
        <v>#N/A</v>
      </c>
      <c r="L518" s="30" t="e">
        <f t="shared" ref="L518:L581" si="34">IF(H518="Y",I518,NA())</f>
        <v>#N/A</v>
      </c>
      <c r="M518" s="10">
        <f t="shared" ref="M518:M581" si="35">IF(H518="Y",NA(),I518)</f>
        <v>134317.62</v>
      </c>
    </row>
    <row r="519" spans="6:13" ht="20" customHeight="1" x14ac:dyDescent="0.2">
      <c r="F519" s="4">
        <v>42518</v>
      </c>
      <c r="G519" t="s">
        <v>5</v>
      </c>
      <c r="H519" t="s">
        <v>4</v>
      </c>
      <c r="I519" s="10">
        <v>119938.795</v>
      </c>
      <c r="J519" s="30">
        <f t="shared" si="32"/>
        <v>119938.795</v>
      </c>
      <c r="K519" s="30" t="e">
        <f t="shared" si="33"/>
        <v>#N/A</v>
      </c>
      <c r="L519" s="30" t="e">
        <f t="shared" si="34"/>
        <v>#N/A</v>
      </c>
      <c r="M519" s="10">
        <f t="shared" si="35"/>
        <v>119938.795</v>
      </c>
    </row>
    <row r="520" spans="6:13" ht="20" customHeight="1" x14ac:dyDescent="0.2">
      <c r="F520" s="4">
        <v>42519</v>
      </c>
      <c r="G520" t="s">
        <v>5</v>
      </c>
      <c r="H520" t="s">
        <v>4</v>
      </c>
      <c r="I520" s="10">
        <v>118751.965</v>
      </c>
      <c r="J520" s="30">
        <f t="shared" si="32"/>
        <v>118751.965</v>
      </c>
      <c r="K520" s="30" t="e">
        <f t="shared" si="33"/>
        <v>#N/A</v>
      </c>
      <c r="L520" s="30" t="e">
        <f t="shared" si="34"/>
        <v>#N/A</v>
      </c>
      <c r="M520" s="10">
        <f t="shared" si="35"/>
        <v>118751.965</v>
      </c>
    </row>
    <row r="521" spans="6:13" ht="20" customHeight="1" x14ac:dyDescent="0.2">
      <c r="F521" s="4">
        <v>42520</v>
      </c>
      <c r="G521" t="s">
        <v>5</v>
      </c>
      <c r="H521" t="s">
        <v>4</v>
      </c>
      <c r="I521" s="10">
        <v>134983.95499999999</v>
      </c>
      <c r="J521" s="30">
        <f t="shared" si="32"/>
        <v>134983.95499999999</v>
      </c>
      <c r="K521" s="30" t="e">
        <f t="shared" si="33"/>
        <v>#N/A</v>
      </c>
      <c r="L521" s="30" t="e">
        <f t="shared" si="34"/>
        <v>#N/A</v>
      </c>
      <c r="M521" s="10">
        <f t="shared" si="35"/>
        <v>134983.95499999999</v>
      </c>
    </row>
    <row r="522" spans="6:13" ht="20" customHeight="1" x14ac:dyDescent="0.2">
      <c r="F522" s="4">
        <v>42521</v>
      </c>
      <c r="G522" t="s">
        <v>5</v>
      </c>
      <c r="H522" t="s">
        <v>4</v>
      </c>
      <c r="I522" s="10">
        <v>140402.15</v>
      </c>
      <c r="J522" s="30">
        <f t="shared" si="32"/>
        <v>140402.15</v>
      </c>
      <c r="K522" s="30" t="e">
        <f t="shared" si="33"/>
        <v>#N/A</v>
      </c>
      <c r="L522" s="30" t="e">
        <f t="shared" si="34"/>
        <v>#N/A</v>
      </c>
      <c r="M522" s="10">
        <f t="shared" si="35"/>
        <v>140402.15</v>
      </c>
    </row>
    <row r="523" spans="6:13" ht="20" customHeight="1" x14ac:dyDescent="0.2">
      <c r="F523" s="4">
        <v>42522</v>
      </c>
      <c r="G523" t="s">
        <v>5</v>
      </c>
      <c r="H523" t="s">
        <v>4</v>
      </c>
      <c r="I523" s="10">
        <v>141195.03</v>
      </c>
      <c r="J523" s="30">
        <f t="shared" si="32"/>
        <v>141195.03</v>
      </c>
      <c r="K523" s="30" t="e">
        <f t="shared" si="33"/>
        <v>#N/A</v>
      </c>
      <c r="L523" s="30" t="e">
        <f t="shared" si="34"/>
        <v>#N/A</v>
      </c>
      <c r="M523" s="10">
        <f t="shared" si="35"/>
        <v>141195.03</v>
      </c>
    </row>
    <row r="524" spans="6:13" ht="20" customHeight="1" x14ac:dyDescent="0.2">
      <c r="F524" s="4">
        <v>42523</v>
      </c>
      <c r="G524" t="s">
        <v>5</v>
      </c>
      <c r="H524" t="s">
        <v>4</v>
      </c>
      <c r="I524" s="10">
        <v>141292.56</v>
      </c>
      <c r="J524" s="30">
        <f t="shared" si="32"/>
        <v>141292.56</v>
      </c>
      <c r="K524" s="30" t="e">
        <f t="shared" si="33"/>
        <v>#N/A</v>
      </c>
      <c r="L524" s="30" t="e">
        <f t="shared" si="34"/>
        <v>#N/A</v>
      </c>
      <c r="M524" s="10">
        <f t="shared" si="35"/>
        <v>141292.56</v>
      </c>
    </row>
    <row r="525" spans="6:13" ht="20" customHeight="1" x14ac:dyDescent="0.2">
      <c r="F525" s="4">
        <v>42524</v>
      </c>
      <c r="G525" t="s">
        <v>5</v>
      </c>
      <c r="H525" t="s">
        <v>4</v>
      </c>
      <c r="I525" s="10">
        <v>137717.255</v>
      </c>
      <c r="J525" s="30">
        <f t="shared" si="32"/>
        <v>137717.255</v>
      </c>
      <c r="K525" s="30" t="e">
        <f t="shared" si="33"/>
        <v>#N/A</v>
      </c>
      <c r="L525" s="30" t="e">
        <f t="shared" si="34"/>
        <v>#N/A</v>
      </c>
      <c r="M525" s="10">
        <f t="shared" si="35"/>
        <v>137717.255</v>
      </c>
    </row>
    <row r="526" spans="6:13" ht="20" customHeight="1" x14ac:dyDescent="0.2">
      <c r="F526" s="4">
        <v>42525</v>
      </c>
      <c r="G526" t="s">
        <v>5</v>
      </c>
      <c r="H526" t="s">
        <v>4</v>
      </c>
      <c r="I526" s="10">
        <v>122764.33</v>
      </c>
      <c r="J526" s="30">
        <f t="shared" si="32"/>
        <v>122764.33</v>
      </c>
      <c r="K526" s="30" t="e">
        <f t="shared" si="33"/>
        <v>#N/A</v>
      </c>
      <c r="L526" s="30" t="e">
        <f t="shared" si="34"/>
        <v>#N/A</v>
      </c>
      <c r="M526" s="10">
        <f t="shared" si="35"/>
        <v>122764.33</v>
      </c>
    </row>
    <row r="527" spans="6:13" ht="20" customHeight="1" x14ac:dyDescent="0.2">
      <c r="F527" s="4">
        <v>42526</v>
      </c>
      <c r="G527" t="s">
        <v>5</v>
      </c>
      <c r="H527" t="s">
        <v>4</v>
      </c>
      <c r="I527" s="10">
        <v>116052.80499999999</v>
      </c>
      <c r="J527" s="30">
        <f t="shared" si="32"/>
        <v>116052.80499999999</v>
      </c>
      <c r="K527" s="30" t="e">
        <f t="shared" si="33"/>
        <v>#N/A</v>
      </c>
      <c r="L527" s="30" t="e">
        <f t="shared" si="34"/>
        <v>#N/A</v>
      </c>
      <c r="M527" s="10">
        <f t="shared" si="35"/>
        <v>116052.80499999999</v>
      </c>
    </row>
    <row r="528" spans="6:13" ht="20" customHeight="1" x14ac:dyDescent="0.2">
      <c r="F528" s="4">
        <v>42527</v>
      </c>
      <c r="G528" t="s">
        <v>5</v>
      </c>
      <c r="H528" t="s">
        <v>4</v>
      </c>
      <c r="I528" s="10">
        <v>134829.755</v>
      </c>
      <c r="J528" s="30">
        <f t="shared" si="32"/>
        <v>134829.755</v>
      </c>
      <c r="K528" s="30" t="e">
        <f t="shared" si="33"/>
        <v>#N/A</v>
      </c>
      <c r="L528" s="30" t="e">
        <f t="shared" si="34"/>
        <v>#N/A</v>
      </c>
      <c r="M528" s="10">
        <f t="shared" si="35"/>
        <v>134829.755</v>
      </c>
    </row>
    <row r="529" spans="6:13" ht="20" customHeight="1" x14ac:dyDescent="0.2">
      <c r="F529" s="4">
        <v>42528</v>
      </c>
      <c r="G529" t="s">
        <v>5</v>
      </c>
      <c r="H529" t="s">
        <v>4</v>
      </c>
      <c r="I529" s="10">
        <v>135306.005</v>
      </c>
      <c r="J529" s="30">
        <f t="shared" si="32"/>
        <v>135306.005</v>
      </c>
      <c r="K529" s="30" t="e">
        <f t="shared" si="33"/>
        <v>#N/A</v>
      </c>
      <c r="L529" s="30" t="e">
        <f t="shared" si="34"/>
        <v>#N/A</v>
      </c>
      <c r="M529" s="10">
        <f t="shared" si="35"/>
        <v>135306.005</v>
      </c>
    </row>
    <row r="530" spans="6:13" ht="20" customHeight="1" x14ac:dyDescent="0.2">
      <c r="F530" s="4">
        <v>42529</v>
      </c>
      <c r="G530" t="s">
        <v>5</v>
      </c>
      <c r="H530" t="s">
        <v>4</v>
      </c>
      <c r="I530" s="10">
        <v>137305.35500000001</v>
      </c>
      <c r="J530" s="30">
        <f t="shared" si="32"/>
        <v>137305.35500000001</v>
      </c>
      <c r="K530" s="30" t="e">
        <f t="shared" si="33"/>
        <v>#N/A</v>
      </c>
      <c r="L530" s="30" t="e">
        <f t="shared" si="34"/>
        <v>#N/A</v>
      </c>
      <c r="M530" s="10">
        <f t="shared" si="35"/>
        <v>137305.35500000001</v>
      </c>
    </row>
    <row r="531" spans="6:13" ht="20" customHeight="1" x14ac:dyDescent="0.2">
      <c r="F531" s="4">
        <v>42530</v>
      </c>
      <c r="G531" t="s">
        <v>5</v>
      </c>
      <c r="H531" t="s">
        <v>4</v>
      </c>
      <c r="I531" s="10">
        <v>132859.30499999999</v>
      </c>
      <c r="J531" s="30">
        <f t="shared" si="32"/>
        <v>132859.30499999999</v>
      </c>
      <c r="K531" s="30" t="e">
        <f t="shared" si="33"/>
        <v>#N/A</v>
      </c>
      <c r="L531" s="30" t="e">
        <f t="shared" si="34"/>
        <v>#N/A</v>
      </c>
      <c r="M531" s="10">
        <f t="shared" si="35"/>
        <v>132859.30499999999</v>
      </c>
    </row>
    <row r="532" spans="6:13" ht="20" customHeight="1" x14ac:dyDescent="0.2">
      <c r="F532" s="4">
        <v>42531</v>
      </c>
      <c r="G532" t="s">
        <v>5</v>
      </c>
      <c r="H532" t="s">
        <v>4</v>
      </c>
      <c r="I532" s="10">
        <v>132209.51500000001</v>
      </c>
      <c r="J532" s="30">
        <f t="shared" si="32"/>
        <v>132209.51500000001</v>
      </c>
      <c r="K532" s="30" t="e">
        <f t="shared" si="33"/>
        <v>#N/A</v>
      </c>
      <c r="L532" s="30" t="e">
        <f t="shared" si="34"/>
        <v>#N/A</v>
      </c>
      <c r="M532" s="10">
        <f t="shared" si="35"/>
        <v>132209.51500000001</v>
      </c>
    </row>
    <row r="533" spans="6:13" ht="20" customHeight="1" x14ac:dyDescent="0.2">
      <c r="F533" s="4">
        <v>42532</v>
      </c>
      <c r="G533" t="s">
        <v>5</v>
      </c>
      <c r="H533" t="s">
        <v>4</v>
      </c>
      <c r="I533" s="10">
        <v>120753.43</v>
      </c>
      <c r="J533" s="30">
        <f t="shared" si="32"/>
        <v>120753.43</v>
      </c>
      <c r="K533" s="30" t="e">
        <f t="shared" si="33"/>
        <v>#N/A</v>
      </c>
      <c r="L533" s="30" t="e">
        <f t="shared" si="34"/>
        <v>#N/A</v>
      </c>
      <c r="M533" s="10">
        <f t="shared" si="35"/>
        <v>120753.43</v>
      </c>
    </row>
    <row r="534" spans="6:13" ht="20" customHeight="1" x14ac:dyDescent="0.2">
      <c r="F534" s="4">
        <v>42533</v>
      </c>
      <c r="G534" t="s">
        <v>5</v>
      </c>
      <c r="H534" t="s">
        <v>4</v>
      </c>
      <c r="I534" s="10">
        <v>122771.53</v>
      </c>
      <c r="J534" s="30">
        <f t="shared" si="32"/>
        <v>122771.53</v>
      </c>
      <c r="K534" s="30" t="e">
        <f t="shared" si="33"/>
        <v>#N/A</v>
      </c>
      <c r="L534" s="30" t="e">
        <f t="shared" si="34"/>
        <v>#N/A</v>
      </c>
      <c r="M534" s="10">
        <f t="shared" si="35"/>
        <v>122771.53</v>
      </c>
    </row>
    <row r="535" spans="6:13" ht="20" customHeight="1" x14ac:dyDescent="0.2">
      <c r="F535" s="4">
        <v>42534</v>
      </c>
      <c r="G535" t="s">
        <v>5</v>
      </c>
      <c r="H535" t="s">
        <v>5</v>
      </c>
      <c r="I535" s="10">
        <v>122106.95</v>
      </c>
      <c r="J535" s="30">
        <f t="shared" si="32"/>
        <v>122106.95</v>
      </c>
      <c r="K535" s="30" t="e">
        <f t="shared" si="33"/>
        <v>#N/A</v>
      </c>
      <c r="L535" s="30">
        <f t="shared" si="34"/>
        <v>122106.95</v>
      </c>
      <c r="M535" s="10" t="e">
        <f t="shared" si="35"/>
        <v>#N/A</v>
      </c>
    </row>
    <row r="536" spans="6:13" ht="20" customHeight="1" x14ac:dyDescent="0.2">
      <c r="F536" s="4">
        <v>42535</v>
      </c>
      <c r="G536" t="s">
        <v>5</v>
      </c>
      <c r="H536" t="s">
        <v>4</v>
      </c>
      <c r="I536" s="10">
        <v>138466.56</v>
      </c>
      <c r="J536" s="30">
        <f t="shared" si="32"/>
        <v>138466.56</v>
      </c>
      <c r="K536" s="30" t="e">
        <f t="shared" si="33"/>
        <v>#N/A</v>
      </c>
      <c r="L536" s="30" t="e">
        <f t="shared" si="34"/>
        <v>#N/A</v>
      </c>
      <c r="M536" s="10">
        <f t="shared" si="35"/>
        <v>138466.56</v>
      </c>
    </row>
    <row r="537" spans="6:13" ht="20" customHeight="1" x14ac:dyDescent="0.2">
      <c r="F537" s="4">
        <v>42536</v>
      </c>
      <c r="G537" t="s">
        <v>5</v>
      </c>
      <c r="H537" t="s">
        <v>4</v>
      </c>
      <c r="I537" s="10">
        <v>140904.59</v>
      </c>
      <c r="J537" s="30">
        <f t="shared" si="32"/>
        <v>140904.59</v>
      </c>
      <c r="K537" s="30" t="e">
        <f t="shared" si="33"/>
        <v>#N/A</v>
      </c>
      <c r="L537" s="30" t="e">
        <f t="shared" si="34"/>
        <v>#N/A</v>
      </c>
      <c r="M537" s="10">
        <f t="shared" si="35"/>
        <v>140904.59</v>
      </c>
    </row>
    <row r="538" spans="6:13" ht="20" customHeight="1" x14ac:dyDescent="0.2">
      <c r="F538" s="4">
        <v>42537</v>
      </c>
      <c r="G538" t="s">
        <v>5</v>
      </c>
      <c r="H538" t="s">
        <v>4</v>
      </c>
      <c r="I538" s="10">
        <v>140741.16500000001</v>
      </c>
      <c r="J538" s="30">
        <f t="shared" si="32"/>
        <v>140741.16500000001</v>
      </c>
      <c r="K538" s="30" t="e">
        <f t="shared" si="33"/>
        <v>#N/A</v>
      </c>
      <c r="L538" s="30" t="e">
        <f t="shared" si="34"/>
        <v>#N/A</v>
      </c>
      <c r="M538" s="10">
        <f t="shared" si="35"/>
        <v>140741.16500000001</v>
      </c>
    </row>
    <row r="539" spans="6:13" ht="20" customHeight="1" x14ac:dyDescent="0.2">
      <c r="F539" s="4">
        <v>42538</v>
      </c>
      <c r="G539" t="s">
        <v>5</v>
      </c>
      <c r="H539" t="s">
        <v>4</v>
      </c>
      <c r="I539" s="10">
        <v>138023.10999999999</v>
      </c>
      <c r="J539" s="30">
        <f t="shared" si="32"/>
        <v>138023.10999999999</v>
      </c>
      <c r="K539" s="30" t="e">
        <f t="shared" si="33"/>
        <v>#N/A</v>
      </c>
      <c r="L539" s="30" t="e">
        <f t="shared" si="34"/>
        <v>#N/A</v>
      </c>
      <c r="M539" s="10">
        <f t="shared" si="35"/>
        <v>138023.10999999999</v>
      </c>
    </row>
    <row r="540" spans="6:13" ht="20" customHeight="1" x14ac:dyDescent="0.2">
      <c r="F540" s="4">
        <v>42539</v>
      </c>
      <c r="G540" t="s">
        <v>5</v>
      </c>
      <c r="H540" t="s">
        <v>4</v>
      </c>
      <c r="I540" s="10">
        <v>123162.185</v>
      </c>
      <c r="J540" s="30">
        <f t="shared" si="32"/>
        <v>123162.185</v>
      </c>
      <c r="K540" s="30" t="e">
        <f t="shared" si="33"/>
        <v>#N/A</v>
      </c>
      <c r="L540" s="30" t="e">
        <f t="shared" si="34"/>
        <v>#N/A</v>
      </c>
      <c r="M540" s="10">
        <f t="shared" si="35"/>
        <v>123162.185</v>
      </c>
    </row>
    <row r="541" spans="6:13" ht="20" customHeight="1" x14ac:dyDescent="0.2">
      <c r="F541" s="4">
        <v>42540</v>
      </c>
      <c r="G541" t="s">
        <v>5</v>
      </c>
      <c r="H541" t="s">
        <v>4</v>
      </c>
      <c r="I541" s="10">
        <v>119662.16499999999</v>
      </c>
      <c r="J541" s="30">
        <f t="shared" si="32"/>
        <v>119662.16499999999</v>
      </c>
      <c r="K541" s="30" t="e">
        <f t="shared" si="33"/>
        <v>#N/A</v>
      </c>
      <c r="L541" s="30" t="e">
        <f t="shared" si="34"/>
        <v>#N/A</v>
      </c>
      <c r="M541" s="10">
        <f t="shared" si="35"/>
        <v>119662.16499999999</v>
      </c>
    </row>
    <row r="542" spans="6:13" ht="20" customHeight="1" x14ac:dyDescent="0.2">
      <c r="F542" s="4">
        <v>42541</v>
      </c>
      <c r="G542" t="s">
        <v>5</v>
      </c>
      <c r="H542" t="s">
        <v>4</v>
      </c>
      <c r="I542" s="10">
        <v>134435.11499999999</v>
      </c>
      <c r="J542" s="30">
        <f t="shared" si="32"/>
        <v>134435.11499999999</v>
      </c>
      <c r="K542" s="30" t="e">
        <f t="shared" si="33"/>
        <v>#N/A</v>
      </c>
      <c r="L542" s="30" t="e">
        <f t="shared" si="34"/>
        <v>#N/A</v>
      </c>
      <c r="M542" s="10">
        <f t="shared" si="35"/>
        <v>134435.11499999999</v>
      </c>
    </row>
    <row r="543" spans="6:13" ht="20" customHeight="1" x14ac:dyDescent="0.2">
      <c r="F543" s="4">
        <v>42542</v>
      </c>
      <c r="G543" t="s">
        <v>5</v>
      </c>
      <c r="H543" t="s">
        <v>4</v>
      </c>
      <c r="I543" s="10">
        <v>137511.315</v>
      </c>
      <c r="J543" s="30">
        <f t="shared" si="32"/>
        <v>137511.315</v>
      </c>
      <c r="K543" s="30" t="e">
        <f t="shared" si="33"/>
        <v>#N/A</v>
      </c>
      <c r="L543" s="30" t="e">
        <f t="shared" si="34"/>
        <v>#N/A</v>
      </c>
      <c r="M543" s="10">
        <f t="shared" si="35"/>
        <v>137511.315</v>
      </c>
    </row>
    <row r="544" spans="6:13" ht="20" customHeight="1" x14ac:dyDescent="0.2">
      <c r="F544" s="4">
        <v>42543</v>
      </c>
      <c r="G544" t="s">
        <v>5</v>
      </c>
      <c r="H544" t="s">
        <v>4</v>
      </c>
      <c r="I544" s="10">
        <v>133813.285</v>
      </c>
      <c r="J544" s="30">
        <f t="shared" si="32"/>
        <v>133813.285</v>
      </c>
      <c r="K544" s="30" t="e">
        <f t="shared" si="33"/>
        <v>#N/A</v>
      </c>
      <c r="L544" s="30" t="e">
        <f t="shared" si="34"/>
        <v>#N/A</v>
      </c>
      <c r="M544" s="10">
        <f t="shared" si="35"/>
        <v>133813.285</v>
      </c>
    </row>
    <row r="545" spans="6:13" ht="20" customHeight="1" x14ac:dyDescent="0.2">
      <c r="F545" s="4">
        <v>42544</v>
      </c>
      <c r="G545" t="s">
        <v>5</v>
      </c>
      <c r="H545" t="s">
        <v>4</v>
      </c>
      <c r="I545" s="10">
        <v>136740.005</v>
      </c>
      <c r="J545" s="30">
        <f t="shared" si="32"/>
        <v>136740.005</v>
      </c>
      <c r="K545" s="30" t="e">
        <f t="shared" si="33"/>
        <v>#N/A</v>
      </c>
      <c r="L545" s="30" t="e">
        <f t="shared" si="34"/>
        <v>#N/A</v>
      </c>
      <c r="M545" s="10">
        <f t="shared" si="35"/>
        <v>136740.005</v>
      </c>
    </row>
    <row r="546" spans="6:13" ht="20" customHeight="1" x14ac:dyDescent="0.2">
      <c r="F546" s="4">
        <v>42545</v>
      </c>
      <c r="G546" t="s">
        <v>4</v>
      </c>
      <c r="H546" t="s">
        <v>4</v>
      </c>
      <c r="I546" s="10">
        <v>144658.38</v>
      </c>
      <c r="J546" s="30" t="e">
        <f t="shared" si="32"/>
        <v>#N/A</v>
      </c>
      <c r="K546" s="30">
        <f t="shared" si="33"/>
        <v>144658.38</v>
      </c>
      <c r="L546" s="30" t="e">
        <f t="shared" si="34"/>
        <v>#N/A</v>
      </c>
      <c r="M546" s="10">
        <f t="shared" si="35"/>
        <v>144658.38</v>
      </c>
    </row>
    <row r="547" spans="6:13" ht="20" customHeight="1" x14ac:dyDescent="0.2">
      <c r="F547" s="4">
        <v>42546</v>
      </c>
      <c r="G547" t="s">
        <v>4</v>
      </c>
      <c r="H547" t="s">
        <v>4</v>
      </c>
      <c r="I547" s="10">
        <v>131730.83499999999</v>
      </c>
      <c r="J547" s="30" t="e">
        <f t="shared" si="32"/>
        <v>#N/A</v>
      </c>
      <c r="K547" s="30">
        <f t="shared" si="33"/>
        <v>131730.83499999999</v>
      </c>
      <c r="L547" s="30" t="e">
        <f t="shared" si="34"/>
        <v>#N/A</v>
      </c>
      <c r="M547" s="10">
        <f t="shared" si="35"/>
        <v>131730.83499999999</v>
      </c>
    </row>
    <row r="548" spans="6:13" ht="20" customHeight="1" x14ac:dyDescent="0.2">
      <c r="F548" s="4">
        <v>42547</v>
      </c>
      <c r="G548" t="s">
        <v>4</v>
      </c>
      <c r="H548" t="s">
        <v>4</v>
      </c>
      <c r="I548" s="10">
        <v>126455.935</v>
      </c>
      <c r="J548" s="30" t="e">
        <f t="shared" si="32"/>
        <v>#N/A</v>
      </c>
      <c r="K548" s="30">
        <f t="shared" si="33"/>
        <v>126455.935</v>
      </c>
      <c r="L548" s="30" t="e">
        <f t="shared" si="34"/>
        <v>#N/A</v>
      </c>
      <c r="M548" s="10">
        <f t="shared" si="35"/>
        <v>126455.935</v>
      </c>
    </row>
    <row r="549" spans="6:13" ht="20" customHeight="1" x14ac:dyDescent="0.2">
      <c r="F549" s="4">
        <v>42548</v>
      </c>
      <c r="G549" t="s">
        <v>4</v>
      </c>
      <c r="H549" t="s">
        <v>4</v>
      </c>
      <c r="I549" s="10">
        <v>148639.995</v>
      </c>
      <c r="J549" s="30" t="e">
        <f t="shared" si="32"/>
        <v>#N/A</v>
      </c>
      <c r="K549" s="30">
        <f t="shared" si="33"/>
        <v>148639.995</v>
      </c>
      <c r="L549" s="30" t="e">
        <f t="shared" si="34"/>
        <v>#N/A</v>
      </c>
      <c r="M549" s="10">
        <f t="shared" si="35"/>
        <v>148639.995</v>
      </c>
    </row>
    <row r="550" spans="6:13" ht="20" customHeight="1" x14ac:dyDescent="0.2">
      <c r="F550" s="4">
        <v>42549</v>
      </c>
      <c r="G550" t="s">
        <v>4</v>
      </c>
      <c r="H550" t="s">
        <v>4</v>
      </c>
      <c r="I550" s="10">
        <v>142146.31</v>
      </c>
      <c r="J550" s="30" t="e">
        <f t="shared" si="32"/>
        <v>#N/A</v>
      </c>
      <c r="K550" s="30">
        <f t="shared" si="33"/>
        <v>142146.31</v>
      </c>
      <c r="L550" s="30" t="e">
        <f t="shared" si="34"/>
        <v>#N/A</v>
      </c>
      <c r="M550" s="10">
        <f t="shared" si="35"/>
        <v>142146.31</v>
      </c>
    </row>
    <row r="551" spans="6:13" ht="20" customHeight="1" x14ac:dyDescent="0.2">
      <c r="F551" s="4">
        <v>42550</v>
      </c>
      <c r="G551" t="s">
        <v>4</v>
      </c>
      <c r="H551" t="s">
        <v>4</v>
      </c>
      <c r="I551" s="10">
        <v>136071.965</v>
      </c>
      <c r="J551" s="30" t="e">
        <f t="shared" si="32"/>
        <v>#N/A</v>
      </c>
      <c r="K551" s="30">
        <f t="shared" si="33"/>
        <v>136071.965</v>
      </c>
      <c r="L551" s="30" t="e">
        <f t="shared" si="34"/>
        <v>#N/A</v>
      </c>
      <c r="M551" s="10">
        <f t="shared" si="35"/>
        <v>136071.965</v>
      </c>
    </row>
    <row r="552" spans="6:13" ht="20" customHeight="1" x14ac:dyDescent="0.2">
      <c r="F552" s="4">
        <v>42551</v>
      </c>
      <c r="G552" t="s">
        <v>4</v>
      </c>
      <c r="H552" t="s">
        <v>4</v>
      </c>
      <c r="I552" s="10">
        <v>141078.46</v>
      </c>
      <c r="J552" s="30" t="e">
        <f t="shared" si="32"/>
        <v>#N/A</v>
      </c>
      <c r="K552" s="30">
        <f t="shared" si="33"/>
        <v>141078.46</v>
      </c>
      <c r="L552" s="30" t="e">
        <f t="shared" si="34"/>
        <v>#N/A</v>
      </c>
      <c r="M552" s="10">
        <f t="shared" si="35"/>
        <v>141078.46</v>
      </c>
    </row>
    <row r="553" spans="6:13" ht="20" customHeight="1" x14ac:dyDescent="0.2">
      <c r="F553" s="4">
        <v>42552</v>
      </c>
      <c r="G553" t="s">
        <v>4</v>
      </c>
      <c r="H553" t="s">
        <v>4</v>
      </c>
      <c r="I553" s="10">
        <v>136676.715</v>
      </c>
      <c r="J553" s="30" t="e">
        <f t="shared" si="32"/>
        <v>#N/A</v>
      </c>
      <c r="K553" s="30">
        <f t="shared" si="33"/>
        <v>136676.715</v>
      </c>
      <c r="L553" s="30" t="e">
        <f t="shared" si="34"/>
        <v>#N/A</v>
      </c>
      <c r="M553" s="10">
        <f t="shared" si="35"/>
        <v>136676.715</v>
      </c>
    </row>
    <row r="554" spans="6:13" ht="20" customHeight="1" x14ac:dyDescent="0.2">
      <c r="F554" s="4">
        <v>42553</v>
      </c>
      <c r="G554" t="s">
        <v>4</v>
      </c>
      <c r="H554" t="s">
        <v>4</v>
      </c>
      <c r="I554" s="10">
        <v>118683.565</v>
      </c>
      <c r="J554" s="30" t="e">
        <f t="shared" si="32"/>
        <v>#N/A</v>
      </c>
      <c r="K554" s="30">
        <f t="shared" si="33"/>
        <v>118683.565</v>
      </c>
      <c r="L554" s="30" t="e">
        <f t="shared" si="34"/>
        <v>#N/A</v>
      </c>
      <c r="M554" s="10">
        <f t="shared" si="35"/>
        <v>118683.565</v>
      </c>
    </row>
    <row r="555" spans="6:13" ht="20" customHeight="1" x14ac:dyDescent="0.2">
      <c r="F555" s="4">
        <v>42554</v>
      </c>
      <c r="G555" t="s">
        <v>4</v>
      </c>
      <c r="H555" t="s">
        <v>4</v>
      </c>
      <c r="I555" s="10">
        <v>112556.405</v>
      </c>
      <c r="J555" s="30" t="e">
        <f t="shared" si="32"/>
        <v>#N/A</v>
      </c>
      <c r="K555" s="30">
        <f t="shared" si="33"/>
        <v>112556.405</v>
      </c>
      <c r="L555" s="30" t="e">
        <f t="shared" si="34"/>
        <v>#N/A</v>
      </c>
      <c r="M555" s="10">
        <f t="shared" si="35"/>
        <v>112556.405</v>
      </c>
    </row>
    <row r="556" spans="6:13" ht="20" customHeight="1" x14ac:dyDescent="0.2">
      <c r="F556" s="4">
        <v>42555</v>
      </c>
      <c r="G556" t="s">
        <v>4</v>
      </c>
      <c r="H556" t="s">
        <v>4</v>
      </c>
      <c r="I556" s="10">
        <v>135712.245</v>
      </c>
      <c r="J556" s="30" t="e">
        <f t="shared" si="32"/>
        <v>#N/A</v>
      </c>
      <c r="K556" s="30">
        <f t="shared" si="33"/>
        <v>135712.245</v>
      </c>
      <c r="L556" s="30" t="e">
        <f t="shared" si="34"/>
        <v>#N/A</v>
      </c>
      <c r="M556" s="10">
        <f t="shared" si="35"/>
        <v>135712.245</v>
      </c>
    </row>
    <row r="557" spans="6:13" ht="20" customHeight="1" x14ac:dyDescent="0.2">
      <c r="F557" s="4">
        <v>42556</v>
      </c>
      <c r="G557" t="s">
        <v>4</v>
      </c>
      <c r="H557" t="s">
        <v>4</v>
      </c>
      <c r="I557" s="10">
        <v>142401.79500000001</v>
      </c>
      <c r="J557" s="30" t="e">
        <f t="shared" si="32"/>
        <v>#N/A</v>
      </c>
      <c r="K557" s="30">
        <f t="shared" si="33"/>
        <v>142401.79500000001</v>
      </c>
      <c r="L557" s="30" t="e">
        <f t="shared" si="34"/>
        <v>#N/A</v>
      </c>
      <c r="M557" s="10">
        <f t="shared" si="35"/>
        <v>142401.79500000001</v>
      </c>
    </row>
    <row r="558" spans="6:13" ht="20" customHeight="1" x14ac:dyDescent="0.2">
      <c r="F558" s="4">
        <v>42557</v>
      </c>
      <c r="G558" t="s">
        <v>4</v>
      </c>
      <c r="H558" t="s">
        <v>4</v>
      </c>
      <c r="I558" s="10">
        <v>134056.095</v>
      </c>
      <c r="J558" s="30" t="e">
        <f t="shared" si="32"/>
        <v>#N/A</v>
      </c>
      <c r="K558" s="30">
        <f t="shared" si="33"/>
        <v>134056.095</v>
      </c>
      <c r="L558" s="30" t="e">
        <f t="shared" si="34"/>
        <v>#N/A</v>
      </c>
      <c r="M558" s="10">
        <f t="shared" si="35"/>
        <v>134056.095</v>
      </c>
    </row>
    <row r="559" spans="6:13" ht="20" customHeight="1" x14ac:dyDescent="0.2">
      <c r="F559" s="4">
        <v>42558</v>
      </c>
      <c r="G559" t="s">
        <v>4</v>
      </c>
      <c r="H559" t="s">
        <v>4</v>
      </c>
      <c r="I559" s="10">
        <v>138768.04500000001</v>
      </c>
      <c r="J559" s="30" t="e">
        <f t="shared" si="32"/>
        <v>#N/A</v>
      </c>
      <c r="K559" s="30">
        <f t="shared" si="33"/>
        <v>138768.04500000001</v>
      </c>
      <c r="L559" s="30" t="e">
        <f t="shared" si="34"/>
        <v>#N/A</v>
      </c>
      <c r="M559" s="10">
        <f t="shared" si="35"/>
        <v>138768.04500000001</v>
      </c>
    </row>
    <row r="560" spans="6:13" ht="20" customHeight="1" x14ac:dyDescent="0.2">
      <c r="F560" s="4">
        <v>42559</v>
      </c>
      <c r="G560" t="s">
        <v>4</v>
      </c>
      <c r="H560" t="s">
        <v>4</v>
      </c>
      <c r="I560" s="10">
        <v>136690.04999999999</v>
      </c>
      <c r="J560" s="30" t="e">
        <f t="shared" si="32"/>
        <v>#N/A</v>
      </c>
      <c r="K560" s="30">
        <f t="shared" si="33"/>
        <v>136690.04999999999</v>
      </c>
      <c r="L560" s="30" t="e">
        <f t="shared" si="34"/>
        <v>#N/A</v>
      </c>
      <c r="M560" s="10">
        <f t="shared" si="35"/>
        <v>136690.04999999999</v>
      </c>
    </row>
    <row r="561" spans="6:13" ht="20" customHeight="1" x14ac:dyDescent="0.2">
      <c r="F561" s="4">
        <v>42560</v>
      </c>
      <c r="G561" t="s">
        <v>4</v>
      </c>
      <c r="H561" t="s">
        <v>4</v>
      </c>
      <c r="I561" s="10">
        <v>122369.535</v>
      </c>
      <c r="J561" s="30" t="e">
        <f t="shared" si="32"/>
        <v>#N/A</v>
      </c>
      <c r="K561" s="30">
        <f t="shared" si="33"/>
        <v>122369.535</v>
      </c>
      <c r="L561" s="30" t="e">
        <f t="shared" si="34"/>
        <v>#N/A</v>
      </c>
      <c r="M561" s="10">
        <f t="shared" si="35"/>
        <v>122369.535</v>
      </c>
    </row>
    <row r="562" spans="6:13" ht="20" customHeight="1" x14ac:dyDescent="0.2">
      <c r="F562" s="4">
        <v>42561</v>
      </c>
      <c r="G562" t="s">
        <v>4</v>
      </c>
      <c r="H562" t="s">
        <v>4</v>
      </c>
      <c r="I562" s="10">
        <v>119218.23</v>
      </c>
      <c r="J562" s="30" t="e">
        <f t="shared" si="32"/>
        <v>#N/A</v>
      </c>
      <c r="K562" s="30">
        <f t="shared" si="33"/>
        <v>119218.23</v>
      </c>
      <c r="L562" s="30" t="e">
        <f t="shared" si="34"/>
        <v>#N/A</v>
      </c>
      <c r="M562" s="10">
        <f t="shared" si="35"/>
        <v>119218.23</v>
      </c>
    </row>
    <row r="563" spans="6:13" ht="20" customHeight="1" x14ac:dyDescent="0.2">
      <c r="F563" s="4">
        <v>42562</v>
      </c>
      <c r="G563" t="s">
        <v>4</v>
      </c>
      <c r="H563" t="s">
        <v>4</v>
      </c>
      <c r="I563" s="10">
        <v>128207.125</v>
      </c>
      <c r="J563" s="30" t="e">
        <f t="shared" si="32"/>
        <v>#N/A</v>
      </c>
      <c r="K563" s="30">
        <f t="shared" si="33"/>
        <v>128207.125</v>
      </c>
      <c r="L563" s="30" t="e">
        <f t="shared" si="34"/>
        <v>#N/A</v>
      </c>
      <c r="M563" s="10">
        <f t="shared" si="35"/>
        <v>128207.125</v>
      </c>
    </row>
    <row r="564" spans="6:13" ht="20" customHeight="1" x14ac:dyDescent="0.2">
      <c r="F564" s="4">
        <v>42563</v>
      </c>
      <c r="G564" t="s">
        <v>5</v>
      </c>
      <c r="H564" t="s">
        <v>4</v>
      </c>
      <c r="I564" s="10">
        <v>137582.19500000001</v>
      </c>
      <c r="J564" s="30">
        <f t="shared" si="32"/>
        <v>137582.19500000001</v>
      </c>
      <c r="K564" s="30" t="e">
        <f t="shared" si="33"/>
        <v>#N/A</v>
      </c>
      <c r="L564" s="30" t="e">
        <f t="shared" si="34"/>
        <v>#N/A</v>
      </c>
      <c r="M564" s="10">
        <f t="shared" si="35"/>
        <v>137582.19500000001</v>
      </c>
    </row>
    <row r="565" spans="6:13" ht="20" customHeight="1" x14ac:dyDescent="0.2">
      <c r="F565" s="4">
        <v>42564</v>
      </c>
      <c r="G565" t="s">
        <v>5</v>
      </c>
      <c r="H565" t="s">
        <v>4</v>
      </c>
      <c r="I565" s="10">
        <v>145728.26</v>
      </c>
      <c r="J565" s="30">
        <f t="shared" si="32"/>
        <v>145728.26</v>
      </c>
      <c r="K565" s="30" t="e">
        <f t="shared" si="33"/>
        <v>#N/A</v>
      </c>
      <c r="L565" s="30" t="e">
        <f t="shared" si="34"/>
        <v>#N/A</v>
      </c>
      <c r="M565" s="10">
        <f t="shared" si="35"/>
        <v>145728.26</v>
      </c>
    </row>
    <row r="566" spans="6:13" ht="20" customHeight="1" x14ac:dyDescent="0.2">
      <c r="F566" s="4">
        <v>42565</v>
      </c>
      <c r="G566" t="s">
        <v>5</v>
      </c>
      <c r="H566" t="s">
        <v>4</v>
      </c>
      <c r="I566" s="10">
        <v>144103.70499999999</v>
      </c>
      <c r="J566" s="30">
        <f t="shared" si="32"/>
        <v>144103.70499999999</v>
      </c>
      <c r="K566" s="30" t="e">
        <f t="shared" si="33"/>
        <v>#N/A</v>
      </c>
      <c r="L566" s="30" t="e">
        <f t="shared" si="34"/>
        <v>#N/A</v>
      </c>
      <c r="M566" s="10">
        <f t="shared" si="35"/>
        <v>144103.70499999999</v>
      </c>
    </row>
    <row r="567" spans="6:13" ht="20" customHeight="1" x14ac:dyDescent="0.2">
      <c r="F567" s="4">
        <v>42566</v>
      </c>
      <c r="G567" t="s">
        <v>5</v>
      </c>
      <c r="H567" t="s">
        <v>4</v>
      </c>
      <c r="I567" s="10">
        <v>141166.85</v>
      </c>
      <c r="J567" s="30">
        <f t="shared" si="32"/>
        <v>141166.85</v>
      </c>
      <c r="K567" s="30" t="e">
        <f t="shared" si="33"/>
        <v>#N/A</v>
      </c>
      <c r="L567" s="30" t="e">
        <f t="shared" si="34"/>
        <v>#N/A</v>
      </c>
      <c r="M567" s="10">
        <f t="shared" si="35"/>
        <v>141166.85</v>
      </c>
    </row>
    <row r="568" spans="6:13" ht="20" customHeight="1" x14ac:dyDescent="0.2">
      <c r="F568" s="4">
        <v>42567</v>
      </c>
      <c r="G568" t="s">
        <v>5</v>
      </c>
      <c r="H568" t="s">
        <v>4</v>
      </c>
      <c r="I568" s="10">
        <v>120659.15</v>
      </c>
      <c r="J568" s="30">
        <f t="shared" si="32"/>
        <v>120659.15</v>
      </c>
      <c r="K568" s="30" t="e">
        <f t="shared" si="33"/>
        <v>#N/A</v>
      </c>
      <c r="L568" s="30" t="e">
        <f t="shared" si="34"/>
        <v>#N/A</v>
      </c>
      <c r="M568" s="10">
        <f t="shared" si="35"/>
        <v>120659.15</v>
      </c>
    </row>
    <row r="569" spans="6:13" ht="20" customHeight="1" x14ac:dyDescent="0.2">
      <c r="F569" s="4">
        <v>42568</v>
      </c>
      <c r="G569" t="s">
        <v>5</v>
      </c>
      <c r="H569" t="s">
        <v>4</v>
      </c>
      <c r="I569" s="10">
        <v>113418.125</v>
      </c>
      <c r="J569" s="30">
        <f t="shared" si="32"/>
        <v>113418.125</v>
      </c>
      <c r="K569" s="30" t="e">
        <f t="shared" si="33"/>
        <v>#N/A</v>
      </c>
      <c r="L569" s="30" t="e">
        <f t="shared" si="34"/>
        <v>#N/A</v>
      </c>
      <c r="M569" s="10">
        <f t="shared" si="35"/>
        <v>113418.125</v>
      </c>
    </row>
    <row r="570" spans="6:13" ht="20" customHeight="1" x14ac:dyDescent="0.2">
      <c r="F570" s="4">
        <v>42569</v>
      </c>
      <c r="G570" t="s">
        <v>5</v>
      </c>
      <c r="H570" t="s">
        <v>4</v>
      </c>
      <c r="I570" s="10">
        <v>127367.015</v>
      </c>
      <c r="J570" s="30">
        <f t="shared" si="32"/>
        <v>127367.015</v>
      </c>
      <c r="K570" s="30" t="e">
        <f t="shared" si="33"/>
        <v>#N/A</v>
      </c>
      <c r="L570" s="30" t="e">
        <f t="shared" si="34"/>
        <v>#N/A</v>
      </c>
      <c r="M570" s="10">
        <f t="shared" si="35"/>
        <v>127367.015</v>
      </c>
    </row>
    <row r="571" spans="6:13" ht="20" customHeight="1" x14ac:dyDescent="0.2">
      <c r="F571" s="4">
        <v>42570</v>
      </c>
      <c r="G571" t="s">
        <v>5</v>
      </c>
      <c r="H571" t="s">
        <v>4</v>
      </c>
      <c r="I571" s="10">
        <v>137028.04999999999</v>
      </c>
      <c r="J571" s="30">
        <f t="shared" si="32"/>
        <v>137028.04999999999</v>
      </c>
      <c r="K571" s="30" t="e">
        <f t="shared" si="33"/>
        <v>#N/A</v>
      </c>
      <c r="L571" s="30" t="e">
        <f t="shared" si="34"/>
        <v>#N/A</v>
      </c>
      <c r="M571" s="10">
        <f t="shared" si="35"/>
        <v>137028.04999999999</v>
      </c>
    </row>
    <row r="572" spans="6:13" ht="20" customHeight="1" x14ac:dyDescent="0.2">
      <c r="F572" s="4">
        <v>42571</v>
      </c>
      <c r="G572" t="s">
        <v>5</v>
      </c>
      <c r="H572" t="s">
        <v>4</v>
      </c>
      <c r="I572" s="10">
        <v>136850.14000000001</v>
      </c>
      <c r="J572" s="30">
        <f t="shared" si="32"/>
        <v>136850.14000000001</v>
      </c>
      <c r="K572" s="30" t="e">
        <f t="shared" si="33"/>
        <v>#N/A</v>
      </c>
      <c r="L572" s="30" t="e">
        <f t="shared" si="34"/>
        <v>#N/A</v>
      </c>
      <c r="M572" s="10">
        <f t="shared" si="35"/>
        <v>136850.14000000001</v>
      </c>
    </row>
    <row r="573" spans="6:13" ht="20" customHeight="1" x14ac:dyDescent="0.2">
      <c r="F573" s="4">
        <v>42572</v>
      </c>
      <c r="G573" t="s">
        <v>5</v>
      </c>
      <c r="H573" t="s">
        <v>4</v>
      </c>
      <c r="I573" s="10">
        <v>136127.125</v>
      </c>
      <c r="J573" s="30">
        <f t="shared" si="32"/>
        <v>136127.125</v>
      </c>
      <c r="K573" s="30" t="e">
        <f t="shared" si="33"/>
        <v>#N/A</v>
      </c>
      <c r="L573" s="30" t="e">
        <f t="shared" si="34"/>
        <v>#N/A</v>
      </c>
      <c r="M573" s="10">
        <f t="shared" si="35"/>
        <v>136127.125</v>
      </c>
    </row>
    <row r="574" spans="6:13" ht="20" customHeight="1" x14ac:dyDescent="0.2">
      <c r="F574" s="4">
        <v>42573</v>
      </c>
      <c r="G574" t="s">
        <v>5</v>
      </c>
      <c r="H574" t="s">
        <v>4</v>
      </c>
      <c r="I574" s="10">
        <v>128777.82</v>
      </c>
      <c r="J574" s="30">
        <f t="shared" si="32"/>
        <v>128777.82</v>
      </c>
      <c r="K574" s="30" t="e">
        <f t="shared" si="33"/>
        <v>#N/A</v>
      </c>
      <c r="L574" s="30" t="e">
        <f t="shared" si="34"/>
        <v>#N/A</v>
      </c>
      <c r="M574" s="10">
        <f t="shared" si="35"/>
        <v>128777.82</v>
      </c>
    </row>
    <row r="575" spans="6:13" ht="20" customHeight="1" x14ac:dyDescent="0.2">
      <c r="F575" s="4">
        <v>42574</v>
      </c>
      <c r="G575" t="s">
        <v>5</v>
      </c>
      <c r="H575" t="s">
        <v>4</v>
      </c>
      <c r="I575" s="10">
        <v>119888.575</v>
      </c>
      <c r="J575" s="30">
        <f t="shared" si="32"/>
        <v>119888.575</v>
      </c>
      <c r="K575" s="30" t="e">
        <f t="shared" si="33"/>
        <v>#N/A</v>
      </c>
      <c r="L575" s="30" t="e">
        <f t="shared" si="34"/>
        <v>#N/A</v>
      </c>
      <c r="M575" s="10">
        <f t="shared" si="35"/>
        <v>119888.575</v>
      </c>
    </row>
    <row r="576" spans="6:13" ht="20" customHeight="1" x14ac:dyDescent="0.2">
      <c r="F576" s="4">
        <v>42575</v>
      </c>
      <c r="G576" t="s">
        <v>5</v>
      </c>
      <c r="H576" t="s">
        <v>4</v>
      </c>
      <c r="I576" s="10">
        <v>120126.905</v>
      </c>
      <c r="J576" s="30">
        <f t="shared" si="32"/>
        <v>120126.905</v>
      </c>
      <c r="K576" s="30" t="e">
        <f t="shared" si="33"/>
        <v>#N/A</v>
      </c>
      <c r="L576" s="30" t="e">
        <f t="shared" si="34"/>
        <v>#N/A</v>
      </c>
      <c r="M576" s="10">
        <f t="shared" si="35"/>
        <v>120126.905</v>
      </c>
    </row>
    <row r="577" spans="6:13" ht="20" customHeight="1" x14ac:dyDescent="0.2">
      <c r="F577" s="4">
        <v>42576</v>
      </c>
      <c r="G577" t="s">
        <v>5</v>
      </c>
      <c r="H577" t="s">
        <v>4</v>
      </c>
      <c r="I577" s="10">
        <v>138134.63500000001</v>
      </c>
      <c r="J577" s="30">
        <f t="shared" si="32"/>
        <v>138134.63500000001</v>
      </c>
      <c r="K577" s="30" t="e">
        <f t="shared" si="33"/>
        <v>#N/A</v>
      </c>
      <c r="L577" s="30" t="e">
        <f t="shared" si="34"/>
        <v>#N/A</v>
      </c>
      <c r="M577" s="10">
        <f t="shared" si="35"/>
        <v>138134.63500000001</v>
      </c>
    </row>
    <row r="578" spans="6:13" ht="20" customHeight="1" x14ac:dyDescent="0.2">
      <c r="F578" s="4">
        <v>42577</v>
      </c>
      <c r="G578" t="s">
        <v>5</v>
      </c>
      <c r="H578" t="s">
        <v>4</v>
      </c>
      <c r="I578" s="10">
        <v>146465.69</v>
      </c>
      <c r="J578" s="30">
        <f t="shared" si="32"/>
        <v>146465.69</v>
      </c>
      <c r="K578" s="30" t="e">
        <f t="shared" si="33"/>
        <v>#N/A</v>
      </c>
      <c r="L578" s="30" t="e">
        <f t="shared" si="34"/>
        <v>#N/A</v>
      </c>
      <c r="M578" s="10">
        <f t="shared" si="35"/>
        <v>146465.69</v>
      </c>
    </row>
    <row r="579" spans="6:13" ht="20" customHeight="1" x14ac:dyDescent="0.2">
      <c r="F579" s="4">
        <v>42578</v>
      </c>
      <c r="G579" t="s">
        <v>5</v>
      </c>
      <c r="H579" t="s">
        <v>4</v>
      </c>
      <c r="I579" s="10">
        <v>143209.755</v>
      </c>
      <c r="J579" s="30">
        <f t="shared" si="32"/>
        <v>143209.755</v>
      </c>
      <c r="K579" s="30" t="e">
        <f t="shared" si="33"/>
        <v>#N/A</v>
      </c>
      <c r="L579" s="30" t="e">
        <f t="shared" si="34"/>
        <v>#N/A</v>
      </c>
      <c r="M579" s="10">
        <f t="shared" si="35"/>
        <v>143209.755</v>
      </c>
    </row>
    <row r="580" spans="6:13" ht="20" customHeight="1" x14ac:dyDescent="0.2">
      <c r="F580" s="4">
        <v>42579</v>
      </c>
      <c r="G580" t="s">
        <v>5</v>
      </c>
      <c r="H580" t="s">
        <v>4</v>
      </c>
      <c r="I580" s="10">
        <v>142341.63500000001</v>
      </c>
      <c r="J580" s="30">
        <f t="shared" si="32"/>
        <v>142341.63500000001</v>
      </c>
      <c r="K580" s="30" t="e">
        <f t="shared" si="33"/>
        <v>#N/A</v>
      </c>
      <c r="L580" s="30" t="e">
        <f t="shared" si="34"/>
        <v>#N/A</v>
      </c>
      <c r="M580" s="10">
        <f t="shared" si="35"/>
        <v>142341.63500000001</v>
      </c>
    </row>
    <row r="581" spans="6:13" ht="20" customHeight="1" x14ac:dyDescent="0.2">
      <c r="F581" s="4">
        <v>42580</v>
      </c>
      <c r="G581" t="s">
        <v>5</v>
      </c>
      <c r="H581" t="s">
        <v>4</v>
      </c>
      <c r="I581" s="10">
        <v>139822.93</v>
      </c>
      <c r="J581" s="30">
        <f t="shared" si="32"/>
        <v>139822.93</v>
      </c>
      <c r="K581" s="30" t="e">
        <f t="shared" si="33"/>
        <v>#N/A</v>
      </c>
      <c r="L581" s="30" t="e">
        <f t="shared" si="34"/>
        <v>#N/A</v>
      </c>
      <c r="M581" s="10">
        <f t="shared" si="35"/>
        <v>139822.93</v>
      </c>
    </row>
    <row r="582" spans="6:13" ht="20" customHeight="1" x14ac:dyDescent="0.2">
      <c r="F582" s="4">
        <v>42581</v>
      </c>
      <c r="G582" t="s">
        <v>5</v>
      </c>
      <c r="H582" t="s">
        <v>4</v>
      </c>
      <c r="I582" s="10">
        <v>121548.535</v>
      </c>
      <c r="J582" s="30">
        <f t="shared" ref="J582:J645" si="36">IF(G582="Y",I582,NA())</f>
        <v>121548.535</v>
      </c>
      <c r="K582" s="30" t="e">
        <f t="shared" ref="K582:K645" si="37">IF(G582="N",I582,NA())</f>
        <v>#N/A</v>
      </c>
      <c r="L582" s="30" t="e">
        <f t="shared" ref="L582:L645" si="38">IF(H582="Y",I582,NA())</f>
        <v>#N/A</v>
      </c>
      <c r="M582" s="10">
        <f t="shared" ref="M582:M645" si="39">IF(H582="Y",NA(),I582)</f>
        <v>121548.535</v>
      </c>
    </row>
    <row r="583" spans="6:13" ht="20" customHeight="1" x14ac:dyDescent="0.2">
      <c r="F583" s="4">
        <v>42582</v>
      </c>
      <c r="G583" t="s">
        <v>5</v>
      </c>
      <c r="H583" t="s">
        <v>4</v>
      </c>
      <c r="I583" s="10">
        <v>114481.28</v>
      </c>
      <c r="J583" s="30">
        <f t="shared" si="36"/>
        <v>114481.28</v>
      </c>
      <c r="K583" s="30" t="e">
        <f t="shared" si="37"/>
        <v>#N/A</v>
      </c>
      <c r="L583" s="30" t="e">
        <f t="shared" si="38"/>
        <v>#N/A</v>
      </c>
      <c r="M583" s="10">
        <f t="shared" si="39"/>
        <v>114481.28</v>
      </c>
    </row>
    <row r="584" spans="6:13" ht="20" customHeight="1" x14ac:dyDescent="0.2">
      <c r="F584" s="4">
        <v>42583</v>
      </c>
      <c r="G584" t="s">
        <v>5</v>
      </c>
      <c r="H584" t="s">
        <v>4</v>
      </c>
      <c r="I584" s="10">
        <v>137934.845</v>
      </c>
      <c r="J584" s="30">
        <f t="shared" si="36"/>
        <v>137934.845</v>
      </c>
      <c r="K584" s="30" t="e">
        <f t="shared" si="37"/>
        <v>#N/A</v>
      </c>
      <c r="L584" s="30" t="e">
        <f t="shared" si="38"/>
        <v>#N/A</v>
      </c>
      <c r="M584" s="10">
        <f t="shared" si="39"/>
        <v>137934.845</v>
      </c>
    </row>
    <row r="585" spans="6:13" ht="20" customHeight="1" x14ac:dyDescent="0.2">
      <c r="F585" s="4">
        <v>42584</v>
      </c>
      <c r="G585" t="s">
        <v>5</v>
      </c>
      <c r="H585" t="s">
        <v>4</v>
      </c>
      <c r="I585" s="10">
        <v>137301.69</v>
      </c>
      <c r="J585" s="30">
        <f t="shared" si="36"/>
        <v>137301.69</v>
      </c>
      <c r="K585" s="30" t="e">
        <f t="shared" si="37"/>
        <v>#N/A</v>
      </c>
      <c r="L585" s="30" t="e">
        <f t="shared" si="38"/>
        <v>#N/A</v>
      </c>
      <c r="M585" s="10">
        <f t="shared" si="39"/>
        <v>137301.69</v>
      </c>
    </row>
    <row r="586" spans="6:13" ht="20" customHeight="1" x14ac:dyDescent="0.2">
      <c r="F586" s="4">
        <v>42585</v>
      </c>
      <c r="G586" t="s">
        <v>5</v>
      </c>
      <c r="H586" t="s">
        <v>4</v>
      </c>
      <c r="I586" s="10">
        <v>140922.715</v>
      </c>
      <c r="J586" s="30">
        <f t="shared" si="36"/>
        <v>140922.715</v>
      </c>
      <c r="K586" s="30" t="e">
        <f t="shared" si="37"/>
        <v>#N/A</v>
      </c>
      <c r="L586" s="30" t="e">
        <f t="shared" si="38"/>
        <v>#N/A</v>
      </c>
      <c r="M586" s="10">
        <f t="shared" si="39"/>
        <v>140922.715</v>
      </c>
    </row>
    <row r="587" spans="6:13" ht="20" customHeight="1" x14ac:dyDescent="0.2">
      <c r="F587" s="4">
        <v>42586</v>
      </c>
      <c r="G587" t="s">
        <v>5</v>
      </c>
      <c r="H587" t="s">
        <v>4</v>
      </c>
      <c r="I587" s="10">
        <v>142671.51</v>
      </c>
      <c r="J587" s="30">
        <f t="shared" si="36"/>
        <v>142671.51</v>
      </c>
      <c r="K587" s="30" t="e">
        <f t="shared" si="37"/>
        <v>#N/A</v>
      </c>
      <c r="L587" s="30" t="e">
        <f t="shared" si="38"/>
        <v>#N/A</v>
      </c>
      <c r="M587" s="10">
        <f t="shared" si="39"/>
        <v>142671.51</v>
      </c>
    </row>
    <row r="588" spans="6:13" ht="20" customHeight="1" x14ac:dyDescent="0.2">
      <c r="F588" s="4">
        <v>42587</v>
      </c>
      <c r="G588" t="s">
        <v>5</v>
      </c>
      <c r="H588" t="s">
        <v>4</v>
      </c>
      <c r="I588" s="10">
        <v>145491.32999999999</v>
      </c>
      <c r="J588" s="30">
        <f t="shared" si="36"/>
        <v>145491.32999999999</v>
      </c>
      <c r="K588" s="30" t="e">
        <f t="shared" si="37"/>
        <v>#N/A</v>
      </c>
      <c r="L588" s="30" t="e">
        <f t="shared" si="38"/>
        <v>#N/A</v>
      </c>
      <c r="M588" s="10">
        <f t="shared" si="39"/>
        <v>145491.32999999999</v>
      </c>
    </row>
    <row r="589" spans="6:13" ht="20" customHeight="1" x14ac:dyDescent="0.2">
      <c r="F589" s="4">
        <v>42588</v>
      </c>
      <c r="G589" t="s">
        <v>5</v>
      </c>
      <c r="H589" t="s">
        <v>4</v>
      </c>
      <c r="I589" s="10">
        <v>130907.095</v>
      </c>
      <c r="J589" s="30">
        <f t="shared" si="36"/>
        <v>130907.095</v>
      </c>
      <c r="K589" s="30" t="e">
        <f t="shared" si="37"/>
        <v>#N/A</v>
      </c>
      <c r="L589" s="30" t="e">
        <f t="shared" si="38"/>
        <v>#N/A</v>
      </c>
      <c r="M589" s="10">
        <f t="shared" si="39"/>
        <v>130907.095</v>
      </c>
    </row>
    <row r="590" spans="6:13" ht="20" customHeight="1" x14ac:dyDescent="0.2">
      <c r="F590" s="4">
        <v>42589</v>
      </c>
      <c r="G590" t="s">
        <v>5</v>
      </c>
      <c r="H590" t="s">
        <v>4</v>
      </c>
      <c r="I590" s="10">
        <v>120379.285</v>
      </c>
      <c r="J590" s="30">
        <f t="shared" si="36"/>
        <v>120379.285</v>
      </c>
      <c r="K590" s="30" t="e">
        <f t="shared" si="37"/>
        <v>#N/A</v>
      </c>
      <c r="L590" s="30" t="e">
        <f t="shared" si="38"/>
        <v>#N/A</v>
      </c>
      <c r="M590" s="10">
        <f t="shared" si="39"/>
        <v>120379.285</v>
      </c>
    </row>
    <row r="591" spans="6:13" ht="20" customHeight="1" x14ac:dyDescent="0.2">
      <c r="F591" s="4">
        <v>42590</v>
      </c>
      <c r="G591" t="s">
        <v>5</v>
      </c>
      <c r="H591" t="s">
        <v>4</v>
      </c>
      <c r="I591" s="10">
        <v>138506.45000000001</v>
      </c>
      <c r="J591" s="30">
        <f t="shared" si="36"/>
        <v>138506.45000000001</v>
      </c>
      <c r="K591" s="30" t="e">
        <f t="shared" si="37"/>
        <v>#N/A</v>
      </c>
      <c r="L591" s="30" t="e">
        <f t="shared" si="38"/>
        <v>#N/A</v>
      </c>
      <c r="M591" s="10">
        <f t="shared" si="39"/>
        <v>138506.45000000001</v>
      </c>
    </row>
    <row r="592" spans="6:13" ht="20" customHeight="1" x14ac:dyDescent="0.2">
      <c r="F592" s="4">
        <v>42591</v>
      </c>
      <c r="G592" t="s">
        <v>5</v>
      </c>
      <c r="H592" t="s">
        <v>4</v>
      </c>
      <c r="I592" s="10">
        <v>132819.535</v>
      </c>
      <c r="J592" s="30">
        <f t="shared" si="36"/>
        <v>132819.535</v>
      </c>
      <c r="K592" s="30" t="e">
        <f t="shared" si="37"/>
        <v>#N/A</v>
      </c>
      <c r="L592" s="30" t="e">
        <f t="shared" si="38"/>
        <v>#N/A</v>
      </c>
      <c r="M592" s="10">
        <f t="shared" si="39"/>
        <v>132819.535</v>
      </c>
    </row>
    <row r="593" spans="6:13" ht="20" customHeight="1" x14ac:dyDescent="0.2">
      <c r="F593" s="4">
        <v>42592</v>
      </c>
      <c r="G593" t="s">
        <v>5</v>
      </c>
      <c r="H593" t="s">
        <v>4</v>
      </c>
      <c r="I593" s="10">
        <v>130616.67</v>
      </c>
      <c r="J593" s="30">
        <f t="shared" si="36"/>
        <v>130616.67</v>
      </c>
      <c r="K593" s="30" t="e">
        <f t="shared" si="37"/>
        <v>#N/A</v>
      </c>
      <c r="L593" s="30" t="e">
        <f t="shared" si="38"/>
        <v>#N/A</v>
      </c>
      <c r="M593" s="10">
        <f t="shared" si="39"/>
        <v>130616.67</v>
      </c>
    </row>
    <row r="594" spans="6:13" ht="20" customHeight="1" x14ac:dyDescent="0.2">
      <c r="F594" s="4">
        <v>42593</v>
      </c>
      <c r="G594" t="s">
        <v>5</v>
      </c>
      <c r="H594" t="s">
        <v>4</v>
      </c>
      <c r="I594" s="10">
        <v>138368.4</v>
      </c>
      <c r="J594" s="30">
        <f t="shared" si="36"/>
        <v>138368.4</v>
      </c>
      <c r="K594" s="30" t="e">
        <f t="shared" si="37"/>
        <v>#N/A</v>
      </c>
      <c r="L594" s="30" t="e">
        <f t="shared" si="38"/>
        <v>#N/A</v>
      </c>
      <c r="M594" s="10">
        <f t="shared" si="39"/>
        <v>138368.4</v>
      </c>
    </row>
    <row r="595" spans="6:13" ht="20" customHeight="1" x14ac:dyDescent="0.2">
      <c r="F595" s="4">
        <v>42594</v>
      </c>
      <c r="G595" t="s">
        <v>5</v>
      </c>
      <c r="H595" t="s">
        <v>4</v>
      </c>
      <c r="I595" s="10">
        <v>134885.67000000001</v>
      </c>
      <c r="J595" s="30">
        <f t="shared" si="36"/>
        <v>134885.67000000001</v>
      </c>
      <c r="K595" s="30" t="e">
        <f t="shared" si="37"/>
        <v>#N/A</v>
      </c>
      <c r="L595" s="30" t="e">
        <f t="shared" si="38"/>
        <v>#N/A</v>
      </c>
      <c r="M595" s="10">
        <f t="shared" si="39"/>
        <v>134885.67000000001</v>
      </c>
    </row>
    <row r="596" spans="6:13" ht="20" customHeight="1" x14ac:dyDescent="0.2">
      <c r="F596" s="4">
        <v>42595</v>
      </c>
      <c r="G596" t="s">
        <v>5</v>
      </c>
      <c r="H596" t="s">
        <v>4</v>
      </c>
      <c r="I596" s="10">
        <v>120382.80499999999</v>
      </c>
      <c r="J596" s="30">
        <f t="shared" si="36"/>
        <v>120382.80499999999</v>
      </c>
      <c r="K596" s="30" t="e">
        <f t="shared" si="37"/>
        <v>#N/A</v>
      </c>
      <c r="L596" s="30" t="e">
        <f t="shared" si="38"/>
        <v>#N/A</v>
      </c>
      <c r="M596" s="10">
        <f t="shared" si="39"/>
        <v>120382.80499999999</v>
      </c>
    </row>
    <row r="597" spans="6:13" ht="20" customHeight="1" x14ac:dyDescent="0.2">
      <c r="F597" s="4">
        <v>42596</v>
      </c>
      <c r="G597" t="s">
        <v>5</v>
      </c>
      <c r="H597" t="s">
        <v>4</v>
      </c>
      <c r="I597" s="10">
        <v>113066.245</v>
      </c>
      <c r="J597" s="30">
        <f t="shared" si="36"/>
        <v>113066.245</v>
      </c>
      <c r="K597" s="30" t="e">
        <f t="shared" si="37"/>
        <v>#N/A</v>
      </c>
      <c r="L597" s="30" t="e">
        <f t="shared" si="38"/>
        <v>#N/A</v>
      </c>
      <c r="M597" s="10">
        <f t="shared" si="39"/>
        <v>113066.245</v>
      </c>
    </row>
    <row r="598" spans="6:13" ht="20" customHeight="1" x14ac:dyDescent="0.2">
      <c r="F598" s="4">
        <v>42597</v>
      </c>
      <c r="G598" t="s">
        <v>5</v>
      </c>
      <c r="H598" t="s">
        <v>4</v>
      </c>
      <c r="I598" s="10">
        <v>127906.24000000001</v>
      </c>
      <c r="J598" s="30">
        <f t="shared" si="36"/>
        <v>127906.24000000001</v>
      </c>
      <c r="K598" s="30" t="e">
        <f t="shared" si="37"/>
        <v>#N/A</v>
      </c>
      <c r="L598" s="30" t="e">
        <f t="shared" si="38"/>
        <v>#N/A</v>
      </c>
      <c r="M598" s="10">
        <f t="shared" si="39"/>
        <v>127906.24000000001</v>
      </c>
    </row>
    <row r="599" spans="6:13" ht="20" customHeight="1" x14ac:dyDescent="0.2">
      <c r="F599" s="4">
        <v>42598</v>
      </c>
      <c r="G599" t="s">
        <v>5</v>
      </c>
      <c r="H599" t="s">
        <v>4</v>
      </c>
      <c r="I599" s="10">
        <v>124975.11</v>
      </c>
      <c r="J599" s="30">
        <f t="shared" si="36"/>
        <v>124975.11</v>
      </c>
      <c r="K599" s="30" t="e">
        <f t="shared" si="37"/>
        <v>#N/A</v>
      </c>
      <c r="L599" s="30" t="e">
        <f t="shared" si="38"/>
        <v>#N/A</v>
      </c>
      <c r="M599" s="10">
        <f t="shared" si="39"/>
        <v>124975.11</v>
      </c>
    </row>
    <row r="600" spans="6:13" ht="20" customHeight="1" x14ac:dyDescent="0.2">
      <c r="F600" s="4">
        <v>42599</v>
      </c>
      <c r="G600" t="s">
        <v>5</v>
      </c>
      <c r="H600" t="s">
        <v>4</v>
      </c>
      <c r="I600" s="10">
        <v>132561.22</v>
      </c>
      <c r="J600" s="30">
        <f t="shared" si="36"/>
        <v>132561.22</v>
      </c>
      <c r="K600" s="30" t="e">
        <f t="shared" si="37"/>
        <v>#N/A</v>
      </c>
      <c r="L600" s="30" t="e">
        <f t="shared" si="38"/>
        <v>#N/A</v>
      </c>
      <c r="M600" s="10">
        <f t="shared" si="39"/>
        <v>132561.22</v>
      </c>
    </row>
    <row r="601" spans="6:13" ht="20" customHeight="1" x14ac:dyDescent="0.2">
      <c r="F601" s="4">
        <v>42600</v>
      </c>
      <c r="G601" t="s">
        <v>5</v>
      </c>
      <c r="H601" t="s">
        <v>4</v>
      </c>
      <c r="I601" s="10">
        <v>123434.505</v>
      </c>
      <c r="J601" s="30">
        <f t="shared" si="36"/>
        <v>123434.505</v>
      </c>
      <c r="K601" s="30" t="e">
        <f t="shared" si="37"/>
        <v>#N/A</v>
      </c>
      <c r="L601" s="30" t="e">
        <f t="shared" si="38"/>
        <v>#N/A</v>
      </c>
      <c r="M601" s="10">
        <f t="shared" si="39"/>
        <v>123434.505</v>
      </c>
    </row>
    <row r="602" spans="6:13" ht="20" customHeight="1" x14ac:dyDescent="0.2">
      <c r="F602" s="4">
        <v>42601</v>
      </c>
      <c r="G602" t="s">
        <v>5</v>
      </c>
      <c r="H602" t="s">
        <v>4</v>
      </c>
      <c r="I602" s="10">
        <v>132569.74</v>
      </c>
      <c r="J602" s="30">
        <f t="shared" si="36"/>
        <v>132569.74</v>
      </c>
      <c r="K602" s="30" t="e">
        <f t="shared" si="37"/>
        <v>#N/A</v>
      </c>
      <c r="L602" s="30" t="e">
        <f t="shared" si="38"/>
        <v>#N/A</v>
      </c>
      <c r="M602" s="10">
        <f t="shared" si="39"/>
        <v>132569.74</v>
      </c>
    </row>
    <row r="603" spans="6:13" ht="20" customHeight="1" x14ac:dyDescent="0.2">
      <c r="F603" s="4">
        <v>42602</v>
      </c>
      <c r="G603" t="s">
        <v>5</v>
      </c>
      <c r="H603" t="s">
        <v>4</v>
      </c>
      <c r="I603" s="10">
        <v>121052.06</v>
      </c>
      <c r="J603" s="30">
        <f t="shared" si="36"/>
        <v>121052.06</v>
      </c>
      <c r="K603" s="30" t="e">
        <f t="shared" si="37"/>
        <v>#N/A</v>
      </c>
      <c r="L603" s="30" t="e">
        <f t="shared" si="38"/>
        <v>#N/A</v>
      </c>
      <c r="M603" s="10">
        <f t="shared" si="39"/>
        <v>121052.06</v>
      </c>
    </row>
    <row r="604" spans="6:13" ht="20" customHeight="1" x14ac:dyDescent="0.2">
      <c r="F604" s="4">
        <v>42603</v>
      </c>
      <c r="G604" t="s">
        <v>5</v>
      </c>
      <c r="H604" t="s">
        <v>4</v>
      </c>
      <c r="I604" s="10">
        <v>119118.545</v>
      </c>
      <c r="J604" s="30">
        <f t="shared" si="36"/>
        <v>119118.545</v>
      </c>
      <c r="K604" s="30" t="e">
        <f t="shared" si="37"/>
        <v>#N/A</v>
      </c>
      <c r="L604" s="30" t="e">
        <f t="shared" si="38"/>
        <v>#N/A</v>
      </c>
      <c r="M604" s="10">
        <f t="shared" si="39"/>
        <v>119118.545</v>
      </c>
    </row>
    <row r="605" spans="6:13" ht="20" customHeight="1" x14ac:dyDescent="0.2">
      <c r="F605" s="4">
        <v>42604</v>
      </c>
      <c r="G605" t="s">
        <v>5</v>
      </c>
      <c r="H605" t="s">
        <v>4</v>
      </c>
      <c r="I605" s="10">
        <v>139203.5</v>
      </c>
      <c r="J605" s="30">
        <f t="shared" si="36"/>
        <v>139203.5</v>
      </c>
      <c r="K605" s="30" t="e">
        <f t="shared" si="37"/>
        <v>#N/A</v>
      </c>
      <c r="L605" s="30" t="e">
        <f t="shared" si="38"/>
        <v>#N/A</v>
      </c>
      <c r="M605" s="10">
        <f t="shared" si="39"/>
        <v>139203.5</v>
      </c>
    </row>
    <row r="606" spans="6:13" ht="20" customHeight="1" x14ac:dyDescent="0.2">
      <c r="F606" s="4">
        <v>42605</v>
      </c>
      <c r="G606" t="s">
        <v>5</v>
      </c>
      <c r="H606" t="s">
        <v>4</v>
      </c>
      <c r="I606" s="10">
        <v>138640.39000000001</v>
      </c>
      <c r="J606" s="30">
        <f t="shared" si="36"/>
        <v>138640.39000000001</v>
      </c>
      <c r="K606" s="30" t="e">
        <f t="shared" si="37"/>
        <v>#N/A</v>
      </c>
      <c r="L606" s="30" t="e">
        <f t="shared" si="38"/>
        <v>#N/A</v>
      </c>
      <c r="M606" s="10">
        <f t="shared" si="39"/>
        <v>138640.39000000001</v>
      </c>
    </row>
    <row r="607" spans="6:13" ht="20" customHeight="1" x14ac:dyDescent="0.2">
      <c r="F607" s="4">
        <v>42606</v>
      </c>
      <c r="G607" t="s">
        <v>5</v>
      </c>
      <c r="H607" t="s">
        <v>4</v>
      </c>
      <c r="I607" s="10">
        <v>141122.79500000001</v>
      </c>
      <c r="J607" s="30">
        <f t="shared" si="36"/>
        <v>141122.79500000001</v>
      </c>
      <c r="K607" s="30" t="e">
        <f t="shared" si="37"/>
        <v>#N/A</v>
      </c>
      <c r="L607" s="30" t="e">
        <f t="shared" si="38"/>
        <v>#N/A</v>
      </c>
      <c r="M607" s="10">
        <f t="shared" si="39"/>
        <v>141122.79500000001</v>
      </c>
    </row>
    <row r="608" spans="6:13" ht="20" customHeight="1" x14ac:dyDescent="0.2">
      <c r="F608" s="4">
        <v>42607</v>
      </c>
      <c r="G608" t="s">
        <v>5</v>
      </c>
      <c r="H608" t="s">
        <v>4</v>
      </c>
      <c r="I608" s="10">
        <v>139724.02499999999</v>
      </c>
      <c r="J608" s="30">
        <f t="shared" si="36"/>
        <v>139724.02499999999</v>
      </c>
      <c r="K608" s="30" t="e">
        <f t="shared" si="37"/>
        <v>#N/A</v>
      </c>
      <c r="L608" s="30" t="e">
        <f t="shared" si="38"/>
        <v>#N/A</v>
      </c>
      <c r="M608" s="10">
        <f t="shared" si="39"/>
        <v>139724.02499999999</v>
      </c>
    </row>
    <row r="609" spans="6:13" ht="20" customHeight="1" x14ac:dyDescent="0.2">
      <c r="F609" s="4">
        <v>42608</v>
      </c>
      <c r="G609" t="s">
        <v>5</v>
      </c>
      <c r="H609" t="s">
        <v>4</v>
      </c>
      <c r="I609" s="10">
        <v>139920.54500000001</v>
      </c>
      <c r="J609" s="30">
        <f t="shared" si="36"/>
        <v>139920.54500000001</v>
      </c>
      <c r="K609" s="30" t="e">
        <f t="shared" si="37"/>
        <v>#N/A</v>
      </c>
      <c r="L609" s="30" t="e">
        <f t="shared" si="38"/>
        <v>#N/A</v>
      </c>
      <c r="M609" s="10">
        <f t="shared" si="39"/>
        <v>139920.54500000001</v>
      </c>
    </row>
    <row r="610" spans="6:13" ht="20" customHeight="1" x14ac:dyDescent="0.2">
      <c r="F610" s="4">
        <v>42609</v>
      </c>
      <c r="G610" t="s">
        <v>5</v>
      </c>
      <c r="H610" t="s">
        <v>4</v>
      </c>
      <c r="I610" s="10">
        <v>119573.22</v>
      </c>
      <c r="J610" s="30">
        <f t="shared" si="36"/>
        <v>119573.22</v>
      </c>
      <c r="K610" s="30" t="e">
        <f t="shared" si="37"/>
        <v>#N/A</v>
      </c>
      <c r="L610" s="30" t="e">
        <f t="shared" si="38"/>
        <v>#N/A</v>
      </c>
      <c r="M610" s="10">
        <f t="shared" si="39"/>
        <v>119573.22</v>
      </c>
    </row>
    <row r="611" spans="6:13" ht="20" customHeight="1" x14ac:dyDescent="0.2">
      <c r="F611" s="4">
        <v>42610</v>
      </c>
      <c r="G611" t="s">
        <v>5</v>
      </c>
      <c r="H611" t="s">
        <v>4</v>
      </c>
      <c r="I611" s="10">
        <v>114832.425</v>
      </c>
      <c r="J611" s="30">
        <f t="shared" si="36"/>
        <v>114832.425</v>
      </c>
      <c r="K611" s="30" t="e">
        <f t="shared" si="37"/>
        <v>#N/A</v>
      </c>
      <c r="L611" s="30" t="e">
        <f t="shared" si="38"/>
        <v>#N/A</v>
      </c>
      <c r="M611" s="10">
        <f t="shared" si="39"/>
        <v>114832.425</v>
      </c>
    </row>
    <row r="612" spans="6:13" ht="20" customHeight="1" x14ac:dyDescent="0.2">
      <c r="F612" s="4">
        <v>42611</v>
      </c>
      <c r="G612" t="s">
        <v>5</v>
      </c>
      <c r="H612" t="s">
        <v>4</v>
      </c>
      <c r="I612" s="10">
        <v>125055.69</v>
      </c>
      <c r="J612" s="30">
        <f t="shared" si="36"/>
        <v>125055.69</v>
      </c>
      <c r="K612" s="30" t="e">
        <f t="shared" si="37"/>
        <v>#N/A</v>
      </c>
      <c r="L612" s="30" t="e">
        <f t="shared" si="38"/>
        <v>#N/A</v>
      </c>
      <c r="M612" s="10">
        <f t="shared" si="39"/>
        <v>125055.69</v>
      </c>
    </row>
    <row r="613" spans="6:13" ht="20" customHeight="1" x14ac:dyDescent="0.2">
      <c r="F613" s="4">
        <v>42612</v>
      </c>
      <c r="G613" t="s">
        <v>5</v>
      </c>
      <c r="H613" t="s">
        <v>4</v>
      </c>
      <c r="I613" s="10">
        <v>133748.44</v>
      </c>
      <c r="J613" s="30">
        <f t="shared" si="36"/>
        <v>133748.44</v>
      </c>
      <c r="K613" s="30" t="e">
        <f t="shared" si="37"/>
        <v>#N/A</v>
      </c>
      <c r="L613" s="30" t="e">
        <f t="shared" si="38"/>
        <v>#N/A</v>
      </c>
      <c r="M613" s="10">
        <f t="shared" si="39"/>
        <v>133748.44</v>
      </c>
    </row>
    <row r="614" spans="6:13" ht="20" customHeight="1" x14ac:dyDescent="0.2">
      <c r="F614" s="4">
        <v>42613</v>
      </c>
      <c r="G614" t="s">
        <v>5</v>
      </c>
      <c r="H614" t="s">
        <v>4</v>
      </c>
      <c r="I614" s="10">
        <v>128834.065</v>
      </c>
      <c r="J614" s="30">
        <f t="shared" si="36"/>
        <v>128834.065</v>
      </c>
      <c r="K614" s="30" t="e">
        <f t="shared" si="37"/>
        <v>#N/A</v>
      </c>
      <c r="L614" s="30" t="e">
        <f t="shared" si="38"/>
        <v>#N/A</v>
      </c>
      <c r="M614" s="10">
        <f t="shared" si="39"/>
        <v>128834.065</v>
      </c>
    </row>
    <row r="615" spans="6:13" ht="20" customHeight="1" x14ac:dyDescent="0.2">
      <c r="F615" s="4">
        <v>42614</v>
      </c>
      <c r="G615" t="s">
        <v>5</v>
      </c>
      <c r="H615" t="s">
        <v>4</v>
      </c>
      <c r="I615" s="10">
        <v>134246.16500000001</v>
      </c>
      <c r="J615" s="30">
        <f t="shared" si="36"/>
        <v>134246.16500000001</v>
      </c>
      <c r="K615" s="30" t="e">
        <f t="shared" si="37"/>
        <v>#N/A</v>
      </c>
      <c r="L615" s="30" t="e">
        <f t="shared" si="38"/>
        <v>#N/A</v>
      </c>
      <c r="M615" s="10">
        <f t="shared" si="39"/>
        <v>134246.16500000001</v>
      </c>
    </row>
    <row r="616" spans="6:13" ht="20" customHeight="1" x14ac:dyDescent="0.2">
      <c r="F616" s="4">
        <v>42615</v>
      </c>
      <c r="G616" t="s">
        <v>5</v>
      </c>
      <c r="H616" t="s">
        <v>4</v>
      </c>
      <c r="I616" s="10">
        <v>135273.32500000001</v>
      </c>
      <c r="J616" s="30">
        <f t="shared" si="36"/>
        <v>135273.32500000001</v>
      </c>
      <c r="K616" s="30" t="e">
        <f t="shared" si="37"/>
        <v>#N/A</v>
      </c>
      <c r="L616" s="30" t="e">
        <f t="shared" si="38"/>
        <v>#N/A</v>
      </c>
      <c r="M616" s="10">
        <f t="shared" si="39"/>
        <v>135273.32500000001</v>
      </c>
    </row>
    <row r="617" spans="6:13" ht="20" customHeight="1" x14ac:dyDescent="0.2">
      <c r="F617" s="4">
        <v>42616</v>
      </c>
      <c r="G617" t="s">
        <v>5</v>
      </c>
      <c r="H617" t="s">
        <v>4</v>
      </c>
      <c r="I617" s="10">
        <v>118621.96</v>
      </c>
      <c r="J617" s="30">
        <f t="shared" si="36"/>
        <v>118621.96</v>
      </c>
      <c r="K617" s="30" t="e">
        <f t="shared" si="37"/>
        <v>#N/A</v>
      </c>
      <c r="L617" s="30" t="e">
        <f t="shared" si="38"/>
        <v>#N/A</v>
      </c>
      <c r="M617" s="10">
        <f t="shared" si="39"/>
        <v>118621.96</v>
      </c>
    </row>
    <row r="618" spans="6:13" ht="20" customHeight="1" x14ac:dyDescent="0.2">
      <c r="F618" s="4">
        <v>42617</v>
      </c>
      <c r="G618" t="s">
        <v>5</v>
      </c>
      <c r="H618" t="s">
        <v>4</v>
      </c>
      <c r="I618" s="10">
        <v>110986.005</v>
      </c>
      <c r="J618" s="30">
        <f t="shared" si="36"/>
        <v>110986.005</v>
      </c>
      <c r="K618" s="30" t="e">
        <f t="shared" si="37"/>
        <v>#N/A</v>
      </c>
      <c r="L618" s="30" t="e">
        <f t="shared" si="38"/>
        <v>#N/A</v>
      </c>
      <c r="M618" s="10">
        <f t="shared" si="39"/>
        <v>110986.005</v>
      </c>
    </row>
    <row r="619" spans="6:13" ht="20" customHeight="1" x14ac:dyDescent="0.2">
      <c r="F619" s="4">
        <v>42618</v>
      </c>
      <c r="G619" t="s">
        <v>5</v>
      </c>
      <c r="H619" t="s">
        <v>4</v>
      </c>
      <c r="I619" s="10">
        <v>127275.815</v>
      </c>
      <c r="J619" s="30">
        <f t="shared" si="36"/>
        <v>127275.815</v>
      </c>
      <c r="K619" s="30" t="e">
        <f t="shared" si="37"/>
        <v>#N/A</v>
      </c>
      <c r="L619" s="30" t="e">
        <f t="shared" si="38"/>
        <v>#N/A</v>
      </c>
      <c r="M619" s="10">
        <f t="shared" si="39"/>
        <v>127275.815</v>
      </c>
    </row>
    <row r="620" spans="6:13" ht="20" customHeight="1" x14ac:dyDescent="0.2">
      <c r="F620" s="4">
        <v>42619</v>
      </c>
      <c r="G620" t="s">
        <v>5</v>
      </c>
      <c r="H620" t="s">
        <v>4</v>
      </c>
      <c r="I620" s="10">
        <v>129542.36500000001</v>
      </c>
      <c r="J620" s="30">
        <f t="shared" si="36"/>
        <v>129542.36500000001</v>
      </c>
      <c r="K620" s="30" t="e">
        <f t="shared" si="37"/>
        <v>#N/A</v>
      </c>
      <c r="L620" s="30" t="e">
        <f t="shared" si="38"/>
        <v>#N/A</v>
      </c>
      <c r="M620" s="10">
        <f t="shared" si="39"/>
        <v>129542.36500000001</v>
      </c>
    </row>
    <row r="621" spans="6:13" ht="20" customHeight="1" x14ac:dyDescent="0.2">
      <c r="F621" s="4">
        <v>42620</v>
      </c>
      <c r="G621" t="s">
        <v>5</v>
      </c>
      <c r="H621" t="s">
        <v>4</v>
      </c>
      <c r="I621" s="10">
        <v>123307.02</v>
      </c>
      <c r="J621" s="30">
        <f t="shared" si="36"/>
        <v>123307.02</v>
      </c>
      <c r="K621" s="30" t="e">
        <f t="shared" si="37"/>
        <v>#N/A</v>
      </c>
      <c r="L621" s="30" t="e">
        <f t="shared" si="38"/>
        <v>#N/A</v>
      </c>
      <c r="M621" s="10">
        <f t="shared" si="39"/>
        <v>123307.02</v>
      </c>
    </row>
    <row r="622" spans="6:13" ht="20" customHeight="1" x14ac:dyDescent="0.2">
      <c r="F622" s="4">
        <v>42621</v>
      </c>
      <c r="G622" t="s">
        <v>5</v>
      </c>
      <c r="H622" t="s">
        <v>4</v>
      </c>
      <c r="I622" s="10">
        <v>117722.95</v>
      </c>
      <c r="J622" s="30">
        <f t="shared" si="36"/>
        <v>117722.95</v>
      </c>
      <c r="K622" s="30" t="e">
        <f t="shared" si="37"/>
        <v>#N/A</v>
      </c>
      <c r="L622" s="30" t="e">
        <f t="shared" si="38"/>
        <v>#N/A</v>
      </c>
      <c r="M622" s="10">
        <f t="shared" si="39"/>
        <v>117722.95</v>
      </c>
    </row>
    <row r="623" spans="6:13" ht="20" customHeight="1" x14ac:dyDescent="0.2">
      <c r="F623" s="4">
        <v>42622</v>
      </c>
      <c r="G623" t="s">
        <v>5</v>
      </c>
      <c r="H623" t="s">
        <v>4</v>
      </c>
      <c r="I623" s="10">
        <v>125432.605</v>
      </c>
      <c r="J623" s="30">
        <f t="shared" si="36"/>
        <v>125432.605</v>
      </c>
      <c r="K623" s="30" t="e">
        <f t="shared" si="37"/>
        <v>#N/A</v>
      </c>
      <c r="L623" s="30" t="e">
        <f t="shared" si="38"/>
        <v>#N/A</v>
      </c>
      <c r="M623" s="10">
        <f t="shared" si="39"/>
        <v>125432.605</v>
      </c>
    </row>
    <row r="624" spans="6:13" ht="20" customHeight="1" x14ac:dyDescent="0.2">
      <c r="F624" s="4">
        <v>42623</v>
      </c>
      <c r="G624" t="s">
        <v>5</v>
      </c>
      <c r="H624" t="s">
        <v>4</v>
      </c>
      <c r="I624" s="10">
        <v>111412.995</v>
      </c>
      <c r="J624" s="30">
        <f t="shared" si="36"/>
        <v>111412.995</v>
      </c>
      <c r="K624" s="30" t="e">
        <f t="shared" si="37"/>
        <v>#N/A</v>
      </c>
      <c r="L624" s="30" t="e">
        <f t="shared" si="38"/>
        <v>#N/A</v>
      </c>
      <c r="M624" s="10">
        <f t="shared" si="39"/>
        <v>111412.995</v>
      </c>
    </row>
    <row r="625" spans="6:13" ht="20" customHeight="1" x14ac:dyDescent="0.2">
      <c r="F625" s="4">
        <v>42624</v>
      </c>
      <c r="G625" t="s">
        <v>5</v>
      </c>
      <c r="H625" t="s">
        <v>4</v>
      </c>
      <c r="I625" s="10">
        <v>109125.215</v>
      </c>
      <c r="J625" s="30">
        <f t="shared" si="36"/>
        <v>109125.215</v>
      </c>
      <c r="K625" s="30" t="e">
        <f t="shared" si="37"/>
        <v>#N/A</v>
      </c>
      <c r="L625" s="30" t="e">
        <f t="shared" si="38"/>
        <v>#N/A</v>
      </c>
      <c r="M625" s="10">
        <f t="shared" si="39"/>
        <v>109125.215</v>
      </c>
    </row>
    <row r="626" spans="6:13" ht="20" customHeight="1" x14ac:dyDescent="0.2">
      <c r="F626" s="4">
        <v>42625</v>
      </c>
      <c r="G626" t="s">
        <v>5</v>
      </c>
      <c r="H626" t="s">
        <v>4</v>
      </c>
      <c r="I626" s="10">
        <v>130967.28</v>
      </c>
      <c r="J626" s="30">
        <f t="shared" si="36"/>
        <v>130967.28</v>
      </c>
      <c r="K626" s="30" t="e">
        <f t="shared" si="37"/>
        <v>#N/A</v>
      </c>
      <c r="L626" s="30" t="e">
        <f t="shared" si="38"/>
        <v>#N/A</v>
      </c>
      <c r="M626" s="10">
        <f t="shared" si="39"/>
        <v>130967.28</v>
      </c>
    </row>
    <row r="627" spans="6:13" ht="20" customHeight="1" x14ac:dyDescent="0.2">
      <c r="F627" s="4">
        <v>42626</v>
      </c>
      <c r="G627" t="s">
        <v>5</v>
      </c>
      <c r="H627" t="s">
        <v>4</v>
      </c>
      <c r="I627" s="10">
        <v>134720.155</v>
      </c>
      <c r="J627" s="30">
        <f t="shared" si="36"/>
        <v>134720.155</v>
      </c>
      <c r="K627" s="30" t="e">
        <f t="shared" si="37"/>
        <v>#N/A</v>
      </c>
      <c r="L627" s="30" t="e">
        <f t="shared" si="38"/>
        <v>#N/A</v>
      </c>
      <c r="M627" s="10">
        <f t="shared" si="39"/>
        <v>134720.155</v>
      </c>
    </row>
    <row r="628" spans="6:13" ht="20" customHeight="1" x14ac:dyDescent="0.2">
      <c r="F628" s="4">
        <v>42627</v>
      </c>
      <c r="G628" t="s">
        <v>5</v>
      </c>
      <c r="H628" t="s">
        <v>4</v>
      </c>
      <c r="I628" s="10">
        <v>130650.88</v>
      </c>
      <c r="J628" s="30">
        <f t="shared" si="36"/>
        <v>130650.88</v>
      </c>
      <c r="K628" s="30" t="e">
        <f t="shared" si="37"/>
        <v>#N/A</v>
      </c>
      <c r="L628" s="30" t="e">
        <f t="shared" si="38"/>
        <v>#N/A</v>
      </c>
      <c r="M628" s="10">
        <f t="shared" si="39"/>
        <v>130650.88</v>
      </c>
    </row>
    <row r="629" spans="6:13" ht="20" customHeight="1" x14ac:dyDescent="0.2">
      <c r="F629" s="4">
        <v>42628</v>
      </c>
      <c r="G629" t="s">
        <v>5</v>
      </c>
      <c r="H629" t="s">
        <v>4</v>
      </c>
      <c r="I629" s="10">
        <v>134234.45000000001</v>
      </c>
      <c r="J629" s="30">
        <f t="shared" si="36"/>
        <v>134234.45000000001</v>
      </c>
      <c r="K629" s="30" t="e">
        <f t="shared" si="37"/>
        <v>#N/A</v>
      </c>
      <c r="L629" s="30" t="e">
        <f t="shared" si="38"/>
        <v>#N/A</v>
      </c>
      <c r="M629" s="10">
        <f t="shared" si="39"/>
        <v>134234.45000000001</v>
      </c>
    </row>
    <row r="630" spans="6:13" ht="20" customHeight="1" x14ac:dyDescent="0.2">
      <c r="F630" s="4">
        <v>42629</v>
      </c>
      <c r="G630" t="s">
        <v>4</v>
      </c>
      <c r="H630" t="s">
        <v>4</v>
      </c>
      <c r="I630" s="10">
        <v>131734.10500000001</v>
      </c>
      <c r="J630" s="30" t="e">
        <f t="shared" si="36"/>
        <v>#N/A</v>
      </c>
      <c r="K630" s="30">
        <f t="shared" si="37"/>
        <v>131734.10500000001</v>
      </c>
      <c r="L630" s="30" t="e">
        <f t="shared" si="38"/>
        <v>#N/A</v>
      </c>
      <c r="M630" s="10">
        <f t="shared" si="39"/>
        <v>131734.10500000001</v>
      </c>
    </row>
    <row r="631" spans="6:13" ht="20" customHeight="1" x14ac:dyDescent="0.2">
      <c r="F631" s="4">
        <v>42630</v>
      </c>
      <c r="G631" t="s">
        <v>4</v>
      </c>
      <c r="H631" t="s">
        <v>4</v>
      </c>
      <c r="I631" s="10">
        <v>106709.54</v>
      </c>
      <c r="J631" s="30" t="e">
        <f t="shared" si="36"/>
        <v>#N/A</v>
      </c>
      <c r="K631" s="30">
        <f t="shared" si="37"/>
        <v>106709.54</v>
      </c>
      <c r="L631" s="30" t="e">
        <f t="shared" si="38"/>
        <v>#N/A</v>
      </c>
      <c r="M631" s="10">
        <f t="shared" si="39"/>
        <v>106709.54</v>
      </c>
    </row>
    <row r="632" spans="6:13" ht="20" customHeight="1" x14ac:dyDescent="0.2">
      <c r="F632" s="4">
        <v>42631</v>
      </c>
      <c r="G632" t="s">
        <v>4</v>
      </c>
      <c r="H632" t="s">
        <v>4</v>
      </c>
      <c r="I632" s="10">
        <v>110314.625</v>
      </c>
      <c r="J632" s="30" t="e">
        <f t="shared" si="36"/>
        <v>#N/A</v>
      </c>
      <c r="K632" s="30">
        <f t="shared" si="37"/>
        <v>110314.625</v>
      </c>
      <c r="L632" s="30" t="e">
        <f t="shared" si="38"/>
        <v>#N/A</v>
      </c>
      <c r="M632" s="10">
        <f t="shared" si="39"/>
        <v>110314.625</v>
      </c>
    </row>
    <row r="633" spans="6:13" ht="20" customHeight="1" x14ac:dyDescent="0.2">
      <c r="F633" s="4">
        <v>42632</v>
      </c>
      <c r="G633" t="s">
        <v>4</v>
      </c>
      <c r="H633" t="s">
        <v>4</v>
      </c>
      <c r="I633" s="10">
        <v>127391.09</v>
      </c>
      <c r="J633" s="30" t="e">
        <f t="shared" si="36"/>
        <v>#N/A</v>
      </c>
      <c r="K633" s="30">
        <f t="shared" si="37"/>
        <v>127391.09</v>
      </c>
      <c r="L633" s="30" t="e">
        <f t="shared" si="38"/>
        <v>#N/A</v>
      </c>
      <c r="M633" s="10">
        <f t="shared" si="39"/>
        <v>127391.09</v>
      </c>
    </row>
    <row r="634" spans="6:13" ht="20" customHeight="1" x14ac:dyDescent="0.2">
      <c r="F634" s="4">
        <v>42633</v>
      </c>
      <c r="G634" t="s">
        <v>4</v>
      </c>
      <c r="H634" t="s">
        <v>4</v>
      </c>
      <c r="I634" s="10">
        <v>122664.30499999999</v>
      </c>
      <c r="J634" s="30" t="e">
        <f t="shared" si="36"/>
        <v>#N/A</v>
      </c>
      <c r="K634" s="30">
        <f t="shared" si="37"/>
        <v>122664.30499999999</v>
      </c>
      <c r="L634" s="30" t="e">
        <f t="shared" si="38"/>
        <v>#N/A</v>
      </c>
      <c r="M634" s="10">
        <f t="shared" si="39"/>
        <v>122664.30499999999</v>
      </c>
    </row>
    <row r="635" spans="6:13" ht="20" customHeight="1" x14ac:dyDescent="0.2">
      <c r="F635" s="4">
        <v>42634</v>
      </c>
      <c r="G635" t="s">
        <v>4</v>
      </c>
      <c r="H635" t="s">
        <v>4</v>
      </c>
      <c r="I635" s="10">
        <v>127208.57</v>
      </c>
      <c r="J635" s="30" t="e">
        <f t="shared" si="36"/>
        <v>#N/A</v>
      </c>
      <c r="K635" s="30">
        <f t="shared" si="37"/>
        <v>127208.57</v>
      </c>
      <c r="L635" s="30" t="e">
        <f t="shared" si="38"/>
        <v>#N/A</v>
      </c>
      <c r="M635" s="10">
        <f t="shared" si="39"/>
        <v>127208.57</v>
      </c>
    </row>
    <row r="636" spans="6:13" ht="20" customHeight="1" x14ac:dyDescent="0.2">
      <c r="F636" s="4">
        <v>42635</v>
      </c>
      <c r="G636" t="s">
        <v>4</v>
      </c>
      <c r="H636" t="s">
        <v>4</v>
      </c>
      <c r="I636" s="10">
        <v>131357.34</v>
      </c>
      <c r="J636" s="30" t="e">
        <f t="shared" si="36"/>
        <v>#N/A</v>
      </c>
      <c r="K636" s="30">
        <f t="shared" si="37"/>
        <v>131357.34</v>
      </c>
      <c r="L636" s="30" t="e">
        <f t="shared" si="38"/>
        <v>#N/A</v>
      </c>
      <c r="M636" s="10">
        <f t="shared" si="39"/>
        <v>131357.34</v>
      </c>
    </row>
    <row r="637" spans="6:13" ht="20" customHeight="1" x14ac:dyDescent="0.2">
      <c r="F637" s="4">
        <v>42636</v>
      </c>
      <c r="G637" t="s">
        <v>4</v>
      </c>
      <c r="H637" t="s">
        <v>4</v>
      </c>
      <c r="I637" s="10">
        <v>127420.43</v>
      </c>
      <c r="J637" s="30" t="e">
        <f t="shared" si="36"/>
        <v>#N/A</v>
      </c>
      <c r="K637" s="30">
        <f t="shared" si="37"/>
        <v>127420.43</v>
      </c>
      <c r="L637" s="30" t="e">
        <f t="shared" si="38"/>
        <v>#N/A</v>
      </c>
      <c r="M637" s="10">
        <f t="shared" si="39"/>
        <v>127420.43</v>
      </c>
    </row>
    <row r="638" spans="6:13" ht="20" customHeight="1" x14ac:dyDescent="0.2">
      <c r="F638" s="4">
        <v>42637</v>
      </c>
      <c r="G638" t="s">
        <v>4</v>
      </c>
      <c r="H638" t="s">
        <v>4</v>
      </c>
      <c r="I638" s="10">
        <v>106776.27499999999</v>
      </c>
      <c r="J638" s="30" t="e">
        <f t="shared" si="36"/>
        <v>#N/A</v>
      </c>
      <c r="K638" s="30">
        <f t="shared" si="37"/>
        <v>106776.27499999999</v>
      </c>
      <c r="L638" s="30" t="e">
        <f t="shared" si="38"/>
        <v>#N/A</v>
      </c>
      <c r="M638" s="10">
        <f t="shared" si="39"/>
        <v>106776.27499999999</v>
      </c>
    </row>
    <row r="639" spans="6:13" ht="20" customHeight="1" x14ac:dyDescent="0.2">
      <c r="F639" s="4">
        <v>42638</v>
      </c>
      <c r="G639" t="s">
        <v>4</v>
      </c>
      <c r="H639" t="s">
        <v>4</v>
      </c>
      <c r="I639" s="10">
        <v>105931.55499999999</v>
      </c>
      <c r="J639" s="30" t="e">
        <f t="shared" si="36"/>
        <v>#N/A</v>
      </c>
      <c r="K639" s="30">
        <f t="shared" si="37"/>
        <v>105931.55499999999</v>
      </c>
      <c r="L639" s="30" t="e">
        <f t="shared" si="38"/>
        <v>#N/A</v>
      </c>
      <c r="M639" s="10">
        <f t="shared" si="39"/>
        <v>105931.55499999999</v>
      </c>
    </row>
    <row r="640" spans="6:13" ht="20" customHeight="1" x14ac:dyDescent="0.2">
      <c r="F640" s="4">
        <v>42639</v>
      </c>
      <c r="G640" t="s">
        <v>4</v>
      </c>
      <c r="H640" t="s">
        <v>4</v>
      </c>
      <c r="I640" s="10">
        <v>124343.19</v>
      </c>
      <c r="J640" s="30" t="e">
        <f t="shared" si="36"/>
        <v>#N/A</v>
      </c>
      <c r="K640" s="30">
        <f t="shared" si="37"/>
        <v>124343.19</v>
      </c>
      <c r="L640" s="30" t="e">
        <f t="shared" si="38"/>
        <v>#N/A</v>
      </c>
      <c r="M640" s="10">
        <f t="shared" si="39"/>
        <v>124343.19</v>
      </c>
    </row>
    <row r="641" spans="6:13" ht="20" customHeight="1" x14ac:dyDescent="0.2">
      <c r="F641" s="4">
        <v>42640</v>
      </c>
      <c r="G641" t="s">
        <v>4</v>
      </c>
      <c r="H641" t="s">
        <v>4</v>
      </c>
      <c r="I641" s="10">
        <v>126888.77</v>
      </c>
      <c r="J641" s="30" t="e">
        <f t="shared" si="36"/>
        <v>#N/A</v>
      </c>
      <c r="K641" s="30">
        <f t="shared" si="37"/>
        <v>126888.77</v>
      </c>
      <c r="L641" s="30" t="e">
        <f t="shared" si="38"/>
        <v>#N/A</v>
      </c>
      <c r="M641" s="10">
        <f t="shared" si="39"/>
        <v>126888.77</v>
      </c>
    </row>
    <row r="642" spans="6:13" ht="20" customHeight="1" x14ac:dyDescent="0.2">
      <c r="F642" s="4">
        <v>42641</v>
      </c>
      <c r="G642" t="s">
        <v>4</v>
      </c>
      <c r="H642" t="s">
        <v>4</v>
      </c>
      <c r="I642" s="10">
        <v>121143.25</v>
      </c>
      <c r="J642" s="30" t="e">
        <f t="shared" si="36"/>
        <v>#N/A</v>
      </c>
      <c r="K642" s="30">
        <f t="shared" si="37"/>
        <v>121143.25</v>
      </c>
      <c r="L642" s="30" t="e">
        <f t="shared" si="38"/>
        <v>#N/A</v>
      </c>
      <c r="M642" s="10">
        <f t="shared" si="39"/>
        <v>121143.25</v>
      </c>
    </row>
    <row r="643" spans="6:13" ht="20" customHeight="1" x14ac:dyDescent="0.2">
      <c r="F643" s="4">
        <v>42642</v>
      </c>
      <c r="G643" t="s">
        <v>4</v>
      </c>
      <c r="H643" t="s">
        <v>4</v>
      </c>
      <c r="I643" s="10">
        <v>122858.49</v>
      </c>
      <c r="J643" s="30" t="e">
        <f t="shared" si="36"/>
        <v>#N/A</v>
      </c>
      <c r="K643" s="30">
        <f t="shared" si="37"/>
        <v>122858.49</v>
      </c>
      <c r="L643" s="30" t="e">
        <f t="shared" si="38"/>
        <v>#N/A</v>
      </c>
      <c r="M643" s="10">
        <f t="shared" si="39"/>
        <v>122858.49</v>
      </c>
    </row>
    <row r="644" spans="6:13" ht="20" customHeight="1" x14ac:dyDescent="0.2">
      <c r="F644" s="4">
        <v>42643</v>
      </c>
      <c r="G644" t="s">
        <v>4</v>
      </c>
      <c r="H644" t="s">
        <v>5</v>
      </c>
      <c r="I644" s="10">
        <v>113439.77499999999</v>
      </c>
      <c r="J644" s="30" t="e">
        <f t="shared" si="36"/>
        <v>#N/A</v>
      </c>
      <c r="K644" s="30">
        <f t="shared" si="37"/>
        <v>113439.77499999999</v>
      </c>
      <c r="L644" s="30">
        <f t="shared" si="38"/>
        <v>113439.77499999999</v>
      </c>
      <c r="M644" s="10" t="e">
        <f t="shared" si="39"/>
        <v>#N/A</v>
      </c>
    </row>
    <row r="645" spans="6:13" ht="20" customHeight="1" x14ac:dyDescent="0.2">
      <c r="F645" s="4">
        <v>42644</v>
      </c>
      <c r="G645" t="s">
        <v>4</v>
      </c>
      <c r="H645" t="s">
        <v>4</v>
      </c>
      <c r="I645" s="10">
        <v>109181.26</v>
      </c>
      <c r="J645" s="30" t="e">
        <f t="shared" si="36"/>
        <v>#N/A</v>
      </c>
      <c r="K645" s="30">
        <f t="shared" si="37"/>
        <v>109181.26</v>
      </c>
      <c r="L645" s="30" t="e">
        <f t="shared" si="38"/>
        <v>#N/A</v>
      </c>
      <c r="M645" s="10">
        <f t="shared" si="39"/>
        <v>109181.26</v>
      </c>
    </row>
    <row r="646" spans="6:13" ht="20" customHeight="1" x14ac:dyDescent="0.2">
      <c r="F646" s="4">
        <v>42645</v>
      </c>
      <c r="G646" t="s">
        <v>4</v>
      </c>
      <c r="H646" t="s">
        <v>4</v>
      </c>
      <c r="I646" s="10">
        <v>97992.93</v>
      </c>
      <c r="J646" s="30" t="e">
        <f t="shared" ref="J646:J709" si="40">IF(G646="Y",I646,NA())</f>
        <v>#N/A</v>
      </c>
      <c r="K646" s="30">
        <f t="shared" ref="K646:K709" si="41">IF(G646="N",I646,NA())</f>
        <v>97992.93</v>
      </c>
      <c r="L646" s="30" t="e">
        <f t="shared" ref="L646:L709" si="42">IF(H646="Y",I646,NA())</f>
        <v>#N/A</v>
      </c>
      <c r="M646" s="10">
        <f t="shared" ref="M646:M709" si="43">IF(H646="Y",NA(),I646)</f>
        <v>97992.93</v>
      </c>
    </row>
    <row r="647" spans="6:13" ht="20" customHeight="1" x14ac:dyDescent="0.2">
      <c r="F647" s="4">
        <v>42646</v>
      </c>
      <c r="G647" t="s">
        <v>4</v>
      </c>
      <c r="H647" t="s">
        <v>4</v>
      </c>
      <c r="I647" s="10">
        <v>115839.01</v>
      </c>
      <c r="J647" s="30" t="e">
        <f t="shared" si="40"/>
        <v>#N/A</v>
      </c>
      <c r="K647" s="30">
        <f t="shared" si="41"/>
        <v>115839.01</v>
      </c>
      <c r="L647" s="30" t="e">
        <f t="shared" si="42"/>
        <v>#N/A</v>
      </c>
      <c r="M647" s="10">
        <f t="shared" si="43"/>
        <v>115839.01</v>
      </c>
    </row>
    <row r="648" spans="6:13" ht="20" customHeight="1" x14ac:dyDescent="0.2">
      <c r="F648" s="4">
        <v>42647</v>
      </c>
      <c r="G648" t="s">
        <v>5</v>
      </c>
      <c r="H648" t="s">
        <v>4</v>
      </c>
      <c r="I648" s="10">
        <v>124089.47</v>
      </c>
      <c r="J648" s="30">
        <f t="shared" si="40"/>
        <v>124089.47</v>
      </c>
      <c r="K648" s="30" t="e">
        <f t="shared" si="41"/>
        <v>#N/A</v>
      </c>
      <c r="L648" s="30" t="e">
        <f t="shared" si="42"/>
        <v>#N/A</v>
      </c>
      <c r="M648" s="10">
        <f t="shared" si="43"/>
        <v>124089.47</v>
      </c>
    </row>
    <row r="649" spans="6:13" ht="20" customHeight="1" x14ac:dyDescent="0.2">
      <c r="F649" s="4">
        <v>42648</v>
      </c>
      <c r="G649" t="s">
        <v>5</v>
      </c>
      <c r="H649" t="s">
        <v>4</v>
      </c>
      <c r="I649" s="10">
        <v>128558.38499999999</v>
      </c>
      <c r="J649" s="30">
        <f t="shared" si="40"/>
        <v>128558.38499999999</v>
      </c>
      <c r="K649" s="30" t="e">
        <f t="shared" si="41"/>
        <v>#N/A</v>
      </c>
      <c r="L649" s="30" t="e">
        <f t="shared" si="42"/>
        <v>#N/A</v>
      </c>
      <c r="M649" s="10">
        <f t="shared" si="43"/>
        <v>128558.38499999999</v>
      </c>
    </row>
    <row r="650" spans="6:13" ht="20" customHeight="1" x14ac:dyDescent="0.2">
      <c r="F650" s="4">
        <v>42649</v>
      </c>
      <c r="G650" t="s">
        <v>5</v>
      </c>
      <c r="H650" t="s">
        <v>4</v>
      </c>
      <c r="I650" s="10">
        <v>115898.54</v>
      </c>
      <c r="J650" s="30">
        <f t="shared" si="40"/>
        <v>115898.54</v>
      </c>
      <c r="K650" s="30" t="e">
        <f t="shared" si="41"/>
        <v>#N/A</v>
      </c>
      <c r="L650" s="30" t="e">
        <f t="shared" si="42"/>
        <v>#N/A</v>
      </c>
      <c r="M650" s="10">
        <f t="shared" si="43"/>
        <v>115898.54</v>
      </c>
    </row>
    <row r="651" spans="6:13" ht="20" customHeight="1" x14ac:dyDescent="0.2">
      <c r="F651" s="4">
        <v>42650</v>
      </c>
      <c r="G651" t="s">
        <v>5</v>
      </c>
      <c r="H651" t="s">
        <v>4</v>
      </c>
      <c r="I651" s="10">
        <v>116197.73</v>
      </c>
      <c r="J651" s="30">
        <f t="shared" si="40"/>
        <v>116197.73</v>
      </c>
      <c r="K651" s="30" t="e">
        <f t="shared" si="41"/>
        <v>#N/A</v>
      </c>
      <c r="L651" s="30" t="e">
        <f t="shared" si="42"/>
        <v>#N/A</v>
      </c>
      <c r="M651" s="10">
        <f t="shared" si="43"/>
        <v>116197.73</v>
      </c>
    </row>
    <row r="652" spans="6:13" ht="20" customHeight="1" x14ac:dyDescent="0.2">
      <c r="F652" s="4">
        <v>42651</v>
      </c>
      <c r="G652" t="s">
        <v>5</v>
      </c>
      <c r="H652" t="s">
        <v>4</v>
      </c>
      <c r="I652" s="10">
        <v>101300.77499999999</v>
      </c>
      <c r="J652" s="30">
        <f t="shared" si="40"/>
        <v>101300.77499999999</v>
      </c>
      <c r="K652" s="30" t="e">
        <f t="shared" si="41"/>
        <v>#N/A</v>
      </c>
      <c r="L652" s="30" t="e">
        <f t="shared" si="42"/>
        <v>#N/A</v>
      </c>
      <c r="M652" s="10">
        <f t="shared" si="43"/>
        <v>101300.77499999999</v>
      </c>
    </row>
    <row r="653" spans="6:13" ht="20" customHeight="1" x14ac:dyDescent="0.2">
      <c r="F653" s="4">
        <v>42652</v>
      </c>
      <c r="G653" t="s">
        <v>5</v>
      </c>
      <c r="H653" t="s">
        <v>4</v>
      </c>
      <c r="I653" s="10">
        <v>94954.16</v>
      </c>
      <c r="J653" s="30">
        <f t="shared" si="40"/>
        <v>94954.16</v>
      </c>
      <c r="K653" s="30" t="e">
        <f t="shared" si="41"/>
        <v>#N/A</v>
      </c>
      <c r="L653" s="30" t="e">
        <f t="shared" si="42"/>
        <v>#N/A</v>
      </c>
      <c r="M653" s="10">
        <f t="shared" si="43"/>
        <v>94954.16</v>
      </c>
    </row>
    <row r="654" spans="6:13" ht="20" customHeight="1" x14ac:dyDescent="0.2">
      <c r="F654" s="4">
        <v>42653</v>
      </c>
      <c r="G654" t="s">
        <v>5</v>
      </c>
      <c r="H654" t="s">
        <v>4</v>
      </c>
      <c r="I654" s="10">
        <v>116831.43</v>
      </c>
      <c r="J654" s="30">
        <f t="shared" si="40"/>
        <v>116831.43</v>
      </c>
      <c r="K654" s="30" t="e">
        <f t="shared" si="41"/>
        <v>#N/A</v>
      </c>
      <c r="L654" s="30" t="e">
        <f t="shared" si="42"/>
        <v>#N/A</v>
      </c>
      <c r="M654" s="10">
        <f t="shared" si="43"/>
        <v>116831.43</v>
      </c>
    </row>
    <row r="655" spans="6:13" ht="20" customHeight="1" x14ac:dyDescent="0.2">
      <c r="F655" s="4">
        <v>42654</v>
      </c>
      <c r="G655" t="s">
        <v>5</v>
      </c>
      <c r="H655" t="s">
        <v>4</v>
      </c>
      <c r="I655" s="10">
        <v>124665.82</v>
      </c>
      <c r="J655" s="30">
        <f t="shared" si="40"/>
        <v>124665.82</v>
      </c>
      <c r="K655" s="30" t="e">
        <f t="shared" si="41"/>
        <v>#N/A</v>
      </c>
      <c r="L655" s="30" t="e">
        <f t="shared" si="42"/>
        <v>#N/A</v>
      </c>
      <c r="M655" s="10">
        <f t="shared" si="43"/>
        <v>124665.82</v>
      </c>
    </row>
    <row r="656" spans="6:13" ht="20" customHeight="1" x14ac:dyDescent="0.2">
      <c r="F656" s="4">
        <v>42655</v>
      </c>
      <c r="G656" t="s">
        <v>5</v>
      </c>
      <c r="H656" t="s">
        <v>4</v>
      </c>
      <c r="I656" s="10">
        <v>128612.3</v>
      </c>
      <c r="J656" s="30">
        <f t="shared" si="40"/>
        <v>128612.3</v>
      </c>
      <c r="K656" s="30" t="e">
        <f t="shared" si="41"/>
        <v>#N/A</v>
      </c>
      <c r="L656" s="30" t="e">
        <f t="shared" si="42"/>
        <v>#N/A</v>
      </c>
      <c r="M656" s="10">
        <f t="shared" si="43"/>
        <v>128612.3</v>
      </c>
    </row>
    <row r="657" spans="6:13" ht="20" customHeight="1" x14ac:dyDescent="0.2">
      <c r="F657" s="4">
        <v>42656</v>
      </c>
      <c r="G657" t="s">
        <v>5</v>
      </c>
      <c r="H657" t="s">
        <v>4</v>
      </c>
      <c r="I657" s="10">
        <v>128242.765</v>
      </c>
      <c r="J657" s="30">
        <f t="shared" si="40"/>
        <v>128242.765</v>
      </c>
      <c r="K657" s="30" t="e">
        <f t="shared" si="41"/>
        <v>#N/A</v>
      </c>
      <c r="L657" s="30" t="e">
        <f t="shared" si="42"/>
        <v>#N/A</v>
      </c>
      <c r="M657" s="10">
        <f t="shared" si="43"/>
        <v>128242.765</v>
      </c>
    </row>
    <row r="658" spans="6:13" ht="20" customHeight="1" x14ac:dyDescent="0.2">
      <c r="F658" s="4">
        <v>42657</v>
      </c>
      <c r="G658" t="s">
        <v>5</v>
      </c>
      <c r="H658" t="s">
        <v>4</v>
      </c>
      <c r="I658" s="10">
        <v>121731.485</v>
      </c>
      <c r="J658" s="30">
        <f t="shared" si="40"/>
        <v>121731.485</v>
      </c>
      <c r="K658" s="30" t="e">
        <f t="shared" si="41"/>
        <v>#N/A</v>
      </c>
      <c r="L658" s="30" t="e">
        <f t="shared" si="42"/>
        <v>#N/A</v>
      </c>
      <c r="M658" s="10">
        <f t="shared" si="43"/>
        <v>121731.485</v>
      </c>
    </row>
    <row r="659" spans="6:13" ht="20" customHeight="1" x14ac:dyDescent="0.2">
      <c r="F659" s="4">
        <v>42658</v>
      </c>
      <c r="G659" t="s">
        <v>5</v>
      </c>
      <c r="H659" t="s">
        <v>4</v>
      </c>
      <c r="I659" s="10">
        <v>97887.485000000001</v>
      </c>
      <c r="J659" s="30">
        <f t="shared" si="40"/>
        <v>97887.485000000001</v>
      </c>
      <c r="K659" s="30" t="e">
        <f t="shared" si="41"/>
        <v>#N/A</v>
      </c>
      <c r="L659" s="30" t="e">
        <f t="shared" si="42"/>
        <v>#N/A</v>
      </c>
      <c r="M659" s="10">
        <f t="shared" si="43"/>
        <v>97887.485000000001</v>
      </c>
    </row>
    <row r="660" spans="6:13" ht="20" customHeight="1" x14ac:dyDescent="0.2">
      <c r="F660" s="4">
        <v>42659</v>
      </c>
      <c r="G660" t="s">
        <v>5</v>
      </c>
      <c r="H660" t="s">
        <v>4</v>
      </c>
      <c r="I660" s="10">
        <v>101793.035</v>
      </c>
      <c r="J660" s="30">
        <f t="shared" si="40"/>
        <v>101793.035</v>
      </c>
      <c r="K660" s="30" t="e">
        <f t="shared" si="41"/>
        <v>#N/A</v>
      </c>
      <c r="L660" s="30" t="e">
        <f t="shared" si="42"/>
        <v>#N/A</v>
      </c>
      <c r="M660" s="10">
        <f t="shared" si="43"/>
        <v>101793.035</v>
      </c>
    </row>
    <row r="661" spans="6:13" ht="20" customHeight="1" x14ac:dyDescent="0.2">
      <c r="F661" s="4">
        <v>42660</v>
      </c>
      <c r="G661" t="s">
        <v>5</v>
      </c>
      <c r="H661" t="s">
        <v>4</v>
      </c>
      <c r="I661" s="10">
        <v>116042.845</v>
      </c>
      <c r="J661" s="30">
        <f t="shared" si="40"/>
        <v>116042.845</v>
      </c>
      <c r="K661" s="30" t="e">
        <f t="shared" si="41"/>
        <v>#N/A</v>
      </c>
      <c r="L661" s="30" t="e">
        <f t="shared" si="42"/>
        <v>#N/A</v>
      </c>
      <c r="M661" s="10">
        <f t="shared" si="43"/>
        <v>116042.845</v>
      </c>
    </row>
    <row r="662" spans="6:13" ht="20" customHeight="1" x14ac:dyDescent="0.2">
      <c r="F662" s="4">
        <v>42661</v>
      </c>
      <c r="G662" t="s">
        <v>5</v>
      </c>
      <c r="H662" t="s">
        <v>4</v>
      </c>
      <c r="I662" s="10">
        <v>123265.44</v>
      </c>
      <c r="J662" s="30">
        <f t="shared" si="40"/>
        <v>123265.44</v>
      </c>
      <c r="K662" s="30" t="e">
        <f t="shared" si="41"/>
        <v>#N/A</v>
      </c>
      <c r="L662" s="30" t="e">
        <f t="shared" si="42"/>
        <v>#N/A</v>
      </c>
      <c r="M662" s="10">
        <f t="shared" si="43"/>
        <v>123265.44</v>
      </c>
    </row>
    <row r="663" spans="6:13" ht="20" customHeight="1" x14ac:dyDescent="0.2">
      <c r="F663" s="4">
        <v>42662</v>
      </c>
      <c r="G663" t="s">
        <v>5</v>
      </c>
      <c r="H663" t="s">
        <v>4</v>
      </c>
      <c r="I663" s="10">
        <v>126362.045</v>
      </c>
      <c r="J663" s="30">
        <f t="shared" si="40"/>
        <v>126362.045</v>
      </c>
      <c r="K663" s="30" t="e">
        <f t="shared" si="41"/>
        <v>#N/A</v>
      </c>
      <c r="L663" s="30" t="e">
        <f t="shared" si="42"/>
        <v>#N/A</v>
      </c>
      <c r="M663" s="10">
        <f t="shared" si="43"/>
        <v>126362.045</v>
      </c>
    </row>
    <row r="664" spans="6:13" ht="20" customHeight="1" x14ac:dyDescent="0.2">
      <c r="F664" s="4">
        <v>42663</v>
      </c>
      <c r="G664" t="s">
        <v>5</v>
      </c>
      <c r="H664" t="s">
        <v>4</v>
      </c>
      <c r="I664" s="10">
        <v>114867.16</v>
      </c>
      <c r="J664" s="30">
        <f t="shared" si="40"/>
        <v>114867.16</v>
      </c>
      <c r="K664" s="30" t="e">
        <f t="shared" si="41"/>
        <v>#N/A</v>
      </c>
      <c r="L664" s="30" t="e">
        <f t="shared" si="42"/>
        <v>#N/A</v>
      </c>
      <c r="M664" s="10">
        <f t="shared" si="43"/>
        <v>114867.16</v>
      </c>
    </row>
    <row r="665" spans="6:13" ht="20" customHeight="1" x14ac:dyDescent="0.2">
      <c r="F665" s="4">
        <v>42664</v>
      </c>
      <c r="G665" t="s">
        <v>5</v>
      </c>
      <c r="H665" t="s">
        <v>4</v>
      </c>
      <c r="I665" s="10">
        <v>122975.285</v>
      </c>
      <c r="J665" s="30">
        <f t="shared" si="40"/>
        <v>122975.285</v>
      </c>
      <c r="K665" s="30" t="e">
        <f t="shared" si="41"/>
        <v>#N/A</v>
      </c>
      <c r="L665" s="30" t="e">
        <f t="shared" si="42"/>
        <v>#N/A</v>
      </c>
      <c r="M665" s="10">
        <f t="shared" si="43"/>
        <v>122975.285</v>
      </c>
    </row>
    <row r="666" spans="6:13" ht="20" customHeight="1" x14ac:dyDescent="0.2">
      <c r="F666" s="4">
        <v>42665</v>
      </c>
      <c r="G666" t="s">
        <v>5</v>
      </c>
      <c r="H666" t="s">
        <v>4</v>
      </c>
      <c r="I666" s="10">
        <v>114184.19500000001</v>
      </c>
      <c r="J666" s="30">
        <f t="shared" si="40"/>
        <v>114184.19500000001</v>
      </c>
      <c r="K666" s="30" t="e">
        <f t="shared" si="41"/>
        <v>#N/A</v>
      </c>
      <c r="L666" s="30" t="e">
        <f t="shared" si="42"/>
        <v>#N/A</v>
      </c>
      <c r="M666" s="10">
        <f t="shared" si="43"/>
        <v>114184.19500000001</v>
      </c>
    </row>
    <row r="667" spans="6:13" ht="20" customHeight="1" x14ac:dyDescent="0.2">
      <c r="F667" s="4">
        <v>42666</v>
      </c>
      <c r="G667" t="s">
        <v>5</v>
      </c>
      <c r="H667" t="s">
        <v>4</v>
      </c>
      <c r="I667" s="10">
        <v>111289</v>
      </c>
      <c r="J667" s="30">
        <f t="shared" si="40"/>
        <v>111289</v>
      </c>
      <c r="K667" s="30" t="e">
        <f t="shared" si="41"/>
        <v>#N/A</v>
      </c>
      <c r="L667" s="30" t="e">
        <f t="shared" si="42"/>
        <v>#N/A</v>
      </c>
      <c r="M667" s="10">
        <f t="shared" si="43"/>
        <v>111289</v>
      </c>
    </row>
    <row r="668" spans="6:13" ht="20" customHeight="1" x14ac:dyDescent="0.2">
      <c r="F668" s="4">
        <v>42667</v>
      </c>
      <c r="G668" t="s">
        <v>5</v>
      </c>
      <c r="H668" t="s">
        <v>4</v>
      </c>
      <c r="I668" s="10">
        <v>125270.16499999999</v>
      </c>
      <c r="J668" s="30">
        <f t="shared" si="40"/>
        <v>125270.16499999999</v>
      </c>
      <c r="K668" s="30" t="e">
        <f t="shared" si="41"/>
        <v>#N/A</v>
      </c>
      <c r="L668" s="30" t="e">
        <f t="shared" si="42"/>
        <v>#N/A</v>
      </c>
      <c r="M668" s="10">
        <f t="shared" si="43"/>
        <v>125270.16499999999</v>
      </c>
    </row>
    <row r="669" spans="6:13" ht="20" customHeight="1" x14ac:dyDescent="0.2">
      <c r="F669" s="4">
        <v>42668</v>
      </c>
      <c r="G669" t="s">
        <v>5</v>
      </c>
      <c r="H669" t="s">
        <v>4</v>
      </c>
      <c r="I669" s="10">
        <v>117138.355</v>
      </c>
      <c r="J669" s="30">
        <f t="shared" si="40"/>
        <v>117138.355</v>
      </c>
      <c r="K669" s="30" t="e">
        <f t="shared" si="41"/>
        <v>#N/A</v>
      </c>
      <c r="L669" s="30" t="e">
        <f t="shared" si="42"/>
        <v>#N/A</v>
      </c>
      <c r="M669" s="10">
        <f t="shared" si="43"/>
        <v>117138.355</v>
      </c>
    </row>
    <row r="670" spans="6:13" ht="20" customHeight="1" x14ac:dyDescent="0.2">
      <c r="F670" s="4">
        <v>42669</v>
      </c>
      <c r="G670" t="s">
        <v>5</v>
      </c>
      <c r="H670" t="s">
        <v>4</v>
      </c>
      <c r="I670" s="10">
        <v>121605.395</v>
      </c>
      <c r="J670" s="30">
        <f t="shared" si="40"/>
        <v>121605.395</v>
      </c>
      <c r="K670" s="30" t="e">
        <f t="shared" si="41"/>
        <v>#N/A</v>
      </c>
      <c r="L670" s="30" t="e">
        <f t="shared" si="42"/>
        <v>#N/A</v>
      </c>
      <c r="M670" s="10">
        <f t="shared" si="43"/>
        <v>121605.395</v>
      </c>
    </row>
    <row r="671" spans="6:13" ht="20" customHeight="1" x14ac:dyDescent="0.2">
      <c r="F671" s="4">
        <v>42670</v>
      </c>
      <c r="G671" t="s">
        <v>5</v>
      </c>
      <c r="H671" t="s">
        <v>4</v>
      </c>
      <c r="I671" s="10">
        <v>120142.43</v>
      </c>
      <c r="J671" s="30">
        <f t="shared" si="40"/>
        <v>120142.43</v>
      </c>
      <c r="K671" s="30" t="e">
        <f t="shared" si="41"/>
        <v>#N/A</v>
      </c>
      <c r="L671" s="30" t="e">
        <f t="shared" si="42"/>
        <v>#N/A</v>
      </c>
      <c r="M671" s="10">
        <f t="shared" si="43"/>
        <v>120142.43</v>
      </c>
    </row>
    <row r="672" spans="6:13" ht="20" customHeight="1" x14ac:dyDescent="0.2">
      <c r="F672" s="4">
        <v>42671</v>
      </c>
      <c r="G672" t="s">
        <v>5</v>
      </c>
      <c r="H672" t="s">
        <v>4</v>
      </c>
      <c r="I672" s="10">
        <v>119820.71</v>
      </c>
      <c r="J672" s="30">
        <f t="shared" si="40"/>
        <v>119820.71</v>
      </c>
      <c r="K672" s="30" t="e">
        <f t="shared" si="41"/>
        <v>#N/A</v>
      </c>
      <c r="L672" s="30" t="e">
        <f t="shared" si="42"/>
        <v>#N/A</v>
      </c>
      <c r="M672" s="10">
        <f t="shared" si="43"/>
        <v>119820.71</v>
      </c>
    </row>
    <row r="673" spans="6:13" ht="20" customHeight="1" x14ac:dyDescent="0.2">
      <c r="F673" s="4">
        <v>42672</v>
      </c>
      <c r="G673" t="s">
        <v>5</v>
      </c>
      <c r="H673" t="s">
        <v>4</v>
      </c>
      <c r="I673" s="10">
        <v>104191.105</v>
      </c>
      <c r="J673" s="30">
        <f t="shared" si="40"/>
        <v>104191.105</v>
      </c>
      <c r="K673" s="30" t="e">
        <f t="shared" si="41"/>
        <v>#N/A</v>
      </c>
      <c r="L673" s="30" t="e">
        <f t="shared" si="42"/>
        <v>#N/A</v>
      </c>
      <c r="M673" s="10">
        <f t="shared" si="43"/>
        <v>104191.105</v>
      </c>
    </row>
    <row r="674" spans="6:13" ht="20" customHeight="1" x14ac:dyDescent="0.2">
      <c r="F674" s="4">
        <v>42673</v>
      </c>
      <c r="G674" t="s">
        <v>5</v>
      </c>
      <c r="H674" t="s">
        <v>4</v>
      </c>
      <c r="I674" s="10">
        <v>94325.72</v>
      </c>
      <c r="J674" s="30">
        <f t="shared" si="40"/>
        <v>94325.72</v>
      </c>
      <c r="K674" s="30" t="e">
        <f t="shared" si="41"/>
        <v>#N/A</v>
      </c>
      <c r="L674" s="30" t="e">
        <f t="shared" si="42"/>
        <v>#N/A</v>
      </c>
      <c r="M674" s="10">
        <f t="shared" si="43"/>
        <v>94325.72</v>
      </c>
    </row>
    <row r="675" spans="6:13" ht="20" customHeight="1" x14ac:dyDescent="0.2">
      <c r="F675" s="4">
        <v>42674</v>
      </c>
      <c r="G675" t="s">
        <v>5</v>
      </c>
      <c r="H675" t="s">
        <v>4</v>
      </c>
      <c r="I675" s="10">
        <v>110661.43</v>
      </c>
      <c r="J675" s="30">
        <f t="shared" si="40"/>
        <v>110661.43</v>
      </c>
      <c r="K675" s="30" t="e">
        <f t="shared" si="41"/>
        <v>#N/A</v>
      </c>
      <c r="L675" s="30" t="e">
        <f t="shared" si="42"/>
        <v>#N/A</v>
      </c>
      <c r="M675" s="10">
        <f t="shared" si="43"/>
        <v>110661.43</v>
      </c>
    </row>
    <row r="676" spans="6:13" ht="20" customHeight="1" x14ac:dyDescent="0.2">
      <c r="F676" s="4">
        <v>42675</v>
      </c>
      <c r="G676" t="s">
        <v>5</v>
      </c>
      <c r="H676" t="s">
        <v>5</v>
      </c>
      <c r="I676" s="10">
        <v>104976.21</v>
      </c>
      <c r="J676" s="30">
        <f t="shared" si="40"/>
        <v>104976.21</v>
      </c>
      <c r="K676" s="30" t="e">
        <f t="shared" si="41"/>
        <v>#N/A</v>
      </c>
      <c r="L676" s="30">
        <f t="shared" si="42"/>
        <v>104976.21</v>
      </c>
      <c r="M676" s="10" t="e">
        <f t="shared" si="43"/>
        <v>#N/A</v>
      </c>
    </row>
    <row r="677" spans="6:13" ht="20" customHeight="1" x14ac:dyDescent="0.2">
      <c r="F677" s="4">
        <v>42676</v>
      </c>
      <c r="G677" t="s">
        <v>5</v>
      </c>
      <c r="H677" t="s">
        <v>4</v>
      </c>
      <c r="I677" s="10">
        <v>119904.48</v>
      </c>
      <c r="J677" s="30">
        <f t="shared" si="40"/>
        <v>119904.48</v>
      </c>
      <c r="K677" s="30" t="e">
        <f t="shared" si="41"/>
        <v>#N/A</v>
      </c>
      <c r="L677" s="30" t="e">
        <f t="shared" si="42"/>
        <v>#N/A</v>
      </c>
      <c r="M677" s="10">
        <f t="shared" si="43"/>
        <v>119904.48</v>
      </c>
    </row>
    <row r="678" spans="6:13" ht="20" customHeight="1" x14ac:dyDescent="0.2">
      <c r="F678" s="4">
        <v>42677</v>
      </c>
      <c r="G678" t="s">
        <v>5</v>
      </c>
      <c r="H678" t="s">
        <v>4</v>
      </c>
      <c r="I678" s="10">
        <v>118677.495</v>
      </c>
      <c r="J678" s="30">
        <f t="shared" si="40"/>
        <v>118677.495</v>
      </c>
      <c r="K678" s="30" t="e">
        <f t="shared" si="41"/>
        <v>#N/A</v>
      </c>
      <c r="L678" s="30" t="e">
        <f t="shared" si="42"/>
        <v>#N/A</v>
      </c>
      <c r="M678" s="10">
        <f t="shared" si="43"/>
        <v>118677.495</v>
      </c>
    </row>
    <row r="679" spans="6:13" ht="20" customHeight="1" x14ac:dyDescent="0.2">
      <c r="F679" s="4">
        <v>42678</v>
      </c>
      <c r="G679" t="s">
        <v>5</v>
      </c>
      <c r="H679" t="s">
        <v>4</v>
      </c>
      <c r="I679" s="10">
        <v>113666.485</v>
      </c>
      <c r="J679" s="30">
        <f t="shared" si="40"/>
        <v>113666.485</v>
      </c>
      <c r="K679" s="30" t="e">
        <f t="shared" si="41"/>
        <v>#N/A</v>
      </c>
      <c r="L679" s="30" t="e">
        <f t="shared" si="42"/>
        <v>#N/A</v>
      </c>
      <c r="M679" s="10">
        <f t="shared" si="43"/>
        <v>113666.485</v>
      </c>
    </row>
    <row r="680" spans="6:13" ht="20" customHeight="1" x14ac:dyDescent="0.2">
      <c r="F680" s="4">
        <v>42679</v>
      </c>
      <c r="G680" t="s">
        <v>5</v>
      </c>
      <c r="H680" t="s">
        <v>4</v>
      </c>
      <c r="I680" s="10">
        <v>101810.75</v>
      </c>
      <c r="J680" s="30">
        <f t="shared" si="40"/>
        <v>101810.75</v>
      </c>
      <c r="K680" s="30" t="e">
        <f t="shared" si="41"/>
        <v>#N/A</v>
      </c>
      <c r="L680" s="30" t="e">
        <f t="shared" si="42"/>
        <v>#N/A</v>
      </c>
      <c r="M680" s="10">
        <f t="shared" si="43"/>
        <v>101810.75</v>
      </c>
    </row>
    <row r="681" spans="6:13" ht="20" customHeight="1" x14ac:dyDescent="0.2">
      <c r="F681" s="4">
        <v>42680</v>
      </c>
      <c r="G681" t="s">
        <v>5</v>
      </c>
      <c r="H681" t="s">
        <v>4</v>
      </c>
      <c r="I681" s="10">
        <v>96934.925000000003</v>
      </c>
      <c r="J681" s="30">
        <f t="shared" si="40"/>
        <v>96934.925000000003</v>
      </c>
      <c r="K681" s="30" t="e">
        <f t="shared" si="41"/>
        <v>#N/A</v>
      </c>
      <c r="L681" s="30" t="e">
        <f t="shared" si="42"/>
        <v>#N/A</v>
      </c>
      <c r="M681" s="10">
        <f t="shared" si="43"/>
        <v>96934.925000000003</v>
      </c>
    </row>
    <row r="682" spans="6:13" ht="20" customHeight="1" x14ac:dyDescent="0.2">
      <c r="F682" s="4">
        <v>42681</v>
      </c>
      <c r="G682" t="s">
        <v>5</v>
      </c>
      <c r="H682" t="s">
        <v>4</v>
      </c>
      <c r="I682" s="10">
        <v>116230.34</v>
      </c>
      <c r="J682" s="30">
        <f t="shared" si="40"/>
        <v>116230.34</v>
      </c>
      <c r="K682" s="30" t="e">
        <f t="shared" si="41"/>
        <v>#N/A</v>
      </c>
      <c r="L682" s="30" t="e">
        <f t="shared" si="42"/>
        <v>#N/A</v>
      </c>
      <c r="M682" s="10">
        <f t="shared" si="43"/>
        <v>116230.34</v>
      </c>
    </row>
    <row r="683" spans="6:13" ht="20" customHeight="1" x14ac:dyDescent="0.2">
      <c r="F683" s="4">
        <v>42682</v>
      </c>
      <c r="G683" t="s">
        <v>5</v>
      </c>
      <c r="H683" t="s">
        <v>4</v>
      </c>
      <c r="I683" s="10">
        <v>117794.595</v>
      </c>
      <c r="J683" s="30">
        <f t="shared" si="40"/>
        <v>117794.595</v>
      </c>
      <c r="K683" s="30" t="e">
        <f t="shared" si="41"/>
        <v>#N/A</v>
      </c>
      <c r="L683" s="30" t="e">
        <f t="shared" si="42"/>
        <v>#N/A</v>
      </c>
      <c r="M683" s="10">
        <f t="shared" si="43"/>
        <v>117794.595</v>
      </c>
    </row>
    <row r="684" spans="6:13" ht="20" customHeight="1" x14ac:dyDescent="0.2">
      <c r="F684" s="4">
        <v>42683</v>
      </c>
      <c r="G684" t="s">
        <v>5</v>
      </c>
      <c r="H684" t="s">
        <v>4</v>
      </c>
      <c r="I684" s="10">
        <v>122131.11500000001</v>
      </c>
      <c r="J684" s="30">
        <f t="shared" si="40"/>
        <v>122131.11500000001</v>
      </c>
      <c r="K684" s="30" t="e">
        <f t="shared" si="41"/>
        <v>#N/A</v>
      </c>
      <c r="L684" s="30" t="e">
        <f t="shared" si="42"/>
        <v>#N/A</v>
      </c>
      <c r="M684" s="10">
        <f t="shared" si="43"/>
        <v>122131.11500000001</v>
      </c>
    </row>
    <row r="685" spans="6:13" ht="20" customHeight="1" x14ac:dyDescent="0.2">
      <c r="F685" s="4">
        <v>42684</v>
      </c>
      <c r="G685" t="s">
        <v>5</v>
      </c>
      <c r="H685" t="s">
        <v>4</v>
      </c>
      <c r="I685" s="10">
        <v>122634.53</v>
      </c>
      <c r="J685" s="30">
        <f t="shared" si="40"/>
        <v>122634.53</v>
      </c>
      <c r="K685" s="30" t="e">
        <f t="shared" si="41"/>
        <v>#N/A</v>
      </c>
      <c r="L685" s="30" t="e">
        <f t="shared" si="42"/>
        <v>#N/A</v>
      </c>
      <c r="M685" s="10">
        <f t="shared" si="43"/>
        <v>122634.53</v>
      </c>
    </row>
    <row r="686" spans="6:13" ht="20" customHeight="1" x14ac:dyDescent="0.2">
      <c r="F686" s="4">
        <v>42685</v>
      </c>
      <c r="G686" t="s">
        <v>5</v>
      </c>
      <c r="H686" t="s">
        <v>4</v>
      </c>
      <c r="I686" s="10">
        <v>117953.88499999999</v>
      </c>
      <c r="J686" s="30">
        <f t="shared" si="40"/>
        <v>117953.88499999999</v>
      </c>
      <c r="K686" s="30" t="e">
        <f t="shared" si="41"/>
        <v>#N/A</v>
      </c>
      <c r="L686" s="30" t="e">
        <f t="shared" si="42"/>
        <v>#N/A</v>
      </c>
      <c r="M686" s="10">
        <f t="shared" si="43"/>
        <v>117953.88499999999</v>
      </c>
    </row>
    <row r="687" spans="6:13" ht="20" customHeight="1" x14ac:dyDescent="0.2">
      <c r="F687" s="4">
        <v>42686</v>
      </c>
      <c r="G687" t="s">
        <v>5</v>
      </c>
      <c r="H687" t="s">
        <v>4</v>
      </c>
      <c r="I687" s="10">
        <v>99907.32</v>
      </c>
      <c r="J687" s="30">
        <f t="shared" si="40"/>
        <v>99907.32</v>
      </c>
      <c r="K687" s="30" t="e">
        <f t="shared" si="41"/>
        <v>#N/A</v>
      </c>
      <c r="L687" s="30" t="e">
        <f t="shared" si="42"/>
        <v>#N/A</v>
      </c>
      <c r="M687" s="10">
        <f t="shared" si="43"/>
        <v>99907.32</v>
      </c>
    </row>
    <row r="688" spans="6:13" ht="20" customHeight="1" x14ac:dyDescent="0.2">
      <c r="F688" s="4">
        <v>42687</v>
      </c>
      <c r="G688" t="s">
        <v>5</v>
      </c>
      <c r="H688" t="s">
        <v>4</v>
      </c>
      <c r="I688" s="10">
        <v>96805.925000000003</v>
      </c>
      <c r="J688" s="30">
        <f t="shared" si="40"/>
        <v>96805.925000000003</v>
      </c>
      <c r="K688" s="30" t="e">
        <f t="shared" si="41"/>
        <v>#N/A</v>
      </c>
      <c r="L688" s="30" t="e">
        <f t="shared" si="42"/>
        <v>#N/A</v>
      </c>
      <c r="M688" s="10">
        <f t="shared" si="43"/>
        <v>96805.925000000003</v>
      </c>
    </row>
    <row r="689" spans="6:13" ht="20" customHeight="1" x14ac:dyDescent="0.2">
      <c r="F689" s="4">
        <v>42688</v>
      </c>
      <c r="G689" t="s">
        <v>5</v>
      </c>
      <c r="H689" t="s">
        <v>4</v>
      </c>
      <c r="I689" s="10">
        <v>116817.15</v>
      </c>
      <c r="J689" s="30">
        <f t="shared" si="40"/>
        <v>116817.15</v>
      </c>
      <c r="K689" s="30" t="e">
        <f t="shared" si="41"/>
        <v>#N/A</v>
      </c>
      <c r="L689" s="30" t="e">
        <f t="shared" si="42"/>
        <v>#N/A</v>
      </c>
      <c r="M689" s="10">
        <f t="shared" si="43"/>
        <v>116817.15</v>
      </c>
    </row>
    <row r="690" spans="6:13" ht="20" customHeight="1" x14ac:dyDescent="0.2">
      <c r="F690" s="4">
        <v>42689</v>
      </c>
      <c r="G690" t="s">
        <v>5</v>
      </c>
      <c r="H690" t="s">
        <v>4</v>
      </c>
      <c r="I690" s="10">
        <v>119905.59</v>
      </c>
      <c r="J690" s="30">
        <f t="shared" si="40"/>
        <v>119905.59</v>
      </c>
      <c r="K690" s="30" t="e">
        <f t="shared" si="41"/>
        <v>#N/A</v>
      </c>
      <c r="L690" s="30" t="e">
        <f t="shared" si="42"/>
        <v>#N/A</v>
      </c>
      <c r="M690" s="10">
        <f t="shared" si="43"/>
        <v>119905.59</v>
      </c>
    </row>
    <row r="691" spans="6:13" ht="20" customHeight="1" x14ac:dyDescent="0.2">
      <c r="F691" s="4">
        <v>42690</v>
      </c>
      <c r="G691" t="s">
        <v>5</v>
      </c>
      <c r="H691" t="s">
        <v>4</v>
      </c>
      <c r="I691" s="10">
        <v>122146.66</v>
      </c>
      <c r="J691" s="30">
        <f t="shared" si="40"/>
        <v>122146.66</v>
      </c>
      <c r="K691" s="30" t="e">
        <f t="shared" si="41"/>
        <v>#N/A</v>
      </c>
      <c r="L691" s="30" t="e">
        <f t="shared" si="42"/>
        <v>#N/A</v>
      </c>
      <c r="M691" s="10">
        <f t="shared" si="43"/>
        <v>122146.66</v>
      </c>
    </row>
    <row r="692" spans="6:13" ht="20" customHeight="1" x14ac:dyDescent="0.2">
      <c r="F692" s="4">
        <v>42691</v>
      </c>
      <c r="G692" t="s">
        <v>5</v>
      </c>
      <c r="H692" t="s">
        <v>4</v>
      </c>
      <c r="I692" s="10">
        <v>122464.645</v>
      </c>
      <c r="J692" s="30">
        <f t="shared" si="40"/>
        <v>122464.645</v>
      </c>
      <c r="K692" s="30" t="e">
        <f t="shared" si="41"/>
        <v>#N/A</v>
      </c>
      <c r="L692" s="30" t="e">
        <f t="shared" si="42"/>
        <v>#N/A</v>
      </c>
      <c r="M692" s="10">
        <f t="shared" si="43"/>
        <v>122464.645</v>
      </c>
    </row>
    <row r="693" spans="6:13" ht="20" customHeight="1" x14ac:dyDescent="0.2">
      <c r="F693" s="4">
        <v>42692</v>
      </c>
      <c r="G693" t="s">
        <v>5</v>
      </c>
      <c r="H693" t="s">
        <v>4</v>
      </c>
      <c r="I693" s="10">
        <v>121441.05</v>
      </c>
      <c r="J693" s="30">
        <f t="shared" si="40"/>
        <v>121441.05</v>
      </c>
      <c r="K693" s="30" t="e">
        <f t="shared" si="41"/>
        <v>#N/A</v>
      </c>
      <c r="L693" s="30" t="e">
        <f t="shared" si="42"/>
        <v>#N/A</v>
      </c>
      <c r="M693" s="10">
        <f t="shared" si="43"/>
        <v>121441.05</v>
      </c>
    </row>
    <row r="694" spans="6:13" ht="20" customHeight="1" x14ac:dyDescent="0.2">
      <c r="F694" s="4">
        <v>42693</v>
      </c>
      <c r="G694" t="s">
        <v>5</v>
      </c>
      <c r="H694" t="s">
        <v>4</v>
      </c>
      <c r="I694" s="10">
        <v>106868.5</v>
      </c>
      <c r="J694" s="30">
        <f t="shared" si="40"/>
        <v>106868.5</v>
      </c>
      <c r="K694" s="30" t="e">
        <f t="shared" si="41"/>
        <v>#N/A</v>
      </c>
      <c r="L694" s="30" t="e">
        <f t="shared" si="42"/>
        <v>#N/A</v>
      </c>
      <c r="M694" s="10">
        <f t="shared" si="43"/>
        <v>106868.5</v>
      </c>
    </row>
    <row r="695" spans="6:13" ht="20" customHeight="1" x14ac:dyDescent="0.2">
      <c r="F695" s="4">
        <v>42694</v>
      </c>
      <c r="G695" t="s">
        <v>5</v>
      </c>
      <c r="H695" t="s">
        <v>4</v>
      </c>
      <c r="I695" s="10">
        <v>112098.33500000001</v>
      </c>
      <c r="J695" s="30">
        <f t="shared" si="40"/>
        <v>112098.33500000001</v>
      </c>
      <c r="K695" s="30" t="e">
        <f t="shared" si="41"/>
        <v>#N/A</v>
      </c>
      <c r="L695" s="30" t="e">
        <f t="shared" si="42"/>
        <v>#N/A</v>
      </c>
      <c r="M695" s="10">
        <f t="shared" si="43"/>
        <v>112098.33500000001</v>
      </c>
    </row>
    <row r="696" spans="6:13" ht="20" customHeight="1" x14ac:dyDescent="0.2">
      <c r="F696" s="4">
        <v>42695</v>
      </c>
      <c r="G696" t="s">
        <v>5</v>
      </c>
      <c r="H696" t="s">
        <v>4</v>
      </c>
      <c r="I696" s="10">
        <v>138681.815</v>
      </c>
      <c r="J696" s="30">
        <f t="shared" si="40"/>
        <v>138681.815</v>
      </c>
      <c r="K696" s="30" t="e">
        <f t="shared" si="41"/>
        <v>#N/A</v>
      </c>
      <c r="L696" s="30" t="e">
        <f t="shared" si="42"/>
        <v>#N/A</v>
      </c>
      <c r="M696" s="10">
        <f t="shared" si="43"/>
        <v>138681.815</v>
      </c>
    </row>
    <row r="697" spans="6:13" ht="20" customHeight="1" x14ac:dyDescent="0.2">
      <c r="F697" s="4">
        <v>42696</v>
      </c>
      <c r="G697" t="s">
        <v>5</v>
      </c>
      <c r="H697" t="s">
        <v>4</v>
      </c>
      <c r="I697" s="10">
        <v>126617.72</v>
      </c>
      <c r="J697" s="30">
        <f t="shared" si="40"/>
        <v>126617.72</v>
      </c>
      <c r="K697" s="30" t="e">
        <f t="shared" si="41"/>
        <v>#N/A</v>
      </c>
      <c r="L697" s="30" t="e">
        <f t="shared" si="42"/>
        <v>#N/A</v>
      </c>
      <c r="M697" s="10">
        <f t="shared" si="43"/>
        <v>126617.72</v>
      </c>
    </row>
    <row r="698" spans="6:13" ht="20" customHeight="1" x14ac:dyDescent="0.2">
      <c r="F698" s="4">
        <v>42697</v>
      </c>
      <c r="G698" t="s">
        <v>5</v>
      </c>
      <c r="H698" t="s">
        <v>4</v>
      </c>
      <c r="I698" s="10">
        <v>118119.01</v>
      </c>
      <c r="J698" s="30">
        <f t="shared" si="40"/>
        <v>118119.01</v>
      </c>
      <c r="K698" s="30" t="e">
        <f t="shared" si="41"/>
        <v>#N/A</v>
      </c>
      <c r="L698" s="30" t="e">
        <f t="shared" si="42"/>
        <v>#N/A</v>
      </c>
      <c r="M698" s="10">
        <f t="shared" si="43"/>
        <v>118119.01</v>
      </c>
    </row>
    <row r="699" spans="6:13" ht="20" customHeight="1" x14ac:dyDescent="0.2">
      <c r="F699" s="4">
        <v>42698</v>
      </c>
      <c r="G699" t="s">
        <v>5</v>
      </c>
      <c r="H699" t="s">
        <v>4</v>
      </c>
      <c r="I699" s="10">
        <v>120308.545</v>
      </c>
      <c r="J699" s="30">
        <f t="shared" si="40"/>
        <v>120308.545</v>
      </c>
      <c r="K699" s="30" t="e">
        <f t="shared" si="41"/>
        <v>#N/A</v>
      </c>
      <c r="L699" s="30" t="e">
        <f t="shared" si="42"/>
        <v>#N/A</v>
      </c>
      <c r="M699" s="10">
        <f t="shared" si="43"/>
        <v>120308.545</v>
      </c>
    </row>
    <row r="700" spans="6:13" ht="20" customHeight="1" x14ac:dyDescent="0.2">
      <c r="F700" s="4">
        <v>42699</v>
      </c>
      <c r="G700" t="s">
        <v>5</v>
      </c>
      <c r="H700" t="s">
        <v>4</v>
      </c>
      <c r="I700" s="10">
        <v>116011.565</v>
      </c>
      <c r="J700" s="30">
        <f t="shared" si="40"/>
        <v>116011.565</v>
      </c>
      <c r="K700" s="30" t="e">
        <f t="shared" si="41"/>
        <v>#N/A</v>
      </c>
      <c r="L700" s="30" t="e">
        <f t="shared" si="42"/>
        <v>#N/A</v>
      </c>
      <c r="M700" s="10">
        <f t="shared" si="43"/>
        <v>116011.565</v>
      </c>
    </row>
    <row r="701" spans="6:13" ht="20" customHeight="1" x14ac:dyDescent="0.2">
      <c r="F701" s="4">
        <v>42700</v>
      </c>
      <c r="G701" t="s">
        <v>5</v>
      </c>
      <c r="H701" t="s">
        <v>4</v>
      </c>
      <c r="I701" s="10">
        <v>104700.05499999999</v>
      </c>
      <c r="J701" s="30">
        <f t="shared" si="40"/>
        <v>104700.05499999999</v>
      </c>
      <c r="K701" s="30" t="e">
        <f t="shared" si="41"/>
        <v>#N/A</v>
      </c>
      <c r="L701" s="30" t="e">
        <f t="shared" si="42"/>
        <v>#N/A</v>
      </c>
      <c r="M701" s="10">
        <f t="shared" si="43"/>
        <v>104700.05499999999</v>
      </c>
    </row>
    <row r="702" spans="6:13" ht="20" customHeight="1" x14ac:dyDescent="0.2">
      <c r="F702" s="4">
        <v>42701</v>
      </c>
      <c r="G702" t="s">
        <v>5</v>
      </c>
      <c r="H702" t="s">
        <v>4</v>
      </c>
      <c r="I702" s="10">
        <v>102718.9</v>
      </c>
      <c r="J702" s="30">
        <f t="shared" si="40"/>
        <v>102718.9</v>
      </c>
      <c r="K702" s="30" t="e">
        <f t="shared" si="41"/>
        <v>#N/A</v>
      </c>
      <c r="L702" s="30" t="e">
        <f t="shared" si="42"/>
        <v>#N/A</v>
      </c>
      <c r="M702" s="10">
        <f t="shared" si="43"/>
        <v>102718.9</v>
      </c>
    </row>
    <row r="703" spans="6:13" ht="20" customHeight="1" x14ac:dyDescent="0.2">
      <c r="F703" s="4">
        <v>42702</v>
      </c>
      <c r="G703" t="s">
        <v>5</v>
      </c>
      <c r="H703" t="s">
        <v>4</v>
      </c>
      <c r="I703" s="10">
        <v>118666.37</v>
      </c>
      <c r="J703" s="30">
        <f t="shared" si="40"/>
        <v>118666.37</v>
      </c>
      <c r="K703" s="30" t="e">
        <f t="shared" si="41"/>
        <v>#N/A</v>
      </c>
      <c r="L703" s="30" t="e">
        <f t="shared" si="42"/>
        <v>#N/A</v>
      </c>
      <c r="M703" s="10">
        <f t="shared" si="43"/>
        <v>118666.37</v>
      </c>
    </row>
    <row r="704" spans="6:13" ht="20" customHeight="1" x14ac:dyDescent="0.2">
      <c r="F704" s="4">
        <v>42703</v>
      </c>
      <c r="G704" t="s">
        <v>5</v>
      </c>
      <c r="H704" t="s">
        <v>4</v>
      </c>
      <c r="I704" s="10">
        <v>119169.17</v>
      </c>
      <c r="J704" s="30">
        <f t="shared" si="40"/>
        <v>119169.17</v>
      </c>
      <c r="K704" s="30" t="e">
        <f t="shared" si="41"/>
        <v>#N/A</v>
      </c>
      <c r="L704" s="30" t="e">
        <f t="shared" si="42"/>
        <v>#N/A</v>
      </c>
      <c r="M704" s="10">
        <f t="shared" si="43"/>
        <v>119169.17</v>
      </c>
    </row>
    <row r="705" spans="6:13" ht="20" customHeight="1" x14ac:dyDescent="0.2">
      <c r="F705" s="4">
        <v>42704</v>
      </c>
      <c r="G705" t="s">
        <v>5</v>
      </c>
      <c r="H705" t="s">
        <v>4</v>
      </c>
      <c r="I705" s="10">
        <v>121067.59</v>
      </c>
      <c r="J705" s="30">
        <f t="shared" si="40"/>
        <v>121067.59</v>
      </c>
      <c r="K705" s="30" t="e">
        <f t="shared" si="41"/>
        <v>#N/A</v>
      </c>
      <c r="L705" s="30" t="e">
        <f t="shared" si="42"/>
        <v>#N/A</v>
      </c>
      <c r="M705" s="10">
        <f t="shared" si="43"/>
        <v>121067.59</v>
      </c>
    </row>
    <row r="706" spans="6:13" ht="20" customHeight="1" x14ac:dyDescent="0.2">
      <c r="F706" s="4">
        <v>42705</v>
      </c>
      <c r="G706" t="s">
        <v>5</v>
      </c>
      <c r="H706" t="s">
        <v>4</v>
      </c>
      <c r="I706" s="10">
        <v>113024.02</v>
      </c>
      <c r="J706" s="30">
        <f t="shared" si="40"/>
        <v>113024.02</v>
      </c>
      <c r="K706" s="30" t="e">
        <f t="shared" si="41"/>
        <v>#N/A</v>
      </c>
      <c r="L706" s="30" t="e">
        <f t="shared" si="42"/>
        <v>#N/A</v>
      </c>
      <c r="M706" s="10">
        <f t="shared" si="43"/>
        <v>113024.02</v>
      </c>
    </row>
    <row r="707" spans="6:13" ht="20" customHeight="1" x14ac:dyDescent="0.2">
      <c r="F707" s="4">
        <v>42706</v>
      </c>
      <c r="G707" t="s">
        <v>5</v>
      </c>
      <c r="H707" t="s">
        <v>4</v>
      </c>
      <c r="I707" s="10">
        <v>109318.355</v>
      </c>
      <c r="J707" s="30">
        <f t="shared" si="40"/>
        <v>109318.355</v>
      </c>
      <c r="K707" s="30" t="e">
        <f t="shared" si="41"/>
        <v>#N/A</v>
      </c>
      <c r="L707" s="30" t="e">
        <f t="shared" si="42"/>
        <v>#N/A</v>
      </c>
      <c r="M707" s="10">
        <f t="shared" si="43"/>
        <v>109318.355</v>
      </c>
    </row>
    <row r="708" spans="6:13" ht="20" customHeight="1" x14ac:dyDescent="0.2">
      <c r="F708" s="4">
        <v>42707</v>
      </c>
      <c r="G708" t="s">
        <v>5</v>
      </c>
      <c r="H708" t="s">
        <v>4</v>
      </c>
      <c r="I708" s="10">
        <v>98899.494999999995</v>
      </c>
      <c r="J708" s="30">
        <f t="shared" si="40"/>
        <v>98899.494999999995</v>
      </c>
      <c r="K708" s="30" t="e">
        <f t="shared" si="41"/>
        <v>#N/A</v>
      </c>
      <c r="L708" s="30" t="e">
        <f t="shared" si="42"/>
        <v>#N/A</v>
      </c>
      <c r="M708" s="10">
        <f t="shared" si="43"/>
        <v>98899.494999999995</v>
      </c>
    </row>
    <row r="709" spans="6:13" ht="20" customHeight="1" x14ac:dyDescent="0.2">
      <c r="F709" s="4">
        <v>42708</v>
      </c>
      <c r="G709" t="s">
        <v>5</v>
      </c>
      <c r="H709" t="s">
        <v>4</v>
      </c>
      <c r="I709" s="10">
        <v>97300.36</v>
      </c>
      <c r="J709" s="30">
        <f t="shared" si="40"/>
        <v>97300.36</v>
      </c>
      <c r="K709" s="30" t="e">
        <f t="shared" si="41"/>
        <v>#N/A</v>
      </c>
      <c r="L709" s="30" t="e">
        <f t="shared" si="42"/>
        <v>#N/A</v>
      </c>
      <c r="M709" s="10">
        <f t="shared" si="43"/>
        <v>97300.36</v>
      </c>
    </row>
    <row r="710" spans="6:13" ht="20" customHeight="1" x14ac:dyDescent="0.2">
      <c r="F710" s="4">
        <v>42709</v>
      </c>
      <c r="G710" t="s">
        <v>5</v>
      </c>
      <c r="H710" t="s">
        <v>4</v>
      </c>
      <c r="I710" s="10">
        <v>109670</v>
      </c>
      <c r="J710" s="30">
        <f t="shared" ref="J710:J773" si="44">IF(G710="Y",I710,NA())</f>
        <v>109670</v>
      </c>
      <c r="K710" s="30" t="e">
        <f t="shared" ref="K710:K773" si="45">IF(G710="N",I710,NA())</f>
        <v>#N/A</v>
      </c>
      <c r="L710" s="30" t="e">
        <f t="shared" ref="L710:L773" si="46">IF(H710="Y",I710,NA())</f>
        <v>#N/A</v>
      </c>
      <c r="M710" s="10">
        <f t="shared" ref="M710:M773" si="47">IF(H710="Y",NA(),I710)</f>
        <v>109670</v>
      </c>
    </row>
    <row r="711" spans="6:13" ht="20" customHeight="1" x14ac:dyDescent="0.2">
      <c r="F711" s="4">
        <v>42710</v>
      </c>
      <c r="G711" t="s">
        <v>5</v>
      </c>
      <c r="H711" t="s">
        <v>4</v>
      </c>
      <c r="I711" s="10">
        <v>111228.06</v>
      </c>
      <c r="J711" s="30">
        <f t="shared" si="44"/>
        <v>111228.06</v>
      </c>
      <c r="K711" s="30" t="e">
        <f t="shared" si="45"/>
        <v>#N/A</v>
      </c>
      <c r="L711" s="30" t="e">
        <f t="shared" si="46"/>
        <v>#N/A</v>
      </c>
      <c r="M711" s="10">
        <f t="shared" si="47"/>
        <v>111228.06</v>
      </c>
    </row>
    <row r="712" spans="6:13" ht="20" customHeight="1" x14ac:dyDescent="0.2">
      <c r="F712" s="4">
        <v>42711</v>
      </c>
      <c r="G712" t="s">
        <v>5</v>
      </c>
      <c r="H712" t="s">
        <v>4</v>
      </c>
      <c r="I712" s="10">
        <v>112738.08</v>
      </c>
      <c r="J712" s="30">
        <f t="shared" si="44"/>
        <v>112738.08</v>
      </c>
      <c r="K712" s="30" t="e">
        <f t="shared" si="45"/>
        <v>#N/A</v>
      </c>
      <c r="L712" s="30" t="e">
        <f t="shared" si="46"/>
        <v>#N/A</v>
      </c>
      <c r="M712" s="10">
        <f t="shared" si="47"/>
        <v>112738.08</v>
      </c>
    </row>
    <row r="713" spans="6:13" ht="20" customHeight="1" x14ac:dyDescent="0.2">
      <c r="F713" s="4">
        <v>42712</v>
      </c>
      <c r="G713" t="s">
        <v>5</v>
      </c>
      <c r="H713" t="s">
        <v>4</v>
      </c>
      <c r="I713" s="10">
        <v>105445.65</v>
      </c>
      <c r="J713" s="30">
        <f t="shared" si="44"/>
        <v>105445.65</v>
      </c>
      <c r="K713" s="30" t="e">
        <f t="shared" si="45"/>
        <v>#N/A</v>
      </c>
      <c r="L713" s="30" t="e">
        <f t="shared" si="46"/>
        <v>#N/A</v>
      </c>
      <c r="M713" s="10">
        <f t="shared" si="47"/>
        <v>105445.65</v>
      </c>
    </row>
    <row r="714" spans="6:13" ht="20" customHeight="1" x14ac:dyDescent="0.2">
      <c r="F714" s="4">
        <v>42713</v>
      </c>
      <c r="G714" t="s">
        <v>5</v>
      </c>
      <c r="H714" t="s">
        <v>4</v>
      </c>
      <c r="I714" s="10">
        <v>105664.09</v>
      </c>
      <c r="J714" s="30">
        <f t="shared" si="44"/>
        <v>105664.09</v>
      </c>
      <c r="K714" s="30" t="e">
        <f t="shared" si="45"/>
        <v>#N/A</v>
      </c>
      <c r="L714" s="30" t="e">
        <f t="shared" si="46"/>
        <v>#N/A</v>
      </c>
      <c r="M714" s="10">
        <f t="shared" si="47"/>
        <v>105664.09</v>
      </c>
    </row>
    <row r="715" spans="6:13" ht="20" customHeight="1" x14ac:dyDescent="0.2">
      <c r="F715" s="4">
        <v>42714</v>
      </c>
      <c r="G715" t="s">
        <v>5</v>
      </c>
      <c r="H715" t="s">
        <v>4</v>
      </c>
      <c r="I715" s="10">
        <v>98622.865000000005</v>
      </c>
      <c r="J715" s="30">
        <f t="shared" si="44"/>
        <v>98622.865000000005</v>
      </c>
      <c r="K715" s="30" t="e">
        <f t="shared" si="45"/>
        <v>#N/A</v>
      </c>
      <c r="L715" s="30" t="e">
        <f t="shared" si="46"/>
        <v>#N/A</v>
      </c>
      <c r="M715" s="10">
        <f t="shared" si="47"/>
        <v>98622.865000000005</v>
      </c>
    </row>
    <row r="716" spans="6:13" ht="20" customHeight="1" x14ac:dyDescent="0.2">
      <c r="F716" s="4">
        <v>42715</v>
      </c>
      <c r="G716" t="s">
        <v>5</v>
      </c>
      <c r="H716" t="s">
        <v>4</v>
      </c>
      <c r="I716" s="10">
        <v>93673.19</v>
      </c>
      <c r="J716" s="30">
        <f t="shared" si="44"/>
        <v>93673.19</v>
      </c>
      <c r="K716" s="30" t="e">
        <f t="shared" si="45"/>
        <v>#N/A</v>
      </c>
      <c r="L716" s="30" t="e">
        <f t="shared" si="46"/>
        <v>#N/A</v>
      </c>
      <c r="M716" s="10">
        <f t="shared" si="47"/>
        <v>93673.19</v>
      </c>
    </row>
    <row r="717" spans="6:13" ht="20" customHeight="1" x14ac:dyDescent="0.2">
      <c r="F717" s="4">
        <v>42716</v>
      </c>
      <c r="G717" t="s">
        <v>5</v>
      </c>
      <c r="H717" t="s">
        <v>4</v>
      </c>
      <c r="I717" s="10">
        <v>120390.11</v>
      </c>
      <c r="J717" s="30">
        <f t="shared" si="44"/>
        <v>120390.11</v>
      </c>
      <c r="K717" s="30" t="e">
        <f t="shared" si="45"/>
        <v>#N/A</v>
      </c>
      <c r="L717" s="30" t="e">
        <f t="shared" si="46"/>
        <v>#N/A</v>
      </c>
      <c r="M717" s="10">
        <f t="shared" si="47"/>
        <v>120390.11</v>
      </c>
    </row>
    <row r="718" spans="6:13" ht="20" customHeight="1" x14ac:dyDescent="0.2">
      <c r="F718" s="4">
        <v>42717</v>
      </c>
      <c r="G718" t="s">
        <v>5</v>
      </c>
      <c r="H718" t="s">
        <v>4</v>
      </c>
      <c r="I718" s="10">
        <v>128831.65</v>
      </c>
      <c r="J718" s="30">
        <f t="shared" si="44"/>
        <v>128831.65</v>
      </c>
      <c r="K718" s="30" t="e">
        <f t="shared" si="45"/>
        <v>#N/A</v>
      </c>
      <c r="L718" s="30" t="e">
        <f t="shared" si="46"/>
        <v>#N/A</v>
      </c>
      <c r="M718" s="10">
        <f t="shared" si="47"/>
        <v>128831.65</v>
      </c>
    </row>
    <row r="719" spans="6:13" ht="20" customHeight="1" x14ac:dyDescent="0.2">
      <c r="F719" s="4">
        <v>42718</v>
      </c>
      <c r="G719" t="s">
        <v>5</v>
      </c>
      <c r="H719" t="s">
        <v>4</v>
      </c>
      <c r="I719" s="10">
        <v>111423.765</v>
      </c>
      <c r="J719" s="30">
        <f t="shared" si="44"/>
        <v>111423.765</v>
      </c>
      <c r="K719" s="30" t="e">
        <f t="shared" si="45"/>
        <v>#N/A</v>
      </c>
      <c r="L719" s="30" t="e">
        <f t="shared" si="46"/>
        <v>#N/A</v>
      </c>
      <c r="M719" s="10">
        <f t="shared" si="47"/>
        <v>111423.765</v>
      </c>
    </row>
    <row r="720" spans="6:13" ht="20" customHeight="1" x14ac:dyDescent="0.2">
      <c r="F720" s="4">
        <v>42719</v>
      </c>
      <c r="G720" t="s">
        <v>5</v>
      </c>
      <c r="H720" t="s">
        <v>4</v>
      </c>
      <c r="I720" s="10">
        <v>107072.36</v>
      </c>
      <c r="J720" s="30">
        <f t="shared" si="44"/>
        <v>107072.36</v>
      </c>
      <c r="K720" s="30" t="e">
        <f t="shared" si="45"/>
        <v>#N/A</v>
      </c>
      <c r="L720" s="30" t="e">
        <f t="shared" si="46"/>
        <v>#N/A</v>
      </c>
      <c r="M720" s="10">
        <f t="shared" si="47"/>
        <v>107072.36</v>
      </c>
    </row>
    <row r="721" spans="6:13" ht="20" customHeight="1" x14ac:dyDescent="0.2">
      <c r="F721" s="4">
        <v>42720</v>
      </c>
      <c r="G721" t="s">
        <v>5</v>
      </c>
      <c r="H721" t="s">
        <v>4</v>
      </c>
      <c r="I721" s="10">
        <v>113698.06</v>
      </c>
      <c r="J721" s="30">
        <f t="shared" si="44"/>
        <v>113698.06</v>
      </c>
      <c r="K721" s="30" t="e">
        <f t="shared" si="45"/>
        <v>#N/A</v>
      </c>
      <c r="L721" s="30" t="e">
        <f t="shared" si="46"/>
        <v>#N/A</v>
      </c>
      <c r="M721" s="10">
        <f t="shared" si="47"/>
        <v>113698.06</v>
      </c>
    </row>
    <row r="722" spans="6:13" ht="20" customHeight="1" x14ac:dyDescent="0.2">
      <c r="F722" s="4">
        <v>42721</v>
      </c>
      <c r="G722" t="s">
        <v>5</v>
      </c>
      <c r="H722" t="s">
        <v>4</v>
      </c>
      <c r="I722" s="10">
        <v>90227.48</v>
      </c>
      <c r="J722" s="30">
        <f t="shared" si="44"/>
        <v>90227.48</v>
      </c>
      <c r="K722" s="30" t="e">
        <f t="shared" si="45"/>
        <v>#N/A</v>
      </c>
      <c r="L722" s="30" t="e">
        <f t="shared" si="46"/>
        <v>#N/A</v>
      </c>
      <c r="M722" s="10">
        <f t="shared" si="47"/>
        <v>90227.48</v>
      </c>
    </row>
    <row r="723" spans="6:13" ht="20" customHeight="1" x14ac:dyDescent="0.2">
      <c r="F723" s="4">
        <v>42722</v>
      </c>
      <c r="G723" t="s">
        <v>5</v>
      </c>
      <c r="H723" t="s">
        <v>4</v>
      </c>
      <c r="I723" s="10">
        <v>90911.085000000006</v>
      </c>
      <c r="J723" s="30">
        <f t="shared" si="44"/>
        <v>90911.085000000006</v>
      </c>
      <c r="K723" s="30" t="e">
        <f t="shared" si="45"/>
        <v>#N/A</v>
      </c>
      <c r="L723" s="30" t="e">
        <f t="shared" si="46"/>
        <v>#N/A</v>
      </c>
      <c r="M723" s="10">
        <f t="shared" si="47"/>
        <v>90911.085000000006</v>
      </c>
    </row>
    <row r="724" spans="6:13" ht="20" customHeight="1" x14ac:dyDescent="0.2">
      <c r="F724" s="4">
        <v>42723</v>
      </c>
      <c r="G724" t="s">
        <v>5</v>
      </c>
      <c r="H724" t="s">
        <v>4</v>
      </c>
      <c r="I724" s="10">
        <v>109260.30499999999</v>
      </c>
      <c r="J724" s="30">
        <f t="shared" si="44"/>
        <v>109260.30499999999</v>
      </c>
      <c r="K724" s="30" t="e">
        <f t="shared" si="45"/>
        <v>#N/A</v>
      </c>
      <c r="L724" s="30" t="e">
        <f t="shared" si="46"/>
        <v>#N/A</v>
      </c>
      <c r="M724" s="10">
        <f t="shared" si="47"/>
        <v>109260.30499999999</v>
      </c>
    </row>
    <row r="725" spans="6:13" ht="20" customHeight="1" x14ac:dyDescent="0.2">
      <c r="F725" s="4">
        <v>42724</v>
      </c>
      <c r="G725" t="s">
        <v>4</v>
      </c>
      <c r="H725" t="s">
        <v>4</v>
      </c>
      <c r="I725" s="10">
        <v>106451.255</v>
      </c>
      <c r="J725" s="30" t="e">
        <f t="shared" si="44"/>
        <v>#N/A</v>
      </c>
      <c r="K725" s="30">
        <f t="shared" si="45"/>
        <v>106451.255</v>
      </c>
      <c r="L725" s="30" t="e">
        <f t="shared" si="46"/>
        <v>#N/A</v>
      </c>
      <c r="M725" s="10">
        <f t="shared" si="47"/>
        <v>106451.255</v>
      </c>
    </row>
    <row r="726" spans="6:13" ht="20" customHeight="1" x14ac:dyDescent="0.2">
      <c r="F726" s="4">
        <v>42725</v>
      </c>
      <c r="G726" t="s">
        <v>4</v>
      </c>
      <c r="H726" t="s">
        <v>4</v>
      </c>
      <c r="I726" s="10">
        <v>104389.51</v>
      </c>
      <c r="J726" s="30" t="e">
        <f t="shared" si="44"/>
        <v>#N/A</v>
      </c>
      <c r="K726" s="30">
        <f t="shared" si="45"/>
        <v>104389.51</v>
      </c>
      <c r="L726" s="30" t="e">
        <f t="shared" si="46"/>
        <v>#N/A</v>
      </c>
      <c r="M726" s="10">
        <f t="shared" si="47"/>
        <v>104389.51</v>
      </c>
    </row>
    <row r="727" spans="6:13" ht="20" customHeight="1" x14ac:dyDescent="0.2">
      <c r="F727" s="4">
        <v>42726</v>
      </c>
      <c r="G727" t="s">
        <v>4</v>
      </c>
      <c r="H727" t="s">
        <v>4</v>
      </c>
      <c r="I727" s="10">
        <v>105513.235</v>
      </c>
      <c r="J727" s="30" t="e">
        <f t="shared" si="44"/>
        <v>#N/A</v>
      </c>
      <c r="K727" s="30">
        <f t="shared" si="45"/>
        <v>105513.235</v>
      </c>
      <c r="L727" s="30" t="e">
        <f t="shared" si="46"/>
        <v>#N/A</v>
      </c>
      <c r="M727" s="10">
        <f t="shared" si="47"/>
        <v>105513.235</v>
      </c>
    </row>
    <row r="728" spans="6:13" ht="20" customHeight="1" x14ac:dyDescent="0.2">
      <c r="F728" s="4">
        <v>42727</v>
      </c>
      <c r="G728" t="s">
        <v>4</v>
      </c>
      <c r="H728" t="s">
        <v>4</v>
      </c>
      <c r="I728" s="10">
        <v>112247.94500000001</v>
      </c>
      <c r="J728" s="30" t="e">
        <f t="shared" si="44"/>
        <v>#N/A</v>
      </c>
      <c r="K728" s="30">
        <f t="shared" si="45"/>
        <v>112247.94500000001</v>
      </c>
      <c r="L728" s="30" t="e">
        <f t="shared" si="46"/>
        <v>#N/A</v>
      </c>
      <c r="M728" s="10">
        <f t="shared" si="47"/>
        <v>112247.94500000001</v>
      </c>
    </row>
    <row r="729" spans="6:13" ht="20" customHeight="1" x14ac:dyDescent="0.2">
      <c r="F729" s="4">
        <v>42728</v>
      </c>
      <c r="G729" t="s">
        <v>4</v>
      </c>
      <c r="H729" t="s">
        <v>4</v>
      </c>
      <c r="I729" s="10">
        <v>114843.875</v>
      </c>
      <c r="J729" s="30" t="e">
        <f t="shared" si="44"/>
        <v>#N/A</v>
      </c>
      <c r="K729" s="30">
        <f t="shared" si="45"/>
        <v>114843.875</v>
      </c>
      <c r="L729" s="30" t="e">
        <f t="shared" si="46"/>
        <v>#N/A</v>
      </c>
      <c r="M729" s="10">
        <f t="shared" si="47"/>
        <v>114843.875</v>
      </c>
    </row>
    <row r="730" spans="6:13" ht="20" customHeight="1" x14ac:dyDescent="0.2">
      <c r="F730" s="4">
        <v>42729</v>
      </c>
      <c r="G730" t="s">
        <v>4</v>
      </c>
      <c r="H730" t="s">
        <v>4</v>
      </c>
      <c r="I730" s="10">
        <v>114468.17</v>
      </c>
      <c r="J730" s="30" t="e">
        <f t="shared" si="44"/>
        <v>#N/A</v>
      </c>
      <c r="K730" s="30">
        <f t="shared" si="45"/>
        <v>114468.17</v>
      </c>
      <c r="L730" s="30" t="e">
        <f t="shared" si="46"/>
        <v>#N/A</v>
      </c>
      <c r="M730" s="10">
        <f t="shared" si="47"/>
        <v>114468.17</v>
      </c>
    </row>
    <row r="731" spans="6:13" ht="20" customHeight="1" x14ac:dyDescent="0.2">
      <c r="F731" s="4">
        <v>42730</v>
      </c>
      <c r="G731" t="s">
        <v>4</v>
      </c>
      <c r="H731" t="s">
        <v>5</v>
      </c>
      <c r="I731" s="10">
        <v>106284.83</v>
      </c>
      <c r="J731" s="30" t="e">
        <f t="shared" si="44"/>
        <v>#N/A</v>
      </c>
      <c r="K731" s="30">
        <f t="shared" si="45"/>
        <v>106284.83</v>
      </c>
      <c r="L731" s="30">
        <f t="shared" si="46"/>
        <v>106284.83</v>
      </c>
      <c r="M731" s="10" t="e">
        <f t="shared" si="47"/>
        <v>#N/A</v>
      </c>
    </row>
    <row r="732" spans="6:13" ht="20" customHeight="1" x14ac:dyDescent="0.2">
      <c r="F732" s="4">
        <v>42731</v>
      </c>
      <c r="G732" t="s">
        <v>4</v>
      </c>
      <c r="H732" t="s">
        <v>5</v>
      </c>
      <c r="I732" s="10">
        <v>99701.43</v>
      </c>
      <c r="J732" s="30" t="e">
        <f t="shared" si="44"/>
        <v>#N/A</v>
      </c>
      <c r="K732" s="30">
        <f t="shared" si="45"/>
        <v>99701.43</v>
      </c>
      <c r="L732" s="30">
        <f t="shared" si="46"/>
        <v>99701.43</v>
      </c>
      <c r="M732" s="10" t="e">
        <f t="shared" si="47"/>
        <v>#N/A</v>
      </c>
    </row>
    <row r="733" spans="6:13" ht="20" customHeight="1" x14ac:dyDescent="0.2">
      <c r="F733" s="4">
        <v>42732</v>
      </c>
      <c r="G733" t="s">
        <v>4</v>
      </c>
      <c r="H733" t="s">
        <v>4</v>
      </c>
      <c r="I733" s="10">
        <v>123693.52</v>
      </c>
      <c r="J733" s="30" t="e">
        <f t="shared" si="44"/>
        <v>#N/A</v>
      </c>
      <c r="K733" s="30">
        <f t="shared" si="45"/>
        <v>123693.52</v>
      </c>
      <c r="L733" s="30" t="e">
        <f t="shared" si="46"/>
        <v>#N/A</v>
      </c>
      <c r="M733" s="10">
        <f t="shared" si="47"/>
        <v>123693.52</v>
      </c>
    </row>
    <row r="734" spans="6:13" ht="20" customHeight="1" x14ac:dyDescent="0.2">
      <c r="F734" s="4">
        <v>42733</v>
      </c>
      <c r="G734" t="s">
        <v>4</v>
      </c>
      <c r="H734" t="s">
        <v>4</v>
      </c>
      <c r="I734" s="10">
        <v>135571.79500000001</v>
      </c>
      <c r="J734" s="30" t="e">
        <f t="shared" si="44"/>
        <v>#N/A</v>
      </c>
      <c r="K734" s="30">
        <f t="shared" si="45"/>
        <v>135571.79500000001</v>
      </c>
      <c r="L734" s="30" t="e">
        <f t="shared" si="46"/>
        <v>#N/A</v>
      </c>
      <c r="M734" s="10">
        <f t="shared" si="47"/>
        <v>135571.79500000001</v>
      </c>
    </row>
    <row r="735" spans="6:13" ht="20" customHeight="1" x14ac:dyDescent="0.2">
      <c r="F735" s="4">
        <v>42734</v>
      </c>
      <c r="G735" t="s">
        <v>4</v>
      </c>
      <c r="H735" t="s">
        <v>4</v>
      </c>
      <c r="I735" s="10">
        <v>112141.83</v>
      </c>
      <c r="J735" s="30" t="e">
        <f t="shared" si="44"/>
        <v>#N/A</v>
      </c>
      <c r="K735" s="30">
        <f t="shared" si="45"/>
        <v>112141.83</v>
      </c>
      <c r="L735" s="30" t="e">
        <f t="shared" si="46"/>
        <v>#N/A</v>
      </c>
      <c r="M735" s="10">
        <f t="shared" si="47"/>
        <v>112141.83</v>
      </c>
    </row>
    <row r="736" spans="6:13" ht="20" customHeight="1" x14ac:dyDescent="0.2">
      <c r="F736" s="4">
        <v>42735</v>
      </c>
      <c r="G736" t="s">
        <v>4</v>
      </c>
      <c r="H736" t="s">
        <v>4</v>
      </c>
      <c r="I736" s="10">
        <v>95728.15</v>
      </c>
      <c r="J736" s="30" t="e">
        <f t="shared" si="44"/>
        <v>#N/A</v>
      </c>
      <c r="K736" s="30">
        <f t="shared" si="45"/>
        <v>95728.15</v>
      </c>
      <c r="L736" s="30" t="e">
        <f t="shared" si="46"/>
        <v>#N/A</v>
      </c>
      <c r="M736" s="10">
        <f t="shared" si="47"/>
        <v>95728.15</v>
      </c>
    </row>
    <row r="737" spans="6:13" ht="20" customHeight="1" x14ac:dyDescent="0.2">
      <c r="F737" s="4">
        <v>42736</v>
      </c>
      <c r="G737" t="s">
        <v>4</v>
      </c>
      <c r="H737" t="s">
        <v>5</v>
      </c>
      <c r="I737" s="10">
        <v>89403.145000000004</v>
      </c>
      <c r="J737" s="30" t="e">
        <f t="shared" si="44"/>
        <v>#N/A</v>
      </c>
      <c r="K737" s="30">
        <f t="shared" si="45"/>
        <v>89403.145000000004</v>
      </c>
      <c r="L737" s="30">
        <f t="shared" si="46"/>
        <v>89403.145000000004</v>
      </c>
      <c r="M737" s="10" t="e">
        <f t="shared" si="47"/>
        <v>#N/A</v>
      </c>
    </row>
    <row r="738" spans="6:13" ht="20" customHeight="1" x14ac:dyDescent="0.2">
      <c r="F738" s="4">
        <v>42737</v>
      </c>
      <c r="G738" t="s">
        <v>4</v>
      </c>
      <c r="H738" t="s">
        <v>5</v>
      </c>
      <c r="I738" s="10">
        <v>86507.47</v>
      </c>
      <c r="J738" s="30" t="e">
        <f t="shared" si="44"/>
        <v>#N/A</v>
      </c>
      <c r="K738" s="30">
        <f t="shared" si="45"/>
        <v>86507.47</v>
      </c>
      <c r="L738" s="30">
        <f t="shared" si="46"/>
        <v>86507.47</v>
      </c>
      <c r="M738" s="10" t="e">
        <f t="shared" si="47"/>
        <v>#N/A</v>
      </c>
    </row>
    <row r="739" spans="6:13" ht="20" customHeight="1" x14ac:dyDescent="0.2">
      <c r="F739" s="4">
        <v>42738</v>
      </c>
      <c r="G739" t="s">
        <v>4</v>
      </c>
      <c r="H739" t="s">
        <v>4</v>
      </c>
      <c r="I739" s="10">
        <v>97564.744999999995</v>
      </c>
      <c r="J739" s="30" t="e">
        <f t="shared" si="44"/>
        <v>#N/A</v>
      </c>
      <c r="K739" s="30">
        <f t="shared" si="45"/>
        <v>97564.744999999995</v>
      </c>
      <c r="L739" s="30" t="e">
        <f t="shared" si="46"/>
        <v>#N/A</v>
      </c>
      <c r="M739" s="10">
        <f t="shared" si="47"/>
        <v>97564.744999999995</v>
      </c>
    </row>
    <row r="740" spans="6:13" ht="20" customHeight="1" x14ac:dyDescent="0.2">
      <c r="F740" s="4">
        <v>42739</v>
      </c>
      <c r="G740" t="s">
        <v>4</v>
      </c>
      <c r="H740" t="s">
        <v>4</v>
      </c>
      <c r="I740" s="10">
        <v>116606.795</v>
      </c>
      <c r="J740" s="30" t="e">
        <f t="shared" si="44"/>
        <v>#N/A</v>
      </c>
      <c r="K740" s="30">
        <f t="shared" si="45"/>
        <v>116606.795</v>
      </c>
      <c r="L740" s="30" t="e">
        <f t="shared" si="46"/>
        <v>#N/A</v>
      </c>
      <c r="M740" s="10">
        <f t="shared" si="47"/>
        <v>116606.795</v>
      </c>
    </row>
    <row r="741" spans="6:13" ht="20" customHeight="1" x14ac:dyDescent="0.2">
      <c r="F741" s="4">
        <v>42740</v>
      </c>
      <c r="G741" t="s">
        <v>4</v>
      </c>
      <c r="H741" t="s">
        <v>4</v>
      </c>
      <c r="I741" s="10">
        <v>128079.845</v>
      </c>
      <c r="J741" s="30" t="e">
        <f t="shared" si="44"/>
        <v>#N/A</v>
      </c>
      <c r="K741" s="30">
        <f t="shared" si="45"/>
        <v>128079.845</v>
      </c>
      <c r="L741" s="30" t="e">
        <f t="shared" si="46"/>
        <v>#N/A</v>
      </c>
      <c r="M741" s="10">
        <f t="shared" si="47"/>
        <v>128079.845</v>
      </c>
    </row>
    <row r="742" spans="6:13" ht="20" customHeight="1" x14ac:dyDescent="0.2">
      <c r="F742" s="4">
        <v>42741</v>
      </c>
      <c r="G742" t="s">
        <v>4</v>
      </c>
      <c r="H742" t="s">
        <v>4</v>
      </c>
      <c r="I742" s="10">
        <v>136308.73499999999</v>
      </c>
      <c r="J742" s="30" t="e">
        <f t="shared" si="44"/>
        <v>#N/A</v>
      </c>
      <c r="K742" s="30">
        <f t="shared" si="45"/>
        <v>136308.73499999999</v>
      </c>
      <c r="L742" s="30" t="e">
        <f t="shared" si="46"/>
        <v>#N/A</v>
      </c>
      <c r="M742" s="10">
        <f t="shared" si="47"/>
        <v>136308.73499999999</v>
      </c>
    </row>
    <row r="743" spans="6:13" ht="20" customHeight="1" x14ac:dyDescent="0.2">
      <c r="F743" s="4">
        <v>42742</v>
      </c>
      <c r="G743" t="s">
        <v>4</v>
      </c>
      <c r="H743" t="s">
        <v>4</v>
      </c>
      <c r="I743" s="10">
        <v>134955.01999999999</v>
      </c>
      <c r="J743" s="30" t="e">
        <f t="shared" si="44"/>
        <v>#N/A</v>
      </c>
      <c r="K743" s="30">
        <f t="shared" si="45"/>
        <v>134955.01999999999</v>
      </c>
      <c r="L743" s="30" t="e">
        <f t="shared" si="46"/>
        <v>#N/A</v>
      </c>
      <c r="M743" s="10">
        <f t="shared" si="47"/>
        <v>134955.01999999999</v>
      </c>
    </row>
    <row r="744" spans="6:13" ht="20" customHeight="1" x14ac:dyDescent="0.2">
      <c r="F744" s="4">
        <v>42743</v>
      </c>
      <c r="G744" t="s">
        <v>4</v>
      </c>
      <c r="H744" t="s">
        <v>4</v>
      </c>
      <c r="I744" s="10">
        <v>122777.02499999999</v>
      </c>
      <c r="J744" s="30" t="e">
        <f t="shared" si="44"/>
        <v>#N/A</v>
      </c>
      <c r="K744" s="30">
        <f t="shared" si="45"/>
        <v>122777.02499999999</v>
      </c>
      <c r="L744" s="30" t="e">
        <f t="shared" si="46"/>
        <v>#N/A</v>
      </c>
      <c r="M744" s="10">
        <f t="shared" si="47"/>
        <v>122777.02499999999</v>
      </c>
    </row>
    <row r="745" spans="6:13" ht="20" customHeight="1" x14ac:dyDescent="0.2">
      <c r="F745" s="4">
        <v>42744</v>
      </c>
      <c r="G745" t="s">
        <v>4</v>
      </c>
      <c r="H745" t="s">
        <v>4</v>
      </c>
      <c r="I745" s="10">
        <v>116211.99</v>
      </c>
      <c r="J745" s="30" t="e">
        <f t="shared" si="44"/>
        <v>#N/A</v>
      </c>
      <c r="K745" s="30">
        <f t="shared" si="45"/>
        <v>116211.99</v>
      </c>
      <c r="L745" s="30" t="e">
        <f t="shared" si="46"/>
        <v>#N/A</v>
      </c>
      <c r="M745" s="10">
        <f t="shared" si="47"/>
        <v>116211.99</v>
      </c>
    </row>
    <row r="746" spans="6:13" ht="20" customHeight="1" x14ac:dyDescent="0.2">
      <c r="F746" s="4">
        <v>42745</v>
      </c>
      <c r="G746" t="s">
        <v>4</v>
      </c>
      <c r="H746" t="s">
        <v>4</v>
      </c>
      <c r="I746" s="10">
        <v>120366.32</v>
      </c>
      <c r="J746" s="30" t="e">
        <f t="shared" si="44"/>
        <v>#N/A</v>
      </c>
      <c r="K746" s="30">
        <f t="shared" si="45"/>
        <v>120366.32</v>
      </c>
      <c r="L746" s="30" t="e">
        <f t="shared" si="46"/>
        <v>#N/A</v>
      </c>
      <c r="M746" s="10">
        <f t="shared" si="47"/>
        <v>120366.32</v>
      </c>
    </row>
    <row r="747" spans="6:13" ht="20" customHeight="1" x14ac:dyDescent="0.2">
      <c r="F747" s="4">
        <v>42746</v>
      </c>
      <c r="G747" t="s">
        <v>4</v>
      </c>
      <c r="H747" t="s">
        <v>4</v>
      </c>
      <c r="I747" s="10">
        <v>111595.855</v>
      </c>
      <c r="J747" s="30" t="e">
        <f t="shared" si="44"/>
        <v>#N/A</v>
      </c>
      <c r="K747" s="30">
        <f t="shared" si="45"/>
        <v>111595.855</v>
      </c>
      <c r="L747" s="30" t="e">
        <f t="shared" si="46"/>
        <v>#N/A</v>
      </c>
      <c r="M747" s="10">
        <f t="shared" si="47"/>
        <v>111595.855</v>
      </c>
    </row>
    <row r="748" spans="6:13" ht="20" customHeight="1" x14ac:dyDescent="0.2">
      <c r="F748" s="4">
        <v>42747</v>
      </c>
      <c r="G748" t="s">
        <v>4</v>
      </c>
      <c r="H748" t="s">
        <v>4</v>
      </c>
      <c r="I748" s="10">
        <v>118783.94500000001</v>
      </c>
      <c r="J748" s="30" t="e">
        <f t="shared" si="44"/>
        <v>#N/A</v>
      </c>
      <c r="K748" s="30">
        <f t="shared" si="45"/>
        <v>118783.94500000001</v>
      </c>
      <c r="L748" s="30" t="e">
        <f t="shared" si="46"/>
        <v>#N/A</v>
      </c>
      <c r="M748" s="10">
        <f t="shared" si="47"/>
        <v>118783.94500000001</v>
      </c>
    </row>
    <row r="749" spans="6:13" ht="20" customHeight="1" x14ac:dyDescent="0.2">
      <c r="F749" s="4">
        <v>42748</v>
      </c>
      <c r="G749" t="s">
        <v>4</v>
      </c>
      <c r="H749" t="s">
        <v>4</v>
      </c>
      <c r="I749" s="10">
        <v>111341.675</v>
      </c>
      <c r="J749" s="30" t="e">
        <f t="shared" si="44"/>
        <v>#N/A</v>
      </c>
      <c r="K749" s="30">
        <f t="shared" si="45"/>
        <v>111341.675</v>
      </c>
      <c r="L749" s="30" t="e">
        <f t="shared" si="46"/>
        <v>#N/A</v>
      </c>
      <c r="M749" s="10">
        <f t="shared" si="47"/>
        <v>111341.675</v>
      </c>
    </row>
    <row r="750" spans="6:13" ht="20" customHeight="1" x14ac:dyDescent="0.2">
      <c r="F750" s="4">
        <v>42749</v>
      </c>
      <c r="G750" t="s">
        <v>4</v>
      </c>
      <c r="H750" t="s">
        <v>4</v>
      </c>
      <c r="I750" s="10">
        <v>88996.625</v>
      </c>
      <c r="J750" s="30" t="e">
        <f t="shared" si="44"/>
        <v>#N/A</v>
      </c>
      <c r="K750" s="30">
        <f t="shared" si="45"/>
        <v>88996.625</v>
      </c>
      <c r="L750" s="30" t="e">
        <f t="shared" si="46"/>
        <v>#N/A</v>
      </c>
      <c r="M750" s="10">
        <f t="shared" si="47"/>
        <v>88996.625</v>
      </c>
    </row>
    <row r="751" spans="6:13" ht="20" customHeight="1" x14ac:dyDescent="0.2">
      <c r="F751" s="4">
        <v>42750</v>
      </c>
      <c r="G751" t="s">
        <v>4</v>
      </c>
      <c r="H751" t="s">
        <v>4</v>
      </c>
      <c r="I751" s="10">
        <v>90294</v>
      </c>
      <c r="J751" s="30" t="e">
        <f t="shared" si="44"/>
        <v>#N/A</v>
      </c>
      <c r="K751" s="30">
        <f t="shared" si="45"/>
        <v>90294</v>
      </c>
      <c r="L751" s="30" t="e">
        <f t="shared" si="46"/>
        <v>#N/A</v>
      </c>
      <c r="M751" s="10">
        <f t="shared" si="47"/>
        <v>90294</v>
      </c>
    </row>
    <row r="752" spans="6:13" ht="20" customHeight="1" x14ac:dyDescent="0.2">
      <c r="F752" s="4">
        <v>42751</v>
      </c>
      <c r="G752" t="s">
        <v>4</v>
      </c>
      <c r="H752" t="s">
        <v>4</v>
      </c>
      <c r="I752" s="10">
        <v>120928.705</v>
      </c>
      <c r="J752" s="30" t="e">
        <f t="shared" si="44"/>
        <v>#N/A</v>
      </c>
      <c r="K752" s="30">
        <f t="shared" si="45"/>
        <v>120928.705</v>
      </c>
      <c r="L752" s="30" t="e">
        <f t="shared" si="46"/>
        <v>#N/A</v>
      </c>
      <c r="M752" s="10">
        <f t="shared" si="47"/>
        <v>120928.705</v>
      </c>
    </row>
    <row r="753" spans="6:13" ht="20" customHeight="1" x14ac:dyDescent="0.2">
      <c r="F753" s="4">
        <v>42752</v>
      </c>
      <c r="G753" t="s">
        <v>4</v>
      </c>
      <c r="H753" t="s">
        <v>4</v>
      </c>
      <c r="I753" s="10">
        <v>140517.65</v>
      </c>
      <c r="J753" s="30" t="e">
        <f t="shared" si="44"/>
        <v>#N/A</v>
      </c>
      <c r="K753" s="30">
        <f t="shared" si="45"/>
        <v>140517.65</v>
      </c>
      <c r="L753" s="30" t="e">
        <f t="shared" si="46"/>
        <v>#N/A</v>
      </c>
      <c r="M753" s="10">
        <f t="shared" si="47"/>
        <v>140517.65</v>
      </c>
    </row>
    <row r="754" spans="6:13" ht="20" customHeight="1" x14ac:dyDescent="0.2">
      <c r="F754" s="4">
        <v>42753</v>
      </c>
      <c r="G754" t="s">
        <v>4</v>
      </c>
      <c r="H754" t="s">
        <v>4</v>
      </c>
      <c r="I754" s="10">
        <v>111211.35</v>
      </c>
      <c r="J754" s="30" t="e">
        <f t="shared" si="44"/>
        <v>#N/A</v>
      </c>
      <c r="K754" s="30">
        <f t="shared" si="45"/>
        <v>111211.35</v>
      </c>
      <c r="L754" s="30" t="e">
        <f t="shared" si="46"/>
        <v>#N/A</v>
      </c>
      <c r="M754" s="10">
        <f t="shared" si="47"/>
        <v>111211.35</v>
      </c>
    </row>
    <row r="755" spans="6:13" ht="20" customHeight="1" x14ac:dyDescent="0.2">
      <c r="F755" s="4">
        <v>42754</v>
      </c>
      <c r="G755" t="s">
        <v>4</v>
      </c>
      <c r="H755" t="s">
        <v>4</v>
      </c>
      <c r="I755" s="10">
        <v>112371.41</v>
      </c>
      <c r="J755" s="30" t="e">
        <f t="shared" si="44"/>
        <v>#N/A</v>
      </c>
      <c r="K755" s="30">
        <f t="shared" si="45"/>
        <v>112371.41</v>
      </c>
      <c r="L755" s="30" t="e">
        <f t="shared" si="46"/>
        <v>#N/A</v>
      </c>
      <c r="M755" s="10">
        <f t="shared" si="47"/>
        <v>112371.41</v>
      </c>
    </row>
    <row r="756" spans="6:13" ht="20" customHeight="1" x14ac:dyDescent="0.2">
      <c r="F756" s="4">
        <v>42755</v>
      </c>
      <c r="G756" t="s">
        <v>4</v>
      </c>
      <c r="H756" t="s">
        <v>4</v>
      </c>
      <c r="I756" s="10">
        <v>107937.685</v>
      </c>
      <c r="J756" s="30" t="e">
        <f t="shared" si="44"/>
        <v>#N/A</v>
      </c>
      <c r="K756" s="30">
        <f t="shared" si="45"/>
        <v>107937.685</v>
      </c>
      <c r="L756" s="30" t="e">
        <f t="shared" si="46"/>
        <v>#N/A</v>
      </c>
      <c r="M756" s="10">
        <f t="shared" si="47"/>
        <v>107937.685</v>
      </c>
    </row>
    <row r="757" spans="6:13" ht="20" customHeight="1" x14ac:dyDescent="0.2">
      <c r="F757" s="4">
        <v>42756</v>
      </c>
      <c r="G757" t="s">
        <v>4</v>
      </c>
      <c r="H757" t="s">
        <v>4</v>
      </c>
      <c r="I757" s="10">
        <v>96779.07</v>
      </c>
      <c r="J757" s="30" t="e">
        <f t="shared" si="44"/>
        <v>#N/A</v>
      </c>
      <c r="K757" s="30">
        <f t="shared" si="45"/>
        <v>96779.07</v>
      </c>
      <c r="L757" s="30" t="e">
        <f t="shared" si="46"/>
        <v>#N/A</v>
      </c>
      <c r="M757" s="10">
        <f t="shared" si="47"/>
        <v>96779.07</v>
      </c>
    </row>
    <row r="758" spans="6:13" ht="20" customHeight="1" x14ac:dyDescent="0.2">
      <c r="F758" s="4">
        <v>42757</v>
      </c>
      <c r="G758" t="s">
        <v>4</v>
      </c>
      <c r="H758" t="s">
        <v>4</v>
      </c>
      <c r="I758" s="10">
        <v>103291.61</v>
      </c>
      <c r="J758" s="30" t="e">
        <f t="shared" si="44"/>
        <v>#N/A</v>
      </c>
      <c r="K758" s="30">
        <f t="shared" si="45"/>
        <v>103291.61</v>
      </c>
      <c r="L758" s="30" t="e">
        <f t="shared" si="46"/>
        <v>#N/A</v>
      </c>
      <c r="M758" s="10">
        <f t="shared" si="47"/>
        <v>103291.61</v>
      </c>
    </row>
    <row r="759" spans="6:13" ht="20" customHeight="1" x14ac:dyDescent="0.2">
      <c r="F759" s="4">
        <v>42758</v>
      </c>
      <c r="G759" t="s">
        <v>4</v>
      </c>
      <c r="H759" t="s">
        <v>4</v>
      </c>
      <c r="I759" s="10">
        <v>141332.05499999999</v>
      </c>
      <c r="J759" s="30" t="e">
        <f t="shared" si="44"/>
        <v>#N/A</v>
      </c>
      <c r="K759" s="30">
        <f t="shared" si="45"/>
        <v>141332.05499999999</v>
      </c>
      <c r="L759" s="30" t="e">
        <f t="shared" si="46"/>
        <v>#N/A</v>
      </c>
      <c r="M759" s="10">
        <f t="shared" si="47"/>
        <v>141332.05499999999</v>
      </c>
    </row>
    <row r="760" spans="6:13" ht="20" customHeight="1" x14ac:dyDescent="0.2">
      <c r="F760" s="4">
        <v>42759</v>
      </c>
      <c r="G760" t="s">
        <v>4</v>
      </c>
      <c r="H760" t="s">
        <v>4</v>
      </c>
      <c r="I760" s="10">
        <v>115664.16</v>
      </c>
      <c r="J760" s="30" t="e">
        <f t="shared" si="44"/>
        <v>#N/A</v>
      </c>
      <c r="K760" s="30">
        <f t="shared" si="45"/>
        <v>115664.16</v>
      </c>
      <c r="L760" s="30" t="e">
        <f t="shared" si="46"/>
        <v>#N/A</v>
      </c>
      <c r="M760" s="10">
        <f t="shared" si="47"/>
        <v>115664.16</v>
      </c>
    </row>
    <row r="761" spans="6:13" ht="20" customHeight="1" x14ac:dyDescent="0.2">
      <c r="F761" s="4">
        <v>42760</v>
      </c>
      <c r="G761" t="s">
        <v>4</v>
      </c>
      <c r="H761" t="s">
        <v>4</v>
      </c>
      <c r="I761" s="10">
        <v>111936.7</v>
      </c>
      <c r="J761" s="30" t="e">
        <f t="shared" si="44"/>
        <v>#N/A</v>
      </c>
      <c r="K761" s="30">
        <f t="shared" si="45"/>
        <v>111936.7</v>
      </c>
      <c r="L761" s="30" t="e">
        <f t="shared" si="46"/>
        <v>#N/A</v>
      </c>
      <c r="M761" s="10">
        <f t="shared" si="47"/>
        <v>111936.7</v>
      </c>
    </row>
    <row r="762" spans="6:13" ht="20" customHeight="1" x14ac:dyDescent="0.2">
      <c r="F762" s="4">
        <v>42761</v>
      </c>
      <c r="G762" t="s">
        <v>4</v>
      </c>
      <c r="H762" t="s">
        <v>5</v>
      </c>
      <c r="I762" s="10">
        <v>98590.06</v>
      </c>
      <c r="J762" s="30" t="e">
        <f t="shared" si="44"/>
        <v>#N/A</v>
      </c>
      <c r="K762" s="30">
        <f t="shared" si="45"/>
        <v>98590.06</v>
      </c>
      <c r="L762" s="30">
        <f t="shared" si="46"/>
        <v>98590.06</v>
      </c>
      <c r="M762" s="10" t="e">
        <f t="shared" si="47"/>
        <v>#N/A</v>
      </c>
    </row>
    <row r="763" spans="6:13" ht="20" customHeight="1" x14ac:dyDescent="0.2">
      <c r="F763" s="4">
        <v>42762</v>
      </c>
      <c r="G763" t="s">
        <v>4</v>
      </c>
      <c r="H763" t="s">
        <v>4</v>
      </c>
      <c r="I763" s="10">
        <v>112513.82</v>
      </c>
      <c r="J763" s="30" t="e">
        <f t="shared" si="44"/>
        <v>#N/A</v>
      </c>
      <c r="K763" s="30">
        <f t="shared" si="45"/>
        <v>112513.82</v>
      </c>
      <c r="L763" s="30" t="e">
        <f t="shared" si="46"/>
        <v>#N/A</v>
      </c>
      <c r="M763" s="10">
        <f t="shared" si="47"/>
        <v>112513.82</v>
      </c>
    </row>
    <row r="764" spans="6:13" ht="20" customHeight="1" x14ac:dyDescent="0.2">
      <c r="F764" s="4">
        <v>42763</v>
      </c>
      <c r="G764" t="s">
        <v>4</v>
      </c>
      <c r="H764" t="s">
        <v>4</v>
      </c>
      <c r="I764" s="10">
        <v>108336.53</v>
      </c>
      <c r="J764" s="30" t="e">
        <f t="shared" si="44"/>
        <v>#N/A</v>
      </c>
      <c r="K764" s="30">
        <f t="shared" si="45"/>
        <v>108336.53</v>
      </c>
      <c r="L764" s="30" t="e">
        <f t="shared" si="46"/>
        <v>#N/A</v>
      </c>
      <c r="M764" s="10">
        <f t="shared" si="47"/>
        <v>108336.53</v>
      </c>
    </row>
    <row r="765" spans="6:13" ht="20" customHeight="1" x14ac:dyDescent="0.2">
      <c r="F765" s="4">
        <v>42764</v>
      </c>
      <c r="G765" t="s">
        <v>4</v>
      </c>
      <c r="H765" t="s">
        <v>4</v>
      </c>
      <c r="I765" s="10">
        <v>109020.58</v>
      </c>
      <c r="J765" s="30" t="e">
        <f t="shared" si="44"/>
        <v>#N/A</v>
      </c>
      <c r="K765" s="30">
        <f t="shared" si="45"/>
        <v>109020.58</v>
      </c>
      <c r="L765" s="30" t="e">
        <f t="shared" si="46"/>
        <v>#N/A</v>
      </c>
      <c r="M765" s="10">
        <f t="shared" si="47"/>
        <v>109020.58</v>
      </c>
    </row>
    <row r="766" spans="6:13" ht="20" customHeight="1" x14ac:dyDescent="0.2">
      <c r="F766" s="4">
        <v>42765</v>
      </c>
      <c r="G766" t="s">
        <v>4</v>
      </c>
      <c r="H766" t="s">
        <v>4</v>
      </c>
      <c r="I766" s="10">
        <v>124292.955</v>
      </c>
      <c r="J766" s="30" t="e">
        <f t="shared" si="44"/>
        <v>#N/A</v>
      </c>
      <c r="K766" s="30">
        <f t="shared" si="45"/>
        <v>124292.955</v>
      </c>
      <c r="L766" s="30" t="e">
        <f t="shared" si="46"/>
        <v>#N/A</v>
      </c>
      <c r="M766" s="10">
        <f t="shared" si="47"/>
        <v>124292.955</v>
      </c>
    </row>
    <row r="767" spans="6:13" ht="20" customHeight="1" x14ac:dyDescent="0.2">
      <c r="F767" s="4">
        <v>42766</v>
      </c>
      <c r="G767" t="s">
        <v>5</v>
      </c>
      <c r="H767" t="s">
        <v>4</v>
      </c>
      <c r="I767" s="10">
        <v>112863.01</v>
      </c>
      <c r="J767" s="30">
        <f t="shared" si="44"/>
        <v>112863.01</v>
      </c>
      <c r="K767" s="30" t="e">
        <f t="shared" si="45"/>
        <v>#N/A</v>
      </c>
      <c r="L767" s="30" t="e">
        <f t="shared" si="46"/>
        <v>#N/A</v>
      </c>
      <c r="M767" s="10">
        <f t="shared" si="47"/>
        <v>112863.01</v>
      </c>
    </row>
    <row r="768" spans="6:13" ht="20" customHeight="1" x14ac:dyDescent="0.2">
      <c r="F768" s="4">
        <v>42767</v>
      </c>
      <c r="G768" t="s">
        <v>5</v>
      </c>
      <c r="H768" t="s">
        <v>4</v>
      </c>
      <c r="I768" s="10">
        <v>114133.73</v>
      </c>
      <c r="J768" s="30">
        <f t="shared" si="44"/>
        <v>114133.73</v>
      </c>
      <c r="K768" s="30" t="e">
        <f t="shared" si="45"/>
        <v>#N/A</v>
      </c>
      <c r="L768" s="30" t="e">
        <f t="shared" si="46"/>
        <v>#N/A</v>
      </c>
      <c r="M768" s="10">
        <f t="shared" si="47"/>
        <v>114133.73</v>
      </c>
    </row>
    <row r="769" spans="6:13" ht="20" customHeight="1" x14ac:dyDescent="0.2">
      <c r="F769" s="4">
        <v>42768</v>
      </c>
      <c r="G769" t="s">
        <v>5</v>
      </c>
      <c r="H769" t="s">
        <v>4</v>
      </c>
      <c r="I769" s="10">
        <v>110669.27</v>
      </c>
      <c r="J769" s="30">
        <f t="shared" si="44"/>
        <v>110669.27</v>
      </c>
      <c r="K769" s="30" t="e">
        <f t="shared" si="45"/>
        <v>#N/A</v>
      </c>
      <c r="L769" s="30" t="e">
        <f t="shared" si="46"/>
        <v>#N/A</v>
      </c>
      <c r="M769" s="10">
        <f t="shared" si="47"/>
        <v>110669.27</v>
      </c>
    </row>
    <row r="770" spans="6:13" ht="20" customHeight="1" x14ac:dyDescent="0.2">
      <c r="F770" s="4">
        <v>42769</v>
      </c>
      <c r="G770" t="s">
        <v>5</v>
      </c>
      <c r="H770" t="s">
        <v>4</v>
      </c>
      <c r="I770" s="10">
        <v>117452.27</v>
      </c>
      <c r="J770" s="30">
        <f t="shared" si="44"/>
        <v>117452.27</v>
      </c>
      <c r="K770" s="30" t="e">
        <f t="shared" si="45"/>
        <v>#N/A</v>
      </c>
      <c r="L770" s="30" t="e">
        <f t="shared" si="46"/>
        <v>#N/A</v>
      </c>
      <c r="M770" s="10">
        <f t="shared" si="47"/>
        <v>117452.27</v>
      </c>
    </row>
    <row r="771" spans="6:13" ht="20" customHeight="1" x14ac:dyDescent="0.2">
      <c r="F771" s="4">
        <v>42770</v>
      </c>
      <c r="G771" t="s">
        <v>5</v>
      </c>
      <c r="H771" t="s">
        <v>4</v>
      </c>
      <c r="I771" s="10">
        <v>117361.7</v>
      </c>
      <c r="J771" s="30">
        <f t="shared" si="44"/>
        <v>117361.7</v>
      </c>
      <c r="K771" s="30" t="e">
        <f t="shared" si="45"/>
        <v>#N/A</v>
      </c>
      <c r="L771" s="30" t="e">
        <f t="shared" si="46"/>
        <v>#N/A</v>
      </c>
      <c r="M771" s="10">
        <f t="shared" si="47"/>
        <v>117361.7</v>
      </c>
    </row>
    <row r="772" spans="6:13" ht="20" customHeight="1" x14ac:dyDescent="0.2">
      <c r="F772" s="4">
        <v>42771</v>
      </c>
      <c r="G772" t="s">
        <v>5</v>
      </c>
      <c r="H772" t="s">
        <v>4</v>
      </c>
      <c r="I772" s="10">
        <v>110384.27499999999</v>
      </c>
      <c r="J772" s="30">
        <f t="shared" si="44"/>
        <v>110384.27499999999</v>
      </c>
      <c r="K772" s="30" t="e">
        <f t="shared" si="45"/>
        <v>#N/A</v>
      </c>
      <c r="L772" s="30" t="e">
        <f t="shared" si="46"/>
        <v>#N/A</v>
      </c>
      <c r="M772" s="10">
        <f t="shared" si="47"/>
        <v>110384.27499999999</v>
      </c>
    </row>
    <row r="773" spans="6:13" ht="20" customHeight="1" x14ac:dyDescent="0.2">
      <c r="F773" s="4">
        <v>42772</v>
      </c>
      <c r="G773" t="s">
        <v>5</v>
      </c>
      <c r="H773" t="s">
        <v>4</v>
      </c>
      <c r="I773" s="10">
        <v>108761.37</v>
      </c>
      <c r="J773" s="30">
        <f t="shared" si="44"/>
        <v>108761.37</v>
      </c>
      <c r="K773" s="30" t="e">
        <f t="shared" si="45"/>
        <v>#N/A</v>
      </c>
      <c r="L773" s="30" t="e">
        <f t="shared" si="46"/>
        <v>#N/A</v>
      </c>
      <c r="M773" s="10">
        <f t="shared" si="47"/>
        <v>108761.37</v>
      </c>
    </row>
    <row r="774" spans="6:13" ht="20" customHeight="1" x14ac:dyDescent="0.2">
      <c r="F774" s="4">
        <v>42773</v>
      </c>
      <c r="G774" t="s">
        <v>5</v>
      </c>
      <c r="H774" t="s">
        <v>4</v>
      </c>
      <c r="I774" s="10">
        <v>111543.81</v>
      </c>
      <c r="J774" s="30">
        <f t="shared" ref="J774:J837" si="48">IF(G774="Y",I774,NA())</f>
        <v>111543.81</v>
      </c>
      <c r="K774" s="30" t="e">
        <f t="shared" ref="K774:K837" si="49">IF(G774="N",I774,NA())</f>
        <v>#N/A</v>
      </c>
      <c r="L774" s="30" t="e">
        <f t="shared" ref="L774:L837" si="50">IF(H774="Y",I774,NA())</f>
        <v>#N/A</v>
      </c>
      <c r="M774" s="10">
        <f t="shared" ref="M774:M837" si="51">IF(H774="Y",NA(),I774)</f>
        <v>111543.81</v>
      </c>
    </row>
    <row r="775" spans="6:13" ht="20" customHeight="1" x14ac:dyDescent="0.2">
      <c r="F775" s="4">
        <v>42774</v>
      </c>
      <c r="G775" t="s">
        <v>5</v>
      </c>
      <c r="H775" t="s">
        <v>4</v>
      </c>
      <c r="I775" s="10">
        <v>142213.66</v>
      </c>
      <c r="J775" s="30">
        <f t="shared" si="48"/>
        <v>142213.66</v>
      </c>
      <c r="K775" s="30" t="e">
        <f t="shared" si="49"/>
        <v>#N/A</v>
      </c>
      <c r="L775" s="30" t="e">
        <f t="shared" si="50"/>
        <v>#N/A</v>
      </c>
      <c r="M775" s="10">
        <f t="shared" si="51"/>
        <v>142213.66</v>
      </c>
    </row>
    <row r="776" spans="6:13" ht="20" customHeight="1" x14ac:dyDescent="0.2">
      <c r="F776" s="4">
        <v>42775</v>
      </c>
      <c r="G776" t="s">
        <v>5</v>
      </c>
      <c r="H776" t="s">
        <v>4</v>
      </c>
      <c r="I776" s="10">
        <v>155060.60999999999</v>
      </c>
      <c r="J776" s="30">
        <f t="shared" si="48"/>
        <v>155060.60999999999</v>
      </c>
      <c r="K776" s="30" t="e">
        <f t="shared" si="49"/>
        <v>#N/A</v>
      </c>
      <c r="L776" s="30" t="e">
        <f t="shared" si="50"/>
        <v>#N/A</v>
      </c>
      <c r="M776" s="10">
        <f t="shared" si="51"/>
        <v>155060.60999999999</v>
      </c>
    </row>
    <row r="777" spans="6:13" ht="20" customHeight="1" x14ac:dyDescent="0.2">
      <c r="F777" s="4">
        <v>42776</v>
      </c>
      <c r="G777" t="s">
        <v>5</v>
      </c>
      <c r="H777" t="s">
        <v>4</v>
      </c>
      <c r="I777" s="10">
        <v>138793.59</v>
      </c>
      <c r="J777" s="30">
        <f t="shared" si="48"/>
        <v>138793.59</v>
      </c>
      <c r="K777" s="30" t="e">
        <f t="shared" si="49"/>
        <v>#N/A</v>
      </c>
      <c r="L777" s="30" t="e">
        <f t="shared" si="50"/>
        <v>#N/A</v>
      </c>
      <c r="M777" s="10">
        <f t="shared" si="51"/>
        <v>138793.59</v>
      </c>
    </row>
    <row r="778" spans="6:13" ht="20" customHeight="1" x14ac:dyDescent="0.2">
      <c r="F778" s="4">
        <v>42777</v>
      </c>
      <c r="G778" t="s">
        <v>5</v>
      </c>
      <c r="H778" t="s">
        <v>4</v>
      </c>
      <c r="I778" s="10">
        <v>111983.51</v>
      </c>
      <c r="J778" s="30">
        <f t="shared" si="48"/>
        <v>111983.51</v>
      </c>
      <c r="K778" s="30" t="e">
        <f t="shared" si="49"/>
        <v>#N/A</v>
      </c>
      <c r="L778" s="30" t="e">
        <f t="shared" si="50"/>
        <v>#N/A</v>
      </c>
      <c r="M778" s="10">
        <f t="shared" si="51"/>
        <v>111983.51</v>
      </c>
    </row>
    <row r="779" spans="6:13" ht="20" customHeight="1" x14ac:dyDescent="0.2">
      <c r="F779" s="4">
        <v>42778</v>
      </c>
      <c r="G779" t="s">
        <v>5</v>
      </c>
      <c r="H779" t="s">
        <v>4</v>
      </c>
      <c r="I779" s="10">
        <v>89003.15</v>
      </c>
      <c r="J779" s="30">
        <f t="shared" si="48"/>
        <v>89003.15</v>
      </c>
      <c r="K779" s="30" t="e">
        <f t="shared" si="49"/>
        <v>#N/A</v>
      </c>
      <c r="L779" s="30" t="e">
        <f t="shared" si="50"/>
        <v>#N/A</v>
      </c>
      <c r="M779" s="10">
        <f t="shared" si="51"/>
        <v>89003.15</v>
      </c>
    </row>
    <row r="780" spans="6:13" ht="20" customHeight="1" x14ac:dyDescent="0.2">
      <c r="F780" s="4">
        <v>42779</v>
      </c>
      <c r="G780" t="s">
        <v>5</v>
      </c>
      <c r="H780" t="s">
        <v>4</v>
      </c>
      <c r="I780" s="10">
        <v>104844.105</v>
      </c>
      <c r="J780" s="30">
        <f t="shared" si="48"/>
        <v>104844.105</v>
      </c>
      <c r="K780" s="30" t="e">
        <f t="shared" si="49"/>
        <v>#N/A</v>
      </c>
      <c r="L780" s="30" t="e">
        <f t="shared" si="50"/>
        <v>#N/A</v>
      </c>
      <c r="M780" s="10">
        <f t="shared" si="51"/>
        <v>104844.105</v>
      </c>
    </row>
    <row r="781" spans="6:13" ht="20" customHeight="1" x14ac:dyDescent="0.2">
      <c r="F781" s="4">
        <v>42780</v>
      </c>
      <c r="G781" t="s">
        <v>5</v>
      </c>
      <c r="H781" t="s">
        <v>4</v>
      </c>
      <c r="I781" s="10">
        <v>111613.05</v>
      </c>
      <c r="J781" s="30">
        <f t="shared" si="48"/>
        <v>111613.05</v>
      </c>
      <c r="K781" s="30" t="e">
        <f t="shared" si="49"/>
        <v>#N/A</v>
      </c>
      <c r="L781" s="30" t="e">
        <f t="shared" si="50"/>
        <v>#N/A</v>
      </c>
      <c r="M781" s="10">
        <f t="shared" si="51"/>
        <v>111613.05</v>
      </c>
    </row>
    <row r="782" spans="6:13" ht="20" customHeight="1" x14ac:dyDescent="0.2">
      <c r="F782" s="4">
        <v>42781</v>
      </c>
      <c r="G782" t="s">
        <v>5</v>
      </c>
      <c r="H782" t="s">
        <v>4</v>
      </c>
      <c r="I782" s="10">
        <v>116299.39</v>
      </c>
      <c r="J782" s="30">
        <f t="shared" si="48"/>
        <v>116299.39</v>
      </c>
      <c r="K782" s="30" t="e">
        <f t="shared" si="49"/>
        <v>#N/A</v>
      </c>
      <c r="L782" s="30" t="e">
        <f t="shared" si="50"/>
        <v>#N/A</v>
      </c>
      <c r="M782" s="10">
        <f t="shared" si="51"/>
        <v>116299.39</v>
      </c>
    </row>
    <row r="783" spans="6:13" ht="20" customHeight="1" x14ac:dyDescent="0.2">
      <c r="F783" s="4">
        <v>42782</v>
      </c>
      <c r="G783" t="s">
        <v>5</v>
      </c>
      <c r="H783" t="s">
        <v>4</v>
      </c>
      <c r="I783" s="10">
        <v>119947.59</v>
      </c>
      <c r="J783" s="30">
        <f t="shared" si="48"/>
        <v>119947.59</v>
      </c>
      <c r="K783" s="30" t="e">
        <f t="shared" si="49"/>
        <v>#N/A</v>
      </c>
      <c r="L783" s="30" t="e">
        <f t="shared" si="50"/>
        <v>#N/A</v>
      </c>
      <c r="M783" s="10">
        <f t="shared" si="51"/>
        <v>119947.59</v>
      </c>
    </row>
    <row r="784" spans="6:13" ht="20" customHeight="1" x14ac:dyDescent="0.2">
      <c r="F784" s="4">
        <v>42783</v>
      </c>
      <c r="G784" t="s">
        <v>5</v>
      </c>
      <c r="H784" t="s">
        <v>4</v>
      </c>
      <c r="I784" s="10">
        <v>111885.97</v>
      </c>
      <c r="J784" s="30">
        <f t="shared" si="48"/>
        <v>111885.97</v>
      </c>
      <c r="K784" s="30" t="e">
        <f t="shared" si="49"/>
        <v>#N/A</v>
      </c>
      <c r="L784" s="30" t="e">
        <f t="shared" si="50"/>
        <v>#N/A</v>
      </c>
      <c r="M784" s="10">
        <f t="shared" si="51"/>
        <v>111885.97</v>
      </c>
    </row>
    <row r="785" spans="6:13" ht="20" customHeight="1" x14ac:dyDescent="0.2">
      <c r="F785" s="4">
        <v>42784</v>
      </c>
      <c r="G785" t="s">
        <v>5</v>
      </c>
      <c r="H785" t="s">
        <v>4</v>
      </c>
      <c r="I785" s="10">
        <v>95623.35</v>
      </c>
      <c r="J785" s="30">
        <f t="shared" si="48"/>
        <v>95623.35</v>
      </c>
      <c r="K785" s="30" t="e">
        <f t="shared" si="49"/>
        <v>#N/A</v>
      </c>
      <c r="L785" s="30" t="e">
        <f t="shared" si="50"/>
        <v>#N/A</v>
      </c>
      <c r="M785" s="10">
        <f t="shared" si="51"/>
        <v>95623.35</v>
      </c>
    </row>
    <row r="786" spans="6:13" ht="20" customHeight="1" x14ac:dyDescent="0.2">
      <c r="F786" s="4">
        <v>42785</v>
      </c>
      <c r="G786" t="s">
        <v>5</v>
      </c>
      <c r="H786" t="s">
        <v>4</v>
      </c>
      <c r="I786" s="10">
        <v>91280.024999999994</v>
      </c>
      <c r="J786" s="30">
        <f t="shared" si="48"/>
        <v>91280.024999999994</v>
      </c>
      <c r="K786" s="30" t="e">
        <f t="shared" si="49"/>
        <v>#N/A</v>
      </c>
      <c r="L786" s="30" t="e">
        <f t="shared" si="50"/>
        <v>#N/A</v>
      </c>
      <c r="M786" s="10">
        <f t="shared" si="51"/>
        <v>91280.024999999994</v>
      </c>
    </row>
    <row r="787" spans="6:13" ht="20" customHeight="1" x14ac:dyDescent="0.2">
      <c r="F787" s="4">
        <v>42786</v>
      </c>
      <c r="G787" t="s">
        <v>5</v>
      </c>
      <c r="H787" t="s">
        <v>4</v>
      </c>
      <c r="I787" s="10">
        <v>105341.86500000001</v>
      </c>
      <c r="J787" s="30">
        <f t="shared" si="48"/>
        <v>105341.86500000001</v>
      </c>
      <c r="K787" s="30" t="e">
        <f t="shared" si="49"/>
        <v>#N/A</v>
      </c>
      <c r="L787" s="30" t="e">
        <f t="shared" si="50"/>
        <v>#N/A</v>
      </c>
      <c r="M787" s="10">
        <f t="shared" si="51"/>
        <v>105341.86500000001</v>
      </c>
    </row>
    <row r="788" spans="6:13" ht="20" customHeight="1" x14ac:dyDescent="0.2">
      <c r="F788" s="4">
        <v>42787</v>
      </c>
      <c r="G788" t="s">
        <v>5</v>
      </c>
      <c r="H788" t="s">
        <v>4</v>
      </c>
      <c r="I788" s="10">
        <v>112351.47</v>
      </c>
      <c r="J788" s="30">
        <f t="shared" si="48"/>
        <v>112351.47</v>
      </c>
      <c r="K788" s="30" t="e">
        <f t="shared" si="49"/>
        <v>#N/A</v>
      </c>
      <c r="L788" s="30" t="e">
        <f t="shared" si="50"/>
        <v>#N/A</v>
      </c>
      <c r="M788" s="10">
        <f t="shared" si="51"/>
        <v>112351.47</v>
      </c>
    </row>
    <row r="789" spans="6:13" ht="20" customHeight="1" x14ac:dyDescent="0.2">
      <c r="F789" s="4">
        <v>42788</v>
      </c>
      <c r="G789" t="s">
        <v>5</v>
      </c>
      <c r="H789" t="s">
        <v>4</v>
      </c>
      <c r="I789" s="10">
        <v>116690.17</v>
      </c>
      <c r="J789" s="30">
        <f t="shared" si="48"/>
        <v>116690.17</v>
      </c>
      <c r="K789" s="30" t="e">
        <f t="shared" si="49"/>
        <v>#N/A</v>
      </c>
      <c r="L789" s="30" t="e">
        <f t="shared" si="50"/>
        <v>#N/A</v>
      </c>
      <c r="M789" s="10">
        <f t="shared" si="51"/>
        <v>116690.17</v>
      </c>
    </row>
    <row r="790" spans="6:13" ht="20" customHeight="1" x14ac:dyDescent="0.2">
      <c r="F790" s="4">
        <v>42789</v>
      </c>
      <c r="G790" t="s">
        <v>5</v>
      </c>
      <c r="H790" t="s">
        <v>4</v>
      </c>
      <c r="I790" s="10">
        <v>117948.685</v>
      </c>
      <c r="J790" s="30">
        <f t="shared" si="48"/>
        <v>117948.685</v>
      </c>
      <c r="K790" s="30" t="e">
        <f t="shared" si="49"/>
        <v>#N/A</v>
      </c>
      <c r="L790" s="30" t="e">
        <f t="shared" si="50"/>
        <v>#N/A</v>
      </c>
      <c r="M790" s="10">
        <f t="shared" si="51"/>
        <v>117948.685</v>
      </c>
    </row>
    <row r="791" spans="6:13" ht="20" customHeight="1" x14ac:dyDescent="0.2">
      <c r="F791" s="4">
        <v>42790</v>
      </c>
      <c r="G791" t="s">
        <v>5</v>
      </c>
      <c r="H791" t="s">
        <v>4</v>
      </c>
      <c r="I791" s="10">
        <v>111229.52</v>
      </c>
      <c r="J791" s="30">
        <f t="shared" si="48"/>
        <v>111229.52</v>
      </c>
      <c r="K791" s="30" t="e">
        <f t="shared" si="49"/>
        <v>#N/A</v>
      </c>
      <c r="L791" s="30" t="e">
        <f t="shared" si="50"/>
        <v>#N/A</v>
      </c>
      <c r="M791" s="10">
        <f t="shared" si="51"/>
        <v>111229.52</v>
      </c>
    </row>
    <row r="792" spans="6:13" ht="20" customHeight="1" x14ac:dyDescent="0.2">
      <c r="F792" s="4">
        <v>42791</v>
      </c>
      <c r="G792" t="s">
        <v>5</v>
      </c>
      <c r="H792" t="s">
        <v>4</v>
      </c>
      <c r="I792" s="10">
        <v>95046.904999999999</v>
      </c>
      <c r="J792" s="30">
        <f t="shared" si="48"/>
        <v>95046.904999999999</v>
      </c>
      <c r="K792" s="30" t="e">
        <f t="shared" si="49"/>
        <v>#N/A</v>
      </c>
      <c r="L792" s="30" t="e">
        <f t="shared" si="50"/>
        <v>#N/A</v>
      </c>
      <c r="M792" s="10">
        <f t="shared" si="51"/>
        <v>95046.904999999999</v>
      </c>
    </row>
    <row r="793" spans="6:13" ht="20" customHeight="1" x14ac:dyDescent="0.2">
      <c r="F793" s="4">
        <v>42792</v>
      </c>
      <c r="G793" t="s">
        <v>5</v>
      </c>
      <c r="H793" t="s">
        <v>4</v>
      </c>
      <c r="I793" s="10">
        <v>100495.61500000001</v>
      </c>
      <c r="J793" s="30">
        <f t="shared" si="48"/>
        <v>100495.61500000001</v>
      </c>
      <c r="K793" s="30" t="e">
        <f t="shared" si="49"/>
        <v>#N/A</v>
      </c>
      <c r="L793" s="30" t="e">
        <f t="shared" si="50"/>
        <v>#N/A</v>
      </c>
      <c r="M793" s="10">
        <f t="shared" si="51"/>
        <v>100495.61500000001</v>
      </c>
    </row>
    <row r="794" spans="6:13" ht="20" customHeight="1" x14ac:dyDescent="0.2">
      <c r="F794" s="4">
        <v>42793</v>
      </c>
      <c r="G794" t="s">
        <v>5</v>
      </c>
      <c r="H794" t="s">
        <v>4</v>
      </c>
      <c r="I794" s="10">
        <v>131090.77499999999</v>
      </c>
      <c r="J794" s="30">
        <f t="shared" si="48"/>
        <v>131090.77499999999</v>
      </c>
      <c r="K794" s="30" t="e">
        <f t="shared" si="49"/>
        <v>#N/A</v>
      </c>
      <c r="L794" s="30" t="e">
        <f t="shared" si="50"/>
        <v>#N/A</v>
      </c>
      <c r="M794" s="10">
        <f t="shared" si="51"/>
        <v>131090.77499999999</v>
      </c>
    </row>
    <row r="795" spans="6:13" ht="20" customHeight="1" x14ac:dyDescent="0.2">
      <c r="F795" s="4">
        <v>42794</v>
      </c>
      <c r="G795" t="s">
        <v>5</v>
      </c>
      <c r="H795" t="s">
        <v>4</v>
      </c>
      <c r="I795" s="10">
        <v>140167.5</v>
      </c>
      <c r="J795" s="30">
        <f t="shared" si="48"/>
        <v>140167.5</v>
      </c>
      <c r="K795" s="30" t="e">
        <f t="shared" si="49"/>
        <v>#N/A</v>
      </c>
      <c r="L795" s="30" t="e">
        <f t="shared" si="50"/>
        <v>#N/A</v>
      </c>
      <c r="M795" s="10">
        <f t="shared" si="51"/>
        <v>140167.5</v>
      </c>
    </row>
    <row r="796" spans="6:13" ht="20" customHeight="1" x14ac:dyDescent="0.2">
      <c r="F796" s="4">
        <v>42795</v>
      </c>
      <c r="G796" t="s">
        <v>5</v>
      </c>
      <c r="H796" t="s">
        <v>4</v>
      </c>
      <c r="I796" s="10">
        <v>137291.97</v>
      </c>
      <c r="J796" s="30">
        <f t="shared" si="48"/>
        <v>137291.97</v>
      </c>
      <c r="K796" s="30" t="e">
        <f t="shared" si="49"/>
        <v>#N/A</v>
      </c>
      <c r="L796" s="30" t="e">
        <f t="shared" si="50"/>
        <v>#N/A</v>
      </c>
      <c r="M796" s="10">
        <f t="shared" si="51"/>
        <v>137291.97</v>
      </c>
    </row>
    <row r="797" spans="6:13" ht="20" customHeight="1" x14ac:dyDescent="0.2">
      <c r="F797" s="4">
        <v>42796</v>
      </c>
      <c r="G797" t="s">
        <v>5</v>
      </c>
      <c r="H797" t="s">
        <v>4</v>
      </c>
      <c r="I797" s="10">
        <v>127633.27499999999</v>
      </c>
      <c r="J797" s="30">
        <f t="shared" si="48"/>
        <v>127633.27499999999</v>
      </c>
      <c r="K797" s="30" t="e">
        <f t="shared" si="49"/>
        <v>#N/A</v>
      </c>
      <c r="L797" s="30" t="e">
        <f t="shared" si="50"/>
        <v>#N/A</v>
      </c>
      <c r="M797" s="10">
        <f t="shared" si="51"/>
        <v>127633.27499999999</v>
      </c>
    </row>
    <row r="798" spans="6:13" ht="20" customHeight="1" x14ac:dyDescent="0.2">
      <c r="F798" s="4">
        <v>42797</v>
      </c>
      <c r="G798" t="s">
        <v>5</v>
      </c>
      <c r="H798" t="s">
        <v>4</v>
      </c>
      <c r="I798" s="10">
        <v>124311.33</v>
      </c>
      <c r="J798" s="30">
        <f t="shared" si="48"/>
        <v>124311.33</v>
      </c>
      <c r="K798" s="30" t="e">
        <f t="shared" si="49"/>
        <v>#N/A</v>
      </c>
      <c r="L798" s="30" t="e">
        <f t="shared" si="50"/>
        <v>#N/A</v>
      </c>
      <c r="M798" s="10">
        <f t="shared" si="51"/>
        <v>124311.33</v>
      </c>
    </row>
    <row r="799" spans="6:13" ht="20" customHeight="1" x14ac:dyDescent="0.2">
      <c r="F799" s="4">
        <v>42798</v>
      </c>
      <c r="G799" t="s">
        <v>5</v>
      </c>
      <c r="H799" t="s">
        <v>4</v>
      </c>
      <c r="I799" s="10">
        <v>116083.295</v>
      </c>
      <c r="J799" s="30">
        <f t="shared" si="48"/>
        <v>116083.295</v>
      </c>
      <c r="K799" s="30" t="e">
        <f t="shared" si="49"/>
        <v>#N/A</v>
      </c>
      <c r="L799" s="30" t="e">
        <f t="shared" si="50"/>
        <v>#N/A</v>
      </c>
      <c r="M799" s="10">
        <f t="shared" si="51"/>
        <v>116083.295</v>
      </c>
    </row>
    <row r="800" spans="6:13" ht="20" customHeight="1" x14ac:dyDescent="0.2">
      <c r="F800" s="4">
        <v>42799</v>
      </c>
      <c r="G800" t="s">
        <v>5</v>
      </c>
      <c r="H800" t="s">
        <v>4</v>
      </c>
      <c r="I800" s="10">
        <v>103539.02</v>
      </c>
      <c r="J800" s="30">
        <f t="shared" si="48"/>
        <v>103539.02</v>
      </c>
      <c r="K800" s="30" t="e">
        <f t="shared" si="49"/>
        <v>#N/A</v>
      </c>
      <c r="L800" s="30" t="e">
        <f t="shared" si="50"/>
        <v>#N/A</v>
      </c>
      <c r="M800" s="10">
        <f t="shared" si="51"/>
        <v>103539.02</v>
      </c>
    </row>
    <row r="801" spans="6:13" ht="20" customHeight="1" x14ac:dyDescent="0.2">
      <c r="F801" s="4">
        <v>42800</v>
      </c>
      <c r="G801" t="s">
        <v>5</v>
      </c>
      <c r="H801" t="s">
        <v>4</v>
      </c>
      <c r="I801" s="10">
        <v>116447.855</v>
      </c>
      <c r="J801" s="30">
        <f t="shared" si="48"/>
        <v>116447.855</v>
      </c>
      <c r="K801" s="30" t="e">
        <f t="shared" si="49"/>
        <v>#N/A</v>
      </c>
      <c r="L801" s="30" t="e">
        <f t="shared" si="50"/>
        <v>#N/A</v>
      </c>
      <c r="M801" s="10">
        <f t="shared" si="51"/>
        <v>116447.855</v>
      </c>
    </row>
    <row r="802" spans="6:13" ht="20" customHeight="1" x14ac:dyDescent="0.2">
      <c r="F802" s="4">
        <v>42801</v>
      </c>
      <c r="G802" t="s">
        <v>5</v>
      </c>
      <c r="H802" t="s">
        <v>4</v>
      </c>
      <c r="I802" s="10">
        <v>117931.46</v>
      </c>
      <c r="J802" s="30">
        <f t="shared" si="48"/>
        <v>117931.46</v>
      </c>
      <c r="K802" s="30" t="e">
        <f t="shared" si="49"/>
        <v>#N/A</v>
      </c>
      <c r="L802" s="30" t="e">
        <f t="shared" si="50"/>
        <v>#N/A</v>
      </c>
      <c r="M802" s="10">
        <f t="shared" si="51"/>
        <v>117931.46</v>
      </c>
    </row>
    <row r="803" spans="6:13" ht="20" customHeight="1" x14ac:dyDescent="0.2">
      <c r="F803" s="4">
        <v>42802</v>
      </c>
      <c r="G803" t="s">
        <v>5</v>
      </c>
      <c r="H803" t="s">
        <v>4</v>
      </c>
      <c r="I803" s="10">
        <v>124370.765</v>
      </c>
      <c r="J803" s="30">
        <f t="shared" si="48"/>
        <v>124370.765</v>
      </c>
      <c r="K803" s="30" t="e">
        <f t="shared" si="49"/>
        <v>#N/A</v>
      </c>
      <c r="L803" s="30" t="e">
        <f t="shared" si="50"/>
        <v>#N/A</v>
      </c>
      <c r="M803" s="10">
        <f t="shared" si="51"/>
        <v>124370.765</v>
      </c>
    </row>
    <row r="804" spans="6:13" ht="20" customHeight="1" x14ac:dyDescent="0.2">
      <c r="F804" s="4">
        <v>42803</v>
      </c>
      <c r="G804" t="s">
        <v>5</v>
      </c>
      <c r="H804" t="s">
        <v>4</v>
      </c>
      <c r="I804" s="10">
        <v>129649.25</v>
      </c>
      <c r="J804" s="30">
        <f t="shared" si="48"/>
        <v>129649.25</v>
      </c>
      <c r="K804" s="30" t="e">
        <f t="shared" si="49"/>
        <v>#N/A</v>
      </c>
      <c r="L804" s="30" t="e">
        <f t="shared" si="50"/>
        <v>#N/A</v>
      </c>
      <c r="M804" s="10">
        <f t="shared" si="51"/>
        <v>129649.25</v>
      </c>
    </row>
    <row r="805" spans="6:13" ht="20" customHeight="1" x14ac:dyDescent="0.2">
      <c r="F805" s="4">
        <v>42804</v>
      </c>
      <c r="G805" t="s">
        <v>5</v>
      </c>
      <c r="H805" t="s">
        <v>4</v>
      </c>
      <c r="I805" s="10">
        <v>125346.075</v>
      </c>
      <c r="J805" s="30">
        <f t="shared" si="48"/>
        <v>125346.075</v>
      </c>
      <c r="K805" s="30" t="e">
        <f t="shared" si="49"/>
        <v>#N/A</v>
      </c>
      <c r="L805" s="30" t="e">
        <f t="shared" si="50"/>
        <v>#N/A</v>
      </c>
      <c r="M805" s="10">
        <f t="shared" si="51"/>
        <v>125346.075</v>
      </c>
    </row>
    <row r="806" spans="6:13" ht="20" customHeight="1" x14ac:dyDescent="0.2">
      <c r="F806" s="4">
        <v>42805</v>
      </c>
      <c r="G806" t="s">
        <v>5</v>
      </c>
      <c r="H806" t="s">
        <v>4</v>
      </c>
      <c r="I806" s="10">
        <v>108816.81</v>
      </c>
      <c r="J806" s="30">
        <f t="shared" si="48"/>
        <v>108816.81</v>
      </c>
      <c r="K806" s="30" t="e">
        <f t="shared" si="49"/>
        <v>#N/A</v>
      </c>
      <c r="L806" s="30" t="e">
        <f t="shared" si="50"/>
        <v>#N/A</v>
      </c>
      <c r="M806" s="10">
        <f t="shared" si="51"/>
        <v>108816.81</v>
      </c>
    </row>
    <row r="807" spans="6:13" ht="20" customHeight="1" x14ac:dyDescent="0.2">
      <c r="F807" s="4">
        <v>42806</v>
      </c>
      <c r="G807" t="s">
        <v>5</v>
      </c>
      <c r="H807" t="s">
        <v>4</v>
      </c>
      <c r="I807" s="10">
        <v>102617.51</v>
      </c>
      <c r="J807" s="30">
        <f t="shared" si="48"/>
        <v>102617.51</v>
      </c>
      <c r="K807" s="30" t="e">
        <f t="shared" si="49"/>
        <v>#N/A</v>
      </c>
      <c r="L807" s="30" t="e">
        <f t="shared" si="50"/>
        <v>#N/A</v>
      </c>
      <c r="M807" s="10">
        <f t="shared" si="51"/>
        <v>102617.51</v>
      </c>
    </row>
    <row r="808" spans="6:13" ht="20" customHeight="1" x14ac:dyDescent="0.2">
      <c r="F808" s="4">
        <v>42807</v>
      </c>
      <c r="G808" t="s">
        <v>5</v>
      </c>
      <c r="H808" t="s">
        <v>5</v>
      </c>
      <c r="I808" s="10">
        <v>104468.9</v>
      </c>
      <c r="J808" s="30">
        <f t="shared" si="48"/>
        <v>104468.9</v>
      </c>
      <c r="K808" s="30" t="e">
        <f t="shared" si="49"/>
        <v>#N/A</v>
      </c>
      <c r="L808" s="30">
        <f t="shared" si="50"/>
        <v>104468.9</v>
      </c>
      <c r="M808" s="10" t="e">
        <f t="shared" si="51"/>
        <v>#N/A</v>
      </c>
    </row>
    <row r="809" spans="6:13" ht="20" customHeight="1" x14ac:dyDescent="0.2">
      <c r="F809" s="4">
        <v>42808</v>
      </c>
      <c r="G809" t="s">
        <v>5</v>
      </c>
      <c r="H809" t="s">
        <v>4</v>
      </c>
      <c r="I809" s="10">
        <v>133227.785</v>
      </c>
      <c r="J809" s="30">
        <f t="shared" si="48"/>
        <v>133227.785</v>
      </c>
      <c r="K809" s="30" t="e">
        <f t="shared" si="49"/>
        <v>#N/A</v>
      </c>
      <c r="L809" s="30" t="e">
        <f t="shared" si="50"/>
        <v>#N/A</v>
      </c>
      <c r="M809" s="10">
        <f t="shared" si="51"/>
        <v>133227.785</v>
      </c>
    </row>
    <row r="810" spans="6:13" ht="20" customHeight="1" x14ac:dyDescent="0.2">
      <c r="F810" s="4">
        <v>42809</v>
      </c>
      <c r="G810" t="s">
        <v>5</v>
      </c>
      <c r="H810" t="s">
        <v>4</v>
      </c>
      <c r="I810" s="10">
        <v>139672.83499999999</v>
      </c>
      <c r="J810" s="30">
        <f t="shared" si="48"/>
        <v>139672.83499999999</v>
      </c>
      <c r="K810" s="30" t="e">
        <f t="shared" si="49"/>
        <v>#N/A</v>
      </c>
      <c r="L810" s="30" t="e">
        <f t="shared" si="50"/>
        <v>#N/A</v>
      </c>
      <c r="M810" s="10">
        <f t="shared" si="51"/>
        <v>139672.83499999999</v>
      </c>
    </row>
    <row r="811" spans="6:13" ht="20" customHeight="1" x14ac:dyDescent="0.2">
      <c r="F811" s="4">
        <v>42810</v>
      </c>
      <c r="G811" t="s">
        <v>5</v>
      </c>
      <c r="H811" t="s">
        <v>4</v>
      </c>
      <c r="I811" s="10">
        <v>124255.97500000001</v>
      </c>
      <c r="J811" s="30">
        <f t="shared" si="48"/>
        <v>124255.97500000001</v>
      </c>
      <c r="K811" s="30" t="e">
        <f t="shared" si="49"/>
        <v>#N/A</v>
      </c>
      <c r="L811" s="30" t="e">
        <f t="shared" si="50"/>
        <v>#N/A</v>
      </c>
      <c r="M811" s="10">
        <f t="shared" si="51"/>
        <v>124255.97500000001</v>
      </c>
    </row>
    <row r="812" spans="6:13" ht="20" customHeight="1" x14ac:dyDescent="0.2">
      <c r="F812" s="4">
        <v>42811</v>
      </c>
      <c r="G812" t="s">
        <v>5</v>
      </c>
      <c r="H812" t="s">
        <v>4</v>
      </c>
      <c r="I812" s="10">
        <v>111612.075</v>
      </c>
      <c r="J812" s="30">
        <f t="shared" si="48"/>
        <v>111612.075</v>
      </c>
      <c r="K812" s="30" t="e">
        <f t="shared" si="49"/>
        <v>#N/A</v>
      </c>
      <c r="L812" s="30" t="e">
        <f t="shared" si="50"/>
        <v>#N/A</v>
      </c>
      <c r="M812" s="10">
        <f t="shared" si="51"/>
        <v>111612.075</v>
      </c>
    </row>
    <row r="813" spans="6:13" ht="20" customHeight="1" x14ac:dyDescent="0.2">
      <c r="F813" s="4">
        <v>42812</v>
      </c>
      <c r="G813" t="s">
        <v>5</v>
      </c>
      <c r="H813" t="s">
        <v>4</v>
      </c>
      <c r="I813" s="10">
        <v>107731.78</v>
      </c>
      <c r="J813" s="30">
        <f t="shared" si="48"/>
        <v>107731.78</v>
      </c>
      <c r="K813" s="30" t="e">
        <f t="shared" si="49"/>
        <v>#N/A</v>
      </c>
      <c r="L813" s="30" t="e">
        <f t="shared" si="50"/>
        <v>#N/A</v>
      </c>
      <c r="M813" s="10">
        <f t="shared" si="51"/>
        <v>107731.78</v>
      </c>
    </row>
    <row r="814" spans="6:13" ht="20" customHeight="1" x14ac:dyDescent="0.2">
      <c r="F814" s="4">
        <v>42813</v>
      </c>
      <c r="G814" t="s">
        <v>5</v>
      </c>
      <c r="H814" t="s">
        <v>4</v>
      </c>
      <c r="I814" s="10">
        <v>113593.82</v>
      </c>
      <c r="J814" s="30">
        <f t="shared" si="48"/>
        <v>113593.82</v>
      </c>
      <c r="K814" s="30" t="e">
        <f t="shared" si="49"/>
        <v>#N/A</v>
      </c>
      <c r="L814" s="30" t="e">
        <f t="shared" si="50"/>
        <v>#N/A</v>
      </c>
      <c r="M814" s="10">
        <f t="shared" si="51"/>
        <v>113593.82</v>
      </c>
    </row>
    <row r="815" spans="6:13" ht="20" customHeight="1" x14ac:dyDescent="0.2">
      <c r="F815" s="4">
        <v>42814</v>
      </c>
      <c r="G815" t="s">
        <v>5</v>
      </c>
      <c r="H815" t="s">
        <v>4</v>
      </c>
      <c r="I815" s="10">
        <v>131980.98499999999</v>
      </c>
      <c r="J815" s="30">
        <f t="shared" si="48"/>
        <v>131980.98499999999</v>
      </c>
      <c r="K815" s="30" t="e">
        <f t="shared" si="49"/>
        <v>#N/A</v>
      </c>
      <c r="L815" s="30" t="e">
        <f t="shared" si="50"/>
        <v>#N/A</v>
      </c>
      <c r="M815" s="10">
        <f t="shared" si="51"/>
        <v>131980.98499999999</v>
      </c>
    </row>
    <row r="816" spans="6:13" ht="20" customHeight="1" x14ac:dyDescent="0.2">
      <c r="F816" s="4">
        <v>42815</v>
      </c>
      <c r="G816" t="s">
        <v>5</v>
      </c>
      <c r="H816" t="s">
        <v>4</v>
      </c>
      <c r="I816" s="10">
        <v>127625.36500000001</v>
      </c>
      <c r="J816" s="30">
        <f t="shared" si="48"/>
        <v>127625.36500000001</v>
      </c>
      <c r="K816" s="30" t="e">
        <f t="shared" si="49"/>
        <v>#N/A</v>
      </c>
      <c r="L816" s="30" t="e">
        <f t="shared" si="50"/>
        <v>#N/A</v>
      </c>
      <c r="M816" s="10">
        <f t="shared" si="51"/>
        <v>127625.36500000001</v>
      </c>
    </row>
    <row r="817" spans="6:13" ht="20" customHeight="1" x14ac:dyDescent="0.2">
      <c r="F817" s="4">
        <v>42816</v>
      </c>
      <c r="G817" t="s">
        <v>5</v>
      </c>
      <c r="H817" t="s">
        <v>4</v>
      </c>
      <c r="I817" s="10">
        <v>114696.37</v>
      </c>
      <c r="J817" s="30">
        <f t="shared" si="48"/>
        <v>114696.37</v>
      </c>
      <c r="K817" s="30" t="e">
        <f t="shared" si="49"/>
        <v>#N/A</v>
      </c>
      <c r="L817" s="30" t="e">
        <f t="shared" si="50"/>
        <v>#N/A</v>
      </c>
      <c r="M817" s="10">
        <f t="shared" si="51"/>
        <v>114696.37</v>
      </c>
    </row>
    <row r="818" spans="6:13" ht="20" customHeight="1" x14ac:dyDescent="0.2">
      <c r="F818" s="4">
        <v>42817</v>
      </c>
      <c r="G818" t="s">
        <v>5</v>
      </c>
      <c r="H818" t="s">
        <v>4</v>
      </c>
      <c r="I818" s="10">
        <v>111632.83500000001</v>
      </c>
      <c r="J818" s="30">
        <f t="shared" si="48"/>
        <v>111632.83500000001</v>
      </c>
      <c r="K818" s="30" t="e">
        <f t="shared" si="49"/>
        <v>#N/A</v>
      </c>
      <c r="L818" s="30" t="e">
        <f t="shared" si="50"/>
        <v>#N/A</v>
      </c>
      <c r="M818" s="10">
        <f t="shared" si="51"/>
        <v>111632.83500000001</v>
      </c>
    </row>
    <row r="819" spans="6:13" ht="20" customHeight="1" x14ac:dyDescent="0.2">
      <c r="F819" s="4">
        <v>42818</v>
      </c>
      <c r="G819" t="s">
        <v>5</v>
      </c>
      <c r="H819" t="s">
        <v>4</v>
      </c>
      <c r="I819" s="10">
        <v>115411.41</v>
      </c>
      <c r="J819" s="30">
        <f t="shared" si="48"/>
        <v>115411.41</v>
      </c>
      <c r="K819" s="30" t="e">
        <f t="shared" si="49"/>
        <v>#N/A</v>
      </c>
      <c r="L819" s="30" t="e">
        <f t="shared" si="50"/>
        <v>#N/A</v>
      </c>
      <c r="M819" s="10">
        <f t="shared" si="51"/>
        <v>115411.41</v>
      </c>
    </row>
    <row r="820" spans="6:13" ht="20" customHeight="1" x14ac:dyDescent="0.2">
      <c r="F820" s="4">
        <v>42819</v>
      </c>
      <c r="G820" t="s">
        <v>5</v>
      </c>
      <c r="H820" t="s">
        <v>4</v>
      </c>
      <c r="I820" s="10">
        <v>107465.98</v>
      </c>
      <c r="J820" s="30">
        <f t="shared" si="48"/>
        <v>107465.98</v>
      </c>
      <c r="K820" s="30" t="e">
        <f t="shared" si="49"/>
        <v>#N/A</v>
      </c>
      <c r="L820" s="30" t="e">
        <f t="shared" si="50"/>
        <v>#N/A</v>
      </c>
      <c r="M820" s="10">
        <f t="shared" si="51"/>
        <v>107465.98</v>
      </c>
    </row>
    <row r="821" spans="6:13" ht="20" customHeight="1" x14ac:dyDescent="0.2">
      <c r="F821" s="4">
        <v>42820</v>
      </c>
      <c r="G821" t="s">
        <v>5</v>
      </c>
      <c r="H821" t="s">
        <v>4</v>
      </c>
      <c r="I821" s="10">
        <v>104189.1</v>
      </c>
      <c r="J821" s="30">
        <f t="shared" si="48"/>
        <v>104189.1</v>
      </c>
      <c r="K821" s="30" t="e">
        <f t="shared" si="49"/>
        <v>#N/A</v>
      </c>
      <c r="L821" s="30" t="e">
        <f t="shared" si="50"/>
        <v>#N/A</v>
      </c>
      <c r="M821" s="10">
        <f t="shared" si="51"/>
        <v>104189.1</v>
      </c>
    </row>
    <row r="822" spans="6:13" ht="20" customHeight="1" x14ac:dyDescent="0.2">
      <c r="F822" s="4">
        <v>42821</v>
      </c>
      <c r="G822" t="s">
        <v>5</v>
      </c>
      <c r="H822" t="s">
        <v>4</v>
      </c>
      <c r="I822" s="10">
        <v>116237.22</v>
      </c>
      <c r="J822" s="30">
        <f t="shared" si="48"/>
        <v>116237.22</v>
      </c>
      <c r="K822" s="30" t="e">
        <f t="shared" si="49"/>
        <v>#N/A</v>
      </c>
      <c r="L822" s="30" t="e">
        <f t="shared" si="50"/>
        <v>#N/A</v>
      </c>
      <c r="M822" s="10">
        <f t="shared" si="51"/>
        <v>116237.22</v>
      </c>
    </row>
    <row r="823" spans="6:13" ht="20" customHeight="1" x14ac:dyDescent="0.2">
      <c r="F823" s="4">
        <v>42822</v>
      </c>
      <c r="G823" t="s">
        <v>5</v>
      </c>
      <c r="H823" t="s">
        <v>4</v>
      </c>
      <c r="I823" s="10">
        <v>111032.97500000001</v>
      </c>
      <c r="J823" s="30">
        <f t="shared" si="48"/>
        <v>111032.97500000001</v>
      </c>
      <c r="K823" s="30" t="e">
        <f t="shared" si="49"/>
        <v>#N/A</v>
      </c>
      <c r="L823" s="30" t="e">
        <f t="shared" si="50"/>
        <v>#N/A</v>
      </c>
      <c r="M823" s="10">
        <f t="shared" si="51"/>
        <v>111032.97500000001</v>
      </c>
    </row>
    <row r="824" spans="6:13" ht="20" customHeight="1" x14ac:dyDescent="0.2">
      <c r="F824" s="4">
        <v>42823</v>
      </c>
      <c r="G824" t="s">
        <v>5</v>
      </c>
      <c r="H824" t="s">
        <v>4</v>
      </c>
      <c r="I824" s="10">
        <v>109640.33</v>
      </c>
      <c r="J824" s="30">
        <f t="shared" si="48"/>
        <v>109640.33</v>
      </c>
      <c r="K824" s="30" t="e">
        <f t="shared" si="49"/>
        <v>#N/A</v>
      </c>
      <c r="L824" s="30" t="e">
        <f t="shared" si="50"/>
        <v>#N/A</v>
      </c>
      <c r="M824" s="10">
        <f t="shared" si="51"/>
        <v>109640.33</v>
      </c>
    </row>
    <row r="825" spans="6:13" ht="20" customHeight="1" x14ac:dyDescent="0.2">
      <c r="F825" s="4">
        <v>42824</v>
      </c>
      <c r="G825" t="s">
        <v>5</v>
      </c>
      <c r="H825" t="s">
        <v>4</v>
      </c>
      <c r="I825" s="10">
        <v>107491.87</v>
      </c>
      <c r="J825" s="30">
        <f t="shared" si="48"/>
        <v>107491.87</v>
      </c>
      <c r="K825" s="30" t="e">
        <f t="shared" si="49"/>
        <v>#N/A</v>
      </c>
      <c r="L825" s="30" t="e">
        <f t="shared" si="50"/>
        <v>#N/A</v>
      </c>
      <c r="M825" s="10">
        <f t="shared" si="51"/>
        <v>107491.87</v>
      </c>
    </row>
    <row r="826" spans="6:13" ht="20" customHeight="1" x14ac:dyDescent="0.2">
      <c r="F826" s="4">
        <v>42825</v>
      </c>
      <c r="G826" t="s">
        <v>4</v>
      </c>
      <c r="H826" t="s">
        <v>4</v>
      </c>
      <c r="I826" s="10">
        <v>110662.245</v>
      </c>
      <c r="J826" s="30" t="e">
        <f t="shared" si="48"/>
        <v>#N/A</v>
      </c>
      <c r="K826" s="30">
        <f t="shared" si="49"/>
        <v>110662.245</v>
      </c>
      <c r="L826" s="30" t="e">
        <f t="shared" si="50"/>
        <v>#N/A</v>
      </c>
      <c r="M826" s="10">
        <f t="shared" si="51"/>
        <v>110662.245</v>
      </c>
    </row>
    <row r="827" spans="6:13" ht="20" customHeight="1" x14ac:dyDescent="0.2">
      <c r="F827" s="4">
        <v>42826</v>
      </c>
      <c r="G827" t="s">
        <v>4</v>
      </c>
      <c r="H827" t="s">
        <v>4</v>
      </c>
      <c r="I827" s="10">
        <v>97402.264999999999</v>
      </c>
      <c r="J827" s="30" t="e">
        <f t="shared" si="48"/>
        <v>#N/A</v>
      </c>
      <c r="K827" s="30">
        <f t="shared" si="49"/>
        <v>97402.264999999999</v>
      </c>
      <c r="L827" s="30" t="e">
        <f t="shared" si="50"/>
        <v>#N/A</v>
      </c>
      <c r="M827" s="10">
        <f t="shared" si="51"/>
        <v>97402.264999999999</v>
      </c>
    </row>
    <row r="828" spans="6:13" ht="20" customHeight="1" x14ac:dyDescent="0.2">
      <c r="F828" s="4">
        <v>42827</v>
      </c>
      <c r="G828" t="s">
        <v>4</v>
      </c>
      <c r="H828" t="s">
        <v>4</v>
      </c>
      <c r="I828" s="10">
        <v>94477.095000000001</v>
      </c>
      <c r="J828" s="30" t="e">
        <f t="shared" si="48"/>
        <v>#N/A</v>
      </c>
      <c r="K828" s="30">
        <f t="shared" si="49"/>
        <v>94477.095000000001</v>
      </c>
      <c r="L828" s="30" t="e">
        <f t="shared" si="50"/>
        <v>#N/A</v>
      </c>
      <c r="M828" s="10">
        <f t="shared" si="51"/>
        <v>94477.095000000001</v>
      </c>
    </row>
    <row r="829" spans="6:13" ht="20" customHeight="1" x14ac:dyDescent="0.2">
      <c r="F829" s="4">
        <v>42828</v>
      </c>
      <c r="G829" t="s">
        <v>4</v>
      </c>
      <c r="H829" t="s">
        <v>4</v>
      </c>
      <c r="I829" s="10">
        <v>107895.52499999999</v>
      </c>
      <c r="J829" s="30" t="e">
        <f t="shared" si="48"/>
        <v>#N/A</v>
      </c>
      <c r="K829" s="30">
        <f t="shared" si="49"/>
        <v>107895.52499999999</v>
      </c>
      <c r="L829" s="30" t="e">
        <f t="shared" si="50"/>
        <v>#N/A</v>
      </c>
      <c r="M829" s="10">
        <f t="shared" si="51"/>
        <v>107895.52499999999</v>
      </c>
    </row>
    <row r="830" spans="6:13" ht="20" customHeight="1" x14ac:dyDescent="0.2">
      <c r="F830" s="4">
        <v>42829</v>
      </c>
      <c r="G830" t="s">
        <v>4</v>
      </c>
      <c r="H830" t="s">
        <v>4</v>
      </c>
      <c r="I830" s="10">
        <v>113138.67</v>
      </c>
      <c r="J830" s="30" t="e">
        <f t="shared" si="48"/>
        <v>#N/A</v>
      </c>
      <c r="K830" s="30">
        <f t="shared" si="49"/>
        <v>113138.67</v>
      </c>
      <c r="L830" s="30" t="e">
        <f t="shared" si="50"/>
        <v>#N/A</v>
      </c>
      <c r="M830" s="10">
        <f t="shared" si="51"/>
        <v>113138.67</v>
      </c>
    </row>
    <row r="831" spans="6:13" ht="20" customHeight="1" x14ac:dyDescent="0.2">
      <c r="F831" s="4">
        <v>42830</v>
      </c>
      <c r="G831" t="s">
        <v>4</v>
      </c>
      <c r="H831" t="s">
        <v>4</v>
      </c>
      <c r="I831" s="10">
        <v>114191.35</v>
      </c>
      <c r="J831" s="30" t="e">
        <f t="shared" si="48"/>
        <v>#N/A</v>
      </c>
      <c r="K831" s="30">
        <f t="shared" si="49"/>
        <v>114191.35</v>
      </c>
      <c r="L831" s="30" t="e">
        <f t="shared" si="50"/>
        <v>#N/A</v>
      </c>
      <c r="M831" s="10">
        <f t="shared" si="51"/>
        <v>114191.35</v>
      </c>
    </row>
    <row r="832" spans="6:13" ht="20" customHeight="1" x14ac:dyDescent="0.2">
      <c r="F832" s="4">
        <v>42831</v>
      </c>
      <c r="G832" t="s">
        <v>4</v>
      </c>
      <c r="H832" t="s">
        <v>4</v>
      </c>
      <c r="I832" s="10">
        <v>114817.30499999999</v>
      </c>
      <c r="J832" s="30" t="e">
        <f t="shared" si="48"/>
        <v>#N/A</v>
      </c>
      <c r="K832" s="30">
        <f t="shared" si="49"/>
        <v>114817.30499999999</v>
      </c>
      <c r="L832" s="30" t="e">
        <f t="shared" si="50"/>
        <v>#N/A</v>
      </c>
      <c r="M832" s="10">
        <f t="shared" si="51"/>
        <v>114817.30499999999</v>
      </c>
    </row>
    <row r="833" spans="6:13" ht="20" customHeight="1" x14ac:dyDescent="0.2">
      <c r="F833" s="4">
        <v>42832</v>
      </c>
      <c r="G833" t="s">
        <v>4</v>
      </c>
      <c r="H833" t="s">
        <v>4</v>
      </c>
      <c r="I833" s="10">
        <v>110160.02499999999</v>
      </c>
      <c r="J833" s="30" t="e">
        <f t="shared" si="48"/>
        <v>#N/A</v>
      </c>
      <c r="K833" s="30">
        <f t="shared" si="49"/>
        <v>110160.02499999999</v>
      </c>
      <c r="L833" s="30" t="e">
        <f t="shared" si="50"/>
        <v>#N/A</v>
      </c>
      <c r="M833" s="10">
        <f t="shared" si="51"/>
        <v>110160.02499999999</v>
      </c>
    </row>
    <row r="834" spans="6:13" ht="20" customHeight="1" x14ac:dyDescent="0.2">
      <c r="F834" s="4">
        <v>42833</v>
      </c>
      <c r="G834" t="s">
        <v>4</v>
      </c>
      <c r="H834" t="s">
        <v>4</v>
      </c>
      <c r="I834" s="10">
        <v>99084.74</v>
      </c>
      <c r="J834" s="30" t="e">
        <f t="shared" si="48"/>
        <v>#N/A</v>
      </c>
      <c r="K834" s="30">
        <f t="shared" si="49"/>
        <v>99084.74</v>
      </c>
      <c r="L834" s="30" t="e">
        <f t="shared" si="50"/>
        <v>#N/A</v>
      </c>
      <c r="M834" s="10">
        <f t="shared" si="51"/>
        <v>99084.74</v>
      </c>
    </row>
    <row r="835" spans="6:13" ht="20" customHeight="1" x14ac:dyDescent="0.2">
      <c r="F835" s="4">
        <v>42834</v>
      </c>
      <c r="G835" t="s">
        <v>4</v>
      </c>
      <c r="H835" t="s">
        <v>4</v>
      </c>
      <c r="I835" s="10">
        <v>96041.895000000004</v>
      </c>
      <c r="J835" s="30" t="e">
        <f t="shared" si="48"/>
        <v>#N/A</v>
      </c>
      <c r="K835" s="30">
        <f t="shared" si="49"/>
        <v>96041.895000000004</v>
      </c>
      <c r="L835" s="30" t="e">
        <f t="shared" si="50"/>
        <v>#N/A</v>
      </c>
      <c r="M835" s="10">
        <f t="shared" si="51"/>
        <v>96041.895000000004</v>
      </c>
    </row>
    <row r="836" spans="6:13" ht="20" customHeight="1" x14ac:dyDescent="0.2">
      <c r="F836" s="4">
        <v>42835</v>
      </c>
      <c r="G836" t="s">
        <v>4</v>
      </c>
      <c r="H836" t="s">
        <v>4</v>
      </c>
      <c r="I836" s="10">
        <v>113287.05499999999</v>
      </c>
      <c r="J836" s="30" t="e">
        <f t="shared" si="48"/>
        <v>#N/A</v>
      </c>
      <c r="K836" s="30">
        <f t="shared" si="49"/>
        <v>113287.05499999999</v>
      </c>
      <c r="L836" s="30" t="e">
        <f t="shared" si="50"/>
        <v>#N/A</v>
      </c>
      <c r="M836" s="10">
        <f t="shared" si="51"/>
        <v>113287.05499999999</v>
      </c>
    </row>
    <row r="837" spans="6:13" ht="20" customHeight="1" x14ac:dyDescent="0.2">
      <c r="F837" s="4">
        <v>42836</v>
      </c>
      <c r="G837" t="s">
        <v>4</v>
      </c>
      <c r="H837" t="s">
        <v>4</v>
      </c>
      <c r="I837" s="10">
        <v>114159.965</v>
      </c>
      <c r="J837" s="30" t="e">
        <f t="shared" si="48"/>
        <v>#N/A</v>
      </c>
      <c r="K837" s="30">
        <f t="shared" si="49"/>
        <v>114159.965</v>
      </c>
      <c r="L837" s="30" t="e">
        <f t="shared" si="50"/>
        <v>#N/A</v>
      </c>
      <c r="M837" s="10">
        <f t="shared" si="51"/>
        <v>114159.965</v>
      </c>
    </row>
    <row r="838" spans="6:13" ht="20" customHeight="1" x14ac:dyDescent="0.2">
      <c r="F838" s="4">
        <v>42837</v>
      </c>
      <c r="G838" t="s">
        <v>4</v>
      </c>
      <c r="H838" t="s">
        <v>4</v>
      </c>
      <c r="I838" s="10">
        <v>114335.995</v>
      </c>
      <c r="J838" s="30" t="e">
        <f t="shared" ref="J838:J901" si="52">IF(G838="Y",I838,NA())</f>
        <v>#N/A</v>
      </c>
      <c r="K838" s="30">
        <f t="shared" ref="K838:K901" si="53">IF(G838="N",I838,NA())</f>
        <v>114335.995</v>
      </c>
      <c r="L838" s="30" t="e">
        <f t="shared" ref="L838:L901" si="54">IF(H838="Y",I838,NA())</f>
        <v>#N/A</v>
      </c>
      <c r="M838" s="10">
        <f t="shared" ref="M838:M901" si="55">IF(H838="Y",NA(),I838)</f>
        <v>114335.995</v>
      </c>
    </row>
    <row r="839" spans="6:13" ht="20" customHeight="1" x14ac:dyDescent="0.2">
      <c r="F839" s="4">
        <v>42838</v>
      </c>
      <c r="G839" t="s">
        <v>4</v>
      </c>
      <c r="H839" t="s">
        <v>4</v>
      </c>
      <c r="I839" s="10">
        <v>112704.045</v>
      </c>
      <c r="J839" s="30" t="e">
        <f t="shared" si="52"/>
        <v>#N/A</v>
      </c>
      <c r="K839" s="30">
        <f t="shared" si="53"/>
        <v>112704.045</v>
      </c>
      <c r="L839" s="30" t="e">
        <f t="shared" si="54"/>
        <v>#N/A</v>
      </c>
      <c r="M839" s="10">
        <f t="shared" si="55"/>
        <v>112704.045</v>
      </c>
    </row>
    <row r="840" spans="6:13" ht="20" customHeight="1" x14ac:dyDescent="0.2">
      <c r="F840" s="4">
        <v>42839</v>
      </c>
      <c r="G840" t="s">
        <v>4</v>
      </c>
      <c r="H840" t="s">
        <v>5</v>
      </c>
      <c r="I840" s="10">
        <v>97436.41</v>
      </c>
      <c r="J840" s="30" t="e">
        <f t="shared" si="52"/>
        <v>#N/A</v>
      </c>
      <c r="K840" s="30">
        <f t="shared" si="53"/>
        <v>97436.41</v>
      </c>
      <c r="L840" s="30">
        <f t="shared" si="54"/>
        <v>97436.41</v>
      </c>
      <c r="M840" s="10" t="e">
        <f t="shared" si="55"/>
        <v>#N/A</v>
      </c>
    </row>
    <row r="841" spans="6:13" ht="20" customHeight="1" x14ac:dyDescent="0.2">
      <c r="F841" s="4">
        <v>42840</v>
      </c>
      <c r="G841" t="s">
        <v>4</v>
      </c>
      <c r="H841" t="s">
        <v>5</v>
      </c>
      <c r="I841" s="10">
        <v>99608.57</v>
      </c>
      <c r="J841" s="30" t="e">
        <f t="shared" si="52"/>
        <v>#N/A</v>
      </c>
      <c r="K841" s="30">
        <f t="shared" si="53"/>
        <v>99608.57</v>
      </c>
      <c r="L841" s="30">
        <f t="shared" si="54"/>
        <v>99608.57</v>
      </c>
      <c r="M841" s="10" t="e">
        <f t="shared" si="55"/>
        <v>#N/A</v>
      </c>
    </row>
    <row r="842" spans="6:13" ht="20" customHeight="1" x14ac:dyDescent="0.2">
      <c r="F842" s="4">
        <v>42841</v>
      </c>
      <c r="G842" t="s">
        <v>4</v>
      </c>
      <c r="H842" t="s">
        <v>5</v>
      </c>
      <c r="I842" s="10">
        <v>96594.744999999995</v>
      </c>
      <c r="J842" s="30" t="e">
        <f t="shared" si="52"/>
        <v>#N/A</v>
      </c>
      <c r="K842" s="30">
        <f t="shared" si="53"/>
        <v>96594.744999999995</v>
      </c>
      <c r="L842" s="30">
        <f t="shared" si="54"/>
        <v>96594.744999999995</v>
      </c>
      <c r="M842" s="10" t="e">
        <f t="shared" si="55"/>
        <v>#N/A</v>
      </c>
    </row>
    <row r="843" spans="6:13" ht="20" customHeight="1" x14ac:dyDescent="0.2">
      <c r="F843" s="4">
        <v>42842</v>
      </c>
      <c r="G843" t="s">
        <v>4</v>
      </c>
      <c r="H843" t="s">
        <v>5</v>
      </c>
      <c r="I843" s="10">
        <v>99945.494999999995</v>
      </c>
      <c r="J843" s="30" t="e">
        <f t="shared" si="52"/>
        <v>#N/A</v>
      </c>
      <c r="K843" s="30">
        <f t="shared" si="53"/>
        <v>99945.494999999995</v>
      </c>
      <c r="L843" s="30">
        <f t="shared" si="54"/>
        <v>99945.494999999995</v>
      </c>
      <c r="M843" s="10" t="e">
        <f t="shared" si="55"/>
        <v>#N/A</v>
      </c>
    </row>
    <row r="844" spans="6:13" ht="20" customHeight="1" x14ac:dyDescent="0.2">
      <c r="F844" s="4">
        <v>42843</v>
      </c>
      <c r="G844" t="s">
        <v>4</v>
      </c>
      <c r="H844" t="s">
        <v>4</v>
      </c>
      <c r="I844" s="10">
        <v>111955.175</v>
      </c>
      <c r="J844" s="30" t="e">
        <f t="shared" si="52"/>
        <v>#N/A</v>
      </c>
      <c r="K844" s="30">
        <f t="shared" si="53"/>
        <v>111955.175</v>
      </c>
      <c r="L844" s="30" t="e">
        <f t="shared" si="54"/>
        <v>#N/A</v>
      </c>
      <c r="M844" s="10">
        <f t="shared" si="55"/>
        <v>111955.175</v>
      </c>
    </row>
    <row r="845" spans="6:13" ht="20" customHeight="1" x14ac:dyDescent="0.2">
      <c r="F845" s="4">
        <v>42844</v>
      </c>
      <c r="G845" t="s">
        <v>5</v>
      </c>
      <c r="H845" t="s">
        <v>4</v>
      </c>
      <c r="I845" s="10">
        <v>114436.97</v>
      </c>
      <c r="J845" s="30">
        <f t="shared" si="52"/>
        <v>114436.97</v>
      </c>
      <c r="K845" s="30" t="e">
        <f t="shared" si="53"/>
        <v>#N/A</v>
      </c>
      <c r="L845" s="30" t="e">
        <f t="shared" si="54"/>
        <v>#N/A</v>
      </c>
      <c r="M845" s="10">
        <f t="shared" si="55"/>
        <v>114436.97</v>
      </c>
    </row>
    <row r="846" spans="6:13" ht="20" customHeight="1" x14ac:dyDescent="0.2">
      <c r="F846" s="4">
        <v>42845</v>
      </c>
      <c r="G846" t="s">
        <v>5</v>
      </c>
      <c r="H846" t="s">
        <v>4</v>
      </c>
      <c r="I846" s="10">
        <v>112816.68</v>
      </c>
      <c r="J846" s="30">
        <f t="shared" si="52"/>
        <v>112816.68</v>
      </c>
      <c r="K846" s="30" t="e">
        <f t="shared" si="53"/>
        <v>#N/A</v>
      </c>
      <c r="L846" s="30" t="e">
        <f t="shared" si="54"/>
        <v>#N/A</v>
      </c>
      <c r="M846" s="10">
        <f t="shared" si="55"/>
        <v>112816.68</v>
      </c>
    </row>
    <row r="847" spans="6:13" ht="20" customHeight="1" x14ac:dyDescent="0.2">
      <c r="F847" s="4">
        <v>42846</v>
      </c>
      <c r="G847" t="s">
        <v>5</v>
      </c>
      <c r="H847" t="s">
        <v>4</v>
      </c>
      <c r="I847" s="10">
        <v>114522.44</v>
      </c>
      <c r="J847" s="30">
        <f t="shared" si="52"/>
        <v>114522.44</v>
      </c>
      <c r="K847" s="30" t="e">
        <f t="shared" si="53"/>
        <v>#N/A</v>
      </c>
      <c r="L847" s="30" t="e">
        <f t="shared" si="54"/>
        <v>#N/A</v>
      </c>
      <c r="M847" s="10">
        <f t="shared" si="55"/>
        <v>114522.44</v>
      </c>
    </row>
    <row r="848" spans="6:13" ht="20" customHeight="1" x14ac:dyDescent="0.2">
      <c r="F848" s="4">
        <v>42847</v>
      </c>
      <c r="G848" t="s">
        <v>5</v>
      </c>
      <c r="H848" t="s">
        <v>4</v>
      </c>
      <c r="I848" s="10">
        <v>102528.4</v>
      </c>
      <c r="J848" s="30">
        <f t="shared" si="52"/>
        <v>102528.4</v>
      </c>
      <c r="K848" s="30" t="e">
        <f t="shared" si="53"/>
        <v>#N/A</v>
      </c>
      <c r="L848" s="30" t="e">
        <f t="shared" si="54"/>
        <v>#N/A</v>
      </c>
      <c r="M848" s="10">
        <f t="shared" si="55"/>
        <v>102528.4</v>
      </c>
    </row>
    <row r="849" spans="6:13" ht="20" customHeight="1" x14ac:dyDescent="0.2">
      <c r="F849" s="4">
        <v>42848</v>
      </c>
      <c r="G849" t="s">
        <v>5</v>
      </c>
      <c r="H849" t="s">
        <v>4</v>
      </c>
      <c r="I849" s="10">
        <v>97356.565000000002</v>
      </c>
      <c r="J849" s="30">
        <f t="shared" si="52"/>
        <v>97356.565000000002</v>
      </c>
      <c r="K849" s="30" t="e">
        <f t="shared" si="53"/>
        <v>#N/A</v>
      </c>
      <c r="L849" s="30" t="e">
        <f t="shared" si="54"/>
        <v>#N/A</v>
      </c>
      <c r="M849" s="10">
        <f t="shared" si="55"/>
        <v>97356.565000000002</v>
      </c>
    </row>
    <row r="850" spans="6:13" ht="20" customHeight="1" x14ac:dyDescent="0.2">
      <c r="F850" s="4">
        <v>42849</v>
      </c>
      <c r="G850" t="s">
        <v>5</v>
      </c>
      <c r="H850" t="s">
        <v>4</v>
      </c>
      <c r="I850" s="10">
        <v>109421.815</v>
      </c>
      <c r="J850" s="30">
        <f t="shared" si="52"/>
        <v>109421.815</v>
      </c>
      <c r="K850" s="30" t="e">
        <f t="shared" si="53"/>
        <v>#N/A</v>
      </c>
      <c r="L850" s="30" t="e">
        <f t="shared" si="54"/>
        <v>#N/A</v>
      </c>
      <c r="M850" s="10">
        <f t="shared" si="55"/>
        <v>109421.815</v>
      </c>
    </row>
    <row r="851" spans="6:13" ht="20" customHeight="1" x14ac:dyDescent="0.2">
      <c r="F851" s="4">
        <v>42850</v>
      </c>
      <c r="G851" t="s">
        <v>5</v>
      </c>
      <c r="H851" t="s">
        <v>5</v>
      </c>
      <c r="I851" s="10">
        <v>101548.735</v>
      </c>
      <c r="J851" s="30">
        <f t="shared" si="52"/>
        <v>101548.735</v>
      </c>
      <c r="K851" s="30" t="e">
        <f t="shared" si="53"/>
        <v>#N/A</v>
      </c>
      <c r="L851" s="30">
        <f t="shared" si="54"/>
        <v>101548.735</v>
      </c>
      <c r="M851" s="10" t="e">
        <f t="shared" si="55"/>
        <v>#N/A</v>
      </c>
    </row>
    <row r="852" spans="6:13" ht="20" customHeight="1" x14ac:dyDescent="0.2">
      <c r="F852" s="4">
        <v>42851</v>
      </c>
      <c r="G852" t="s">
        <v>5</v>
      </c>
      <c r="H852" t="s">
        <v>4</v>
      </c>
      <c r="I852" s="10">
        <v>116795.245</v>
      </c>
      <c r="J852" s="30">
        <f t="shared" si="52"/>
        <v>116795.245</v>
      </c>
      <c r="K852" s="30" t="e">
        <f t="shared" si="53"/>
        <v>#N/A</v>
      </c>
      <c r="L852" s="30" t="e">
        <f t="shared" si="54"/>
        <v>#N/A</v>
      </c>
      <c r="M852" s="10">
        <f t="shared" si="55"/>
        <v>116795.245</v>
      </c>
    </row>
    <row r="853" spans="6:13" ht="20" customHeight="1" x14ac:dyDescent="0.2">
      <c r="F853" s="4">
        <v>42852</v>
      </c>
      <c r="G853" t="s">
        <v>5</v>
      </c>
      <c r="H853" t="s">
        <v>4</v>
      </c>
      <c r="I853" s="10">
        <v>126329.53</v>
      </c>
      <c r="J853" s="30">
        <f t="shared" si="52"/>
        <v>126329.53</v>
      </c>
      <c r="K853" s="30" t="e">
        <f t="shared" si="53"/>
        <v>#N/A</v>
      </c>
      <c r="L853" s="30" t="e">
        <f t="shared" si="54"/>
        <v>#N/A</v>
      </c>
      <c r="M853" s="10">
        <f t="shared" si="55"/>
        <v>126329.53</v>
      </c>
    </row>
    <row r="854" spans="6:13" ht="20" customHeight="1" x14ac:dyDescent="0.2">
      <c r="F854" s="4">
        <v>42853</v>
      </c>
      <c r="G854" t="s">
        <v>5</v>
      </c>
      <c r="H854" t="s">
        <v>4</v>
      </c>
      <c r="I854" s="10">
        <v>120144.19</v>
      </c>
      <c r="J854" s="30">
        <f t="shared" si="52"/>
        <v>120144.19</v>
      </c>
      <c r="K854" s="30" t="e">
        <f t="shared" si="53"/>
        <v>#N/A</v>
      </c>
      <c r="L854" s="30" t="e">
        <f t="shared" si="54"/>
        <v>#N/A</v>
      </c>
      <c r="M854" s="10">
        <f t="shared" si="55"/>
        <v>120144.19</v>
      </c>
    </row>
    <row r="855" spans="6:13" ht="20" customHeight="1" x14ac:dyDescent="0.2">
      <c r="F855" s="4">
        <v>42854</v>
      </c>
      <c r="G855" t="s">
        <v>5</v>
      </c>
      <c r="H855" t="s">
        <v>4</v>
      </c>
      <c r="I855" s="10">
        <v>104864.05</v>
      </c>
      <c r="J855" s="30">
        <f t="shared" si="52"/>
        <v>104864.05</v>
      </c>
      <c r="K855" s="30" t="e">
        <f t="shared" si="53"/>
        <v>#N/A</v>
      </c>
      <c r="L855" s="30" t="e">
        <f t="shared" si="54"/>
        <v>#N/A</v>
      </c>
      <c r="M855" s="10">
        <f t="shared" si="55"/>
        <v>104864.05</v>
      </c>
    </row>
    <row r="856" spans="6:13" ht="20" customHeight="1" x14ac:dyDescent="0.2">
      <c r="F856" s="4">
        <v>42855</v>
      </c>
      <c r="G856" t="s">
        <v>5</v>
      </c>
      <c r="H856" t="s">
        <v>4</v>
      </c>
      <c r="I856" s="10">
        <v>103756.535</v>
      </c>
      <c r="J856" s="30">
        <f t="shared" si="52"/>
        <v>103756.535</v>
      </c>
      <c r="K856" s="30" t="e">
        <f t="shared" si="53"/>
        <v>#N/A</v>
      </c>
      <c r="L856" s="30" t="e">
        <f t="shared" si="54"/>
        <v>#N/A</v>
      </c>
      <c r="M856" s="10">
        <f t="shared" si="55"/>
        <v>103756.535</v>
      </c>
    </row>
    <row r="857" spans="6:13" ht="20" customHeight="1" x14ac:dyDescent="0.2">
      <c r="F857" s="4">
        <v>42856</v>
      </c>
      <c r="G857" t="s">
        <v>5</v>
      </c>
      <c r="H857" t="s">
        <v>4</v>
      </c>
      <c r="I857" s="10">
        <v>115103.77499999999</v>
      </c>
      <c r="J857" s="30">
        <f t="shared" si="52"/>
        <v>115103.77499999999</v>
      </c>
      <c r="K857" s="30" t="e">
        <f t="shared" si="53"/>
        <v>#N/A</v>
      </c>
      <c r="L857" s="30" t="e">
        <f t="shared" si="54"/>
        <v>#N/A</v>
      </c>
      <c r="M857" s="10">
        <f t="shared" si="55"/>
        <v>115103.77499999999</v>
      </c>
    </row>
    <row r="858" spans="6:13" ht="20" customHeight="1" x14ac:dyDescent="0.2">
      <c r="F858" s="4">
        <v>42857</v>
      </c>
      <c r="G858" t="s">
        <v>5</v>
      </c>
      <c r="H858" t="s">
        <v>4</v>
      </c>
      <c r="I858" s="10">
        <v>120718.64</v>
      </c>
      <c r="J858" s="30">
        <f t="shared" si="52"/>
        <v>120718.64</v>
      </c>
      <c r="K858" s="30" t="e">
        <f t="shared" si="53"/>
        <v>#N/A</v>
      </c>
      <c r="L858" s="30" t="e">
        <f t="shared" si="54"/>
        <v>#N/A</v>
      </c>
      <c r="M858" s="10">
        <f t="shared" si="55"/>
        <v>120718.64</v>
      </c>
    </row>
    <row r="859" spans="6:13" ht="20" customHeight="1" x14ac:dyDescent="0.2">
      <c r="F859" s="4">
        <v>42858</v>
      </c>
      <c r="G859" t="s">
        <v>5</v>
      </c>
      <c r="H859" t="s">
        <v>4</v>
      </c>
      <c r="I859" s="10">
        <v>129196.44500000001</v>
      </c>
      <c r="J859" s="30">
        <f t="shared" si="52"/>
        <v>129196.44500000001</v>
      </c>
      <c r="K859" s="30" t="e">
        <f t="shared" si="53"/>
        <v>#N/A</v>
      </c>
      <c r="L859" s="30" t="e">
        <f t="shared" si="54"/>
        <v>#N/A</v>
      </c>
      <c r="M859" s="10">
        <f t="shared" si="55"/>
        <v>129196.44500000001</v>
      </c>
    </row>
    <row r="860" spans="6:13" ht="20" customHeight="1" x14ac:dyDescent="0.2">
      <c r="F860" s="4">
        <v>42859</v>
      </c>
      <c r="G860" t="s">
        <v>5</v>
      </c>
      <c r="H860" t="s">
        <v>4</v>
      </c>
      <c r="I860" s="10">
        <v>127260.05</v>
      </c>
      <c r="J860" s="30">
        <f t="shared" si="52"/>
        <v>127260.05</v>
      </c>
      <c r="K860" s="30" t="e">
        <f t="shared" si="53"/>
        <v>#N/A</v>
      </c>
      <c r="L860" s="30" t="e">
        <f t="shared" si="54"/>
        <v>#N/A</v>
      </c>
      <c r="M860" s="10">
        <f t="shared" si="55"/>
        <v>127260.05</v>
      </c>
    </row>
    <row r="861" spans="6:13" ht="20" customHeight="1" x14ac:dyDescent="0.2">
      <c r="F861" s="4">
        <v>42860</v>
      </c>
      <c r="G861" t="s">
        <v>5</v>
      </c>
      <c r="H861" t="s">
        <v>4</v>
      </c>
      <c r="I861" s="10">
        <v>123150.38499999999</v>
      </c>
      <c r="J861" s="30">
        <f t="shared" si="52"/>
        <v>123150.38499999999</v>
      </c>
      <c r="K861" s="30" t="e">
        <f t="shared" si="53"/>
        <v>#N/A</v>
      </c>
      <c r="L861" s="30" t="e">
        <f t="shared" si="54"/>
        <v>#N/A</v>
      </c>
      <c r="M861" s="10">
        <f t="shared" si="55"/>
        <v>123150.38499999999</v>
      </c>
    </row>
    <row r="862" spans="6:13" ht="20" customHeight="1" x14ac:dyDescent="0.2">
      <c r="F862" s="4">
        <v>42861</v>
      </c>
      <c r="G862" t="s">
        <v>5</v>
      </c>
      <c r="H862" t="s">
        <v>4</v>
      </c>
      <c r="I862" s="10">
        <v>105013.07</v>
      </c>
      <c r="J862" s="30">
        <f t="shared" si="52"/>
        <v>105013.07</v>
      </c>
      <c r="K862" s="30" t="e">
        <f t="shared" si="53"/>
        <v>#N/A</v>
      </c>
      <c r="L862" s="30" t="e">
        <f t="shared" si="54"/>
        <v>#N/A</v>
      </c>
      <c r="M862" s="10">
        <f t="shared" si="55"/>
        <v>105013.07</v>
      </c>
    </row>
    <row r="863" spans="6:13" ht="20" customHeight="1" x14ac:dyDescent="0.2">
      <c r="F863" s="4">
        <v>42862</v>
      </c>
      <c r="G863" t="s">
        <v>5</v>
      </c>
      <c r="H863" t="s">
        <v>4</v>
      </c>
      <c r="I863" s="10">
        <v>107424.07</v>
      </c>
      <c r="J863" s="30">
        <f t="shared" si="52"/>
        <v>107424.07</v>
      </c>
      <c r="K863" s="30" t="e">
        <f t="shared" si="53"/>
        <v>#N/A</v>
      </c>
      <c r="L863" s="30" t="e">
        <f t="shared" si="54"/>
        <v>#N/A</v>
      </c>
      <c r="M863" s="10">
        <f t="shared" si="55"/>
        <v>107424.07</v>
      </c>
    </row>
    <row r="864" spans="6:13" ht="20" customHeight="1" x14ac:dyDescent="0.2">
      <c r="F864" s="4">
        <v>42863</v>
      </c>
      <c r="G864" t="s">
        <v>5</v>
      </c>
      <c r="H864" t="s">
        <v>4</v>
      </c>
      <c r="I864" s="10">
        <v>125858.27</v>
      </c>
      <c r="J864" s="30">
        <f t="shared" si="52"/>
        <v>125858.27</v>
      </c>
      <c r="K864" s="30" t="e">
        <f t="shared" si="53"/>
        <v>#N/A</v>
      </c>
      <c r="L864" s="30" t="e">
        <f t="shared" si="54"/>
        <v>#N/A</v>
      </c>
      <c r="M864" s="10">
        <f t="shared" si="55"/>
        <v>125858.27</v>
      </c>
    </row>
    <row r="865" spans="6:13" ht="20" customHeight="1" x14ac:dyDescent="0.2">
      <c r="F865" s="4">
        <v>42864</v>
      </c>
      <c r="G865" t="s">
        <v>5</v>
      </c>
      <c r="H865" t="s">
        <v>4</v>
      </c>
      <c r="I865" s="10">
        <v>126760.71</v>
      </c>
      <c r="J865" s="30">
        <f t="shared" si="52"/>
        <v>126760.71</v>
      </c>
      <c r="K865" s="30" t="e">
        <f t="shared" si="53"/>
        <v>#N/A</v>
      </c>
      <c r="L865" s="30" t="e">
        <f t="shared" si="54"/>
        <v>#N/A</v>
      </c>
      <c r="M865" s="10">
        <f t="shared" si="55"/>
        <v>126760.71</v>
      </c>
    </row>
    <row r="866" spans="6:13" ht="20" customHeight="1" x14ac:dyDescent="0.2">
      <c r="F866" s="4">
        <v>42865</v>
      </c>
      <c r="G866" t="s">
        <v>5</v>
      </c>
      <c r="H866" t="s">
        <v>4</v>
      </c>
      <c r="I866" s="10">
        <v>125747.735</v>
      </c>
      <c r="J866" s="30">
        <f t="shared" si="52"/>
        <v>125747.735</v>
      </c>
      <c r="K866" s="30" t="e">
        <f t="shared" si="53"/>
        <v>#N/A</v>
      </c>
      <c r="L866" s="30" t="e">
        <f t="shared" si="54"/>
        <v>#N/A</v>
      </c>
      <c r="M866" s="10">
        <f t="shared" si="55"/>
        <v>125747.735</v>
      </c>
    </row>
    <row r="867" spans="6:13" ht="20" customHeight="1" x14ac:dyDescent="0.2">
      <c r="F867" s="4">
        <v>42866</v>
      </c>
      <c r="G867" t="s">
        <v>5</v>
      </c>
      <c r="H867" t="s">
        <v>4</v>
      </c>
      <c r="I867" s="10">
        <v>128753.13</v>
      </c>
      <c r="J867" s="30">
        <f t="shared" si="52"/>
        <v>128753.13</v>
      </c>
      <c r="K867" s="30" t="e">
        <f t="shared" si="53"/>
        <v>#N/A</v>
      </c>
      <c r="L867" s="30" t="e">
        <f t="shared" si="54"/>
        <v>#N/A</v>
      </c>
      <c r="M867" s="10">
        <f t="shared" si="55"/>
        <v>128753.13</v>
      </c>
    </row>
    <row r="868" spans="6:13" ht="20" customHeight="1" x14ac:dyDescent="0.2">
      <c r="F868" s="4">
        <v>42867</v>
      </c>
      <c r="G868" t="s">
        <v>5</v>
      </c>
      <c r="H868" t="s">
        <v>4</v>
      </c>
      <c r="I868" s="10">
        <v>123523</v>
      </c>
      <c r="J868" s="30">
        <f t="shared" si="52"/>
        <v>123523</v>
      </c>
      <c r="K868" s="30" t="e">
        <f t="shared" si="53"/>
        <v>#N/A</v>
      </c>
      <c r="L868" s="30" t="e">
        <f t="shared" si="54"/>
        <v>#N/A</v>
      </c>
      <c r="M868" s="10">
        <f t="shared" si="55"/>
        <v>123523</v>
      </c>
    </row>
    <row r="869" spans="6:13" ht="20" customHeight="1" x14ac:dyDescent="0.2">
      <c r="F869" s="4">
        <v>42868</v>
      </c>
      <c r="G869" t="s">
        <v>5</v>
      </c>
      <c r="H869" t="s">
        <v>4</v>
      </c>
      <c r="I869" s="10">
        <v>109477.42</v>
      </c>
      <c r="J869" s="30">
        <f t="shared" si="52"/>
        <v>109477.42</v>
      </c>
      <c r="K869" s="30" t="e">
        <f t="shared" si="53"/>
        <v>#N/A</v>
      </c>
      <c r="L869" s="30" t="e">
        <f t="shared" si="54"/>
        <v>#N/A</v>
      </c>
      <c r="M869" s="10">
        <f t="shared" si="55"/>
        <v>109477.42</v>
      </c>
    </row>
    <row r="870" spans="6:13" ht="20" customHeight="1" x14ac:dyDescent="0.2">
      <c r="F870" s="4">
        <v>42869</v>
      </c>
      <c r="G870" t="s">
        <v>5</v>
      </c>
      <c r="H870" t="s">
        <v>4</v>
      </c>
      <c r="I870" s="10">
        <v>107497.03</v>
      </c>
      <c r="J870" s="30">
        <f t="shared" si="52"/>
        <v>107497.03</v>
      </c>
      <c r="K870" s="30" t="e">
        <f t="shared" si="53"/>
        <v>#N/A</v>
      </c>
      <c r="L870" s="30" t="e">
        <f t="shared" si="54"/>
        <v>#N/A</v>
      </c>
      <c r="M870" s="10">
        <f t="shared" si="55"/>
        <v>107497.03</v>
      </c>
    </row>
    <row r="871" spans="6:13" ht="20" customHeight="1" x14ac:dyDescent="0.2">
      <c r="F871" s="4">
        <v>42870</v>
      </c>
      <c r="G871" t="s">
        <v>5</v>
      </c>
      <c r="H871" t="s">
        <v>4</v>
      </c>
      <c r="I871" s="10">
        <v>125871.91499999999</v>
      </c>
      <c r="J871" s="30">
        <f t="shared" si="52"/>
        <v>125871.91499999999</v>
      </c>
      <c r="K871" s="30" t="e">
        <f t="shared" si="53"/>
        <v>#N/A</v>
      </c>
      <c r="L871" s="30" t="e">
        <f t="shared" si="54"/>
        <v>#N/A</v>
      </c>
      <c r="M871" s="10">
        <f t="shared" si="55"/>
        <v>125871.91499999999</v>
      </c>
    </row>
    <row r="872" spans="6:13" ht="20" customHeight="1" x14ac:dyDescent="0.2">
      <c r="F872" s="4">
        <v>42871</v>
      </c>
      <c r="G872" t="s">
        <v>5</v>
      </c>
      <c r="H872" t="s">
        <v>4</v>
      </c>
      <c r="I872" s="10">
        <v>127820.715</v>
      </c>
      <c r="J872" s="30">
        <f t="shared" si="52"/>
        <v>127820.715</v>
      </c>
      <c r="K872" s="30" t="e">
        <f t="shared" si="53"/>
        <v>#N/A</v>
      </c>
      <c r="L872" s="30" t="e">
        <f t="shared" si="54"/>
        <v>#N/A</v>
      </c>
      <c r="M872" s="10">
        <f t="shared" si="55"/>
        <v>127820.715</v>
      </c>
    </row>
    <row r="873" spans="6:13" ht="20" customHeight="1" x14ac:dyDescent="0.2">
      <c r="F873" s="4">
        <v>42872</v>
      </c>
      <c r="G873" t="s">
        <v>5</v>
      </c>
      <c r="H873" t="s">
        <v>4</v>
      </c>
      <c r="I873" s="10">
        <v>125072.675</v>
      </c>
      <c r="J873" s="30">
        <f t="shared" si="52"/>
        <v>125072.675</v>
      </c>
      <c r="K873" s="30" t="e">
        <f t="shared" si="53"/>
        <v>#N/A</v>
      </c>
      <c r="L873" s="30" t="e">
        <f t="shared" si="54"/>
        <v>#N/A</v>
      </c>
      <c r="M873" s="10">
        <f t="shared" si="55"/>
        <v>125072.675</v>
      </c>
    </row>
    <row r="874" spans="6:13" ht="20" customHeight="1" x14ac:dyDescent="0.2">
      <c r="F874" s="4">
        <v>42873</v>
      </c>
      <c r="G874" t="s">
        <v>5</v>
      </c>
      <c r="H874" t="s">
        <v>4</v>
      </c>
      <c r="I874" s="10">
        <v>122910.48</v>
      </c>
      <c r="J874" s="30">
        <f t="shared" si="52"/>
        <v>122910.48</v>
      </c>
      <c r="K874" s="30" t="e">
        <f t="shared" si="53"/>
        <v>#N/A</v>
      </c>
      <c r="L874" s="30" t="e">
        <f t="shared" si="54"/>
        <v>#N/A</v>
      </c>
      <c r="M874" s="10">
        <f t="shared" si="55"/>
        <v>122910.48</v>
      </c>
    </row>
    <row r="875" spans="6:13" ht="20" customHeight="1" x14ac:dyDescent="0.2">
      <c r="F875" s="4">
        <v>42874</v>
      </c>
      <c r="G875" t="s">
        <v>5</v>
      </c>
      <c r="H875" t="s">
        <v>4</v>
      </c>
      <c r="I875" s="10">
        <v>123351.45</v>
      </c>
      <c r="J875" s="30">
        <f t="shared" si="52"/>
        <v>123351.45</v>
      </c>
      <c r="K875" s="30" t="e">
        <f t="shared" si="53"/>
        <v>#N/A</v>
      </c>
      <c r="L875" s="30" t="e">
        <f t="shared" si="54"/>
        <v>#N/A</v>
      </c>
      <c r="M875" s="10">
        <f t="shared" si="55"/>
        <v>123351.45</v>
      </c>
    </row>
    <row r="876" spans="6:13" ht="20" customHeight="1" x14ac:dyDescent="0.2">
      <c r="F876" s="4">
        <v>42875</v>
      </c>
      <c r="G876" t="s">
        <v>5</v>
      </c>
      <c r="H876" t="s">
        <v>4</v>
      </c>
      <c r="I876" s="10">
        <v>109111.61500000001</v>
      </c>
      <c r="J876" s="30">
        <f t="shared" si="52"/>
        <v>109111.61500000001</v>
      </c>
      <c r="K876" s="30" t="e">
        <f t="shared" si="53"/>
        <v>#N/A</v>
      </c>
      <c r="L876" s="30" t="e">
        <f t="shared" si="54"/>
        <v>#N/A</v>
      </c>
      <c r="M876" s="10">
        <f t="shared" si="55"/>
        <v>109111.61500000001</v>
      </c>
    </row>
    <row r="877" spans="6:13" ht="20" customHeight="1" x14ac:dyDescent="0.2">
      <c r="F877" s="4">
        <v>42876</v>
      </c>
      <c r="G877" t="s">
        <v>5</v>
      </c>
      <c r="H877" t="s">
        <v>4</v>
      </c>
      <c r="I877" s="10">
        <v>105912.16</v>
      </c>
      <c r="J877" s="30">
        <f t="shared" si="52"/>
        <v>105912.16</v>
      </c>
      <c r="K877" s="30" t="e">
        <f t="shared" si="53"/>
        <v>#N/A</v>
      </c>
      <c r="L877" s="30" t="e">
        <f t="shared" si="54"/>
        <v>#N/A</v>
      </c>
      <c r="M877" s="10">
        <f t="shared" si="55"/>
        <v>105912.16</v>
      </c>
    </row>
    <row r="878" spans="6:13" ht="20" customHeight="1" x14ac:dyDescent="0.2">
      <c r="F878" s="4">
        <v>42877</v>
      </c>
      <c r="G878" t="s">
        <v>5</v>
      </c>
      <c r="H878" t="s">
        <v>4</v>
      </c>
      <c r="I878" s="10">
        <v>113551.03999999999</v>
      </c>
      <c r="J878" s="30">
        <f t="shared" si="52"/>
        <v>113551.03999999999</v>
      </c>
      <c r="K878" s="30" t="e">
        <f t="shared" si="53"/>
        <v>#N/A</v>
      </c>
      <c r="L878" s="30" t="e">
        <f t="shared" si="54"/>
        <v>#N/A</v>
      </c>
      <c r="M878" s="10">
        <f t="shared" si="55"/>
        <v>113551.03999999999</v>
      </c>
    </row>
    <row r="879" spans="6:13" ht="20" customHeight="1" x14ac:dyDescent="0.2">
      <c r="F879" s="4">
        <v>42878</v>
      </c>
      <c r="G879" t="s">
        <v>5</v>
      </c>
      <c r="H879" t="s">
        <v>4</v>
      </c>
      <c r="I879" s="10">
        <v>119127.205</v>
      </c>
      <c r="J879" s="30">
        <f t="shared" si="52"/>
        <v>119127.205</v>
      </c>
      <c r="K879" s="30" t="e">
        <f t="shared" si="53"/>
        <v>#N/A</v>
      </c>
      <c r="L879" s="30" t="e">
        <f t="shared" si="54"/>
        <v>#N/A</v>
      </c>
      <c r="M879" s="10">
        <f t="shared" si="55"/>
        <v>119127.205</v>
      </c>
    </row>
    <row r="880" spans="6:13" ht="20" customHeight="1" x14ac:dyDescent="0.2">
      <c r="F880" s="4">
        <v>42879</v>
      </c>
      <c r="G880" t="s">
        <v>5</v>
      </c>
      <c r="H880" t="s">
        <v>4</v>
      </c>
      <c r="I880" s="10">
        <v>121571.97</v>
      </c>
      <c r="J880" s="30">
        <f t="shared" si="52"/>
        <v>121571.97</v>
      </c>
      <c r="K880" s="30" t="e">
        <f t="shared" si="53"/>
        <v>#N/A</v>
      </c>
      <c r="L880" s="30" t="e">
        <f t="shared" si="54"/>
        <v>#N/A</v>
      </c>
      <c r="M880" s="10">
        <f t="shared" si="55"/>
        <v>121571.97</v>
      </c>
    </row>
    <row r="881" spans="6:13" ht="20" customHeight="1" x14ac:dyDescent="0.2">
      <c r="F881" s="4">
        <v>42880</v>
      </c>
      <c r="G881" t="s">
        <v>5</v>
      </c>
      <c r="H881" t="s">
        <v>4</v>
      </c>
      <c r="I881" s="10">
        <v>124010.03</v>
      </c>
      <c r="J881" s="30">
        <f t="shared" si="52"/>
        <v>124010.03</v>
      </c>
      <c r="K881" s="30" t="e">
        <f t="shared" si="53"/>
        <v>#N/A</v>
      </c>
      <c r="L881" s="30" t="e">
        <f t="shared" si="54"/>
        <v>#N/A</v>
      </c>
      <c r="M881" s="10">
        <f t="shared" si="55"/>
        <v>124010.03</v>
      </c>
    </row>
    <row r="882" spans="6:13" ht="20" customHeight="1" x14ac:dyDescent="0.2">
      <c r="F882" s="4">
        <v>42881</v>
      </c>
      <c r="G882" t="s">
        <v>5</v>
      </c>
      <c r="H882" t="s">
        <v>4</v>
      </c>
      <c r="I882" s="10">
        <v>123130.6</v>
      </c>
      <c r="J882" s="30">
        <f t="shared" si="52"/>
        <v>123130.6</v>
      </c>
      <c r="K882" s="30" t="e">
        <f t="shared" si="53"/>
        <v>#N/A</v>
      </c>
      <c r="L882" s="30" t="e">
        <f t="shared" si="54"/>
        <v>#N/A</v>
      </c>
      <c r="M882" s="10">
        <f t="shared" si="55"/>
        <v>123130.6</v>
      </c>
    </row>
    <row r="883" spans="6:13" ht="20" customHeight="1" x14ac:dyDescent="0.2">
      <c r="F883" s="4">
        <v>42882</v>
      </c>
      <c r="G883" t="s">
        <v>5</v>
      </c>
      <c r="H883" t="s">
        <v>4</v>
      </c>
      <c r="I883" s="10">
        <v>104643.675</v>
      </c>
      <c r="J883" s="30">
        <f t="shared" si="52"/>
        <v>104643.675</v>
      </c>
      <c r="K883" s="30" t="e">
        <f t="shared" si="53"/>
        <v>#N/A</v>
      </c>
      <c r="L883" s="30" t="e">
        <f t="shared" si="54"/>
        <v>#N/A</v>
      </c>
      <c r="M883" s="10">
        <f t="shared" si="55"/>
        <v>104643.675</v>
      </c>
    </row>
    <row r="884" spans="6:13" ht="20" customHeight="1" x14ac:dyDescent="0.2">
      <c r="F884" s="4">
        <v>42883</v>
      </c>
      <c r="G884" t="s">
        <v>5</v>
      </c>
      <c r="H884" t="s">
        <v>4</v>
      </c>
      <c r="I884" s="10">
        <v>110029.55</v>
      </c>
      <c r="J884" s="30">
        <f t="shared" si="52"/>
        <v>110029.55</v>
      </c>
      <c r="K884" s="30" t="e">
        <f t="shared" si="53"/>
        <v>#N/A</v>
      </c>
      <c r="L884" s="30" t="e">
        <f t="shared" si="54"/>
        <v>#N/A</v>
      </c>
      <c r="M884" s="10">
        <f t="shared" si="55"/>
        <v>110029.55</v>
      </c>
    </row>
    <row r="885" spans="6:13" ht="20" customHeight="1" x14ac:dyDescent="0.2">
      <c r="F885" s="4">
        <v>42884</v>
      </c>
      <c r="G885" t="s">
        <v>5</v>
      </c>
      <c r="H885" t="s">
        <v>4</v>
      </c>
      <c r="I885" s="10">
        <v>130516.1</v>
      </c>
      <c r="J885" s="30">
        <f t="shared" si="52"/>
        <v>130516.1</v>
      </c>
      <c r="K885" s="30" t="e">
        <f t="shared" si="53"/>
        <v>#N/A</v>
      </c>
      <c r="L885" s="30" t="e">
        <f t="shared" si="54"/>
        <v>#N/A</v>
      </c>
      <c r="M885" s="10">
        <f t="shared" si="55"/>
        <v>130516.1</v>
      </c>
    </row>
    <row r="886" spans="6:13" ht="20" customHeight="1" x14ac:dyDescent="0.2">
      <c r="F886" s="4">
        <v>42885</v>
      </c>
      <c r="G886" t="s">
        <v>5</v>
      </c>
      <c r="H886" t="s">
        <v>4</v>
      </c>
      <c r="I886" s="10">
        <v>132762.38</v>
      </c>
      <c r="J886" s="30">
        <f t="shared" si="52"/>
        <v>132762.38</v>
      </c>
      <c r="K886" s="30" t="e">
        <f t="shared" si="53"/>
        <v>#N/A</v>
      </c>
      <c r="L886" s="30" t="e">
        <f t="shared" si="54"/>
        <v>#N/A</v>
      </c>
      <c r="M886" s="10">
        <f t="shared" si="55"/>
        <v>132762.38</v>
      </c>
    </row>
    <row r="887" spans="6:13" ht="20" customHeight="1" x14ac:dyDescent="0.2">
      <c r="F887" s="4">
        <v>42886</v>
      </c>
      <c r="G887" t="s">
        <v>5</v>
      </c>
      <c r="H887" t="s">
        <v>4</v>
      </c>
      <c r="I887" s="10">
        <v>139030.79500000001</v>
      </c>
      <c r="J887" s="30">
        <f t="shared" si="52"/>
        <v>139030.79500000001</v>
      </c>
      <c r="K887" s="30" t="e">
        <f t="shared" si="53"/>
        <v>#N/A</v>
      </c>
      <c r="L887" s="30" t="e">
        <f t="shared" si="54"/>
        <v>#N/A</v>
      </c>
      <c r="M887" s="10">
        <f t="shared" si="55"/>
        <v>139030.79500000001</v>
      </c>
    </row>
    <row r="888" spans="6:13" ht="20" customHeight="1" x14ac:dyDescent="0.2">
      <c r="F888" s="4">
        <v>42887</v>
      </c>
      <c r="G888" t="s">
        <v>5</v>
      </c>
      <c r="H888" t="s">
        <v>4</v>
      </c>
      <c r="I888" s="10">
        <v>140202.73499999999</v>
      </c>
      <c r="J888" s="30">
        <f t="shared" si="52"/>
        <v>140202.73499999999</v>
      </c>
      <c r="K888" s="30" t="e">
        <f t="shared" si="53"/>
        <v>#N/A</v>
      </c>
      <c r="L888" s="30" t="e">
        <f t="shared" si="54"/>
        <v>#N/A</v>
      </c>
      <c r="M888" s="10">
        <f t="shared" si="55"/>
        <v>140202.73499999999</v>
      </c>
    </row>
    <row r="889" spans="6:13" ht="20" customHeight="1" x14ac:dyDescent="0.2">
      <c r="F889" s="4">
        <v>42888</v>
      </c>
      <c r="G889" t="s">
        <v>5</v>
      </c>
      <c r="H889" t="s">
        <v>4</v>
      </c>
      <c r="I889" s="10">
        <v>136856.79999999999</v>
      </c>
      <c r="J889" s="30">
        <f t="shared" si="52"/>
        <v>136856.79999999999</v>
      </c>
      <c r="K889" s="30" t="e">
        <f t="shared" si="53"/>
        <v>#N/A</v>
      </c>
      <c r="L889" s="30" t="e">
        <f t="shared" si="54"/>
        <v>#N/A</v>
      </c>
      <c r="M889" s="10">
        <f t="shared" si="55"/>
        <v>136856.79999999999</v>
      </c>
    </row>
    <row r="890" spans="6:13" ht="20" customHeight="1" x14ac:dyDescent="0.2">
      <c r="F890" s="4">
        <v>42889</v>
      </c>
      <c r="G890" t="s">
        <v>5</v>
      </c>
      <c r="H890" t="s">
        <v>4</v>
      </c>
      <c r="I890" s="10">
        <v>122161.405</v>
      </c>
      <c r="J890" s="30">
        <f t="shared" si="52"/>
        <v>122161.405</v>
      </c>
      <c r="K890" s="30" t="e">
        <f t="shared" si="53"/>
        <v>#N/A</v>
      </c>
      <c r="L890" s="30" t="e">
        <f t="shared" si="54"/>
        <v>#N/A</v>
      </c>
      <c r="M890" s="10">
        <f t="shared" si="55"/>
        <v>122161.405</v>
      </c>
    </row>
    <row r="891" spans="6:13" ht="20" customHeight="1" x14ac:dyDescent="0.2">
      <c r="F891" s="4">
        <v>42890</v>
      </c>
      <c r="G891" t="s">
        <v>5</v>
      </c>
      <c r="H891" t="s">
        <v>4</v>
      </c>
      <c r="I891" s="10">
        <v>118953.95</v>
      </c>
      <c r="J891" s="30">
        <f t="shared" si="52"/>
        <v>118953.95</v>
      </c>
      <c r="K891" s="30" t="e">
        <f t="shared" si="53"/>
        <v>#N/A</v>
      </c>
      <c r="L891" s="30" t="e">
        <f t="shared" si="54"/>
        <v>#N/A</v>
      </c>
      <c r="M891" s="10">
        <f t="shared" si="55"/>
        <v>118953.95</v>
      </c>
    </row>
    <row r="892" spans="6:13" ht="20" customHeight="1" x14ac:dyDescent="0.2">
      <c r="F892" s="4">
        <v>42891</v>
      </c>
      <c r="G892" t="s">
        <v>5</v>
      </c>
      <c r="H892" t="s">
        <v>4</v>
      </c>
      <c r="I892" s="10">
        <v>132877.45000000001</v>
      </c>
      <c r="J892" s="30">
        <f t="shared" si="52"/>
        <v>132877.45000000001</v>
      </c>
      <c r="K892" s="30" t="e">
        <f t="shared" si="53"/>
        <v>#N/A</v>
      </c>
      <c r="L892" s="30" t="e">
        <f t="shared" si="54"/>
        <v>#N/A</v>
      </c>
      <c r="M892" s="10">
        <f t="shared" si="55"/>
        <v>132877.45000000001</v>
      </c>
    </row>
    <row r="893" spans="6:13" ht="20" customHeight="1" x14ac:dyDescent="0.2">
      <c r="F893" s="4">
        <v>42892</v>
      </c>
      <c r="G893" t="s">
        <v>5</v>
      </c>
      <c r="H893" t="s">
        <v>4</v>
      </c>
      <c r="I893" s="10">
        <v>133274.53</v>
      </c>
      <c r="J893" s="30">
        <f t="shared" si="52"/>
        <v>133274.53</v>
      </c>
      <c r="K893" s="30" t="e">
        <f t="shared" si="53"/>
        <v>#N/A</v>
      </c>
      <c r="L893" s="30" t="e">
        <f t="shared" si="54"/>
        <v>#N/A</v>
      </c>
      <c r="M893" s="10">
        <f t="shared" si="55"/>
        <v>133274.53</v>
      </c>
    </row>
    <row r="894" spans="6:13" ht="20" customHeight="1" x14ac:dyDescent="0.2">
      <c r="F894" s="4">
        <v>42893</v>
      </c>
      <c r="G894" t="s">
        <v>5</v>
      </c>
      <c r="H894" t="s">
        <v>4</v>
      </c>
      <c r="I894" s="10">
        <v>136116.12</v>
      </c>
      <c r="J894" s="30">
        <f t="shared" si="52"/>
        <v>136116.12</v>
      </c>
      <c r="K894" s="30" t="e">
        <f t="shared" si="53"/>
        <v>#N/A</v>
      </c>
      <c r="L894" s="30" t="e">
        <f t="shared" si="54"/>
        <v>#N/A</v>
      </c>
      <c r="M894" s="10">
        <f t="shared" si="55"/>
        <v>136116.12</v>
      </c>
    </row>
    <row r="895" spans="6:13" ht="20" customHeight="1" x14ac:dyDescent="0.2">
      <c r="F895" s="4">
        <v>42894</v>
      </c>
      <c r="G895" t="s">
        <v>5</v>
      </c>
      <c r="H895" t="s">
        <v>4</v>
      </c>
      <c r="I895" s="10">
        <v>139511.78</v>
      </c>
      <c r="J895" s="30">
        <f t="shared" si="52"/>
        <v>139511.78</v>
      </c>
      <c r="K895" s="30" t="e">
        <f t="shared" si="53"/>
        <v>#N/A</v>
      </c>
      <c r="L895" s="30" t="e">
        <f t="shared" si="54"/>
        <v>#N/A</v>
      </c>
      <c r="M895" s="10">
        <f t="shared" si="55"/>
        <v>139511.78</v>
      </c>
    </row>
    <row r="896" spans="6:13" ht="20" customHeight="1" x14ac:dyDescent="0.2">
      <c r="F896" s="4">
        <v>42895</v>
      </c>
      <c r="G896" t="s">
        <v>5</v>
      </c>
      <c r="H896" t="s">
        <v>4</v>
      </c>
      <c r="I896" s="10">
        <v>130994.54</v>
      </c>
      <c r="J896" s="30">
        <f t="shared" si="52"/>
        <v>130994.54</v>
      </c>
      <c r="K896" s="30" t="e">
        <f t="shared" si="53"/>
        <v>#N/A</v>
      </c>
      <c r="L896" s="30" t="e">
        <f t="shared" si="54"/>
        <v>#N/A</v>
      </c>
      <c r="M896" s="10">
        <f t="shared" si="55"/>
        <v>130994.54</v>
      </c>
    </row>
    <row r="897" spans="6:13" ht="20" customHeight="1" x14ac:dyDescent="0.2">
      <c r="F897" s="4">
        <v>42896</v>
      </c>
      <c r="G897" t="s">
        <v>5</v>
      </c>
      <c r="H897" t="s">
        <v>4</v>
      </c>
      <c r="I897" s="10">
        <v>120698.91499999999</v>
      </c>
      <c r="J897" s="30">
        <f t="shared" si="52"/>
        <v>120698.91499999999</v>
      </c>
      <c r="K897" s="30" t="e">
        <f t="shared" si="53"/>
        <v>#N/A</v>
      </c>
      <c r="L897" s="30" t="e">
        <f t="shared" si="54"/>
        <v>#N/A</v>
      </c>
      <c r="M897" s="10">
        <f t="shared" si="55"/>
        <v>120698.91499999999</v>
      </c>
    </row>
    <row r="898" spans="6:13" ht="20" customHeight="1" x14ac:dyDescent="0.2">
      <c r="F898" s="4">
        <v>42897</v>
      </c>
      <c r="G898" t="s">
        <v>5</v>
      </c>
      <c r="H898" t="s">
        <v>4</v>
      </c>
      <c r="I898" s="10">
        <v>113374.465</v>
      </c>
      <c r="J898" s="30">
        <f t="shared" si="52"/>
        <v>113374.465</v>
      </c>
      <c r="K898" s="30" t="e">
        <f t="shared" si="53"/>
        <v>#N/A</v>
      </c>
      <c r="L898" s="30" t="e">
        <f t="shared" si="54"/>
        <v>#N/A</v>
      </c>
      <c r="M898" s="10">
        <f t="shared" si="55"/>
        <v>113374.465</v>
      </c>
    </row>
    <row r="899" spans="6:13" ht="20" customHeight="1" x14ac:dyDescent="0.2">
      <c r="F899" s="4">
        <v>42898</v>
      </c>
      <c r="G899" t="s">
        <v>5</v>
      </c>
      <c r="H899" t="s">
        <v>5</v>
      </c>
      <c r="I899" s="10">
        <v>117691.685</v>
      </c>
      <c r="J899" s="30">
        <f t="shared" si="52"/>
        <v>117691.685</v>
      </c>
      <c r="K899" s="30" t="e">
        <f t="shared" si="53"/>
        <v>#N/A</v>
      </c>
      <c r="L899" s="30">
        <f t="shared" si="54"/>
        <v>117691.685</v>
      </c>
      <c r="M899" s="10" t="e">
        <f t="shared" si="55"/>
        <v>#N/A</v>
      </c>
    </row>
    <row r="900" spans="6:13" ht="20" customHeight="1" x14ac:dyDescent="0.2">
      <c r="F900" s="4">
        <v>42899</v>
      </c>
      <c r="G900" t="s">
        <v>5</v>
      </c>
      <c r="H900" t="s">
        <v>4</v>
      </c>
      <c r="I900" s="10">
        <v>135184.95000000001</v>
      </c>
      <c r="J900" s="30">
        <f t="shared" si="52"/>
        <v>135184.95000000001</v>
      </c>
      <c r="K900" s="30" t="e">
        <f t="shared" si="53"/>
        <v>#N/A</v>
      </c>
      <c r="L900" s="30" t="e">
        <f t="shared" si="54"/>
        <v>#N/A</v>
      </c>
      <c r="M900" s="10">
        <f t="shared" si="55"/>
        <v>135184.95000000001</v>
      </c>
    </row>
    <row r="901" spans="6:13" ht="20" customHeight="1" x14ac:dyDescent="0.2">
      <c r="F901" s="4">
        <v>42900</v>
      </c>
      <c r="G901" t="s">
        <v>5</v>
      </c>
      <c r="H901" t="s">
        <v>4</v>
      </c>
      <c r="I901" s="10">
        <v>136253.42000000001</v>
      </c>
      <c r="J901" s="30">
        <f t="shared" si="52"/>
        <v>136253.42000000001</v>
      </c>
      <c r="K901" s="30" t="e">
        <f t="shared" si="53"/>
        <v>#N/A</v>
      </c>
      <c r="L901" s="30" t="e">
        <f t="shared" si="54"/>
        <v>#N/A</v>
      </c>
      <c r="M901" s="10">
        <f t="shared" si="55"/>
        <v>136253.42000000001</v>
      </c>
    </row>
    <row r="902" spans="6:13" ht="20" customHeight="1" x14ac:dyDescent="0.2">
      <c r="F902" s="4">
        <v>42901</v>
      </c>
      <c r="G902" t="s">
        <v>5</v>
      </c>
      <c r="H902" t="s">
        <v>4</v>
      </c>
      <c r="I902" s="10">
        <v>135303.255</v>
      </c>
      <c r="J902" s="30">
        <f t="shared" ref="J902:J965" si="56">IF(G902="Y",I902,NA())</f>
        <v>135303.255</v>
      </c>
      <c r="K902" s="30" t="e">
        <f t="shared" ref="K902:K965" si="57">IF(G902="N",I902,NA())</f>
        <v>#N/A</v>
      </c>
      <c r="L902" s="30" t="e">
        <f t="shared" ref="L902:L965" si="58">IF(H902="Y",I902,NA())</f>
        <v>#N/A</v>
      </c>
      <c r="M902" s="10">
        <f t="shared" ref="M902:M965" si="59">IF(H902="Y",NA(),I902)</f>
        <v>135303.255</v>
      </c>
    </row>
    <row r="903" spans="6:13" ht="20" customHeight="1" x14ac:dyDescent="0.2">
      <c r="F903" s="4">
        <v>42902</v>
      </c>
      <c r="G903" t="s">
        <v>5</v>
      </c>
      <c r="H903" t="s">
        <v>4</v>
      </c>
      <c r="I903" s="10">
        <v>135269.63500000001</v>
      </c>
      <c r="J903" s="30">
        <f t="shared" si="56"/>
        <v>135269.63500000001</v>
      </c>
      <c r="K903" s="30" t="e">
        <f t="shared" si="57"/>
        <v>#N/A</v>
      </c>
      <c r="L903" s="30" t="e">
        <f t="shared" si="58"/>
        <v>#N/A</v>
      </c>
      <c r="M903" s="10">
        <f t="shared" si="59"/>
        <v>135269.63500000001</v>
      </c>
    </row>
    <row r="904" spans="6:13" ht="20" customHeight="1" x14ac:dyDescent="0.2">
      <c r="F904" s="4">
        <v>42903</v>
      </c>
      <c r="G904" t="s">
        <v>5</v>
      </c>
      <c r="H904" t="s">
        <v>4</v>
      </c>
      <c r="I904" s="10">
        <v>121178.68</v>
      </c>
      <c r="J904" s="30">
        <f t="shared" si="56"/>
        <v>121178.68</v>
      </c>
      <c r="K904" s="30" t="e">
        <f t="shared" si="57"/>
        <v>#N/A</v>
      </c>
      <c r="L904" s="30" t="e">
        <f t="shared" si="58"/>
        <v>#N/A</v>
      </c>
      <c r="M904" s="10">
        <f t="shared" si="59"/>
        <v>121178.68</v>
      </c>
    </row>
    <row r="905" spans="6:13" ht="20" customHeight="1" x14ac:dyDescent="0.2">
      <c r="F905" s="4">
        <v>42904</v>
      </c>
      <c r="G905" t="s">
        <v>5</v>
      </c>
      <c r="H905" t="s">
        <v>4</v>
      </c>
      <c r="I905" s="10">
        <v>116112.74</v>
      </c>
      <c r="J905" s="30">
        <f t="shared" si="56"/>
        <v>116112.74</v>
      </c>
      <c r="K905" s="30" t="e">
        <f t="shared" si="57"/>
        <v>#N/A</v>
      </c>
      <c r="L905" s="30" t="e">
        <f t="shared" si="58"/>
        <v>#N/A</v>
      </c>
      <c r="M905" s="10">
        <f t="shared" si="59"/>
        <v>116112.74</v>
      </c>
    </row>
    <row r="906" spans="6:13" ht="20" customHeight="1" x14ac:dyDescent="0.2">
      <c r="F906" s="4">
        <v>42905</v>
      </c>
      <c r="G906" t="s">
        <v>5</v>
      </c>
      <c r="H906" t="s">
        <v>4</v>
      </c>
      <c r="I906" s="10">
        <v>134925.74</v>
      </c>
      <c r="J906" s="30">
        <f t="shared" si="56"/>
        <v>134925.74</v>
      </c>
      <c r="K906" s="30" t="e">
        <f t="shared" si="57"/>
        <v>#N/A</v>
      </c>
      <c r="L906" s="30" t="e">
        <f t="shared" si="58"/>
        <v>#N/A</v>
      </c>
      <c r="M906" s="10">
        <f t="shared" si="59"/>
        <v>134925.74</v>
      </c>
    </row>
    <row r="907" spans="6:13" ht="20" customHeight="1" x14ac:dyDescent="0.2">
      <c r="F907" s="4">
        <v>42906</v>
      </c>
      <c r="G907" t="s">
        <v>5</v>
      </c>
      <c r="H907" t="s">
        <v>4</v>
      </c>
      <c r="I907" s="10">
        <v>131996.97</v>
      </c>
      <c r="J907" s="30">
        <f t="shared" si="56"/>
        <v>131996.97</v>
      </c>
      <c r="K907" s="30" t="e">
        <f t="shared" si="57"/>
        <v>#N/A</v>
      </c>
      <c r="L907" s="30" t="e">
        <f t="shared" si="58"/>
        <v>#N/A</v>
      </c>
      <c r="M907" s="10">
        <f t="shared" si="59"/>
        <v>131996.97</v>
      </c>
    </row>
    <row r="908" spans="6:13" ht="20" customHeight="1" x14ac:dyDescent="0.2">
      <c r="F908" s="4">
        <v>42907</v>
      </c>
      <c r="G908" t="s">
        <v>5</v>
      </c>
      <c r="H908" t="s">
        <v>4</v>
      </c>
      <c r="I908" s="10">
        <v>139814.29999999999</v>
      </c>
      <c r="J908" s="30">
        <f t="shared" si="56"/>
        <v>139814.29999999999</v>
      </c>
      <c r="K908" s="30" t="e">
        <f t="shared" si="57"/>
        <v>#N/A</v>
      </c>
      <c r="L908" s="30" t="e">
        <f t="shared" si="58"/>
        <v>#N/A</v>
      </c>
      <c r="M908" s="10">
        <f t="shared" si="59"/>
        <v>139814.29999999999</v>
      </c>
    </row>
    <row r="909" spans="6:13" ht="20" customHeight="1" x14ac:dyDescent="0.2">
      <c r="F909" s="4">
        <v>42908</v>
      </c>
      <c r="G909" t="s">
        <v>5</v>
      </c>
      <c r="H909" t="s">
        <v>4</v>
      </c>
      <c r="I909" s="10">
        <v>140348.57</v>
      </c>
      <c r="J909" s="30">
        <f t="shared" si="56"/>
        <v>140348.57</v>
      </c>
      <c r="K909" s="30" t="e">
        <f t="shared" si="57"/>
        <v>#N/A</v>
      </c>
      <c r="L909" s="30" t="e">
        <f t="shared" si="58"/>
        <v>#N/A</v>
      </c>
      <c r="M909" s="10">
        <f t="shared" si="59"/>
        <v>140348.57</v>
      </c>
    </row>
    <row r="910" spans="6:13" ht="20" customHeight="1" x14ac:dyDescent="0.2">
      <c r="F910" s="4">
        <v>42909</v>
      </c>
      <c r="G910" t="s">
        <v>5</v>
      </c>
      <c r="H910" t="s">
        <v>4</v>
      </c>
      <c r="I910" s="10">
        <v>132029.57500000001</v>
      </c>
      <c r="J910" s="30">
        <f t="shared" si="56"/>
        <v>132029.57500000001</v>
      </c>
      <c r="K910" s="30" t="e">
        <f t="shared" si="57"/>
        <v>#N/A</v>
      </c>
      <c r="L910" s="30" t="e">
        <f t="shared" si="58"/>
        <v>#N/A</v>
      </c>
      <c r="M910" s="10">
        <f t="shared" si="59"/>
        <v>132029.57500000001</v>
      </c>
    </row>
    <row r="911" spans="6:13" ht="20" customHeight="1" x14ac:dyDescent="0.2">
      <c r="F911" s="4">
        <v>42910</v>
      </c>
      <c r="G911" t="s">
        <v>5</v>
      </c>
      <c r="H911" t="s">
        <v>4</v>
      </c>
      <c r="I911" s="10">
        <v>122393.325</v>
      </c>
      <c r="J911" s="30">
        <f t="shared" si="56"/>
        <v>122393.325</v>
      </c>
      <c r="K911" s="30" t="e">
        <f t="shared" si="57"/>
        <v>#N/A</v>
      </c>
      <c r="L911" s="30" t="e">
        <f t="shared" si="58"/>
        <v>#N/A</v>
      </c>
      <c r="M911" s="10">
        <f t="shared" si="59"/>
        <v>122393.325</v>
      </c>
    </row>
    <row r="912" spans="6:13" ht="20" customHeight="1" x14ac:dyDescent="0.2">
      <c r="F912" s="4">
        <v>42911</v>
      </c>
      <c r="G912" t="s">
        <v>5</v>
      </c>
      <c r="H912" t="s">
        <v>4</v>
      </c>
      <c r="I912" s="10">
        <v>118103.86500000001</v>
      </c>
      <c r="J912" s="30">
        <f t="shared" si="56"/>
        <v>118103.86500000001</v>
      </c>
      <c r="K912" s="30" t="e">
        <f t="shared" si="57"/>
        <v>#N/A</v>
      </c>
      <c r="L912" s="30" t="e">
        <f t="shared" si="58"/>
        <v>#N/A</v>
      </c>
      <c r="M912" s="10">
        <f t="shared" si="59"/>
        <v>118103.86500000001</v>
      </c>
    </row>
    <row r="913" spans="6:13" ht="20" customHeight="1" x14ac:dyDescent="0.2">
      <c r="F913" s="4">
        <v>42912</v>
      </c>
      <c r="G913" t="s">
        <v>5</v>
      </c>
      <c r="H913" t="s">
        <v>4</v>
      </c>
      <c r="I913" s="10">
        <v>138040.38</v>
      </c>
      <c r="J913" s="30">
        <f t="shared" si="56"/>
        <v>138040.38</v>
      </c>
      <c r="K913" s="30" t="e">
        <f t="shared" si="57"/>
        <v>#N/A</v>
      </c>
      <c r="L913" s="30" t="e">
        <f t="shared" si="58"/>
        <v>#N/A</v>
      </c>
      <c r="M913" s="10">
        <f t="shared" si="59"/>
        <v>138040.38</v>
      </c>
    </row>
    <row r="914" spans="6:13" ht="20" customHeight="1" x14ac:dyDescent="0.2">
      <c r="F914" s="4">
        <v>42913</v>
      </c>
      <c r="G914" t="s">
        <v>5</v>
      </c>
      <c r="H914" t="s">
        <v>4</v>
      </c>
      <c r="I914" s="10">
        <v>144526.63</v>
      </c>
      <c r="J914" s="30">
        <f t="shared" si="56"/>
        <v>144526.63</v>
      </c>
      <c r="K914" s="30" t="e">
        <f t="shared" si="57"/>
        <v>#N/A</v>
      </c>
      <c r="L914" s="30" t="e">
        <f t="shared" si="58"/>
        <v>#N/A</v>
      </c>
      <c r="M914" s="10">
        <f t="shared" si="59"/>
        <v>144526.63</v>
      </c>
    </row>
    <row r="915" spans="6:13" ht="20" customHeight="1" x14ac:dyDescent="0.2">
      <c r="F915" s="4">
        <v>42914</v>
      </c>
      <c r="G915" t="s">
        <v>5</v>
      </c>
      <c r="H915" t="s">
        <v>4</v>
      </c>
      <c r="I915" s="10">
        <v>141351.89499999999</v>
      </c>
      <c r="J915" s="30">
        <f t="shared" si="56"/>
        <v>141351.89499999999</v>
      </c>
      <c r="K915" s="30" t="e">
        <f t="shared" si="57"/>
        <v>#N/A</v>
      </c>
      <c r="L915" s="30" t="e">
        <f t="shared" si="58"/>
        <v>#N/A</v>
      </c>
      <c r="M915" s="10">
        <f t="shared" si="59"/>
        <v>141351.89499999999</v>
      </c>
    </row>
    <row r="916" spans="6:13" ht="20" customHeight="1" x14ac:dyDescent="0.2">
      <c r="F916" s="4">
        <v>42915</v>
      </c>
      <c r="G916" t="s">
        <v>5</v>
      </c>
      <c r="H916" t="s">
        <v>4</v>
      </c>
      <c r="I916" s="10">
        <v>138124.06</v>
      </c>
      <c r="J916" s="30">
        <f t="shared" si="56"/>
        <v>138124.06</v>
      </c>
      <c r="K916" s="30" t="e">
        <f t="shared" si="57"/>
        <v>#N/A</v>
      </c>
      <c r="L916" s="30" t="e">
        <f t="shared" si="58"/>
        <v>#N/A</v>
      </c>
      <c r="M916" s="10">
        <f t="shared" si="59"/>
        <v>138124.06</v>
      </c>
    </row>
    <row r="917" spans="6:13" ht="20" customHeight="1" x14ac:dyDescent="0.2">
      <c r="F917" s="4">
        <v>42916</v>
      </c>
      <c r="G917" t="s">
        <v>4</v>
      </c>
      <c r="H917" t="s">
        <v>4</v>
      </c>
      <c r="I917" s="10">
        <v>139275.77499999999</v>
      </c>
      <c r="J917" s="30" t="e">
        <f t="shared" si="56"/>
        <v>#N/A</v>
      </c>
      <c r="K917" s="30">
        <f t="shared" si="57"/>
        <v>139275.77499999999</v>
      </c>
      <c r="L917" s="30" t="e">
        <f t="shared" si="58"/>
        <v>#N/A</v>
      </c>
      <c r="M917" s="10">
        <f t="shared" si="59"/>
        <v>139275.77499999999</v>
      </c>
    </row>
    <row r="918" spans="6:13" ht="20" customHeight="1" x14ac:dyDescent="0.2">
      <c r="F918" s="4">
        <v>42917</v>
      </c>
      <c r="G918" t="s">
        <v>4</v>
      </c>
      <c r="H918" t="s">
        <v>4</v>
      </c>
      <c r="I918" s="10">
        <v>125949.5</v>
      </c>
      <c r="J918" s="30" t="e">
        <f t="shared" si="56"/>
        <v>#N/A</v>
      </c>
      <c r="K918" s="30">
        <f t="shared" si="57"/>
        <v>125949.5</v>
      </c>
      <c r="L918" s="30" t="e">
        <f t="shared" si="58"/>
        <v>#N/A</v>
      </c>
      <c r="M918" s="10">
        <f t="shared" si="59"/>
        <v>125949.5</v>
      </c>
    </row>
    <row r="919" spans="6:13" ht="20" customHeight="1" x14ac:dyDescent="0.2">
      <c r="F919" s="4">
        <v>42918</v>
      </c>
      <c r="G919" t="s">
        <v>4</v>
      </c>
      <c r="H919" t="s">
        <v>4</v>
      </c>
      <c r="I919" s="10">
        <v>120137.45</v>
      </c>
      <c r="J919" s="30" t="e">
        <f t="shared" si="56"/>
        <v>#N/A</v>
      </c>
      <c r="K919" s="30">
        <f t="shared" si="57"/>
        <v>120137.45</v>
      </c>
      <c r="L919" s="30" t="e">
        <f t="shared" si="58"/>
        <v>#N/A</v>
      </c>
      <c r="M919" s="10">
        <f t="shared" si="59"/>
        <v>120137.45</v>
      </c>
    </row>
    <row r="920" spans="6:13" ht="20" customHeight="1" x14ac:dyDescent="0.2">
      <c r="F920" s="4">
        <v>42919</v>
      </c>
      <c r="G920" t="s">
        <v>4</v>
      </c>
      <c r="H920" t="s">
        <v>4</v>
      </c>
      <c r="I920" s="10">
        <v>139765.32</v>
      </c>
      <c r="J920" s="30" t="e">
        <f t="shared" si="56"/>
        <v>#N/A</v>
      </c>
      <c r="K920" s="30">
        <f t="shared" si="57"/>
        <v>139765.32</v>
      </c>
      <c r="L920" s="30" t="e">
        <f t="shared" si="58"/>
        <v>#N/A</v>
      </c>
      <c r="M920" s="10">
        <f t="shared" si="59"/>
        <v>139765.32</v>
      </c>
    </row>
    <row r="921" spans="6:13" ht="20" customHeight="1" x14ac:dyDescent="0.2">
      <c r="F921" s="4">
        <v>42920</v>
      </c>
      <c r="G921" t="s">
        <v>4</v>
      </c>
      <c r="H921" t="s">
        <v>4</v>
      </c>
      <c r="I921" s="10">
        <v>134029.80499999999</v>
      </c>
      <c r="J921" s="30" t="e">
        <f t="shared" si="56"/>
        <v>#N/A</v>
      </c>
      <c r="K921" s="30">
        <f t="shared" si="57"/>
        <v>134029.80499999999</v>
      </c>
      <c r="L921" s="30" t="e">
        <f t="shared" si="58"/>
        <v>#N/A</v>
      </c>
      <c r="M921" s="10">
        <f t="shared" si="59"/>
        <v>134029.80499999999</v>
      </c>
    </row>
    <row r="922" spans="6:13" ht="20" customHeight="1" x14ac:dyDescent="0.2">
      <c r="F922" s="4">
        <v>42921</v>
      </c>
      <c r="G922" t="s">
        <v>4</v>
      </c>
      <c r="H922" t="s">
        <v>4</v>
      </c>
      <c r="I922" s="10">
        <v>134084.66500000001</v>
      </c>
      <c r="J922" s="30" t="e">
        <f t="shared" si="56"/>
        <v>#N/A</v>
      </c>
      <c r="K922" s="30">
        <f t="shared" si="57"/>
        <v>134084.66500000001</v>
      </c>
      <c r="L922" s="30" t="e">
        <f t="shared" si="58"/>
        <v>#N/A</v>
      </c>
      <c r="M922" s="10">
        <f t="shared" si="59"/>
        <v>134084.66500000001</v>
      </c>
    </row>
    <row r="923" spans="6:13" ht="20" customHeight="1" x14ac:dyDescent="0.2">
      <c r="F923" s="4">
        <v>42922</v>
      </c>
      <c r="G923" t="s">
        <v>4</v>
      </c>
      <c r="H923" t="s">
        <v>4</v>
      </c>
      <c r="I923" s="10">
        <v>137899.715</v>
      </c>
      <c r="J923" s="30" t="e">
        <f t="shared" si="56"/>
        <v>#N/A</v>
      </c>
      <c r="K923" s="30">
        <f t="shared" si="57"/>
        <v>137899.715</v>
      </c>
      <c r="L923" s="30" t="e">
        <f t="shared" si="58"/>
        <v>#N/A</v>
      </c>
      <c r="M923" s="10">
        <f t="shared" si="59"/>
        <v>137899.715</v>
      </c>
    </row>
    <row r="924" spans="6:13" ht="20" customHeight="1" x14ac:dyDescent="0.2">
      <c r="F924" s="4">
        <v>42923</v>
      </c>
      <c r="G924" t="s">
        <v>4</v>
      </c>
      <c r="H924" t="s">
        <v>4</v>
      </c>
      <c r="I924" s="10">
        <v>134078.07</v>
      </c>
      <c r="J924" s="30" t="e">
        <f t="shared" si="56"/>
        <v>#N/A</v>
      </c>
      <c r="K924" s="30">
        <f t="shared" si="57"/>
        <v>134078.07</v>
      </c>
      <c r="L924" s="30" t="e">
        <f t="shared" si="58"/>
        <v>#N/A</v>
      </c>
      <c r="M924" s="10">
        <f t="shared" si="59"/>
        <v>134078.07</v>
      </c>
    </row>
    <row r="925" spans="6:13" ht="20" customHeight="1" x14ac:dyDescent="0.2">
      <c r="F925" s="4">
        <v>42924</v>
      </c>
      <c r="G925" t="s">
        <v>4</v>
      </c>
      <c r="H925" t="s">
        <v>4</v>
      </c>
      <c r="I925" s="10">
        <v>123687.97</v>
      </c>
      <c r="J925" s="30" t="e">
        <f t="shared" si="56"/>
        <v>#N/A</v>
      </c>
      <c r="K925" s="30">
        <f t="shared" si="57"/>
        <v>123687.97</v>
      </c>
      <c r="L925" s="30" t="e">
        <f t="shared" si="58"/>
        <v>#N/A</v>
      </c>
      <c r="M925" s="10">
        <f t="shared" si="59"/>
        <v>123687.97</v>
      </c>
    </row>
    <row r="926" spans="6:13" ht="20" customHeight="1" x14ac:dyDescent="0.2">
      <c r="F926" s="4">
        <v>42925</v>
      </c>
      <c r="G926" t="s">
        <v>4</v>
      </c>
      <c r="H926" t="s">
        <v>4</v>
      </c>
      <c r="I926" s="10">
        <v>116064.03</v>
      </c>
      <c r="J926" s="30" t="e">
        <f t="shared" si="56"/>
        <v>#N/A</v>
      </c>
      <c r="K926" s="30">
        <f t="shared" si="57"/>
        <v>116064.03</v>
      </c>
      <c r="L926" s="30" t="e">
        <f t="shared" si="58"/>
        <v>#N/A</v>
      </c>
      <c r="M926" s="10">
        <f t="shared" si="59"/>
        <v>116064.03</v>
      </c>
    </row>
    <row r="927" spans="6:13" ht="20" customHeight="1" x14ac:dyDescent="0.2">
      <c r="F927" s="4">
        <v>42926</v>
      </c>
      <c r="G927" t="s">
        <v>4</v>
      </c>
      <c r="H927" t="s">
        <v>4</v>
      </c>
      <c r="I927" s="10">
        <v>133132.32500000001</v>
      </c>
      <c r="J927" s="30" t="e">
        <f t="shared" si="56"/>
        <v>#N/A</v>
      </c>
      <c r="K927" s="30">
        <f t="shared" si="57"/>
        <v>133132.32500000001</v>
      </c>
      <c r="L927" s="30" t="e">
        <f t="shared" si="58"/>
        <v>#N/A</v>
      </c>
      <c r="M927" s="10">
        <f t="shared" si="59"/>
        <v>133132.32500000001</v>
      </c>
    </row>
    <row r="928" spans="6:13" ht="20" customHeight="1" x14ac:dyDescent="0.2">
      <c r="F928" s="4">
        <v>42927</v>
      </c>
      <c r="G928" t="s">
        <v>4</v>
      </c>
      <c r="H928" t="s">
        <v>4</v>
      </c>
      <c r="I928" s="10">
        <v>137352.78</v>
      </c>
      <c r="J928" s="30" t="e">
        <f t="shared" si="56"/>
        <v>#N/A</v>
      </c>
      <c r="K928" s="30">
        <f t="shared" si="57"/>
        <v>137352.78</v>
      </c>
      <c r="L928" s="30" t="e">
        <f t="shared" si="58"/>
        <v>#N/A</v>
      </c>
      <c r="M928" s="10">
        <f t="shared" si="59"/>
        <v>137352.78</v>
      </c>
    </row>
    <row r="929" spans="6:13" ht="20" customHeight="1" x14ac:dyDescent="0.2">
      <c r="F929" s="4">
        <v>42928</v>
      </c>
      <c r="G929" t="s">
        <v>4</v>
      </c>
      <c r="H929" t="s">
        <v>4</v>
      </c>
      <c r="I929" s="10">
        <v>138152.10500000001</v>
      </c>
      <c r="J929" s="30" t="e">
        <f t="shared" si="56"/>
        <v>#N/A</v>
      </c>
      <c r="K929" s="30">
        <f t="shared" si="57"/>
        <v>138152.10500000001</v>
      </c>
      <c r="L929" s="30" t="e">
        <f t="shared" si="58"/>
        <v>#N/A</v>
      </c>
      <c r="M929" s="10">
        <f t="shared" si="59"/>
        <v>138152.10500000001</v>
      </c>
    </row>
    <row r="930" spans="6:13" ht="20" customHeight="1" x14ac:dyDescent="0.2">
      <c r="F930" s="4">
        <v>42929</v>
      </c>
      <c r="G930" t="s">
        <v>4</v>
      </c>
      <c r="H930" t="s">
        <v>4</v>
      </c>
      <c r="I930" s="10">
        <v>134622.39000000001</v>
      </c>
      <c r="J930" s="30" t="e">
        <f t="shared" si="56"/>
        <v>#N/A</v>
      </c>
      <c r="K930" s="30">
        <f t="shared" si="57"/>
        <v>134622.39000000001</v>
      </c>
      <c r="L930" s="30" t="e">
        <f t="shared" si="58"/>
        <v>#N/A</v>
      </c>
      <c r="M930" s="10">
        <f t="shared" si="59"/>
        <v>134622.39000000001</v>
      </c>
    </row>
    <row r="931" spans="6:13" ht="20" customHeight="1" x14ac:dyDescent="0.2">
      <c r="F931" s="4">
        <v>42930</v>
      </c>
      <c r="G931" t="s">
        <v>4</v>
      </c>
      <c r="H931" t="s">
        <v>4</v>
      </c>
      <c r="I931" s="10">
        <v>131387.745</v>
      </c>
      <c r="J931" s="30" t="e">
        <f t="shared" si="56"/>
        <v>#N/A</v>
      </c>
      <c r="K931" s="30">
        <f t="shared" si="57"/>
        <v>131387.745</v>
      </c>
      <c r="L931" s="30" t="e">
        <f t="shared" si="58"/>
        <v>#N/A</v>
      </c>
      <c r="M931" s="10">
        <f t="shared" si="59"/>
        <v>131387.745</v>
      </c>
    </row>
    <row r="932" spans="6:13" ht="20" customHeight="1" x14ac:dyDescent="0.2">
      <c r="F932" s="4">
        <v>42931</v>
      </c>
      <c r="G932" t="s">
        <v>4</v>
      </c>
      <c r="H932" t="s">
        <v>4</v>
      </c>
      <c r="I932" s="10">
        <v>124486.69500000001</v>
      </c>
      <c r="J932" s="30" t="e">
        <f t="shared" si="56"/>
        <v>#N/A</v>
      </c>
      <c r="K932" s="30">
        <f t="shared" si="57"/>
        <v>124486.69500000001</v>
      </c>
      <c r="L932" s="30" t="e">
        <f t="shared" si="58"/>
        <v>#N/A</v>
      </c>
      <c r="M932" s="10">
        <f t="shared" si="59"/>
        <v>124486.69500000001</v>
      </c>
    </row>
    <row r="933" spans="6:13" ht="20" customHeight="1" x14ac:dyDescent="0.2">
      <c r="F933" s="4">
        <v>42932</v>
      </c>
      <c r="G933" t="s">
        <v>4</v>
      </c>
      <c r="H933" t="s">
        <v>4</v>
      </c>
      <c r="I933" s="10">
        <v>119927.64</v>
      </c>
      <c r="J933" s="30" t="e">
        <f t="shared" si="56"/>
        <v>#N/A</v>
      </c>
      <c r="K933" s="30">
        <f t="shared" si="57"/>
        <v>119927.64</v>
      </c>
      <c r="L933" s="30" t="e">
        <f t="shared" si="58"/>
        <v>#N/A</v>
      </c>
      <c r="M933" s="10">
        <f t="shared" si="59"/>
        <v>119927.64</v>
      </c>
    </row>
    <row r="934" spans="6:13" ht="20" customHeight="1" x14ac:dyDescent="0.2">
      <c r="F934" s="4">
        <v>42933</v>
      </c>
      <c r="G934" t="s">
        <v>4</v>
      </c>
      <c r="H934" t="s">
        <v>4</v>
      </c>
      <c r="I934" s="10">
        <v>131868.24</v>
      </c>
      <c r="J934" s="30" t="e">
        <f t="shared" si="56"/>
        <v>#N/A</v>
      </c>
      <c r="K934" s="30">
        <f t="shared" si="57"/>
        <v>131868.24</v>
      </c>
      <c r="L934" s="30" t="e">
        <f t="shared" si="58"/>
        <v>#N/A</v>
      </c>
      <c r="M934" s="10">
        <f t="shared" si="59"/>
        <v>131868.24</v>
      </c>
    </row>
    <row r="935" spans="6:13" ht="20" customHeight="1" x14ac:dyDescent="0.2">
      <c r="F935" s="4">
        <v>42934</v>
      </c>
      <c r="G935" t="s">
        <v>5</v>
      </c>
      <c r="H935" t="s">
        <v>4</v>
      </c>
      <c r="I935" s="10">
        <v>136121.83499999999</v>
      </c>
      <c r="J935" s="30">
        <f t="shared" si="56"/>
        <v>136121.83499999999</v>
      </c>
      <c r="K935" s="30" t="e">
        <f t="shared" si="57"/>
        <v>#N/A</v>
      </c>
      <c r="L935" s="30" t="e">
        <f t="shared" si="58"/>
        <v>#N/A</v>
      </c>
      <c r="M935" s="10">
        <f t="shared" si="59"/>
        <v>136121.83499999999</v>
      </c>
    </row>
    <row r="936" spans="6:13" ht="20" customHeight="1" x14ac:dyDescent="0.2">
      <c r="F936" s="4">
        <v>42935</v>
      </c>
      <c r="G936" t="s">
        <v>5</v>
      </c>
      <c r="H936" t="s">
        <v>4</v>
      </c>
      <c r="I936" s="10">
        <v>133906.26</v>
      </c>
      <c r="J936" s="30">
        <f t="shared" si="56"/>
        <v>133906.26</v>
      </c>
      <c r="K936" s="30" t="e">
        <f t="shared" si="57"/>
        <v>#N/A</v>
      </c>
      <c r="L936" s="30" t="e">
        <f t="shared" si="58"/>
        <v>#N/A</v>
      </c>
      <c r="M936" s="10">
        <f t="shared" si="59"/>
        <v>133906.26</v>
      </c>
    </row>
    <row r="937" spans="6:13" ht="20" customHeight="1" x14ac:dyDescent="0.2">
      <c r="F937" s="4">
        <v>42936</v>
      </c>
      <c r="G937" t="s">
        <v>5</v>
      </c>
      <c r="H937" t="s">
        <v>4</v>
      </c>
      <c r="I937" s="10">
        <v>139316.29</v>
      </c>
      <c r="J937" s="30">
        <f t="shared" si="56"/>
        <v>139316.29</v>
      </c>
      <c r="K937" s="30" t="e">
        <f t="shared" si="57"/>
        <v>#N/A</v>
      </c>
      <c r="L937" s="30" t="e">
        <f t="shared" si="58"/>
        <v>#N/A</v>
      </c>
      <c r="M937" s="10">
        <f t="shared" si="59"/>
        <v>139316.29</v>
      </c>
    </row>
    <row r="938" spans="6:13" ht="20" customHeight="1" x14ac:dyDescent="0.2">
      <c r="F938" s="4">
        <v>42937</v>
      </c>
      <c r="G938" t="s">
        <v>5</v>
      </c>
      <c r="H938" t="s">
        <v>4</v>
      </c>
      <c r="I938" s="10">
        <v>140073.89499999999</v>
      </c>
      <c r="J938" s="30">
        <f t="shared" si="56"/>
        <v>140073.89499999999</v>
      </c>
      <c r="K938" s="30" t="e">
        <f t="shared" si="57"/>
        <v>#N/A</v>
      </c>
      <c r="L938" s="30" t="e">
        <f t="shared" si="58"/>
        <v>#N/A</v>
      </c>
      <c r="M938" s="10">
        <f t="shared" si="59"/>
        <v>140073.89499999999</v>
      </c>
    </row>
    <row r="939" spans="6:13" ht="20" customHeight="1" x14ac:dyDescent="0.2">
      <c r="F939" s="4">
        <v>42938</v>
      </c>
      <c r="G939" t="s">
        <v>5</v>
      </c>
      <c r="H939" t="s">
        <v>4</v>
      </c>
      <c r="I939" s="10">
        <v>122397.13</v>
      </c>
      <c r="J939" s="30">
        <f t="shared" si="56"/>
        <v>122397.13</v>
      </c>
      <c r="K939" s="30" t="e">
        <f t="shared" si="57"/>
        <v>#N/A</v>
      </c>
      <c r="L939" s="30" t="e">
        <f t="shared" si="58"/>
        <v>#N/A</v>
      </c>
      <c r="M939" s="10">
        <f t="shared" si="59"/>
        <v>122397.13</v>
      </c>
    </row>
    <row r="940" spans="6:13" ht="20" customHeight="1" x14ac:dyDescent="0.2">
      <c r="F940" s="4">
        <v>42939</v>
      </c>
      <c r="G940" t="s">
        <v>5</v>
      </c>
      <c r="H940" t="s">
        <v>4</v>
      </c>
      <c r="I940" s="10">
        <v>118007.66499999999</v>
      </c>
      <c r="J940" s="30">
        <f t="shared" si="56"/>
        <v>118007.66499999999</v>
      </c>
      <c r="K940" s="30" t="e">
        <f t="shared" si="57"/>
        <v>#N/A</v>
      </c>
      <c r="L940" s="30" t="e">
        <f t="shared" si="58"/>
        <v>#N/A</v>
      </c>
      <c r="M940" s="10">
        <f t="shared" si="59"/>
        <v>118007.66499999999</v>
      </c>
    </row>
    <row r="941" spans="6:13" ht="20" customHeight="1" x14ac:dyDescent="0.2">
      <c r="F941" s="4">
        <v>42940</v>
      </c>
      <c r="G941" t="s">
        <v>5</v>
      </c>
      <c r="H941" t="s">
        <v>4</v>
      </c>
      <c r="I941" s="10">
        <v>136330.59</v>
      </c>
      <c r="J941" s="30">
        <f t="shared" si="56"/>
        <v>136330.59</v>
      </c>
      <c r="K941" s="30" t="e">
        <f t="shared" si="57"/>
        <v>#N/A</v>
      </c>
      <c r="L941" s="30" t="e">
        <f t="shared" si="58"/>
        <v>#N/A</v>
      </c>
      <c r="M941" s="10">
        <f t="shared" si="59"/>
        <v>136330.59</v>
      </c>
    </row>
    <row r="942" spans="6:13" ht="20" customHeight="1" x14ac:dyDescent="0.2">
      <c r="F942" s="4">
        <v>42941</v>
      </c>
      <c r="G942" t="s">
        <v>5</v>
      </c>
      <c r="H942" t="s">
        <v>4</v>
      </c>
      <c r="I942" s="10">
        <v>129699.265</v>
      </c>
      <c r="J942" s="30">
        <f t="shared" si="56"/>
        <v>129699.265</v>
      </c>
      <c r="K942" s="30" t="e">
        <f t="shared" si="57"/>
        <v>#N/A</v>
      </c>
      <c r="L942" s="30" t="e">
        <f t="shared" si="58"/>
        <v>#N/A</v>
      </c>
      <c r="M942" s="10">
        <f t="shared" si="59"/>
        <v>129699.265</v>
      </c>
    </row>
    <row r="943" spans="6:13" ht="20" customHeight="1" x14ac:dyDescent="0.2">
      <c r="F943" s="4">
        <v>42942</v>
      </c>
      <c r="G943" t="s">
        <v>5</v>
      </c>
      <c r="H943" t="s">
        <v>4</v>
      </c>
      <c r="I943" s="10">
        <v>133198.34</v>
      </c>
      <c r="J943" s="30">
        <f t="shared" si="56"/>
        <v>133198.34</v>
      </c>
      <c r="K943" s="30" t="e">
        <f t="shared" si="57"/>
        <v>#N/A</v>
      </c>
      <c r="L943" s="30" t="e">
        <f t="shared" si="58"/>
        <v>#N/A</v>
      </c>
      <c r="M943" s="10">
        <f t="shared" si="59"/>
        <v>133198.34</v>
      </c>
    </row>
    <row r="944" spans="6:13" ht="20" customHeight="1" x14ac:dyDescent="0.2">
      <c r="F944" s="4">
        <v>42943</v>
      </c>
      <c r="G944" t="s">
        <v>5</v>
      </c>
      <c r="H944" t="s">
        <v>4</v>
      </c>
      <c r="I944" s="10">
        <v>136003.91500000001</v>
      </c>
      <c r="J944" s="30">
        <f t="shared" si="56"/>
        <v>136003.91500000001</v>
      </c>
      <c r="K944" s="30" t="e">
        <f t="shared" si="57"/>
        <v>#N/A</v>
      </c>
      <c r="L944" s="30" t="e">
        <f t="shared" si="58"/>
        <v>#N/A</v>
      </c>
      <c r="M944" s="10">
        <f t="shared" si="59"/>
        <v>136003.91500000001</v>
      </c>
    </row>
    <row r="945" spans="6:13" ht="20" customHeight="1" x14ac:dyDescent="0.2">
      <c r="F945" s="4">
        <v>42944</v>
      </c>
      <c r="G945" t="s">
        <v>5</v>
      </c>
      <c r="H945" t="s">
        <v>4</v>
      </c>
      <c r="I945" s="10">
        <v>130432.05</v>
      </c>
      <c r="J945" s="30">
        <f t="shared" si="56"/>
        <v>130432.05</v>
      </c>
      <c r="K945" s="30" t="e">
        <f t="shared" si="57"/>
        <v>#N/A</v>
      </c>
      <c r="L945" s="30" t="e">
        <f t="shared" si="58"/>
        <v>#N/A</v>
      </c>
      <c r="M945" s="10">
        <f t="shared" si="59"/>
        <v>130432.05</v>
      </c>
    </row>
    <row r="946" spans="6:13" ht="20" customHeight="1" x14ac:dyDescent="0.2">
      <c r="F946" s="4">
        <v>42945</v>
      </c>
      <c r="G946" t="s">
        <v>5</v>
      </c>
      <c r="H946" t="s">
        <v>4</v>
      </c>
      <c r="I946" s="10">
        <v>111331.235</v>
      </c>
      <c r="J946" s="30">
        <f t="shared" si="56"/>
        <v>111331.235</v>
      </c>
      <c r="K946" s="30" t="e">
        <f t="shared" si="57"/>
        <v>#N/A</v>
      </c>
      <c r="L946" s="30" t="e">
        <f t="shared" si="58"/>
        <v>#N/A</v>
      </c>
      <c r="M946" s="10">
        <f t="shared" si="59"/>
        <v>111331.235</v>
      </c>
    </row>
    <row r="947" spans="6:13" ht="20" customHeight="1" x14ac:dyDescent="0.2">
      <c r="F947" s="4">
        <v>42946</v>
      </c>
      <c r="G947" t="s">
        <v>5</v>
      </c>
      <c r="H947" t="s">
        <v>4</v>
      </c>
      <c r="I947" s="10">
        <v>107580.495</v>
      </c>
      <c r="J947" s="30">
        <f t="shared" si="56"/>
        <v>107580.495</v>
      </c>
      <c r="K947" s="30" t="e">
        <f t="shared" si="57"/>
        <v>#N/A</v>
      </c>
      <c r="L947" s="30" t="e">
        <f t="shared" si="58"/>
        <v>#N/A</v>
      </c>
      <c r="M947" s="10">
        <f t="shared" si="59"/>
        <v>107580.495</v>
      </c>
    </row>
    <row r="948" spans="6:13" ht="20" customHeight="1" x14ac:dyDescent="0.2">
      <c r="F948" s="4">
        <v>42947</v>
      </c>
      <c r="G948" t="s">
        <v>5</v>
      </c>
      <c r="H948" t="s">
        <v>4</v>
      </c>
      <c r="I948" s="10">
        <v>132276.88</v>
      </c>
      <c r="J948" s="30">
        <f t="shared" si="56"/>
        <v>132276.88</v>
      </c>
      <c r="K948" s="30" t="e">
        <f t="shared" si="57"/>
        <v>#N/A</v>
      </c>
      <c r="L948" s="30" t="e">
        <f t="shared" si="58"/>
        <v>#N/A</v>
      </c>
      <c r="M948" s="10">
        <f t="shared" si="59"/>
        <v>132276.88</v>
      </c>
    </row>
    <row r="949" spans="6:13" ht="20" customHeight="1" x14ac:dyDescent="0.2">
      <c r="F949" s="4">
        <v>42948</v>
      </c>
      <c r="G949" t="s">
        <v>5</v>
      </c>
      <c r="H949" t="s">
        <v>4</v>
      </c>
      <c r="I949" s="10">
        <v>137617.88</v>
      </c>
      <c r="J949" s="30">
        <f t="shared" si="56"/>
        <v>137617.88</v>
      </c>
      <c r="K949" s="30" t="e">
        <f t="shared" si="57"/>
        <v>#N/A</v>
      </c>
      <c r="L949" s="30" t="e">
        <f t="shared" si="58"/>
        <v>#N/A</v>
      </c>
      <c r="M949" s="10">
        <f t="shared" si="59"/>
        <v>137617.88</v>
      </c>
    </row>
    <row r="950" spans="6:13" ht="20" customHeight="1" x14ac:dyDescent="0.2">
      <c r="F950" s="4">
        <v>42949</v>
      </c>
      <c r="G950" t="s">
        <v>5</v>
      </c>
      <c r="H950" t="s">
        <v>4</v>
      </c>
      <c r="I950" s="10">
        <v>140729.185</v>
      </c>
      <c r="J950" s="30">
        <f t="shared" si="56"/>
        <v>140729.185</v>
      </c>
      <c r="K950" s="30" t="e">
        <f t="shared" si="57"/>
        <v>#N/A</v>
      </c>
      <c r="L950" s="30" t="e">
        <f t="shared" si="58"/>
        <v>#N/A</v>
      </c>
      <c r="M950" s="10">
        <f t="shared" si="59"/>
        <v>140729.185</v>
      </c>
    </row>
    <row r="951" spans="6:13" ht="20" customHeight="1" x14ac:dyDescent="0.2">
      <c r="F951" s="4">
        <v>42950</v>
      </c>
      <c r="G951" t="s">
        <v>5</v>
      </c>
      <c r="H951" t="s">
        <v>4</v>
      </c>
      <c r="I951" s="10">
        <v>151355.43</v>
      </c>
      <c r="J951" s="30">
        <f t="shared" si="56"/>
        <v>151355.43</v>
      </c>
      <c r="K951" s="30" t="e">
        <f t="shared" si="57"/>
        <v>#N/A</v>
      </c>
      <c r="L951" s="30" t="e">
        <f t="shared" si="58"/>
        <v>#N/A</v>
      </c>
      <c r="M951" s="10">
        <f t="shared" si="59"/>
        <v>151355.43</v>
      </c>
    </row>
    <row r="952" spans="6:13" ht="20" customHeight="1" x14ac:dyDescent="0.2">
      <c r="F952" s="4">
        <v>42951</v>
      </c>
      <c r="G952" t="s">
        <v>5</v>
      </c>
      <c r="H952" t="s">
        <v>4</v>
      </c>
      <c r="I952" s="10">
        <v>141647.89499999999</v>
      </c>
      <c r="J952" s="30">
        <f t="shared" si="56"/>
        <v>141647.89499999999</v>
      </c>
      <c r="K952" s="30" t="e">
        <f t="shared" si="57"/>
        <v>#N/A</v>
      </c>
      <c r="L952" s="30" t="e">
        <f t="shared" si="58"/>
        <v>#N/A</v>
      </c>
      <c r="M952" s="10">
        <f t="shared" si="59"/>
        <v>141647.89499999999</v>
      </c>
    </row>
    <row r="953" spans="6:13" ht="20" customHeight="1" x14ac:dyDescent="0.2">
      <c r="F953" s="4">
        <v>42952</v>
      </c>
      <c r="G953" t="s">
        <v>5</v>
      </c>
      <c r="H953" t="s">
        <v>4</v>
      </c>
      <c r="I953" s="10">
        <v>116696.455</v>
      </c>
      <c r="J953" s="30">
        <f t="shared" si="56"/>
        <v>116696.455</v>
      </c>
      <c r="K953" s="30" t="e">
        <f t="shared" si="57"/>
        <v>#N/A</v>
      </c>
      <c r="L953" s="30" t="e">
        <f t="shared" si="58"/>
        <v>#N/A</v>
      </c>
      <c r="M953" s="10">
        <f t="shared" si="59"/>
        <v>116696.455</v>
      </c>
    </row>
    <row r="954" spans="6:13" ht="20" customHeight="1" x14ac:dyDescent="0.2">
      <c r="F954" s="4">
        <v>42953</v>
      </c>
      <c r="G954" t="s">
        <v>5</v>
      </c>
      <c r="H954" t="s">
        <v>4</v>
      </c>
      <c r="I954" s="10">
        <v>117351.14</v>
      </c>
      <c r="J954" s="30">
        <f t="shared" si="56"/>
        <v>117351.14</v>
      </c>
      <c r="K954" s="30" t="e">
        <f t="shared" si="57"/>
        <v>#N/A</v>
      </c>
      <c r="L954" s="30" t="e">
        <f t="shared" si="58"/>
        <v>#N/A</v>
      </c>
      <c r="M954" s="10">
        <f t="shared" si="59"/>
        <v>117351.14</v>
      </c>
    </row>
    <row r="955" spans="6:13" ht="20" customHeight="1" x14ac:dyDescent="0.2">
      <c r="F955" s="4">
        <v>42954</v>
      </c>
      <c r="G955" t="s">
        <v>5</v>
      </c>
      <c r="H955" t="s">
        <v>4</v>
      </c>
      <c r="I955" s="10">
        <v>138963.17499999999</v>
      </c>
      <c r="J955" s="30">
        <f t="shared" si="56"/>
        <v>138963.17499999999</v>
      </c>
      <c r="K955" s="30" t="e">
        <f t="shared" si="57"/>
        <v>#N/A</v>
      </c>
      <c r="L955" s="30" t="e">
        <f t="shared" si="58"/>
        <v>#N/A</v>
      </c>
      <c r="M955" s="10">
        <f t="shared" si="59"/>
        <v>138963.17499999999</v>
      </c>
    </row>
    <row r="956" spans="6:13" ht="20" customHeight="1" x14ac:dyDescent="0.2">
      <c r="F956" s="4">
        <v>42955</v>
      </c>
      <c r="G956" t="s">
        <v>5</v>
      </c>
      <c r="H956" t="s">
        <v>4</v>
      </c>
      <c r="I956" s="10">
        <v>139108.435</v>
      </c>
      <c r="J956" s="30">
        <f t="shared" si="56"/>
        <v>139108.435</v>
      </c>
      <c r="K956" s="30" t="e">
        <f t="shared" si="57"/>
        <v>#N/A</v>
      </c>
      <c r="L956" s="30" t="e">
        <f t="shared" si="58"/>
        <v>#N/A</v>
      </c>
      <c r="M956" s="10">
        <f t="shared" si="59"/>
        <v>139108.435</v>
      </c>
    </row>
    <row r="957" spans="6:13" ht="20" customHeight="1" x14ac:dyDescent="0.2">
      <c r="F957" s="4">
        <v>42956</v>
      </c>
      <c r="G957" t="s">
        <v>5</v>
      </c>
      <c r="H957" t="s">
        <v>4</v>
      </c>
      <c r="I957" s="10">
        <v>130044.375</v>
      </c>
      <c r="J957" s="30">
        <f t="shared" si="56"/>
        <v>130044.375</v>
      </c>
      <c r="K957" s="30" t="e">
        <f t="shared" si="57"/>
        <v>#N/A</v>
      </c>
      <c r="L957" s="30" t="e">
        <f t="shared" si="58"/>
        <v>#N/A</v>
      </c>
      <c r="M957" s="10">
        <f t="shared" si="59"/>
        <v>130044.375</v>
      </c>
    </row>
    <row r="958" spans="6:13" ht="20" customHeight="1" x14ac:dyDescent="0.2">
      <c r="F958" s="4">
        <v>42957</v>
      </c>
      <c r="G958" t="s">
        <v>5</v>
      </c>
      <c r="H958" t="s">
        <v>4</v>
      </c>
      <c r="I958" s="10">
        <v>122361.925</v>
      </c>
      <c r="J958" s="30">
        <f t="shared" si="56"/>
        <v>122361.925</v>
      </c>
      <c r="K958" s="30" t="e">
        <f t="shared" si="57"/>
        <v>#N/A</v>
      </c>
      <c r="L958" s="30" t="e">
        <f t="shared" si="58"/>
        <v>#N/A</v>
      </c>
      <c r="M958" s="10">
        <f t="shared" si="59"/>
        <v>122361.925</v>
      </c>
    </row>
    <row r="959" spans="6:13" ht="20" customHeight="1" x14ac:dyDescent="0.2">
      <c r="F959" s="4">
        <v>42958</v>
      </c>
      <c r="G959" t="s">
        <v>5</v>
      </c>
      <c r="H959" t="s">
        <v>4</v>
      </c>
      <c r="I959" s="10">
        <v>122862.345</v>
      </c>
      <c r="J959" s="30">
        <f t="shared" si="56"/>
        <v>122862.345</v>
      </c>
      <c r="K959" s="30" t="e">
        <f t="shared" si="57"/>
        <v>#N/A</v>
      </c>
      <c r="L959" s="30" t="e">
        <f t="shared" si="58"/>
        <v>#N/A</v>
      </c>
      <c r="M959" s="10">
        <f t="shared" si="59"/>
        <v>122862.345</v>
      </c>
    </row>
    <row r="960" spans="6:13" ht="20" customHeight="1" x14ac:dyDescent="0.2">
      <c r="F960" s="4">
        <v>42959</v>
      </c>
      <c r="G960" t="s">
        <v>5</v>
      </c>
      <c r="H960" t="s">
        <v>4</v>
      </c>
      <c r="I960" s="10">
        <v>113669.45</v>
      </c>
      <c r="J960" s="30">
        <f t="shared" si="56"/>
        <v>113669.45</v>
      </c>
      <c r="K960" s="30" t="e">
        <f t="shared" si="57"/>
        <v>#N/A</v>
      </c>
      <c r="L960" s="30" t="e">
        <f t="shared" si="58"/>
        <v>#N/A</v>
      </c>
      <c r="M960" s="10">
        <f t="shared" si="59"/>
        <v>113669.45</v>
      </c>
    </row>
    <row r="961" spans="6:13" ht="20" customHeight="1" x14ac:dyDescent="0.2">
      <c r="F961" s="4">
        <v>42960</v>
      </c>
      <c r="G961" t="s">
        <v>5</v>
      </c>
      <c r="H961" t="s">
        <v>4</v>
      </c>
      <c r="I961" s="10">
        <v>106274.56</v>
      </c>
      <c r="J961" s="30">
        <f t="shared" si="56"/>
        <v>106274.56</v>
      </c>
      <c r="K961" s="30" t="e">
        <f t="shared" si="57"/>
        <v>#N/A</v>
      </c>
      <c r="L961" s="30" t="e">
        <f t="shared" si="58"/>
        <v>#N/A</v>
      </c>
      <c r="M961" s="10">
        <f t="shared" si="59"/>
        <v>106274.56</v>
      </c>
    </row>
    <row r="962" spans="6:13" ht="20" customHeight="1" x14ac:dyDescent="0.2">
      <c r="F962" s="4">
        <v>42961</v>
      </c>
      <c r="G962" t="s">
        <v>5</v>
      </c>
      <c r="H962" t="s">
        <v>4</v>
      </c>
      <c r="I962" s="10">
        <v>121533.955</v>
      </c>
      <c r="J962" s="30">
        <f t="shared" si="56"/>
        <v>121533.955</v>
      </c>
      <c r="K962" s="30" t="e">
        <f t="shared" si="57"/>
        <v>#N/A</v>
      </c>
      <c r="L962" s="30" t="e">
        <f t="shared" si="58"/>
        <v>#N/A</v>
      </c>
      <c r="M962" s="10">
        <f t="shared" si="59"/>
        <v>121533.955</v>
      </c>
    </row>
    <row r="963" spans="6:13" ht="20" customHeight="1" x14ac:dyDescent="0.2">
      <c r="F963" s="4">
        <v>42962</v>
      </c>
      <c r="G963" t="s">
        <v>5</v>
      </c>
      <c r="H963" t="s">
        <v>4</v>
      </c>
      <c r="I963" s="10">
        <v>127193.3</v>
      </c>
      <c r="J963" s="30">
        <f t="shared" si="56"/>
        <v>127193.3</v>
      </c>
      <c r="K963" s="30" t="e">
        <f t="shared" si="57"/>
        <v>#N/A</v>
      </c>
      <c r="L963" s="30" t="e">
        <f t="shared" si="58"/>
        <v>#N/A</v>
      </c>
      <c r="M963" s="10">
        <f t="shared" si="59"/>
        <v>127193.3</v>
      </c>
    </row>
    <row r="964" spans="6:13" ht="20" customHeight="1" x14ac:dyDescent="0.2">
      <c r="F964" s="4">
        <v>42963</v>
      </c>
      <c r="G964" t="s">
        <v>5</v>
      </c>
      <c r="H964" t="s">
        <v>4</v>
      </c>
      <c r="I964" s="10">
        <v>121445.38</v>
      </c>
      <c r="J964" s="30">
        <f t="shared" si="56"/>
        <v>121445.38</v>
      </c>
      <c r="K964" s="30" t="e">
        <f t="shared" si="57"/>
        <v>#N/A</v>
      </c>
      <c r="L964" s="30" t="e">
        <f t="shared" si="58"/>
        <v>#N/A</v>
      </c>
      <c r="M964" s="10">
        <f t="shared" si="59"/>
        <v>121445.38</v>
      </c>
    </row>
    <row r="965" spans="6:13" ht="20" customHeight="1" x14ac:dyDescent="0.2">
      <c r="F965" s="4">
        <v>42964</v>
      </c>
      <c r="G965" t="s">
        <v>5</v>
      </c>
      <c r="H965" t="s">
        <v>4</v>
      </c>
      <c r="I965" s="10">
        <v>129223.80499999999</v>
      </c>
      <c r="J965" s="30">
        <f t="shared" si="56"/>
        <v>129223.80499999999</v>
      </c>
      <c r="K965" s="30" t="e">
        <f t="shared" si="57"/>
        <v>#N/A</v>
      </c>
      <c r="L965" s="30" t="e">
        <f t="shared" si="58"/>
        <v>#N/A</v>
      </c>
      <c r="M965" s="10">
        <f t="shared" si="59"/>
        <v>129223.80499999999</v>
      </c>
    </row>
    <row r="966" spans="6:13" ht="20" customHeight="1" x14ac:dyDescent="0.2">
      <c r="F966" s="4">
        <v>42965</v>
      </c>
      <c r="G966" t="s">
        <v>5</v>
      </c>
      <c r="H966" t="s">
        <v>4</v>
      </c>
      <c r="I966" s="10">
        <v>133562.98499999999</v>
      </c>
      <c r="J966" s="30">
        <f t="shared" ref="J966:J1029" si="60">IF(G966="Y",I966,NA())</f>
        <v>133562.98499999999</v>
      </c>
      <c r="K966" s="30" t="e">
        <f t="shared" ref="K966:K1029" si="61">IF(G966="N",I966,NA())</f>
        <v>#N/A</v>
      </c>
      <c r="L966" s="30" t="e">
        <f t="shared" ref="L966:L1029" si="62">IF(H966="Y",I966,NA())</f>
        <v>#N/A</v>
      </c>
      <c r="M966" s="10">
        <f t="shared" ref="M966:M1029" si="63">IF(H966="Y",NA(),I966)</f>
        <v>133562.98499999999</v>
      </c>
    </row>
    <row r="967" spans="6:13" ht="20" customHeight="1" x14ac:dyDescent="0.2">
      <c r="F967" s="4">
        <v>42966</v>
      </c>
      <c r="G967" t="s">
        <v>5</v>
      </c>
      <c r="H967" t="s">
        <v>4</v>
      </c>
      <c r="I967" s="10">
        <v>124852.67</v>
      </c>
      <c r="J967" s="30">
        <f t="shared" si="60"/>
        <v>124852.67</v>
      </c>
      <c r="K967" s="30" t="e">
        <f t="shared" si="61"/>
        <v>#N/A</v>
      </c>
      <c r="L967" s="30" t="e">
        <f t="shared" si="62"/>
        <v>#N/A</v>
      </c>
      <c r="M967" s="10">
        <f t="shared" si="63"/>
        <v>124852.67</v>
      </c>
    </row>
    <row r="968" spans="6:13" ht="20" customHeight="1" x14ac:dyDescent="0.2">
      <c r="F968" s="4">
        <v>42967</v>
      </c>
      <c r="G968" t="s">
        <v>5</v>
      </c>
      <c r="H968" t="s">
        <v>4</v>
      </c>
      <c r="I968" s="10">
        <v>119798.995</v>
      </c>
      <c r="J968" s="30">
        <f t="shared" si="60"/>
        <v>119798.995</v>
      </c>
      <c r="K968" s="30" t="e">
        <f t="shared" si="61"/>
        <v>#N/A</v>
      </c>
      <c r="L968" s="30" t="e">
        <f t="shared" si="62"/>
        <v>#N/A</v>
      </c>
      <c r="M968" s="10">
        <f t="shared" si="63"/>
        <v>119798.995</v>
      </c>
    </row>
    <row r="969" spans="6:13" ht="20" customHeight="1" x14ac:dyDescent="0.2">
      <c r="F969" s="4">
        <v>42968</v>
      </c>
      <c r="G969" t="s">
        <v>5</v>
      </c>
      <c r="H969" t="s">
        <v>4</v>
      </c>
      <c r="I969" s="10">
        <v>140410.29500000001</v>
      </c>
      <c r="J969" s="30">
        <f t="shared" si="60"/>
        <v>140410.29500000001</v>
      </c>
      <c r="K969" s="30" t="e">
        <f t="shared" si="61"/>
        <v>#N/A</v>
      </c>
      <c r="L969" s="30" t="e">
        <f t="shared" si="62"/>
        <v>#N/A</v>
      </c>
      <c r="M969" s="10">
        <f t="shared" si="63"/>
        <v>140410.29500000001</v>
      </c>
    </row>
    <row r="970" spans="6:13" ht="20" customHeight="1" x14ac:dyDescent="0.2">
      <c r="F970" s="4">
        <v>42969</v>
      </c>
      <c r="G970" t="s">
        <v>5</v>
      </c>
      <c r="H970" t="s">
        <v>4</v>
      </c>
      <c r="I970" s="10">
        <v>133809.45499999999</v>
      </c>
      <c r="J970" s="30">
        <f t="shared" si="60"/>
        <v>133809.45499999999</v>
      </c>
      <c r="K970" s="30" t="e">
        <f t="shared" si="61"/>
        <v>#N/A</v>
      </c>
      <c r="L970" s="30" t="e">
        <f t="shared" si="62"/>
        <v>#N/A</v>
      </c>
      <c r="M970" s="10">
        <f t="shared" si="63"/>
        <v>133809.45499999999</v>
      </c>
    </row>
    <row r="971" spans="6:13" ht="20" customHeight="1" x14ac:dyDescent="0.2">
      <c r="F971" s="4">
        <v>42970</v>
      </c>
      <c r="G971" t="s">
        <v>5</v>
      </c>
      <c r="H971" t="s">
        <v>4</v>
      </c>
      <c r="I971" s="10">
        <v>133056.82</v>
      </c>
      <c r="J971" s="30">
        <f t="shared" si="60"/>
        <v>133056.82</v>
      </c>
      <c r="K971" s="30" t="e">
        <f t="shared" si="61"/>
        <v>#N/A</v>
      </c>
      <c r="L971" s="30" t="e">
        <f t="shared" si="62"/>
        <v>#N/A</v>
      </c>
      <c r="M971" s="10">
        <f t="shared" si="63"/>
        <v>133056.82</v>
      </c>
    </row>
    <row r="972" spans="6:13" ht="20" customHeight="1" x14ac:dyDescent="0.2">
      <c r="F972" s="4">
        <v>42971</v>
      </c>
      <c r="G972" t="s">
        <v>5</v>
      </c>
      <c r="H972" t="s">
        <v>4</v>
      </c>
      <c r="I972" s="10">
        <v>135619.94</v>
      </c>
      <c r="J972" s="30">
        <f t="shared" si="60"/>
        <v>135619.94</v>
      </c>
      <c r="K972" s="30" t="e">
        <f t="shared" si="61"/>
        <v>#N/A</v>
      </c>
      <c r="L972" s="30" t="e">
        <f t="shared" si="62"/>
        <v>#N/A</v>
      </c>
      <c r="M972" s="10">
        <f t="shared" si="63"/>
        <v>135619.94</v>
      </c>
    </row>
    <row r="973" spans="6:13" ht="20" customHeight="1" x14ac:dyDescent="0.2">
      <c r="F973" s="4">
        <v>42972</v>
      </c>
      <c r="G973" t="s">
        <v>5</v>
      </c>
      <c r="H973" t="s">
        <v>4</v>
      </c>
      <c r="I973" s="10">
        <v>133666.57500000001</v>
      </c>
      <c r="J973" s="30">
        <f t="shared" si="60"/>
        <v>133666.57500000001</v>
      </c>
      <c r="K973" s="30" t="e">
        <f t="shared" si="61"/>
        <v>#N/A</v>
      </c>
      <c r="L973" s="30" t="e">
        <f t="shared" si="62"/>
        <v>#N/A</v>
      </c>
      <c r="M973" s="10">
        <f t="shared" si="63"/>
        <v>133666.57500000001</v>
      </c>
    </row>
    <row r="974" spans="6:13" ht="20" customHeight="1" x14ac:dyDescent="0.2">
      <c r="F974" s="4">
        <v>42973</v>
      </c>
      <c r="G974" t="s">
        <v>5</v>
      </c>
      <c r="H974" t="s">
        <v>4</v>
      </c>
      <c r="I974" s="10">
        <v>117444.1</v>
      </c>
      <c r="J974" s="30">
        <f t="shared" si="60"/>
        <v>117444.1</v>
      </c>
      <c r="K974" s="30" t="e">
        <f t="shared" si="61"/>
        <v>#N/A</v>
      </c>
      <c r="L974" s="30" t="e">
        <f t="shared" si="62"/>
        <v>#N/A</v>
      </c>
      <c r="M974" s="10">
        <f t="shared" si="63"/>
        <v>117444.1</v>
      </c>
    </row>
    <row r="975" spans="6:13" ht="20" customHeight="1" x14ac:dyDescent="0.2">
      <c r="F975" s="4">
        <v>42974</v>
      </c>
      <c r="G975" t="s">
        <v>5</v>
      </c>
      <c r="H975" t="s">
        <v>4</v>
      </c>
      <c r="I975" s="10">
        <v>115177.935</v>
      </c>
      <c r="J975" s="30">
        <f t="shared" si="60"/>
        <v>115177.935</v>
      </c>
      <c r="K975" s="30" t="e">
        <f t="shared" si="61"/>
        <v>#N/A</v>
      </c>
      <c r="L975" s="30" t="e">
        <f t="shared" si="62"/>
        <v>#N/A</v>
      </c>
      <c r="M975" s="10">
        <f t="shared" si="63"/>
        <v>115177.935</v>
      </c>
    </row>
    <row r="976" spans="6:13" ht="20" customHeight="1" x14ac:dyDescent="0.2">
      <c r="F976" s="4">
        <v>42975</v>
      </c>
      <c r="G976" t="s">
        <v>5</v>
      </c>
      <c r="H976" t="s">
        <v>4</v>
      </c>
      <c r="I976" s="10">
        <v>139414.495</v>
      </c>
      <c r="J976" s="30">
        <f t="shared" si="60"/>
        <v>139414.495</v>
      </c>
      <c r="K976" s="30" t="e">
        <f t="shared" si="61"/>
        <v>#N/A</v>
      </c>
      <c r="L976" s="30" t="e">
        <f t="shared" si="62"/>
        <v>#N/A</v>
      </c>
      <c r="M976" s="10">
        <f t="shared" si="63"/>
        <v>139414.495</v>
      </c>
    </row>
    <row r="977" spans="6:13" ht="20" customHeight="1" x14ac:dyDescent="0.2">
      <c r="F977" s="4">
        <v>42976</v>
      </c>
      <c r="G977" t="s">
        <v>5</v>
      </c>
      <c r="H977" t="s">
        <v>4</v>
      </c>
      <c r="I977" s="10">
        <v>139814.04</v>
      </c>
      <c r="J977" s="30">
        <f t="shared" si="60"/>
        <v>139814.04</v>
      </c>
      <c r="K977" s="30" t="e">
        <f t="shared" si="61"/>
        <v>#N/A</v>
      </c>
      <c r="L977" s="30" t="e">
        <f t="shared" si="62"/>
        <v>#N/A</v>
      </c>
      <c r="M977" s="10">
        <f t="shared" si="63"/>
        <v>139814.04</v>
      </c>
    </row>
    <row r="978" spans="6:13" ht="20" customHeight="1" x14ac:dyDescent="0.2">
      <c r="F978" s="4">
        <v>42977</v>
      </c>
      <c r="G978" t="s">
        <v>5</v>
      </c>
      <c r="H978" t="s">
        <v>4</v>
      </c>
      <c r="I978" s="10">
        <v>137513.465</v>
      </c>
      <c r="J978" s="30">
        <f t="shared" si="60"/>
        <v>137513.465</v>
      </c>
      <c r="K978" s="30" t="e">
        <f t="shared" si="61"/>
        <v>#N/A</v>
      </c>
      <c r="L978" s="30" t="e">
        <f t="shared" si="62"/>
        <v>#N/A</v>
      </c>
      <c r="M978" s="10">
        <f t="shared" si="63"/>
        <v>137513.465</v>
      </c>
    </row>
    <row r="979" spans="6:13" ht="20" customHeight="1" x14ac:dyDescent="0.2">
      <c r="F979" s="4">
        <v>42978</v>
      </c>
      <c r="G979" t="s">
        <v>5</v>
      </c>
      <c r="H979" t="s">
        <v>4</v>
      </c>
      <c r="I979" s="10">
        <v>133982.255</v>
      </c>
      <c r="J979" s="30">
        <f t="shared" si="60"/>
        <v>133982.255</v>
      </c>
      <c r="K979" s="30" t="e">
        <f t="shared" si="61"/>
        <v>#N/A</v>
      </c>
      <c r="L979" s="30" t="e">
        <f t="shared" si="62"/>
        <v>#N/A</v>
      </c>
      <c r="M979" s="10">
        <f t="shared" si="63"/>
        <v>133982.255</v>
      </c>
    </row>
    <row r="980" spans="6:13" ht="20" customHeight="1" x14ac:dyDescent="0.2">
      <c r="F980" s="4">
        <v>42979</v>
      </c>
      <c r="G980" t="s">
        <v>5</v>
      </c>
      <c r="H980" t="s">
        <v>4</v>
      </c>
      <c r="I980" s="10">
        <v>128707.425</v>
      </c>
      <c r="J980" s="30">
        <f t="shared" si="60"/>
        <v>128707.425</v>
      </c>
      <c r="K980" s="30" t="e">
        <f t="shared" si="61"/>
        <v>#N/A</v>
      </c>
      <c r="L980" s="30" t="e">
        <f t="shared" si="62"/>
        <v>#N/A</v>
      </c>
      <c r="M980" s="10">
        <f t="shared" si="63"/>
        <v>128707.425</v>
      </c>
    </row>
    <row r="981" spans="6:13" ht="20" customHeight="1" x14ac:dyDescent="0.2">
      <c r="F981" s="4">
        <v>42980</v>
      </c>
      <c r="G981" t="s">
        <v>5</v>
      </c>
      <c r="H981" t="s">
        <v>4</v>
      </c>
      <c r="I981" s="10">
        <v>114098.11500000001</v>
      </c>
      <c r="J981" s="30">
        <f t="shared" si="60"/>
        <v>114098.11500000001</v>
      </c>
      <c r="K981" s="30" t="e">
        <f t="shared" si="61"/>
        <v>#N/A</v>
      </c>
      <c r="L981" s="30" t="e">
        <f t="shared" si="62"/>
        <v>#N/A</v>
      </c>
      <c r="M981" s="10">
        <f t="shared" si="63"/>
        <v>114098.11500000001</v>
      </c>
    </row>
    <row r="982" spans="6:13" ht="20" customHeight="1" x14ac:dyDescent="0.2">
      <c r="F982" s="4">
        <v>42981</v>
      </c>
      <c r="G982" t="s">
        <v>5</v>
      </c>
      <c r="H982" t="s">
        <v>4</v>
      </c>
      <c r="I982" s="10">
        <v>103964.33</v>
      </c>
      <c r="J982" s="30">
        <f t="shared" si="60"/>
        <v>103964.33</v>
      </c>
      <c r="K982" s="30" t="e">
        <f t="shared" si="61"/>
        <v>#N/A</v>
      </c>
      <c r="L982" s="30" t="e">
        <f t="shared" si="62"/>
        <v>#N/A</v>
      </c>
      <c r="M982" s="10">
        <f t="shared" si="63"/>
        <v>103964.33</v>
      </c>
    </row>
    <row r="983" spans="6:13" ht="20" customHeight="1" x14ac:dyDescent="0.2">
      <c r="F983" s="4">
        <v>42982</v>
      </c>
      <c r="G983" t="s">
        <v>5</v>
      </c>
      <c r="H983" t="s">
        <v>4</v>
      </c>
      <c r="I983" s="10">
        <v>128001.05499999999</v>
      </c>
      <c r="J983" s="30">
        <f t="shared" si="60"/>
        <v>128001.05499999999</v>
      </c>
      <c r="K983" s="30" t="e">
        <f t="shared" si="61"/>
        <v>#N/A</v>
      </c>
      <c r="L983" s="30" t="e">
        <f t="shared" si="62"/>
        <v>#N/A</v>
      </c>
      <c r="M983" s="10">
        <f t="shared" si="63"/>
        <v>128001.05499999999</v>
      </c>
    </row>
    <row r="984" spans="6:13" ht="20" customHeight="1" x14ac:dyDescent="0.2">
      <c r="F984" s="4">
        <v>42983</v>
      </c>
      <c r="G984" t="s">
        <v>5</v>
      </c>
      <c r="H984" t="s">
        <v>4</v>
      </c>
      <c r="I984" s="10">
        <v>137696.67000000001</v>
      </c>
      <c r="J984" s="30">
        <f t="shared" si="60"/>
        <v>137696.67000000001</v>
      </c>
      <c r="K984" s="30" t="e">
        <f t="shared" si="61"/>
        <v>#N/A</v>
      </c>
      <c r="L984" s="30" t="e">
        <f t="shared" si="62"/>
        <v>#N/A</v>
      </c>
      <c r="M984" s="10">
        <f t="shared" si="63"/>
        <v>137696.67000000001</v>
      </c>
    </row>
    <row r="985" spans="6:13" ht="20" customHeight="1" x14ac:dyDescent="0.2">
      <c r="F985" s="4">
        <v>42984</v>
      </c>
      <c r="G985" t="s">
        <v>5</v>
      </c>
      <c r="H985" t="s">
        <v>4</v>
      </c>
      <c r="I985" s="10">
        <v>134819.94500000001</v>
      </c>
      <c r="J985" s="30">
        <f t="shared" si="60"/>
        <v>134819.94500000001</v>
      </c>
      <c r="K985" s="30" t="e">
        <f t="shared" si="61"/>
        <v>#N/A</v>
      </c>
      <c r="L985" s="30" t="e">
        <f t="shared" si="62"/>
        <v>#N/A</v>
      </c>
      <c r="M985" s="10">
        <f t="shared" si="63"/>
        <v>134819.94500000001</v>
      </c>
    </row>
    <row r="986" spans="6:13" ht="20" customHeight="1" x14ac:dyDescent="0.2">
      <c r="F986" s="4">
        <v>42985</v>
      </c>
      <c r="G986" t="s">
        <v>5</v>
      </c>
      <c r="H986" t="s">
        <v>4</v>
      </c>
      <c r="I986" s="10">
        <v>133405.72</v>
      </c>
      <c r="J986" s="30">
        <f t="shared" si="60"/>
        <v>133405.72</v>
      </c>
      <c r="K986" s="30" t="e">
        <f t="shared" si="61"/>
        <v>#N/A</v>
      </c>
      <c r="L986" s="30" t="e">
        <f t="shared" si="62"/>
        <v>#N/A</v>
      </c>
      <c r="M986" s="10">
        <f t="shared" si="63"/>
        <v>133405.72</v>
      </c>
    </row>
    <row r="987" spans="6:13" ht="20" customHeight="1" x14ac:dyDescent="0.2">
      <c r="F987" s="4">
        <v>42986</v>
      </c>
      <c r="G987" t="s">
        <v>5</v>
      </c>
      <c r="H987" t="s">
        <v>4</v>
      </c>
      <c r="I987" s="10">
        <v>132543.1</v>
      </c>
      <c r="J987" s="30">
        <f t="shared" si="60"/>
        <v>132543.1</v>
      </c>
      <c r="K987" s="30" t="e">
        <f t="shared" si="61"/>
        <v>#N/A</v>
      </c>
      <c r="L987" s="30" t="e">
        <f t="shared" si="62"/>
        <v>#N/A</v>
      </c>
      <c r="M987" s="10">
        <f t="shared" si="63"/>
        <v>132543.1</v>
      </c>
    </row>
    <row r="988" spans="6:13" ht="20" customHeight="1" x14ac:dyDescent="0.2">
      <c r="F988" s="4">
        <v>42987</v>
      </c>
      <c r="G988" t="s">
        <v>5</v>
      </c>
      <c r="H988" t="s">
        <v>4</v>
      </c>
      <c r="I988" s="10">
        <v>120454.01</v>
      </c>
      <c r="J988" s="30">
        <f t="shared" si="60"/>
        <v>120454.01</v>
      </c>
      <c r="K988" s="30" t="e">
        <f t="shared" si="61"/>
        <v>#N/A</v>
      </c>
      <c r="L988" s="30" t="e">
        <f t="shared" si="62"/>
        <v>#N/A</v>
      </c>
      <c r="M988" s="10">
        <f t="shared" si="63"/>
        <v>120454.01</v>
      </c>
    </row>
    <row r="989" spans="6:13" ht="20" customHeight="1" x14ac:dyDescent="0.2">
      <c r="F989" s="4">
        <v>42988</v>
      </c>
      <c r="G989" t="s">
        <v>5</v>
      </c>
      <c r="H989" t="s">
        <v>4</v>
      </c>
      <c r="I989" s="10">
        <v>114584.065</v>
      </c>
      <c r="J989" s="30">
        <f t="shared" si="60"/>
        <v>114584.065</v>
      </c>
      <c r="K989" s="30" t="e">
        <f t="shared" si="61"/>
        <v>#N/A</v>
      </c>
      <c r="L989" s="30" t="e">
        <f t="shared" si="62"/>
        <v>#N/A</v>
      </c>
      <c r="M989" s="10">
        <f t="shared" si="63"/>
        <v>114584.065</v>
      </c>
    </row>
    <row r="990" spans="6:13" ht="20" customHeight="1" x14ac:dyDescent="0.2">
      <c r="F990" s="4">
        <v>42989</v>
      </c>
      <c r="G990" t="s">
        <v>5</v>
      </c>
      <c r="H990" t="s">
        <v>4</v>
      </c>
      <c r="I990" s="10">
        <v>127169.03</v>
      </c>
      <c r="J990" s="30">
        <f t="shared" si="60"/>
        <v>127169.03</v>
      </c>
      <c r="K990" s="30" t="e">
        <f t="shared" si="61"/>
        <v>#N/A</v>
      </c>
      <c r="L990" s="30" t="e">
        <f t="shared" si="62"/>
        <v>#N/A</v>
      </c>
      <c r="M990" s="10">
        <f t="shared" si="63"/>
        <v>127169.03</v>
      </c>
    </row>
    <row r="991" spans="6:13" ht="20" customHeight="1" x14ac:dyDescent="0.2">
      <c r="F991" s="4">
        <v>42990</v>
      </c>
      <c r="G991" t="s">
        <v>5</v>
      </c>
      <c r="H991" t="s">
        <v>4</v>
      </c>
      <c r="I991" s="10">
        <v>130906.89</v>
      </c>
      <c r="J991" s="30">
        <f t="shared" si="60"/>
        <v>130906.89</v>
      </c>
      <c r="K991" s="30" t="e">
        <f t="shared" si="61"/>
        <v>#N/A</v>
      </c>
      <c r="L991" s="30" t="e">
        <f t="shared" si="62"/>
        <v>#N/A</v>
      </c>
      <c r="M991" s="10">
        <f t="shared" si="63"/>
        <v>130906.89</v>
      </c>
    </row>
    <row r="992" spans="6:13" ht="20" customHeight="1" x14ac:dyDescent="0.2">
      <c r="F992" s="4">
        <v>42991</v>
      </c>
      <c r="G992" t="s">
        <v>5</v>
      </c>
      <c r="H992" t="s">
        <v>4</v>
      </c>
      <c r="I992" s="10">
        <v>127192.315</v>
      </c>
      <c r="J992" s="30">
        <f t="shared" si="60"/>
        <v>127192.315</v>
      </c>
      <c r="K992" s="30" t="e">
        <f t="shared" si="61"/>
        <v>#N/A</v>
      </c>
      <c r="L992" s="30" t="e">
        <f t="shared" si="62"/>
        <v>#N/A</v>
      </c>
      <c r="M992" s="10">
        <f t="shared" si="63"/>
        <v>127192.315</v>
      </c>
    </row>
    <row r="993" spans="6:13" ht="20" customHeight="1" x14ac:dyDescent="0.2">
      <c r="F993" s="4">
        <v>42992</v>
      </c>
      <c r="G993" t="s">
        <v>5</v>
      </c>
      <c r="H993" t="s">
        <v>4</v>
      </c>
      <c r="I993" s="10">
        <v>131986.80499999999</v>
      </c>
      <c r="J993" s="30">
        <f t="shared" si="60"/>
        <v>131986.80499999999</v>
      </c>
      <c r="K993" s="30" t="e">
        <f t="shared" si="61"/>
        <v>#N/A</v>
      </c>
      <c r="L993" s="30" t="e">
        <f t="shared" si="62"/>
        <v>#N/A</v>
      </c>
      <c r="M993" s="10">
        <f t="shared" si="63"/>
        <v>131986.80499999999</v>
      </c>
    </row>
    <row r="994" spans="6:13" ht="20" customHeight="1" x14ac:dyDescent="0.2">
      <c r="F994" s="4">
        <v>42993</v>
      </c>
      <c r="G994" t="s">
        <v>5</v>
      </c>
      <c r="H994" t="s">
        <v>4</v>
      </c>
      <c r="I994" s="10">
        <v>128761.605</v>
      </c>
      <c r="J994" s="30">
        <f t="shared" si="60"/>
        <v>128761.605</v>
      </c>
      <c r="K994" s="30" t="e">
        <f t="shared" si="61"/>
        <v>#N/A</v>
      </c>
      <c r="L994" s="30" t="e">
        <f t="shared" si="62"/>
        <v>#N/A</v>
      </c>
      <c r="M994" s="10">
        <f t="shared" si="63"/>
        <v>128761.605</v>
      </c>
    </row>
    <row r="995" spans="6:13" ht="20" customHeight="1" x14ac:dyDescent="0.2">
      <c r="F995" s="4">
        <v>42994</v>
      </c>
      <c r="G995" t="s">
        <v>5</v>
      </c>
      <c r="H995" t="s">
        <v>4</v>
      </c>
      <c r="I995" s="10">
        <v>111301.56</v>
      </c>
      <c r="J995" s="30">
        <f t="shared" si="60"/>
        <v>111301.56</v>
      </c>
      <c r="K995" s="30" t="e">
        <f t="shared" si="61"/>
        <v>#N/A</v>
      </c>
      <c r="L995" s="30" t="e">
        <f t="shared" si="62"/>
        <v>#N/A</v>
      </c>
      <c r="M995" s="10">
        <f t="shared" si="63"/>
        <v>111301.56</v>
      </c>
    </row>
    <row r="996" spans="6:13" ht="20" customHeight="1" x14ac:dyDescent="0.2">
      <c r="F996" s="4">
        <v>42995</v>
      </c>
      <c r="G996" t="s">
        <v>5</v>
      </c>
      <c r="H996" t="s">
        <v>4</v>
      </c>
      <c r="I996" s="10">
        <v>104766</v>
      </c>
      <c r="J996" s="30">
        <f t="shared" si="60"/>
        <v>104766</v>
      </c>
      <c r="K996" s="30" t="e">
        <f t="shared" si="61"/>
        <v>#N/A</v>
      </c>
      <c r="L996" s="30" t="e">
        <f t="shared" si="62"/>
        <v>#N/A</v>
      </c>
      <c r="M996" s="10">
        <f t="shared" si="63"/>
        <v>104766</v>
      </c>
    </row>
    <row r="997" spans="6:13" ht="20" customHeight="1" x14ac:dyDescent="0.2">
      <c r="F997" s="4">
        <v>42996</v>
      </c>
      <c r="G997" t="s">
        <v>5</v>
      </c>
      <c r="H997" t="s">
        <v>4</v>
      </c>
      <c r="I997" s="10">
        <v>115123.54</v>
      </c>
      <c r="J997" s="30">
        <f t="shared" si="60"/>
        <v>115123.54</v>
      </c>
      <c r="K997" s="30" t="e">
        <f t="shared" si="61"/>
        <v>#N/A</v>
      </c>
      <c r="L997" s="30" t="e">
        <f t="shared" si="62"/>
        <v>#N/A</v>
      </c>
      <c r="M997" s="10">
        <f t="shared" si="63"/>
        <v>115123.54</v>
      </c>
    </row>
    <row r="998" spans="6:13" ht="20" customHeight="1" x14ac:dyDescent="0.2">
      <c r="F998" s="4">
        <v>42997</v>
      </c>
      <c r="G998" t="s">
        <v>5</v>
      </c>
      <c r="H998" t="s">
        <v>4</v>
      </c>
      <c r="I998" s="10">
        <v>124033.955</v>
      </c>
      <c r="J998" s="30">
        <f t="shared" si="60"/>
        <v>124033.955</v>
      </c>
      <c r="K998" s="30" t="e">
        <f t="shared" si="61"/>
        <v>#N/A</v>
      </c>
      <c r="L998" s="30" t="e">
        <f t="shared" si="62"/>
        <v>#N/A</v>
      </c>
      <c r="M998" s="10">
        <f t="shared" si="63"/>
        <v>124033.955</v>
      </c>
    </row>
    <row r="999" spans="6:13" ht="20" customHeight="1" x14ac:dyDescent="0.2">
      <c r="F999" s="4">
        <v>42998</v>
      </c>
      <c r="G999" t="s">
        <v>5</v>
      </c>
      <c r="H999" t="s">
        <v>4</v>
      </c>
      <c r="I999" s="10">
        <v>123461.38</v>
      </c>
      <c r="J999" s="30">
        <f t="shared" si="60"/>
        <v>123461.38</v>
      </c>
      <c r="K999" s="30" t="e">
        <f t="shared" si="61"/>
        <v>#N/A</v>
      </c>
      <c r="L999" s="30" t="e">
        <f t="shared" si="62"/>
        <v>#N/A</v>
      </c>
      <c r="M999" s="10">
        <f t="shared" si="63"/>
        <v>123461.38</v>
      </c>
    </row>
    <row r="1000" spans="6:13" ht="20" customHeight="1" x14ac:dyDescent="0.2">
      <c r="F1000" s="4">
        <v>42999</v>
      </c>
      <c r="G1000" t="s">
        <v>5</v>
      </c>
      <c r="H1000" t="s">
        <v>4</v>
      </c>
      <c r="I1000" s="10">
        <v>119309.93</v>
      </c>
      <c r="J1000" s="30">
        <f t="shared" si="60"/>
        <v>119309.93</v>
      </c>
      <c r="K1000" s="30" t="e">
        <f t="shared" si="61"/>
        <v>#N/A</v>
      </c>
      <c r="L1000" s="30" t="e">
        <f t="shared" si="62"/>
        <v>#N/A</v>
      </c>
      <c r="M1000" s="10">
        <f t="shared" si="63"/>
        <v>119309.93</v>
      </c>
    </row>
    <row r="1001" spans="6:13" ht="20" customHeight="1" x14ac:dyDescent="0.2">
      <c r="F1001" s="4">
        <v>43000</v>
      </c>
      <c r="G1001" t="s">
        <v>4</v>
      </c>
      <c r="H1001" t="s">
        <v>4</v>
      </c>
      <c r="I1001" s="10">
        <v>116611.25</v>
      </c>
      <c r="J1001" s="30" t="e">
        <f t="shared" si="60"/>
        <v>#N/A</v>
      </c>
      <c r="K1001" s="30">
        <f t="shared" si="61"/>
        <v>116611.25</v>
      </c>
      <c r="L1001" s="30" t="e">
        <f t="shared" si="62"/>
        <v>#N/A</v>
      </c>
      <c r="M1001" s="10">
        <f t="shared" si="63"/>
        <v>116611.25</v>
      </c>
    </row>
    <row r="1002" spans="6:13" ht="20" customHeight="1" x14ac:dyDescent="0.2">
      <c r="F1002" s="4">
        <v>43001</v>
      </c>
      <c r="G1002" t="s">
        <v>4</v>
      </c>
      <c r="H1002" t="s">
        <v>4</v>
      </c>
      <c r="I1002" s="10">
        <v>101012.29</v>
      </c>
      <c r="J1002" s="30" t="e">
        <f t="shared" si="60"/>
        <v>#N/A</v>
      </c>
      <c r="K1002" s="30">
        <f t="shared" si="61"/>
        <v>101012.29</v>
      </c>
      <c r="L1002" s="30" t="e">
        <f t="shared" si="62"/>
        <v>#N/A</v>
      </c>
      <c r="M1002" s="10">
        <f t="shared" si="63"/>
        <v>101012.29</v>
      </c>
    </row>
    <row r="1003" spans="6:13" ht="20" customHeight="1" x14ac:dyDescent="0.2">
      <c r="F1003" s="4">
        <v>43002</v>
      </c>
      <c r="G1003" t="s">
        <v>4</v>
      </c>
      <c r="H1003" t="s">
        <v>4</v>
      </c>
      <c r="I1003" s="10">
        <v>92608.24</v>
      </c>
      <c r="J1003" s="30" t="e">
        <f t="shared" si="60"/>
        <v>#N/A</v>
      </c>
      <c r="K1003" s="30">
        <f t="shared" si="61"/>
        <v>92608.24</v>
      </c>
      <c r="L1003" s="30" t="e">
        <f t="shared" si="62"/>
        <v>#N/A</v>
      </c>
      <c r="M1003" s="10">
        <f t="shared" si="63"/>
        <v>92608.24</v>
      </c>
    </row>
    <row r="1004" spans="6:13" ht="20" customHeight="1" x14ac:dyDescent="0.2">
      <c r="F1004" s="4">
        <v>43003</v>
      </c>
      <c r="G1004" t="s">
        <v>4</v>
      </c>
      <c r="H1004" t="s">
        <v>4</v>
      </c>
      <c r="I1004" s="10">
        <v>119126.485</v>
      </c>
      <c r="J1004" s="30" t="e">
        <f t="shared" si="60"/>
        <v>#N/A</v>
      </c>
      <c r="K1004" s="30">
        <f t="shared" si="61"/>
        <v>119126.485</v>
      </c>
      <c r="L1004" s="30" t="e">
        <f t="shared" si="62"/>
        <v>#N/A</v>
      </c>
      <c r="M1004" s="10">
        <f t="shared" si="63"/>
        <v>119126.485</v>
      </c>
    </row>
    <row r="1005" spans="6:13" ht="20" customHeight="1" x14ac:dyDescent="0.2">
      <c r="F1005" s="4">
        <v>43004</v>
      </c>
      <c r="G1005" t="s">
        <v>4</v>
      </c>
      <c r="H1005" t="s">
        <v>4</v>
      </c>
      <c r="I1005" s="10">
        <v>124452.94</v>
      </c>
      <c r="J1005" s="30" t="e">
        <f t="shared" si="60"/>
        <v>#N/A</v>
      </c>
      <c r="K1005" s="30">
        <f t="shared" si="61"/>
        <v>124452.94</v>
      </c>
      <c r="L1005" s="30" t="e">
        <f t="shared" si="62"/>
        <v>#N/A</v>
      </c>
      <c r="M1005" s="10">
        <f t="shared" si="63"/>
        <v>124452.94</v>
      </c>
    </row>
    <row r="1006" spans="6:13" ht="20" customHeight="1" x14ac:dyDescent="0.2">
      <c r="F1006" s="4">
        <v>43005</v>
      </c>
      <c r="G1006" t="s">
        <v>4</v>
      </c>
      <c r="H1006" t="s">
        <v>4</v>
      </c>
      <c r="I1006" s="10">
        <v>119028.07</v>
      </c>
      <c r="J1006" s="30" t="e">
        <f t="shared" si="60"/>
        <v>#N/A</v>
      </c>
      <c r="K1006" s="30">
        <f t="shared" si="61"/>
        <v>119028.07</v>
      </c>
      <c r="L1006" s="30" t="e">
        <f t="shared" si="62"/>
        <v>#N/A</v>
      </c>
      <c r="M1006" s="10">
        <f t="shared" si="63"/>
        <v>119028.07</v>
      </c>
    </row>
    <row r="1007" spans="6:13" ht="20" customHeight="1" x14ac:dyDescent="0.2">
      <c r="F1007" s="4">
        <v>43006</v>
      </c>
      <c r="G1007" t="s">
        <v>4</v>
      </c>
      <c r="H1007" t="s">
        <v>4</v>
      </c>
      <c r="I1007" s="10">
        <v>116655.855</v>
      </c>
      <c r="J1007" s="30" t="e">
        <f t="shared" si="60"/>
        <v>#N/A</v>
      </c>
      <c r="K1007" s="30">
        <f t="shared" si="61"/>
        <v>116655.855</v>
      </c>
      <c r="L1007" s="30" t="e">
        <f t="shared" si="62"/>
        <v>#N/A</v>
      </c>
      <c r="M1007" s="10">
        <f t="shared" si="63"/>
        <v>116655.855</v>
      </c>
    </row>
    <row r="1008" spans="6:13" ht="20" customHeight="1" x14ac:dyDescent="0.2">
      <c r="F1008" s="4">
        <v>43007</v>
      </c>
      <c r="G1008" t="s">
        <v>4</v>
      </c>
      <c r="H1008" t="s">
        <v>5</v>
      </c>
      <c r="I1008" s="10">
        <v>102847.255</v>
      </c>
      <c r="J1008" s="30" t="e">
        <f t="shared" si="60"/>
        <v>#N/A</v>
      </c>
      <c r="K1008" s="30">
        <f t="shared" si="61"/>
        <v>102847.255</v>
      </c>
      <c r="L1008" s="30">
        <f t="shared" si="62"/>
        <v>102847.255</v>
      </c>
      <c r="M1008" s="10" t="e">
        <f t="shared" si="63"/>
        <v>#N/A</v>
      </c>
    </row>
    <row r="1009" spans="6:13" ht="20" customHeight="1" x14ac:dyDescent="0.2">
      <c r="F1009" s="4">
        <v>43008</v>
      </c>
      <c r="G1009" t="s">
        <v>4</v>
      </c>
      <c r="H1009" t="s">
        <v>4</v>
      </c>
      <c r="I1009" s="10">
        <v>100701.82</v>
      </c>
      <c r="J1009" s="30" t="e">
        <f t="shared" si="60"/>
        <v>#N/A</v>
      </c>
      <c r="K1009" s="30">
        <f t="shared" si="61"/>
        <v>100701.82</v>
      </c>
      <c r="L1009" s="30" t="e">
        <f t="shared" si="62"/>
        <v>#N/A</v>
      </c>
      <c r="M1009" s="10">
        <f t="shared" si="63"/>
        <v>100701.82</v>
      </c>
    </row>
    <row r="1010" spans="6:13" ht="20" customHeight="1" x14ac:dyDescent="0.2">
      <c r="F1010" s="4">
        <v>43009</v>
      </c>
      <c r="G1010" t="s">
        <v>4</v>
      </c>
      <c r="H1010" t="s">
        <v>4</v>
      </c>
      <c r="I1010" s="10">
        <v>103556.74</v>
      </c>
      <c r="J1010" s="30" t="e">
        <f t="shared" si="60"/>
        <v>#N/A</v>
      </c>
      <c r="K1010" s="30">
        <f t="shared" si="61"/>
        <v>103556.74</v>
      </c>
      <c r="L1010" s="30" t="e">
        <f t="shared" si="62"/>
        <v>#N/A</v>
      </c>
      <c r="M1010" s="10">
        <f t="shared" si="63"/>
        <v>103556.74</v>
      </c>
    </row>
    <row r="1011" spans="6:13" ht="20" customHeight="1" x14ac:dyDescent="0.2">
      <c r="F1011" s="4">
        <v>43010</v>
      </c>
      <c r="G1011" t="s">
        <v>4</v>
      </c>
      <c r="H1011" t="s">
        <v>4</v>
      </c>
      <c r="I1011" s="10">
        <v>119226.42</v>
      </c>
      <c r="J1011" s="30" t="e">
        <f t="shared" si="60"/>
        <v>#N/A</v>
      </c>
      <c r="K1011" s="30">
        <f t="shared" si="61"/>
        <v>119226.42</v>
      </c>
      <c r="L1011" s="30" t="e">
        <f t="shared" si="62"/>
        <v>#N/A</v>
      </c>
      <c r="M1011" s="10">
        <f t="shared" si="63"/>
        <v>119226.42</v>
      </c>
    </row>
    <row r="1012" spans="6:13" ht="20" customHeight="1" x14ac:dyDescent="0.2">
      <c r="F1012" s="4">
        <v>43011</v>
      </c>
      <c r="G1012" t="s">
        <v>4</v>
      </c>
      <c r="H1012" t="s">
        <v>4</v>
      </c>
      <c r="I1012" s="10">
        <v>118856.41499999999</v>
      </c>
      <c r="J1012" s="30" t="e">
        <f t="shared" si="60"/>
        <v>#N/A</v>
      </c>
      <c r="K1012" s="30">
        <f t="shared" si="61"/>
        <v>118856.41499999999</v>
      </c>
      <c r="L1012" s="30" t="e">
        <f t="shared" si="62"/>
        <v>#N/A</v>
      </c>
      <c r="M1012" s="10">
        <f t="shared" si="63"/>
        <v>118856.41499999999</v>
      </c>
    </row>
    <row r="1013" spans="6:13" ht="20" customHeight="1" x14ac:dyDescent="0.2">
      <c r="F1013" s="4">
        <v>43012</v>
      </c>
      <c r="G1013" t="s">
        <v>4</v>
      </c>
      <c r="H1013" t="s">
        <v>4</v>
      </c>
      <c r="I1013" s="10">
        <v>114604.62</v>
      </c>
      <c r="J1013" s="30" t="e">
        <f t="shared" si="60"/>
        <v>#N/A</v>
      </c>
      <c r="K1013" s="30">
        <f t="shared" si="61"/>
        <v>114604.62</v>
      </c>
      <c r="L1013" s="30" t="e">
        <f t="shared" si="62"/>
        <v>#N/A</v>
      </c>
      <c r="M1013" s="10">
        <f t="shared" si="63"/>
        <v>114604.62</v>
      </c>
    </row>
    <row r="1014" spans="6:13" ht="20" customHeight="1" x14ac:dyDescent="0.2">
      <c r="F1014" s="4">
        <v>43013</v>
      </c>
      <c r="G1014" t="s">
        <v>4</v>
      </c>
      <c r="H1014" t="s">
        <v>4</v>
      </c>
      <c r="I1014" s="10">
        <v>113134.58</v>
      </c>
      <c r="J1014" s="30" t="e">
        <f t="shared" si="60"/>
        <v>#N/A</v>
      </c>
      <c r="K1014" s="30">
        <f t="shared" si="61"/>
        <v>113134.58</v>
      </c>
      <c r="L1014" s="30" t="e">
        <f t="shared" si="62"/>
        <v>#N/A</v>
      </c>
      <c r="M1014" s="10">
        <f t="shared" si="63"/>
        <v>113134.58</v>
      </c>
    </row>
    <row r="1015" spans="6:13" ht="20" customHeight="1" x14ac:dyDescent="0.2">
      <c r="F1015" s="4">
        <v>43014</v>
      </c>
      <c r="G1015" t="s">
        <v>4</v>
      </c>
      <c r="H1015" t="s">
        <v>4</v>
      </c>
      <c r="I1015" s="10">
        <v>118359.28</v>
      </c>
      <c r="J1015" s="30" t="e">
        <f t="shared" si="60"/>
        <v>#N/A</v>
      </c>
      <c r="K1015" s="30">
        <f t="shared" si="61"/>
        <v>118359.28</v>
      </c>
      <c r="L1015" s="30" t="e">
        <f t="shared" si="62"/>
        <v>#N/A</v>
      </c>
      <c r="M1015" s="10">
        <f t="shared" si="63"/>
        <v>118359.28</v>
      </c>
    </row>
    <row r="1016" spans="6:13" ht="20" customHeight="1" x14ac:dyDescent="0.2">
      <c r="F1016" s="4">
        <v>43015</v>
      </c>
      <c r="G1016" t="s">
        <v>4</v>
      </c>
      <c r="H1016" t="s">
        <v>4</v>
      </c>
      <c r="I1016" s="10">
        <v>101974.595</v>
      </c>
      <c r="J1016" s="30" t="e">
        <f t="shared" si="60"/>
        <v>#N/A</v>
      </c>
      <c r="K1016" s="30">
        <f t="shared" si="61"/>
        <v>101974.595</v>
      </c>
      <c r="L1016" s="30" t="e">
        <f t="shared" si="62"/>
        <v>#N/A</v>
      </c>
      <c r="M1016" s="10">
        <f t="shared" si="63"/>
        <v>101974.595</v>
      </c>
    </row>
    <row r="1017" spans="6:13" ht="20" customHeight="1" x14ac:dyDescent="0.2">
      <c r="F1017" s="4">
        <v>43016</v>
      </c>
      <c r="G1017" t="s">
        <v>4</v>
      </c>
      <c r="H1017" t="s">
        <v>4</v>
      </c>
      <c r="I1017" s="10">
        <v>97053.544999999998</v>
      </c>
      <c r="J1017" s="30" t="e">
        <f t="shared" si="60"/>
        <v>#N/A</v>
      </c>
      <c r="K1017" s="30">
        <f t="shared" si="61"/>
        <v>97053.544999999998</v>
      </c>
      <c r="L1017" s="30" t="e">
        <f t="shared" si="62"/>
        <v>#N/A</v>
      </c>
      <c r="M1017" s="10">
        <f t="shared" si="63"/>
        <v>97053.544999999998</v>
      </c>
    </row>
    <row r="1018" spans="6:13" ht="20" customHeight="1" x14ac:dyDescent="0.2">
      <c r="F1018" s="4">
        <v>43017</v>
      </c>
      <c r="G1018" t="s">
        <v>4</v>
      </c>
      <c r="H1018" t="s">
        <v>4</v>
      </c>
      <c r="I1018" s="10">
        <v>111432.36500000001</v>
      </c>
      <c r="J1018" s="30" t="e">
        <f t="shared" si="60"/>
        <v>#N/A</v>
      </c>
      <c r="K1018" s="30">
        <f t="shared" si="61"/>
        <v>111432.36500000001</v>
      </c>
      <c r="L1018" s="30" t="e">
        <f t="shared" si="62"/>
        <v>#N/A</v>
      </c>
      <c r="M1018" s="10">
        <f t="shared" si="63"/>
        <v>111432.36500000001</v>
      </c>
    </row>
    <row r="1019" spans="6:13" ht="20" customHeight="1" x14ac:dyDescent="0.2">
      <c r="F1019" s="4">
        <v>43018</v>
      </c>
      <c r="G1019" t="s">
        <v>5</v>
      </c>
      <c r="H1019" t="s">
        <v>4</v>
      </c>
      <c r="I1019" s="10">
        <v>116556.425</v>
      </c>
      <c r="J1019" s="30">
        <f t="shared" si="60"/>
        <v>116556.425</v>
      </c>
      <c r="K1019" s="30" t="e">
        <f t="shared" si="61"/>
        <v>#N/A</v>
      </c>
      <c r="L1019" s="30" t="e">
        <f t="shared" si="62"/>
        <v>#N/A</v>
      </c>
      <c r="M1019" s="10">
        <f t="shared" si="63"/>
        <v>116556.425</v>
      </c>
    </row>
    <row r="1020" spans="6:13" ht="20" customHeight="1" x14ac:dyDescent="0.2">
      <c r="F1020" s="4">
        <v>43019</v>
      </c>
      <c r="G1020" t="s">
        <v>5</v>
      </c>
      <c r="H1020" t="s">
        <v>4</v>
      </c>
      <c r="I1020" s="10">
        <v>114133.54</v>
      </c>
      <c r="J1020" s="30">
        <f t="shared" si="60"/>
        <v>114133.54</v>
      </c>
      <c r="K1020" s="30" t="e">
        <f t="shared" si="61"/>
        <v>#N/A</v>
      </c>
      <c r="L1020" s="30" t="e">
        <f t="shared" si="62"/>
        <v>#N/A</v>
      </c>
      <c r="M1020" s="10">
        <f t="shared" si="63"/>
        <v>114133.54</v>
      </c>
    </row>
    <row r="1021" spans="6:13" ht="20" customHeight="1" x14ac:dyDescent="0.2">
      <c r="F1021" s="4">
        <v>43020</v>
      </c>
      <c r="G1021" t="s">
        <v>5</v>
      </c>
      <c r="H1021" t="s">
        <v>4</v>
      </c>
      <c r="I1021" s="10">
        <v>113957.735</v>
      </c>
      <c r="J1021" s="30">
        <f t="shared" si="60"/>
        <v>113957.735</v>
      </c>
      <c r="K1021" s="30" t="e">
        <f t="shared" si="61"/>
        <v>#N/A</v>
      </c>
      <c r="L1021" s="30" t="e">
        <f t="shared" si="62"/>
        <v>#N/A</v>
      </c>
      <c r="M1021" s="10">
        <f t="shared" si="63"/>
        <v>113957.735</v>
      </c>
    </row>
    <row r="1022" spans="6:13" ht="20" customHeight="1" x14ac:dyDescent="0.2">
      <c r="F1022" s="4">
        <v>43021</v>
      </c>
      <c r="G1022" t="s">
        <v>5</v>
      </c>
      <c r="H1022" t="s">
        <v>4</v>
      </c>
      <c r="I1022" s="10">
        <v>117048.72500000001</v>
      </c>
      <c r="J1022" s="30">
        <f t="shared" si="60"/>
        <v>117048.72500000001</v>
      </c>
      <c r="K1022" s="30" t="e">
        <f t="shared" si="61"/>
        <v>#N/A</v>
      </c>
      <c r="L1022" s="30" t="e">
        <f t="shared" si="62"/>
        <v>#N/A</v>
      </c>
      <c r="M1022" s="10">
        <f t="shared" si="63"/>
        <v>117048.72500000001</v>
      </c>
    </row>
    <row r="1023" spans="6:13" ht="20" customHeight="1" x14ac:dyDescent="0.2">
      <c r="F1023" s="4">
        <v>43022</v>
      </c>
      <c r="G1023" t="s">
        <v>5</v>
      </c>
      <c r="H1023" t="s">
        <v>4</v>
      </c>
      <c r="I1023" s="10">
        <v>102037.16499999999</v>
      </c>
      <c r="J1023" s="30">
        <f t="shared" si="60"/>
        <v>102037.16499999999</v>
      </c>
      <c r="K1023" s="30" t="e">
        <f t="shared" si="61"/>
        <v>#N/A</v>
      </c>
      <c r="L1023" s="30" t="e">
        <f t="shared" si="62"/>
        <v>#N/A</v>
      </c>
      <c r="M1023" s="10">
        <f t="shared" si="63"/>
        <v>102037.16499999999</v>
      </c>
    </row>
    <row r="1024" spans="6:13" ht="20" customHeight="1" x14ac:dyDescent="0.2">
      <c r="F1024" s="4">
        <v>43023</v>
      </c>
      <c r="G1024" t="s">
        <v>5</v>
      </c>
      <c r="H1024" t="s">
        <v>4</v>
      </c>
      <c r="I1024" s="10">
        <v>98108.815000000002</v>
      </c>
      <c r="J1024" s="30">
        <f t="shared" si="60"/>
        <v>98108.815000000002</v>
      </c>
      <c r="K1024" s="30" t="e">
        <f t="shared" si="61"/>
        <v>#N/A</v>
      </c>
      <c r="L1024" s="30" t="e">
        <f t="shared" si="62"/>
        <v>#N/A</v>
      </c>
      <c r="M1024" s="10">
        <f t="shared" si="63"/>
        <v>98108.815000000002</v>
      </c>
    </row>
    <row r="1025" spans="6:13" ht="20" customHeight="1" x14ac:dyDescent="0.2">
      <c r="F1025" s="4">
        <v>43024</v>
      </c>
      <c r="G1025" t="s">
        <v>5</v>
      </c>
      <c r="H1025" t="s">
        <v>4</v>
      </c>
      <c r="I1025" s="10">
        <v>115907.395</v>
      </c>
      <c r="J1025" s="30">
        <f t="shared" si="60"/>
        <v>115907.395</v>
      </c>
      <c r="K1025" s="30" t="e">
        <f t="shared" si="61"/>
        <v>#N/A</v>
      </c>
      <c r="L1025" s="30" t="e">
        <f t="shared" si="62"/>
        <v>#N/A</v>
      </c>
      <c r="M1025" s="10">
        <f t="shared" si="63"/>
        <v>115907.395</v>
      </c>
    </row>
    <row r="1026" spans="6:13" ht="20" customHeight="1" x14ac:dyDescent="0.2">
      <c r="F1026" s="4">
        <v>43025</v>
      </c>
      <c r="G1026" t="s">
        <v>5</v>
      </c>
      <c r="H1026" t="s">
        <v>4</v>
      </c>
      <c r="I1026" s="10">
        <v>117470.22</v>
      </c>
      <c r="J1026" s="30">
        <f t="shared" si="60"/>
        <v>117470.22</v>
      </c>
      <c r="K1026" s="30" t="e">
        <f t="shared" si="61"/>
        <v>#N/A</v>
      </c>
      <c r="L1026" s="30" t="e">
        <f t="shared" si="62"/>
        <v>#N/A</v>
      </c>
      <c r="M1026" s="10">
        <f t="shared" si="63"/>
        <v>117470.22</v>
      </c>
    </row>
    <row r="1027" spans="6:13" ht="20" customHeight="1" x14ac:dyDescent="0.2">
      <c r="F1027" s="4">
        <v>43026</v>
      </c>
      <c r="G1027" t="s">
        <v>5</v>
      </c>
      <c r="H1027" t="s">
        <v>4</v>
      </c>
      <c r="I1027" s="10">
        <v>121087.1</v>
      </c>
      <c r="J1027" s="30">
        <f t="shared" si="60"/>
        <v>121087.1</v>
      </c>
      <c r="K1027" s="30" t="e">
        <f t="shared" si="61"/>
        <v>#N/A</v>
      </c>
      <c r="L1027" s="30" t="e">
        <f t="shared" si="62"/>
        <v>#N/A</v>
      </c>
      <c r="M1027" s="10">
        <f t="shared" si="63"/>
        <v>121087.1</v>
      </c>
    </row>
    <row r="1028" spans="6:13" ht="20" customHeight="1" x14ac:dyDescent="0.2">
      <c r="F1028" s="4">
        <v>43027</v>
      </c>
      <c r="G1028" t="s">
        <v>5</v>
      </c>
      <c r="H1028" t="s">
        <v>4</v>
      </c>
      <c r="I1028" s="10">
        <v>118201.175</v>
      </c>
      <c r="J1028" s="30">
        <f t="shared" si="60"/>
        <v>118201.175</v>
      </c>
      <c r="K1028" s="30" t="e">
        <f t="shared" si="61"/>
        <v>#N/A</v>
      </c>
      <c r="L1028" s="30" t="e">
        <f t="shared" si="62"/>
        <v>#N/A</v>
      </c>
      <c r="M1028" s="10">
        <f t="shared" si="63"/>
        <v>118201.175</v>
      </c>
    </row>
    <row r="1029" spans="6:13" ht="20" customHeight="1" x14ac:dyDescent="0.2">
      <c r="F1029" s="4">
        <v>43028</v>
      </c>
      <c r="G1029" t="s">
        <v>5</v>
      </c>
      <c r="H1029" t="s">
        <v>4</v>
      </c>
      <c r="I1029" s="10">
        <v>108412.66499999999</v>
      </c>
      <c r="J1029" s="30">
        <f t="shared" si="60"/>
        <v>108412.66499999999</v>
      </c>
      <c r="K1029" s="30" t="e">
        <f t="shared" si="61"/>
        <v>#N/A</v>
      </c>
      <c r="L1029" s="30" t="e">
        <f t="shared" si="62"/>
        <v>#N/A</v>
      </c>
      <c r="M1029" s="10">
        <f t="shared" si="63"/>
        <v>108412.66499999999</v>
      </c>
    </row>
    <row r="1030" spans="6:13" ht="20" customHeight="1" x14ac:dyDescent="0.2">
      <c r="F1030" s="4">
        <v>43029</v>
      </c>
      <c r="G1030" t="s">
        <v>5</v>
      </c>
      <c r="H1030" t="s">
        <v>4</v>
      </c>
      <c r="I1030" s="10">
        <v>102195.97500000001</v>
      </c>
      <c r="J1030" s="30">
        <f t="shared" ref="J1030:J1093" si="64">IF(G1030="Y",I1030,NA())</f>
        <v>102195.97500000001</v>
      </c>
      <c r="K1030" s="30" t="e">
        <f t="shared" ref="K1030:K1093" si="65">IF(G1030="N",I1030,NA())</f>
        <v>#N/A</v>
      </c>
      <c r="L1030" s="30" t="e">
        <f t="shared" ref="L1030:L1093" si="66">IF(H1030="Y",I1030,NA())</f>
        <v>#N/A</v>
      </c>
      <c r="M1030" s="10">
        <f t="shared" ref="M1030:M1093" si="67">IF(H1030="Y",NA(),I1030)</f>
        <v>102195.97500000001</v>
      </c>
    </row>
    <row r="1031" spans="6:13" ht="20" customHeight="1" x14ac:dyDescent="0.2">
      <c r="F1031" s="4">
        <v>43030</v>
      </c>
      <c r="G1031" t="s">
        <v>5</v>
      </c>
      <c r="H1031" t="s">
        <v>4</v>
      </c>
      <c r="I1031" s="10">
        <v>100571.04</v>
      </c>
      <c r="J1031" s="30">
        <f t="shared" si="64"/>
        <v>100571.04</v>
      </c>
      <c r="K1031" s="30" t="e">
        <f t="shared" si="65"/>
        <v>#N/A</v>
      </c>
      <c r="L1031" s="30" t="e">
        <f t="shared" si="66"/>
        <v>#N/A</v>
      </c>
      <c r="M1031" s="10">
        <f t="shared" si="67"/>
        <v>100571.04</v>
      </c>
    </row>
    <row r="1032" spans="6:13" ht="20" customHeight="1" x14ac:dyDescent="0.2">
      <c r="F1032" s="4">
        <v>43031</v>
      </c>
      <c r="G1032" t="s">
        <v>5</v>
      </c>
      <c r="H1032" t="s">
        <v>4</v>
      </c>
      <c r="I1032" s="10">
        <v>115549.435</v>
      </c>
      <c r="J1032" s="30">
        <f t="shared" si="64"/>
        <v>115549.435</v>
      </c>
      <c r="K1032" s="30" t="e">
        <f t="shared" si="65"/>
        <v>#N/A</v>
      </c>
      <c r="L1032" s="30" t="e">
        <f t="shared" si="66"/>
        <v>#N/A</v>
      </c>
      <c r="M1032" s="10">
        <f t="shared" si="67"/>
        <v>115549.435</v>
      </c>
    </row>
    <row r="1033" spans="6:13" ht="20" customHeight="1" x14ac:dyDescent="0.2">
      <c r="F1033" s="4">
        <v>43032</v>
      </c>
      <c r="G1033" t="s">
        <v>5</v>
      </c>
      <c r="H1033" t="s">
        <v>4</v>
      </c>
      <c r="I1033" s="10">
        <v>118010.31</v>
      </c>
      <c r="J1033" s="30">
        <f t="shared" si="64"/>
        <v>118010.31</v>
      </c>
      <c r="K1033" s="30" t="e">
        <f t="shared" si="65"/>
        <v>#N/A</v>
      </c>
      <c r="L1033" s="30" t="e">
        <f t="shared" si="66"/>
        <v>#N/A</v>
      </c>
      <c r="M1033" s="10">
        <f t="shared" si="67"/>
        <v>118010.31</v>
      </c>
    </row>
    <row r="1034" spans="6:13" ht="20" customHeight="1" x14ac:dyDescent="0.2">
      <c r="F1034" s="4">
        <v>43033</v>
      </c>
      <c r="G1034" t="s">
        <v>5</v>
      </c>
      <c r="H1034" t="s">
        <v>4</v>
      </c>
      <c r="I1034" s="10">
        <v>115813.03</v>
      </c>
      <c r="J1034" s="30">
        <f t="shared" si="64"/>
        <v>115813.03</v>
      </c>
      <c r="K1034" s="30" t="e">
        <f t="shared" si="65"/>
        <v>#N/A</v>
      </c>
      <c r="L1034" s="30" t="e">
        <f t="shared" si="66"/>
        <v>#N/A</v>
      </c>
      <c r="M1034" s="10">
        <f t="shared" si="67"/>
        <v>115813.03</v>
      </c>
    </row>
    <row r="1035" spans="6:13" ht="20" customHeight="1" x14ac:dyDescent="0.2">
      <c r="F1035" s="4">
        <v>43034</v>
      </c>
      <c r="G1035" t="s">
        <v>5</v>
      </c>
      <c r="H1035" t="s">
        <v>4</v>
      </c>
      <c r="I1035" s="10">
        <v>117333.44500000001</v>
      </c>
      <c r="J1035" s="30">
        <f t="shared" si="64"/>
        <v>117333.44500000001</v>
      </c>
      <c r="K1035" s="30" t="e">
        <f t="shared" si="65"/>
        <v>#N/A</v>
      </c>
      <c r="L1035" s="30" t="e">
        <f t="shared" si="66"/>
        <v>#N/A</v>
      </c>
      <c r="M1035" s="10">
        <f t="shared" si="67"/>
        <v>117333.44500000001</v>
      </c>
    </row>
    <row r="1036" spans="6:13" ht="20" customHeight="1" x14ac:dyDescent="0.2">
      <c r="F1036" s="4">
        <v>43035</v>
      </c>
      <c r="G1036" t="s">
        <v>5</v>
      </c>
      <c r="H1036" t="s">
        <v>4</v>
      </c>
      <c r="I1036" s="10">
        <v>112633.265</v>
      </c>
      <c r="J1036" s="30">
        <f t="shared" si="64"/>
        <v>112633.265</v>
      </c>
      <c r="K1036" s="30" t="e">
        <f t="shared" si="65"/>
        <v>#N/A</v>
      </c>
      <c r="L1036" s="30" t="e">
        <f t="shared" si="66"/>
        <v>#N/A</v>
      </c>
      <c r="M1036" s="10">
        <f t="shared" si="67"/>
        <v>112633.265</v>
      </c>
    </row>
    <row r="1037" spans="6:13" ht="20" customHeight="1" x14ac:dyDescent="0.2">
      <c r="F1037" s="4">
        <v>43036</v>
      </c>
      <c r="G1037" t="s">
        <v>5</v>
      </c>
      <c r="H1037" t="s">
        <v>4</v>
      </c>
      <c r="I1037" s="10">
        <v>100746.42</v>
      </c>
      <c r="J1037" s="30">
        <f t="shared" si="64"/>
        <v>100746.42</v>
      </c>
      <c r="K1037" s="30" t="e">
        <f t="shared" si="65"/>
        <v>#N/A</v>
      </c>
      <c r="L1037" s="30" t="e">
        <f t="shared" si="66"/>
        <v>#N/A</v>
      </c>
      <c r="M1037" s="10">
        <f t="shared" si="67"/>
        <v>100746.42</v>
      </c>
    </row>
    <row r="1038" spans="6:13" ht="20" customHeight="1" x14ac:dyDescent="0.2">
      <c r="F1038" s="4">
        <v>43037</v>
      </c>
      <c r="G1038" t="s">
        <v>5</v>
      </c>
      <c r="H1038" t="s">
        <v>4</v>
      </c>
      <c r="I1038" s="10">
        <v>92182.955000000002</v>
      </c>
      <c r="J1038" s="30">
        <f t="shared" si="64"/>
        <v>92182.955000000002</v>
      </c>
      <c r="K1038" s="30" t="e">
        <f t="shared" si="65"/>
        <v>#N/A</v>
      </c>
      <c r="L1038" s="30" t="e">
        <f t="shared" si="66"/>
        <v>#N/A</v>
      </c>
      <c r="M1038" s="10">
        <f t="shared" si="67"/>
        <v>92182.955000000002</v>
      </c>
    </row>
    <row r="1039" spans="6:13" ht="20" customHeight="1" x14ac:dyDescent="0.2">
      <c r="F1039" s="4">
        <v>43038</v>
      </c>
      <c r="G1039" t="s">
        <v>5</v>
      </c>
      <c r="H1039" t="s">
        <v>4</v>
      </c>
      <c r="I1039" s="10">
        <v>112227.65</v>
      </c>
      <c r="J1039" s="30">
        <f t="shared" si="64"/>
        <v>112227.65</v>
      </c>
      <c r="K1039" s="30" t="e">
        <f t="shared" si="65"/>
        <v>#N/A</v>
      </c>
      <c r="L1039" s="30" t="e">
        <f t="shared" si="66"/>
        <v>#N/A</v>
      </c>
      <c r="M1039" s="10">
        <f t="shared" si="67"/>
        <v>112227.65</v>
      </c>
    </row>
    <row r="1040" spans="6:13" ht="20" customHeight="1" x14ac:dyDescent="0.2">
      <c r="F1040" s="4">
        <v>43039</v>
      </c>
      <c r="G1040" t="s">
        <v>5</v>
      </c>
      <c r="H1040" t="s">
        <v>4</v>
      </c>
      <c r="I1040" s="10">
        <v>116179.47</v>
      </c>
      <c r="J1040" s="30">
        <f t="shared" si="64"/>
        <v>116179.47</v>
      </c>
      <c r="K1040" s="30" t="e">
        <f t="shared" si="65"/>
        <v>#N/A</v>
      </c>
      <c r="L1040" s="30" t="e">
        <f t="shared" si="66"/>
        <v>#N/A</v>
      </c>
      <c r="M1040" s="10">
        <f t="shared" si="67"/>
        <v>116179.47</v>
      </c>
    </row>
    <row r="1041" spans="6:13" ht="20" customHeight="1" x14ac:dyDescent="0.2">
      <c r="F1041" s="4">
        <v>43040</v>
      </c>
      <c r="G1041" t="s">
        <v>5</v>
      </c>
      <c r="H1041" t="s">
        <v>4</v>
      </c>
      <c r="I1041" s="10">
        <v>116632.09</v>
      </c>
      <c r="J1041" s="30">
        <f t="shared" si="64"/>
        <v>116632.09</v>
      </c>
      <c r="K1041" s="30" t="e">
        <f t="shared" si="65"/>
        <v>#N/A</v>
      </c>
      <c r="L1041" s="30" t="e">
        <f t="shared" si="66"/>
        <v>#N/A</v>
      </c>
      <c r="M1041" s="10">
        <f t="shared" si="67"/>
        <v>116632.09</v>
      </c>
    </row>
    <row r="1042" spans="6:13" ht="20" customHeight="1" x14ac:dyDescent="0.2">
      <c r="F1042" s="4">
        <v>43041</v>
      </c>
      <c r="G1042" t="s">
        <v>5</v>
      </c>
      <c r="H1042" t="s">
        <v>4</v>
      </c>
      <c r="I1042" s="10">
        <v>120470.785</v>
      </c>
      <c r="J1042" s="30">
        <f t="shared" si="64"/>
        <v>120470.785</v>
      </c>
      <c r="K1042" s="30" t="e">
        <f t="shared" si="65"/>
        <v>#N/A</v>
      </c>
      <c r="L1042" s="30" t="e">
        <f t="shared" si="66"/>
        <v>#N/A</v>
      </c>
      <c r="M1042" s="10">
        <f t="shared" si="67"/>
        <v>120470.785</v>
      </c>
    </row>
    <row r="1043" spans="6:13" ht="20" customHeight="1" x14ac:dyDescent="0.2">
      <c r="F1043" s="4">
        <v>43042</v>
      </c>
      <c r="G1043" t="s">
        <v>5</v>
      </c>
      <c r="H1043" t="s">
        <v>4</v>
      </c>
      <c r="I1043" s="10">
        <v>113451.995</v>
      </c>
      <c r="J1043" s="30">
        <f t="shared" si="64"/>
        <v>113451.995</v>
      </c>
      <c r="K1043" s="30" t="e">
        <f t="shared" si="65"/>
        <v>#N/A</v>
      </c>
      <c r="L1043" s="30" t="e">
        <f t="shared" si="66"/>
        <v>#N/A</v>
      </c>
      <c r="M1043" s="10">
        <f t="shared" si="67"/>
        <v>113451.995</v>
      </c>
    </row>
    <row r="1044" spans="6:13" ht="20" customHeight="1" x14ac:dyDescent="0.2">
      <c r="F1044" s="4">
        <v>43043</v>
      </c>
      <c r="G1044" t="s">
        <v>5</v>
      </c>
      <c r="H1044" t="s">
        <v>4</v>
      </c>
      <c r="I1044" s="10">
        <v>101610.815</v>
      </c>
      <c r="J1044" s="30">
        <f t="shared" si="64"/>
        <v>101610.815</v>
      </c>
      <c r="K1044" s="30" t="e">
        <f t="shared" si="65"/>
        <v>#N/A</v>
      </c>
      <c r="L1044" s="30" t="e">
        <f t="shared" si="66"/>
        <v>#N/A</v>
      </c>
      <c r="M1044" s="10">
        <f t="shared" si="67"/>
        <v>101610.815</v>
      </c>
    </row>
    <row r="1045" spans="6:13" ht="20" customHeight="1" x14ac:dyDescent="0.2">
      <c r="F1045" s="4">
        <v>43044</v>
      </c>
      <c r="G1045" t="s">
        <v>5</v>
      </c>
      <c r="H1045" t="s">
        <v>4</v>
      </c>
      <c r="I1045" s="10">
        <v>95368.164999999994</v>
      </c>
      <c r="J1045" s="30">
        <f t="shared" si="64"/>
        <v>95368.164999999994</v>
      </c>
      <c r="K1045" s="30" t="e">
        <f t="shared" si="65"/>
        <v>#N/A</v>
      </c>
      <c r="L1045" s="30" t="e">
        <f t="shared" si="66"/>
        <v>#N/A</v>
      </c>
      <c r="M1045" s="10">
        <f t="shared" si="67"/>
        <v>95368.164999999994</v>
      </c>
    </row>
    <row r="1046" spans="6:13" ht="20" customHeight="1" x14ac:dyDescent="0.2">
      <c r="F1046" s="4">
        <v>43045</v>
      </c>
      <c r="G1046" t="s">
        <v>5</v>
      </c>
      <c r="H1046" t="s">
        <v>4</v>
      </c>
      <c r="I1046" s="10">
        <v>104632.79</v>
      </c>
      <c r="J1046" s="30">
        <f t="shared" si="64"/>
        <v>104632.79</v>
      </c>
      <c r="K1046" s="30" t="e">
        <f t="shared" si="65"/>
        <v>#N/A</v>
      </c>
      <c r="L1046" s="30" t="e">
        <f t="shared" si="66"/>
        <v>#N/A</v>
      </c>
      <c r="M1046" s="10">
        <f t="shared" si="67"/>
        <v>104632.79</v>
      </c>
    </row>
    <row r="1047" spans="6:13" ht="20" customHeight="1" x14ac:dyDescent="0.2">
      <c r="F1047" s="4">
        <v>43046</v>
      </c>
      <c r="G1047" t="s">
        <v>5</v>
      </c>
      <c r="H1047" t="s">
        <v>5</v>
      </c>
      <c r="I1047" s="10">
        <v>100592.295</v>
      </c>
      <c r="J1047" s="30">
        <f t="shared" si="64"/>
        <v>100592.295</v>
      </c>
      <c r="K1047" s="30" t="e">
        <f t="shared" si="65"/>
        <v>#N/A</v>
      </c>
      <c r="L1047" s="30">
        <f t="shared" si="66"/>
        <v>100592.295</v>
      </c>
      <c r="M1047" s="10" t="e">
        <f t="shared" si="67"/>
        <v>#N/A</v>
      </c>
    </row>
    <row r="1048" spans="6:13" ht="20" customHeight="1" x14ac:dyDescent="0.2">
      <c r="F1048" s="4">
        <v>43047</v>
      </c>
      <c r="G1048" t="s">
        <v>5</v>
      </c>
      <c r="H1048" t="s">
        <v>4</v>
      </c>
      <c r="I1048" s="10">
        <v>111738.485</v>
      </c>
      <c r="J1048" s="30">
        <f t="shared" si="64"/>
        <v>111738.485</v>
      </c>
      <c r="K1048" s="30" t="e">
        <f t="shared" si="65"/>
        <v>#N/A</v>
      </c>
      <c r="L1048" s="30" t="e">
        <f t="shared" si="66"/>
        <v>#N/A</v>
      </c>
      <c r="M1048" s="10">
        <f t="shared" si="67"/>
        <v>111738.485</v>
      </c>
    </row>
    <row r="1049" spans="6:13" ht="20" customHeight="1" x14ac:dyDescent="0.2">
      <c r="F1049" s="4">
        <v>43048</v>
      </c>
      <c r="G1049" t="s">
        <v>5</v>
      </c>
      <c r="H1049" t="s">
        <v>4</v>
      </c>
      <c r="I1049" s="10">
        <v>113539.935</v>
      </c>
      <c r="J1049" s="30">
        <f t="shared" si="64"/>
        <v>113539.935</v>
      </c>
      <c r="K1049" s="30" t="e">
        <f t="shared" si="65"/>
        <v>#N/A</v>
      </c>
      <c r="L1049" s="30" t="e">
        <f t="shared" si="66"/>
        <v>#N/A</v>
      </c>
      <c r="M1049" s="10">
        <f t="shared" si="67"/>
        <v>113539.935</v>
      </c>
    </row>
    <row r="1050" spans="6:13" ht="20" customHeight="1" x14ac:dyDescent="0.2">
      <c r="F1050" s="4">
        <v>43049</v>
      </c>
      <c r="G1050" t="s">
        <v>5</v>
      </c>
      <c r="H1050" t="s">
        <v>4</v>
      </c>
      <c r="I1050" s="10">
        <v>115156.44500000001</v>
      </c>
      <c r="J1050" s="30">
        <f t="shared" si="64"/>
        <v>115156.44500000001</v>
      </c>
      <c r="K1050" s="30" t="e">
        <f t="shared" si="65"/>
        <v>#N/A</v>
      </c>
      <c r="L1050" s="30" t="e">
        <f t="shared" si="66"/>
        <v>#N/A</v>
      </c>
      <c r="M1050" s="10">
        <f t="shared" si="67"/>
        <v>115156.44500000001</v>
      </c>
    </row>
    <row r="1051" spans="6:13" ht="20" customHeight="1" x14ac:dyDescent="0.2">
      <c r="F1051" s="4">
        <v>43050</v>
      </c>
      <c r="G1051" t="s">
        <v>5</v>
      </c>
      <c r="H1051" t="s">
        <v>4</v>
      </c>
      <c r="I1051" s="10">
        <v>104194.345</v>
      </c>
      <c r="J1051" s="30">
        <f t="shared" si="64"/>
        <v>104194.345</v>
      </c>
      <c r="K1051" s="30" t="e">
        <f t="shared" si="65"/>
        <v>#N/A</v>
      </c>
      <c r="L1051" s="30" t="e">
        <f t="shared" si="66"/>
        <v>#N/A</v>
      </c>
      <c r="M1051" s="10">
        <f t="shared" si="67"/>
        <v>104194.345</v>
      </c>
    </row>
    <row r="1052" spans="6:13" ht="20" customHeight="1" x14ac:dyDescent="0.2">
      <c r="F1052" s="4">
        <v>43051</v>
      </c>
      <c r="G1052" t="s">
        <v>5</v>
      </c>
      <c r="H1052" t="s">
        <v>4</v>
      </c>
      <c r="I1052" s="10">
        <v>98774.235000000001</v>
      </c>
      <c r="J1052" s="30">
        <f t="shared" si="64"/>
        <v>98774.235000000001</v>
      </c>
      <c r="K1052" s="30" t="e">
        <f t="shared" si="65"/>
        <v>#N/A</v>
      </c>
      <c r="L1052" s="30" t="e">
        <f t="shared" si="66"/>
        <v>#N/A</v>
      </c>
      <c r="M1052" s="10">
        <f t="shared" si="67"/>
        <v>98774.235000000001</v>
      </c>
    </row>
    <row r="1053" spans="6:13" ht="20" customHeight="1" x14ac:dyDescent="0.2">
      <c r="F1053" s="4">
        <v>43052</v>
      </c>
      <c r="G1053" t="s">
        <v>5</v>
      </c>
      <c r="H1053" t="s">
        <v>4</v>
      </c>
      <c r="I1053" s="10">
        <v>125795.84</v>
      </c>
      <c r="J1053" s="30">
        <f t="shared" si="64"/>
        <v>125795.84</v>
      </c>
      <c r="K1053" s="30" t="e">
        <f t="shared" si="65"/>
        <v>#N/A</v>
      </c>
      <c r="L1053" s="30" t="e">
        <f t="shared" si="66"/>
        <v>#N/A</v>
      </c>
      <c r="M1053" s="10">
        <f t="shared" si="67"/>
        <v>125795.84</v>
      </c>
    </row>
    <row r="1054" spans="6:13" ht="20" customHeight="1" x14ac:dyDescent="0.2">
      <c r="F1054" s="4">
        <v>43053</v>
      </c>
      <c r="G1054" t="s">
        <v>5</v>
      </c>
      <c r="H1054" t="s">
        <v>4</v>
      </c>
      <c r="I1054" s="10">
        <v>135420.82</v>
      </c>
      <c r="J1054" s="30">
        <f t="shared" si="64"/>
        <v>135420.82</v>
      </c>
      <c r="K1054" s="30" t="e">
        <f t="shared" si="65"/>
        <v>#N/A</v>
      </c>
      <c r="L1054" s="30" t="e">
        <f t="shared" si="66"/>
        <v>#N/A</v>
      </c>
      <c r="M1054" s="10">
        <f t="shared" si="67"/>
        <v>135420.82</v>
      </c>
    </row>
    <row r="1055" spans="6:13" ht="20" customHeight="1" x14ac:dyDescent="0.2">
      <c r="F1055" s="4">
        <v>43054</v>
      </c>
      <c r="G1055" t="s">
        <v>5</v>
      </c>
      <c r="H1055" t="s">
        <v>4</v>
      </c>
      <c r="I1055" s="10">
        <v>130385.05</v>
      </c>
      <c r="J1055" s="30">
        <f t="shared" si="64"/>
        <v>130385.05</v>
      </c>
      <c r="K1055" s="30" t="e">
        <f t="shared" si="65"/>
        <v>#N/A</v>
      </c>
      <c r="L1055" s="30" t="e">
        <f t="shared" si="66"/>
        <v>#N/A</v>
      </c>
      <c r="M1055" s="10">
        <f t="shared" si="67"/>
        <v>130385.05</v>
      </c>
    </row>
    <row r="1056" spans="6:13" ht="20" customHeight="1" x14ac:dyDescent="0.2">
      <c r="F1056" s="4">
        <v>43055</v>
      </c>
      <c r="G1056" t="s">
        <v>5</v>
      </c>
      <c r="H1056" t="s">
        <v>4</v>
      </c>
      <c r="I1056" s="10">
        <v>116715.965</v>
      </c>
      <c r="J1056" s="30">
        <f t="shared" si="64"/>
        <v>116715.965</v>
      </c>
      <c r="K1056" s="30" t="e">
        <f t="shared" si="65"/>
        <v>#N/A</v>
      </c>
      <c r="L1056" s="30" t="e">
        <f t="shared" si="66"/>
        <v>#N/A</v>
      </c>
      <c r="M1056" s="10">
        <f t="shared" si="67"/>
        <v>116715.965</v>
      </c>
    </row>
    <row r="1057" spans="6:13" ht="20" customHeight="1" x14ac:dyDescent="0.2">
      <c r="F1057" s="4">
        <v>43056</v>
      </c>
      <c r="G1057" t="s">
        <v>5</v>
      </c>
      <c r="H1057" t="s">
        <v>4</v>
      </c>
      <c r="I1057" s="10">
        <v>117797.62</v>
      </c>
      <c r="J1057" s="30">
        <f t="shared" si="64"/>
        <v>117797.62</v>
      </c>
      <c r="K1057" s="30" t="e">
        <f t="shared" si="65"/>
        <v>#N/A</v>
      </c>
      <c r="L1057" s="30" t="e">
        <f t="shared" si="66"/>
        <v>#N/A</v>
      </c>
      <c r="M1057" s="10">
        <f t="shared" si="67"/>
        <v>117797.62</v>
      </c>
    </row>
    <row r="1058" spans="6:13" ht="20" customHeight="1" x14ac:dyDescent="0.2">
      <c r="F1058" s="4">
        <v>43057</v>
      </c>
      <c r="G1058" t="s">
        <v>5</v>
      </c>
      <c r="H1058" t="s">
        <v>4</v>
      </c>
      <c r="I1058" s="10">
        <v>106730.21</v>
      </c>
      <c r="J1058" s="30">
        <f t="shared" si="64"/>
        <v>106730.21</v>
      </c>
      <c r="K1058" s="30" t="e">
        <f t="shared" si="65"/>
        <v>#N/A</v>
      </c>
      <c r="L1058" s="30" t="e">
        <f t="shared" si="66"/>
        <v>#N/A</v>
      </c>
      <c r="M1058" s="10">
        <f t="shared" si="67"/>
        <v>106730.21</v>
      </c>
    </row>
    <row r="1059" spans="6:13" ht="20" customHeight="1" x14ac:dyDescent="0.2">
      <c r="F1059" s="4">
        <v>43058</v>
      </c>
      <c r="G1059" t="s">
        <v>5</v>
      </c>
      <c r="H1059" t="s">
        <v>4</v>
      </c>
      <c r="I1059" s="10">
        <v>101256.78</v>
      </c>
      <c r="J1059" s="30">
        <f t="shared" si="64"/>
        <v>101256.78</v>
      </c>
      <c r="K1059" s="30" t="e">
        <f t="shared" si="65"/>
        <v>#N/A</v>
      </c>
      <c r="L1059" s="30" t="e">
        <f t="shared" si="66"/>
        <v>#N/A</v>
      </c>
      <c r="M1059" s="10">
        <f t="shared" si="67"/>
        <v>101256.78</v>
      </c>
    </row>
    <row r="1060" spans="6:13" ht="20" customHeight="1" x14ac:dyDescent="0.2">
      <c r="F1060" s="4">
        <v>43059</v>
      </c>
      <c r="G1060" t="s">
        <v>5</v>
      </c>
      <c r="H1060" t="s">
        <v>4</v>
      </c>
      <c r="I1060" s="10">
        <v>128658.27</v>
      </c>
      <c r="J1060" s="30">
        <f t="shared" si="64"/>
        <v>128658.27</v>
      </c>
      <c r="K1060" s="30" t="e">
        <f t="shared" si="65"/>
        <v>#N/A</v>
      </c>
      <c r="L1060" s="30" t="e">
        <f t="shared" si="66"/>
        <v>#N/A</v>
      </c>
      <c r="M1060" s="10">
        <f t="shared" si="67"/>
        <v>128658.27</v>
      </c>
    </row>
    <row r="1061" spans="6:13" ht="20" customHeight="1" x14ac:dyDescent="0.2">
      <c r="F1061" s="4">
        <v>43060</v>
      </c>
      <c r="G1061" t="s">
        <v>5</v>
      </c>
      <c r="H1061" t="s">
        <v>4</v>
      </c>
      <c r="I1061" s="10">
        <v>137151.495</v>
      </c>
      <c r="J1061" s="30">
        <f t="shared" si="64"/>
        <v>137151.495</v>
      </c>
      <c r="K1061" s="30" t="e">
        <f t="shared" si="65"/>
        <v>#N/A</v>
      </c>
      <c r="L1061" s="30" t="e">
        <f t="shared" si="66"/>
        <v>#N/A</v>
      </c>
      <c r="M1061" s="10">
        <f t="shared" si="67"/>
        <v>137151.495</v>
      </c>
    </row>
    <row r="1062" spans="6:13" ht="20" customHeight="1" x14ac:dyDescent="0.2">
      <c r="F1062" s="4">
        <v>43061</v>
      </c>
      <c r="G1062" t="s">
        <v>5</v>
      </c>
      <c r="H1062" t="s">
        <v>4</v>
      </c>
      <c r="I1062" s="10">
        <v>138882.25</v>
      </c>
      <c r="J1062" s="30">
        <f t="shared" si="64"/>
        <v>138882.25</v>
      </c>
      <c r="K1062" s="30" t="e">
        <f t="shared" si="65"/>
        <v>#N/A</v>
      </c>
      <c r="L1062" s="30" t="e">
        <f t="shared" si="66"/>
        <v>#N/A</v>
      </c>
      <c r="M1062" s="10">
        <f t="shared" si="67"/>
        <v>138882.25</v>
      </c>
    </row>
    <row r="1063" spans="6:13" ht="20" customHeight="1" x14ac:dyDescent="0.2">
      <c r="F1063" s="4">
        <v>43062</v>
      </c>
      <c r="G1063" t="s">
        <v>5</v>
      </c>
      <c r="H1063" t="s">
        <v>4</v>
      </c>
      <c r="I1063" s="10">
        <v>135162.11499999999</v>
      </c>
      <c r="J1063" s="30">
        <f t="shared" si="64"/>
        <v>135162.11499999999</v>
      </c>
      <c r="K1063" s="30" t="e">
        <f t="shared" si="65"/>
        <v>#N/A</v>
      </c>
      <c r="L1063" s="30" t="e">
        <f t="shared" si="66"/>
        <v>#N/A</v>
      </c>
      <c r="M1063" s="10">
        <f t="shared" si="67"/>
        <v>135162.11499999999</v>
      </c>
    </row>
    <row r="1064" spans="6:13" ht="20" customHeight="1" x14ac:dyDescent="0.2">
      <c r="F1064" s="4">
        <v>43063</v>
      </c>
      <c r="G1064" t="s">
        <v>5</v>
      </c>
      <c r="H1064" t="s">
        <v>4</v>
      </c>
      <c r="I1064" s="10">
        <v>133951.29</v>
      </c>
      <c r="J1064" s="30">
        <f t="shared" si="64"/>
        <v>133951.29</v>
      </c>
      <c r="K1064" s="30" t="e">
        <f t="shared" si="65"/>
        <v>#N/A</v>
      </c>
      <c r="L1064" s="30" t="e">
        <f t="shared" si="66"/>
        <v>#N/A</v>
      </c>
      <c r="M1064" s="10">
        <f t="shared" si="67"/>
        <v>133951.29</v>
      </c>
    </row>
    <row r="1065" spans="6:13" ht="20" customHeight="1" x14ac:dyDescent="0.2">
      <c r="F1065" s="4">
        <v>43064</v>
      </c>
      <c r="G1065" t="s">
        <v>5</v>
      </c>
      <c r="H1065" t="s">
        <v>4</v>
      </c>
      <c r="I1065" s="10">
        <v>121219.595</v>
      </c>
      <c r="J1065" s="30">
        <f t="shared" si="64"/>
        <v>121219.595</v>
      </c>
      <c r="K1065" s="30" t="e">
        <f t="shared" si="65"/>
        <v>#N/A</v>
      </c>
      <c r="L1065" s="30" t="e">
        <f t="shared" si="66"/>
        <v>#N/A</v>
      </c>
      <c r="M1065" s="10">
        <f t="shared" si="67"/>
        <v>121219.595</v>
      </c>
    </row>
    <row r="1066" spans="6:13" ht="20" customHeight="1" x14ac:dyDescent="0.2">
      <c r="F1066" s="4">
        <v>43065</v>
      </c>
      <c r="G1066" t="s">
        <v>5</v>
      </c>
      <c r="H1066" t="s">
        <v>4</v>
      </c>
      <c r="I1066" s="10">
        <v>108717.875</v>
      </c>
      <c r="J1066" s="30">
        <f t="shared" si="64"/>
        <v>108717.875</v>
      </c>
      <c r="K1066" s="30" t="e">
        <f t="shared" si="65"/>
        <v>#N/A</v>
      </c>
      <c r="L1066" s="30" t="e">
        <f t="shared" si="66"/>
        <v>#N/A</v>
      </c>
      <c r="M1066" s="10">
        <f t="shared" si="67"/>
        <v>108717.875</v>
      </c>
    </row>
    <row r="1067" spans="6:13" ht="20" customHeight="1" x14ac:dyDescent="0.2">
      <c r="F1067" s="4">
        <v>43066</v>
      </c>
      <c r="G1067" t="s">
        <v>5</v>
      </c>
      <c r="H1067" t="s">
        <v>4</v>
      </c>
      <c r="I1067" s="10">
        <v>115429.005</v>
      </c>
      <c r="J1067" s="30">
        <f t="shared" si="64"/>
        <v>115429.005</v>
      </c>
      <c r="K1067" s="30" t="e">
        <f t="shared" si="65"/>
        <v>#N/A</v>
      </c>
      <c r="L1067" s="30" t="e">
        <f t="shared" si="66"/>
        <v>#N/A</v>
      </c>
      <c r="M1067" s="10">
        <f t="shared" si="67"/>
        <v>115429.005</v>
      </c>
    </row>
    <row r="1068" spans="6:13" ht="20" customHeight="1" x14ac:dyDescent="0.2">
      <c r="F1068" s="4">
        <v>43067</v>
      </c>
      <c r="G1068" t="s">
        <v>5</v>
      </c>
      <c r="H1068" t="s">
        <v>4</v>
      </c>
      <c r="I1068" s="10">
        <v>129798.47</v>
      </c>
      <c r="J1068" s="30">
        <f t="shared" si="64"/>
        <v>129798.47</v>
      </c>
      <c r="K1068" s="30" t="e">
        <f t="shared" si="65"/>
        <v>#N/A</v>
      </c>
      <c r="L1068" s="30" t="e">
        <f t="shared" si="66"/>
        <v>#N/A</v>
      </c>
      <c r="M1068" s="10">
        <f t="shared" si="67"/>
        <v>129798.47</v>
      </c>
    </row>
    <row r="1069" spans="6:13" ht="20" customHeight="1" x14ac:dyDescent="0.2">
      <c r="F1069" s="4">
        <v>43068</v>
      </c>
      <c r="G1069" t="s">
        <v>5</v>
      </c>
      <c r="H1069" t="s">
        <v>4</v>
      </c>
      <c r="I1069" s="10">
        <v>151730.95000000001</v>
      </c>
      <c r="J1069" s="30">
        <f t="shared" si="64"/>
        <v>151730.95000000001</v>
      </c>
      <c r="K1069" s="30" t="e">
        <f t="shared" si="65"/>
        <v>#N/A</v>
      </c>
      <c r="L1069" s="30" t="e">
        <f t="shared" si="66"/>
        <v>#N/A</v>
      </c>
      <c r="M1069" s="10">
        <f t="shared" si="67"/>
        <v>151730.95000000001</v>
      </c>
    </row>
    <row r="1070" spans="6:13" ht="20" customHeight="1" x14ac:dyDescent="0.2">
      <c r="F1070" s="4">
        <v>43069</v>
      </c>
      <c r="G1070" t="s">
        <v>5</v>
      </c>
      <c r="H1070" t="s">
        <v>4</v>
      </c>
      <c r="I1070" s="10">
        <v>154632.33499999999</v>
      </c>
      <c r="J1070" s="30">
        <f t="shared" si="64"/>
        <v>154632.33499999999</v>
      </c>
      <c r="K1070" s="30" t="e">
        <f t="shared" si="65"/>
        <v>#N/A</v>
      </c>
      <c r="L1070" s="30" t="e">
        <f t="shared" si="66"/>
        <v>#N/A</v>
      </c>
      <c r="M1070" s="10">
        <f t="shared" si="67"/>
        <v>154632.33499999999</v>
      </c>
    </row>
    <row r="1071" spans="6:13" ht="20" customHeight="1" x14ac:dyDescent="0.2">
      <c r="F1071" s="4">
        <v>43070</v>
      </c>
      <c r="G1071" t="s">
        <v>5</v>
      </c>
      <c r="H1071" t="s">
        <v>4</v>
      </c>
      <c r="I1071" s="10">
        <v>125141.9</v>
      </c>
      <c r="J1071" s="30">
        <f t="shared" si="64"/>
        <v>125141.9</v>
      </c>
      <c r="K1071" s="30" t="e">
        <f t="shared" si="65"/>
        <v>#N/A</v>
      </c>
      <c r="L1071" s="30" t="e">
        <f t="shared" si="66"/>
        <v>#N/A</v>
      </c>
      <c r="M1071" s="10">
        <f t="shared" si="67"/>
        <v>125141.9</v>
      </c>
    </row>
    <row r="1072" spans="6:13" ht="20" customHeight="1" x14ac:dyDescent="0.2">
      <c r="F1072" s="4">
        <v>43071</v>
      </c>
      <c r="G1072" t="s">
        <v>5</v>
      </c>
      <c r="H1072" t="s">
        <v>4</v>
      </c>
      <c r="I1072" s="10">
        <v>99234.22</v>
      </c>
      <c r="J1072" s="30">
        <f t="shared" si="64"/>
        <v>99234.22</v>
      </c>
      <c r="K1072" s="30" t="e">
        <f t="shared" si="65"/>
        <v>#N/A</v>
      </c>
      <c r="L1072" s="30" t="e">
        <f t="shared" si="66"/>
        <v>#N/A</v>
      </c>
      <c r="M1072" s="10">
        <f t="shared" si="67"/>
        <v>99234.22</v>
      </c>
    </row>
    <row r="1073" spans="6:13" ht="20" customHeight="1" x14ac:dyDescent="0.2">
      <c r="F1073" s="4">
        <v>43072</v>
      </c>
      <c r="G1073" t="s">
        <v>5</v>
      </c>
      <c r="H1073" t="s">
        <v>4</v>
      </c>
      <c r="I1073" s="10">
        <v>92487.705000000002</v>
      </c>
      <c r="J1073" s="30">
        <f t="shared" si="64"/>
        <v>92487.705000000002</v>
      </c>
      <c r="K1073" s="30" t="e">
        <f t="shared" si="65"/>
        <v>#N/A</v>
      </c>
      <c r="L1073" s="30" t="e">
        <f t="shared" si="66"/>
        <v>#N/A</v>
      </c>
      <c r="M1073" s="10">
        <f t="shared" si="67"/>
        <v>92487.705000000002</v>
      </c>
    </row>
    <row r="1074" spans="6:13" ht="20" customHeight="1" x14ac:dyDescent="0.2">
      <c r="F1074" s="4">
        <v>43073</v>
      </c>
      <c r="G1074" t="s">
        <v>5</v>
      </c>
      <c r="H1074" t="s">
        <v>4</v>
      </c>
      <c r="I1074" s="10">
        <v>111625.98</v>
      </c>
      <c r="J1074" s="30">
        <f t="shared" si="64"/>
        <v>111625.98</v>
      </c>
      <c r="K1074" s="30" t="e">
        <f t="shared" si="65"/>
        <v>#N/A</v>
      </c>
      <c r="L1074" s="30" t="e">
        <f t="shared" si="66"/>
        <v>#N/A</v>
      </c>
      <c r="M1074" s="10">
        <f t="shared" si="67"/>
        <v>111625.98</v>
      </c>
    </row>
    <row r="1075" spans="6:13" ht="20" customHeight="1" x14ac:dyDescent="0.2">
      <c r="F1075" s="4">
        <v>43074</v>
      </c>
      <c r="G1075" t="s">
        <v>5</v>
      </c>
      <c r="H1075" t="s">
        <v>4</v>
      </c>
      <c r="I1075" s="10">
        <v>113063.675</v>
      </c>
      <c r="J1075" s="30">
        <f t="shared" si="64"/>
        <v>113063.675</v>
      </c>
      <c r="K1075" s="30" t="e">
        <f t="shared" si="65"/>
        <v>#N/A</v>
      </c>
      <c r="L1075" s="30" t="e">
        <f t="shared" si="66"/>
        <v>#N/A</v>
      </c>
      <c r="M1075" s="10">
        <f t="shared" si="67"/>
        <v>113063.675</v>
      </c>
    </row>
    <row r="1076" spans="6:13" ht="20" customHeight="1" x14ac:dyDescent="0.2">
      <c r="F1076" s="4">
        <v>43075</v>
      </c>
      <c r="G1076" t="s">
        <v>5</v>
      </c>
      <c r="H1076" t="s">
        <v>4</v>
      </c>
      <c r="I1076" s="10">
        <v>115383.13</v>
      </c>
      <c r="J1076" s="30">
        <f t="shared" si="64"/>
        <v>115383.13</v>
      </c>
      <c r="K1076" s="30" t="e">
        <f t="shared" si="65"/>
        <v>#N/A</v>
      </c>
      <c r="L1076" s="30" t="e">
        <f t="shared" si="66"/>
        <v>#N/A</v>
      </c>
      <c r="M1076" s="10">
        <f t="shared" si="67"/>
        <v>115383.13</v>
      </c>
    </row>
    <row r="1077" spans="6:13" ht="20" customHeight="1" x14ac:dyDescent="0.2">
      <c r="F1077" s="4">
        <v>43076</v>
      </c>
      <c r="G1077" t="s">
        <v>5</v>
      </c>
      <c r="H1077" t="s">
        <v>4</v>
      </c>
      <c r="I1077" s="10">
        <v>115736.97</v>
      </c>
      <c r="J1077" s="30">
        <f t="shared" si="64"/>
        <v>115736.97</v>
      </c>
      <c r="K1077" s="30" t="e">
        <f t="shared" si="65"/>
        <v>#N/A</v>
      </c>
      <c r="L1077" s="30" t="e">
        <f t="shared" si="66"/>
        <v>#N/A</v>
      </c>
      <c r="M1077" s="10">
        <f t="shared" si="67"/>
        <v>115736.97</v>
      </c>
    </row>
    <row r="1078" spans="6:13" ht="20" customHeight="1" x14ac:dyDescent="0.2">
      <c r="F1078" s="4">
        <v>43077</v>
      </c>
      <c r="G1078" t="s">
        <v>5</v>
      </c>
      <c r="H1078" t="s">
        <v>4</v>
      </c>
      <c r="I1078" s="10">
        <v>109568.47</v>
      </c>
      <c r="J1078" s="30">
        <f t="shared" si="64"/>
        <v>109568.47</v>
      </c>
      <c r="K1078" s="30" t="e">
        <f t="shared" si="65"/>
        <v>#N/A</v>
      </c>
      <c r="L1078" s="30" t="e">
        <f t="shared" si="66"/>
        <v>#N/A</v>
      </c>
      <c r="M1078" s="10">
        <f t="shared" si="67"/>
        <v>109568.47</v>
      </c>
    </row>
    <row r="1079" spans="6:13" ht="20" customHeight="1" x14ac:dyDescent="0.2">
      <c r="F1079" s="4">
        <v>43078</v>
      </c>
      <c r="G1079" t="s">
        <v>5</v>
      </c>
      <c r="H1079" t="s">
        <v>4</v>
      </c>
      <c r="I1079" s="10">
        <v>99334.8</v>
      </c>
      <c r="J1079" s="30">
        <f t="shared" si="64"/>
        <v>99334.8</v>
      </c>
      <c r="K1079" s="30" t="e">
        <f t="shared" si="65"/>
        <v>#N/A</v>
      </c>
      <c r="L1079" s="30" t="e">
        <f t="shared" si="66"/>
        <v>#N/A</v>
      </c>
      <c r="M1079" s="10">
        <f t="shared" si="67"/>
        <v>99334.8</v>
      </c>
    </row>
    <row r="1080" spans="6:13" ht="20" customHeight="1" x14ac:dyDescent="0.2">
      <c r="F1080" s="4">
        <v>43079</v>
      </c>
      <c r="G1080" t="s">
        <v>5</v>
      </c>
      <c r="H1080" t="s">
        <v>4</v>
      </c>
      <c r="I1080" s="10">
        <v>97715.01</v>
      </c>
      <c r="J1080" s="30">
        <f t="shared" si="64"/>
        <v>97715.01</v>
      </c>
      <c r="K1080" s="30" t="e">
        <f t="shared" si="65"/>
        <v>#N/A</v>
      </c>
      <c r="L1080" s="30" t="e">
        <f t="shared" si="66"/>
        <v>#N/A</v>
      </c>
      <c r="M1080" s="10">
        <f t="shared" si="67"/>
        <v>97715.01</v>
      </c>
    </row>
    <row r="1081" spans="6:13" ht="20" customHeight="1" x14ac:dyDescent="0.2">
      <c r="F1081" s="4">
        <v>43080</v>
      </c>
      <c r="G1081" t="s">
        <v>5</v>
      </c>
      <c r="H1081" t="s">
        <v>4</v>
      </c>
      <c r="I1081" s="10">
        <v>114680.185</v>
      </c>
      <c r="J1081" s="30">
        <f t="shared" si="64"/>
        <v>114680.185</v>
      </c>
      <c r="K1081" s="30" t="e">
        <f t="shared" si="65"/>
        <v>#N/A</v>
      </c>
      <c r="L1081" s="30" t="e">
        <f t="shared" si="66"/>
        <v>#N/A</v>
      </c>
      <c r="M1081" s="10">
        <f t="shared" si="67"/>
        <v>114680.185</v>
      </c>
    </row>
    <row r="1082" spans="6:13" ht="20" customHeight="1" x14ac:dyDescent="0.2">
      <c r="F1082" s="4">
        <v>43081</v>
      </c>
      <c r="G1082" t="s">
        <v>5</v>
      </c>
      <c r="H1082" t="s">
        <v>4</v>
      </c>
      <c r="I1082" s="10">
        <v>121945.175</v>
      </c>
      <c r="J1082" s="30">
        <f t="shared" si="64"/>
        <v>121945.175</v>
      </c>
      <c r="K1082" s="30" t="e">
        <f t="shared" si="65"/>
        <v>#N/A</v>
      </c>
      <c r="L1082" s="30" t="e">
        <f t="shared" si="66"/>
        <v>#N/A</v>
      </c>
      <c r="M1082" s="10">
        <f t="shared" si="67"/>
        <v>121945.175</v>
      </c>
    </row>
    <row r="1083" spans="6:13" ht="20" customHeight="1" x14ac:dyDescent="0.2">
      <c r="F1083" s="4">
        <v>43082</v>
      </c>
      <c r="G1083" t="s">
        <v>5</v>
      </c>
      <c r="H1083" t="s">
        <v>4</v>
      </c>
      <c r="I1083" s="10">
        <v>146933.095</v>
      </c>
      <c r="J1083" s="30">
        <f t="shared" si="64"/>
        <v>146933.095</v>
      </c>
      <c r="K1083" s="30" t="e">
        <f t="shared" si="65"/>
        <v>#N/A</v>
      </c>
      <c r="L1083" s="30" t="e">
        <f t="shared" si="66"/>
        <v>#N/A</v>
      </c>
      <c r="M1083" s="10">
        <f t="shared" si="67"/>
        <v>146933.095</v>
      </c>
    </row>
    <row r="1084" spans="6:13" ht="20" customHeight="1" x14ac:dyDescent="0.2">
      <c r="F1084" s="4">
        <v>43083</v>
      </c>
      <c r="G1084" t="s">
        <v>5</v>
      </c>
      <c r="H1084" t="s">
        <v>4</v>
      </c>
      <c r="I1084" s="10">
        <v>129280.81</v>
      </c>
      <c r="J1084" s="30">
        <f t="shared" si="64"/>
        <v>129280.81</v>
      </c>
      <c r="K1084" s="30" t="e">
        <f t="shared" si="65"/>
        <v>#N/A</v>
      </c>
      <c r="L1084" s="30" t="e">
        <f t="shared" si="66"/>
        <v>#N/A</v>
      </c>
      <c r="M1084" s="10">
        <f t="shared" si="67"/>
        <v>129280.81</v>
      </c>
    </row>
    <row r="1085" spans="6:13" ht="20" customHeight="1" x14ac:dyDescent="0.2">
      <c r="F1085" s="4">
        <v>43084</v>
      </c>
      <c r="G1085" t="s">
        <v>5</v>
      </c>
      <c r="H1085" t="s">
        <v>4</v>
      </c>
      <c r="I1085" s="10">
        <v>120821.05499999999</v>
      </c>
      <c r="J1085" s="30">
        <f t="shared" si="64"/>
        <v>120821.05499999999</v>
      </c>
      <c r="K1085" s="30" t="e">
        <f t="shared" si="65"/>
        <v>#N/A</v>
      </c>
      <c r="L1085" s="30" t="e">
        <f t="shared" si="66"/>
        <v>#N/A</v>
      </c>
      <c r="M1085" s="10">
        <f t="shared" si="67"/>
        <v>120821.05499999999</v>
      </c>
    </row>
    <row r="1086" spans="6:13" ht="20" customHeight="1" x14ac:dyDescent="0.2">
      <c r="F1086" s="4">
        <v>43085</v>
      </c>
      <c r="G1086" t="s">
        <v>5</v>
      </c>
      <c r="H1086" t="s">
        <v>4</v>
      </c>
      <c r="I1086" s="10">
        <v>110154.36</v>
      </c>
      <c r="J1086" s="30">
        <f t="shared" si="64"/>
        <v>110154.36</v>
      </c>
      <c r="K1086" s="30" t="e">
        <f t="shared" si="65"/>
        <v>#N/A</v>
      </c>
      <c r="L1086" s="30" t="e">
        <f t="shared" si="66"/>
        <v>#N/A</v>
      </c>
      <c r="M1086" s="10">
        <f t="shared" si="67"/>
        <v>110154.36</v>
      </c>
    </row>
    <row r="1087" spans="6:13" ht="20" customHeight="1" x14ac:dyDescent="0.2">
      <c r="F1087" s="4">
        <v>43086</v>
      </c>
      <c r="G1087" t="s">
        <v>5</v>
      </c>
      <c r="H1087" t="s">
        <v>4</v>
      </c>
      <c r="I1087" s="10">
        <v>107212.84</v>
      </c>
      <c r="J1087" s="30">
        <f t="shared" si="64"/>
        <v>107212.84</v>
      </c>
      <c r="K1087" s="30" t="e">
        <f t="shared" si="65"/>
        <v>#N/A</v>
      </c>
      <c r="L1087" s="30" t="e">
        <f t="shared" si="66"/>
        <v>#N/A</v>
      </c>
      <c r="M1087" s="10">
        <f t="shared" si="67"/>
        <v>107212.84</v>
      </c>
    </row>
    <row r="1088" spans="6:13" ht="20" customHeight="1" x14ac:dyDescent="0.2">
      <c r="F1088" s="4">
        <v>43087</v>
      </c>
      <c r="G1088" t="s">
        <v>5</v>
      </c>
      <c r="H1088" t="s">
        <v>4</v>
      </c>
      <c r="I1088" s="10">
        <v>138949.67499999999</v>
      </c>
      <c r="J1088" s="30">
        <f t="shared" si="64"/>
        <v>138949.67499999999</v>
      </c>
      <c r="K1088" s="30" t="e">
        <f t="shared" si="65"/>
        <v>#N/A</v>
      </c>
      <c r="L1088" s="30" t="e">
        <f t="shared" si="66"/>
        <v>#N/A</v>
      </c>
      <c r="M1088" s="10">
        <f t="shared" si="67"/>
        <v>138949.67499999999</v>
      </c>
    </row>
    <row r="1089" spans="6:13" ht="20" customHeight="1" x14ac:dyDescent="0.2">
      <c r="F1089" s="4">
        <v>43088</v>
      </c>
      <c r="G1089" t="s">
        <v>5</v>
      </c>
      <c r="H1089" t="s">
        <v>4</v>
      </c>
      <c r="I1089" s="10">
        <v>142870.39499999999</v>
      </c>
      <c r="J1089" s="30">
        <f t="shared" si="64"/>
        <v>142870.39499999999</v>
      </c>
      <c r="K1089" s="30" t="e">
        <f t="shared" si="65"/>
        <v>#N/A</v>
      </c>
      <c r="L1089" s="30" t="e">
        <f t="shared" si="66"/>
        <v>#N/A</v>
      </c>
      <c r="M1089" s="10">
        <f t="shared" si="67"/>
        <v>142870.39499999999</v>
      </c>
    </row>
    <row r="1090" spans="6:13" ht="20" customHeight="1" x14ac:dyDescent="0.2">
      <c r="F1090" s="4">
        <v>43089</v>
      </c>
      <c r="G1090" t="s">
        <v>5</v>
      </c>
      <c r="H1090" t="s">
        <v>4</v>
      </c>
      <c r="I1090" s="10">
        <v>114916.99</v>
      </c>
      <c r="J1090" s="30">
        <f t="shared" si="64"/>
        <v>114916.99</v>
      </c>
      <c r="K1090" s="30" t="e">
        <f t="shared" si="65"/>
        <v>#N/A</v>
      </c>
      <c r="L1090" s="30" t="e">
        <f t="shared" si="66"/>
        <v>#N/A</v>
      </c>
      <c r="M1090" s="10">
        <f t="shared" si="67"/>
        <v>114916.99</v>
      </c>
    </row>
    <row r="1091" spans="6:13" ht="20" customHeight="1" x14ac:dyDescent="0.2">
      <c r="F1091" s="4">
        <v>43090</v>
      </c>
      <c r="G1091" t="s">
        <v>5</v>
      </c>
      <c r="H1091" t="s">
        <v>4</v>
      </c>
      <c r="I1091" s="10">
        <v>114462.53</v>
      </c>
      <c r="J1091" s="30">
        <f t="shared" si="64"/>
        <v>114462.53</v>
      </c>
      <c r="K1091" s="30" t="e">
        <f t="shared" si="65"/>
        <v>#N/A</v>
      </c>
      <c r="L1091" s="30" t="e">
        <f t="shared" si="66"/>
        <v>#N/A</v>
      </c>
      <c r="M1091" s="10">
        <f t="shared" si="67"/>
        <v>114462.53</v>
      </c>
    </row>
    <row r="1092" spans="6:13" ht="20" customHeight="1" x14ac:dyDescent="0.2">
      <c r="F1092" s="4">
        <v>43091</v>
      </c>
      <c r="G1092" t="s">
        <v>4</v>
      </c>
      <c r="H1092" t="s">
        <v>4</v>
      </c>
      <c r="I1092" s="10">
        <v>116428.79</v>
      </c>
      <c r="J1092" s="30" t="e">
        <f t="shared" si="64"/>
        <v>#N/A</v>
      </c>
      <c r="K1092" s="30">
        <f t="shared" si="65"/>
        <v>116428.79</v>
      </c>
      <c r="L1092" s="30" t="e">
        <f t="shared" si="66"/>
        <v>#N/A</v>
      </c>
      <c r="M1092" s="10">
        <f t="shared" si="67"/>
        <v>116428.79</v>
      </c>
    </row>
    <row r="1093" spans="6:13" ht="20" customHeight="1" x14ac:dyDescent="0.2">
      <c r="F1093" s="4">
        <v>43092</v>
      </c>
      <c r="G1093" t="s">
        <v>4</v>
      </c>
      <c r="H1093" t="s">
        <v>4</v>
      </c>
      <c r="I1093" s="10">
        <v>109364.01</v>
      </c>
      <c r="J1093" s="30" t="e">
        <f t="shared" si="64"/>
        <v>#N/A</v>
      </c>
      <c r="K1093" s="30">
        <f t="shared" si="65"/>
        <v>109364.01</v>
      </c>
      <c r="L1093" s="30" t="e">
        <f t="shared" si="66"/>
        <v>#N/A</v>
      </c>
      <c r="M1093" s="10">
        <f t="shared" si="67"/>
        <v>109364.01</v>
      </c>
    </row>
    <row r="1094" spans="6:13" ht="20" customHeight="1" x14ac:dyDescent="0.2">
      <c r="F1094" s="4">
        <v>43093</v>
      </c>
      <c r="G1094" t="s">
        <v>4</v>
      </c>
      <c r="H1094" t="s">
        <v>4</v>
      </c>
      <c r="I1094" s="10">
        <v>92856.23</v>
      </c>
      <c r="J1094" s="30" t="e">
        <f t="shared" ref="J1094:J1157" si="68">IF(G1094="Y",I1094,NA())</f>
        <v>#N/A</v>
      </c>
      <c r="K1094" s="30">
        <f t="shared" ref="K1094:K1157" si="69">IF(G1094="N",I1094,NA())</f>
        <v>92856.23</v>
      </c>
      <c r="L1094" s="30" t="e">
        <f t="shared" ref="L1094:L1157" si="70">IF(H1094="Y",I1094,NA())</f>
        <v>#N/A</v>
      </c>
      <c r="M1094" s="10">
        <f t="shared" ref="M1094:M1157" si="71">IF(H1094="Y",NA(),I1094)</f>
        <v>92856.23</v>
      </c>
    </row>
    <row r="1095" spans="6:13" ht="20" customHeight="1" x14ac:dyDescent="0.2">
      <c r="F1095" s="4">
        <v>43094</v>
      </c>
      <c r="G1095" t="s">
        <v>4</v>
      </c>
      <c r="H1095" t="s">
        <v>5</v>
      </c>
      <c r="I1095" s="10">
        <v>85094.375</v>
      </c>
      <c r="J1095" s="30" t="e">
        <f t="shared" si="68"/>
        <v>#N/A</v>
      </c>
      <c r="K1095" s="30">
        <f t="shared" si="69"/>
        <v>85094.375</v>
      </c>
      <c r="L1095" s="30">
        <f t="shared" si="70"/>
        <v>85094.375</v>
      </c>
      <c r="M1095" s="10" t="e">
        <f t="shared" si="71"/>
        <v>#N/A</v>
      </c>
    </row>
    <row r="1096" spans="6:13" ht="20" customHeight="1" x14ac:dyDescent="0.2">
      <c r="F1096" s="4">
        <v>43095</v>
      </c>
      <c r="G1096" t="s">
        <v>4</v>
      </c>
      <c r="H1096" t="s">
        <v>5</v>
      </c>
      <c r="I1096" s="10">
        <v>98638.854999999996</v>
      </c>
      <c r="J1096" s="30" t="e">
        <f t="shared" si="68"/>
        <v>#N/A</v>
      </c>
      <c r="K1096" s="30">
        <f t="shared" si="69"/>
        <v>98638.854999999996</v>
      </c>
      <c r="L1096" s="30">
        <f t="shared" si="70"/>
        <v>98638.854999999996</v>
      </c>
      <c r="M1096" s="10" t="e">
        <f t="shared" si="71"/>
        <v>#N/A</v>
      </c>
    </row>
    <row r="1097" spans="6:13" ht="20" customHeight="1" x14ac:dyDescent="0.2">
      <c r="F1097" s="4">
        <v>43096</v>
      </c>
      <c r="G1097" t="s">
        <v>4</v>
      </c>
      <c r="H1097" t="s">
        <v>4</v>
      </c>
      <c r="I1097" s="10">
        <v>128753.755</v>
      </c>
      <c r="J1097" s="30" t="e">
        <f t="shared" si="68"/>
        <v>#N/A</v>
      </c>
      <c r="K1097" s="30">
        <f t="shared" si="69"/>
        <v>128753.755</v>
      </c>
      <c r="L1097" s="30" t="e">
        <f t="shared" si="70"/>
        <v>#N/A</v>
      </c>
      <c r="M1097" s="10">
        <f t="shared" si="71"/>
        <v>128753.755</v>
      </c>
    </row>
    <row r="1098" spans="6:13" ht="20" customHeight="1" x14ac:dyDescent="0.2">
      <c r="F1098" s="4">
        <v>43097</v>
      </c>
      <c r="G1098" t="s">
        <v>4</v>
      </c>
      <c r="H1098" t="s">
        <v>4</v>
      </c>
      <c r="I1098" s="10">
        <v>130699.155</v>
      </c>
      <c r="J1098" s="30" t="e">
        <f t="shared" si="68"/>
        <v>#N/A</v>
      </c>
      <c r="K1098" s="30">
        <f t="shared" si="69"/>
        <v>130699.155</v>
      </c>
      <c r="L1098" s="30" t="e">
        <f t="shared" si="70"/>
        <v>#N/A</v>
      </c>
      <c r="M1098" s="10">
        <f t="shared" si="71"/>
        <v>130699.155</v>
      </c>
    </row>
    <row r="1099" spans="6:13" ht="20" customHeight="1" x14ac:dyDescent="0.2">
      <c r="F1099" s="4">
        <v>43098</v>
      </c>
      <c r="G1099" t="s">
        <v>4</v>
      </c>
      <c r="H1099" t="s">
        <v>4</v>
      </c>
      <c r="I1099" s="10">
        <v>115572.045</v>
      </c>
      <c r="J1099" s="30" t="e">
        <f t="shared" si="68"/>
        <v>#N/A</v>
      </c>
      <c r="K1099" s="30">
        <f t="shared" si="69"/>
        <v>115572.045</v>
      </c>
      <c r="L1099" s="30" t="e">
        <f t="shared" si="70"/>
        <v>#N/A</v>
      </c>
      <c r="M1099" s="10">
        <f t="shared" si="71"/>
        <v>115572.045</v>
      </c>
    </row>
    <row r="1100" spans="6:13" ht="20" customHeight="1" x14ac:dyDescent="0.2">
      <c r="F1100" s="4">
        <v>43099</v>
      </c>
      <c r="G1100" t="s">
        <v>4</v>
      </c>
      <c r="H1100" t="s">
        <v>4</v>
      </c>
      <c r="I1100" s="10">
        <v>96358.975000000006</v>
      </c>
      <c r="J1100" s="30" t="e">
        <f t="shared" si="68"/>
        <v>#N/A</v>
      </c>
      <c r="K1100" s="30">
        <f t="shared" si="69"/>
        <v>96358.975000000006</v>
      </c>
      <c r="L1100" s="30" t="e">
        <f t="shared" si="70"/>
        <v>#N/A</v>
      </c>
      <c r="M1100" s="10">
        <f t="shared" si="71"/>
        <v>96358.975000000006</v>
      </c>
    </row>
    <row r="1101" spans="6:13" ht="20" customHeight="1" x14ac:dyDescent="0.2">
      <c r="F1101" s="4">
        <v>43100</v>
      </c>
      <c r="G1101" t="s">
        <v>4</v>
      </c>
      <c r="H1101" t="s">
        <v>4</v>
      </c>
      <c r="I1101" s="10">
        <v>95700.479999999996</v>
      </c>
      <c r="J1101" s="30" t="e">
        <f t="shared" si="68"/>
        <v>#N/A</v>
      </c>
      <c r="K1101" s="30">
        <f t="shared" si="69"/>
        <v>95700.479999999996</v>
      </c>
      <c r="L1101" s="30" t="e">
        <f t="shared" si="70"/>
        <v>#N/A</v>
      </c>
      <c r="M1101" s="10">
        <f t="shared" si="71"/>
        <v>95700.479999999996</v>
      </c>
    </row>
    <row r="1102" spans="6:13" ht="20" customHeight="1" x14ac:dyDescent="0.2">
      <c r="F1102" s="4">
        <v>43101</v>
      </c>
      <c r="G1102" t="s">
        <v>4</v>
      </c>
      <c r="H1102" t="s">
        <v>5</v>
      </c>
      <c r="I1102" s="10">
        <v>95959.684999999998</v>
      </c>
      <c r="J1102" s="30" t="e">
        <f t="shared" si="68"/>
        <v>#N/A</v>
      </c>
      <c r="K1102" s="30">
        <f t="shared" si="69"/>
        <v>95959.684999999998</v>
      </c>
      <c r="L1102" s="30">
        <f t="shared" si="70"/>
        <v>95959.684999999998</v>
      </c>
      <c r="M1102" s="10" t="e">
        <f t="shared" si="71"/>
        <v>#N/A</v>
      </c>
    </row>
    <row r="1103" spans="6:13" ht="20" customHeight="1" x14ac:dyDescent="0.2">
      <c r="F1103" s="4">
        <v>43102</v>
      </c>
      <c r="G1103" t="s">
        <v>4</v>
      </c>
      <c r="H1103" t="s">
        <v>4</v>
      </c>
      <c r="I1103" s="10">
        <v>105277.85</v>
      </c>
      <c r="J1103" s="30" t="e">
        <f t="shared" si="68"/>
        <v>#N/A</v>
      </c>
      <c r="K1103" s="30">
        <f t="shared" si="69"/>
        <v>105277.85</v>
      </c>
      <c r="L1103" s="30" t="e">
        <f t="shared" si="70"/>
        <v>#N/A</v>
      </c>
      <c r="M1103" s="10">
        <f t="shared" si="71"/>
        <v>105277.85</v>
      </c>
    </row>
    <row r="1104" spans="6:13" ht="20" customHeight="1" x14ac:dyDescent="0.2">
      <c r="F1104" s="4">
        <v>43103</v>
      </c>
      <c r="G1104" t="s">
        <v>4</v>
      </c>
      <c r="H1104" t="s">
        <v>4</v>
      </c>
      <c r="I1104" s="10">
        <v>106373.825</v>
      </c>
      <c r="J1104" s="30" t="e">
        <f t="shared" si="68"/>
        <v>#N/A</v>
      </c>
      <c r="K1104" s="30">
        <f t="shared" si="69"/>
        <v>106373.825</v>
      </c>
      <c r="L1104" s="30" t="e">
        <f t="shared" si="70"/>
        <v>#N/A</v>
      </c>
      <c r="M1104" s="10">
        <f t="shared" si="71"/>
        <v>106373.825</v>
      </c>
    </row>
    <row r="1105" spans="6:13" ht="20" customHeight="1" x14ac:dyDescent="0.2">
      <c r="F1105" s="4">
        <v>43104</v>
      </c>
      <c r="G1105" t="s">
        <v>4</v>
      </c>
      <c r="H1105" t="s">
        <v>4</v>
      </c>
      <c r="I1105" s="10">
        <v>113337.685</v>
      </c>
      <c r="J1105" s="30" t="e">
        <f t="shared" si="68"/>
        <v>#N/A</v>
      </c>
      <c r="K1105" s="30">
        <f t="shared" si="69"/>
        <v>113337.685</v>
      </c>
      <c r="L1105" s="30" t="e">
        <f t="shared" si="70"/>
        <v>#N/A</v>
      </c>
      <c r="M1105" s="10">
        <f t="shared" si="71"/>
        <v>113337.685</v>
      </c>
    </row>
    <row r="1106" spans="6:13" ht="20" customHeight="1" x14ac:dyDescent="0.2">
      <c r="F1106" s="4">
        <v>43105</v>
      </c>
      <c r="G1106" t="s">
        <v>4</v>
      </c>
      <c r="H1106" t="s">
        <v>4</v>
      </c>
      <c r="I1106" s="10">
        <v>123247.735</v>
      </c>
      <c r="J1106" s="30" t="e">
        <f t="shared" si="68"/>
        <v>#N/A</v>
      </c>
      <c r="K1106" s="30">
        <f t="shared" si="69"/>
        <v>123247.735</v>
      </c>
      <c r="L1106" s="30" t="e">
        <f t="shared" si="70"/>
        <v>#N/A</v>
      </c>
      <c r="M1106" s="10">
        <f t="shared" si="71"/>
        <v>123247.735</v>
      </c>
    </row>
    <row r="1107" spans="6:13" ht="20" customHeight="1" x14ac:dyDescent="0.2">
      <c r="F1107" s="4">
        <v>43106</v>
      </c>
      <c r="G1107" t="s">
        <v>4</v>
      </c>
      <c r="H1107" t="s">
        <v>4</v>
      </c>
      <c r="I1107" s="10">
        <v>133705.845</v>
      </c>
      <c r="J1107" s="30" t="e">
        <f t="shared" si="68"/>
        <v>#N/A</v>
      </c>
      <c r="K1107" s="30">
        <f t="shared" si="69"/>
        <v>133705.845</v>
      </c>
      <c r="L1107" s="30" t="e">
        <f t="shared" si="70"/>
        <v>#N/A</v>
      </c>
      <c r="M1107" s="10">
        <f t="shared" si="71"/>
        <v>133705.845</v>
      </c>
    </row>
    <row r="1108" spans="6:13" ht="20" customHeight="1" x14ac:dyDescent="0.2">
      <c r="F1108" s="4">
        <v>43107</v>
      </c>
      <c r="G1108" t="s">
        <v>4</v>
      </c>
      <c r="H1108" t="s">
        <v>4</v>
      </c>
      <c r="I1108" s="10">
        <v>107142.815</v>
      </c>
      <c r="J1108" s="30" t="e">
        <f t="shared" si="68"/>
        <v>#N/A</v>
      </c>
      <c r="K1108" s="30">
        <f t="shared" si="69"/>
        <v>107142.815</v>
      </c>
      <c r="L1108" s="30" t="e">
        <f t="shared" si="70"/>
        <v>#N/A</v>
      </c>
      <c r="M1108" s="10">
        <f t="shared" si="71"/>
        <v>107142.815</v>
      </c>
    </row>
    <row r="1109" spans="6:13" ht="20" customHeight="1" x14ac:dyDescent="0.2">
      <c r="F1109" s="4">
        <v>43108</v>
      </c>
      <c r="G1109" t="s">
        <v>4</v>
      </c>
      <c r="H1109" t="s">
        <v>4</v>
      </c>
      <c r="I1109" s="10">
        <v>118832.07</v>
      </c>
      <c r="J1109" s="30" t="e">
        <f t="shared" si="68"/>
        <v>#N/A</v>
      </c>
      <c r="K1109" s="30">
        <f t="shared" si="69"/>
        <v>118832.07</v>
      </c>
      <c r="L1109" s="30" t="e">
        <f t="shared" si="70"/>
        <v>#N/A</v>
      </c>
      <c r="M1109" s="10">
        <f t="shared" si="71"/>
        <v>118832.07</v>
      </c>
    </row>
    <row r="1110" spans="6:13" ht="20" customHeight="1" x14ac:dyDescent="0.2">
      <c r="F1110" s="4">
        <v>43109</v>
      </c>
      <c r="G1110" t="s">
        <v>4</v>
      </c>
      <c r="H1110" t="s">
        <v>4</v>
      </c>
      <c r="I1110" s="10">
        <v>111361.05</v>
      </c>
      <c r="J1110" s="30" t="e">
        <f t="shared" si="68"/>
        <v>#N/A</v>
      </c>
      <c r="K1110" s="30">
        <f t="shared" si="69"/>
        <v>111361.05</v>
      </c>
      <c r="L1110" s="30" t="e">
        <f t="shared" si="70"/>
        <v>#N/A</v>
      </c>
      <c r="M1110" s="10">
        <f t="shared" si="71"/>
        <v>111361.05</v>
      </c>
    </row>
    <row r="1111" spans="6:13" ht="20" customHeight="1" x14ac:dyDescent="0.2">
      <c r="F1111" s="4">
        <v>43110</v>
      </c>
      <c r="G1111" t="s">
        <v>4</v>
      </c>
      <c r="H1111" t="s">
        <v>4</v>
      </c>
      <c r="I1111" s="10">
        <v>116530.04</v>
      </c>
      <c r="J1111" s="30" t="e">
        <f t="shared" si="68"/>
        <v>#N/A</v>
      </c>
      <c r="K1111" s="30">
        <f t="shared" si="69"/>
        <v>116530.04</v>
      </c>
      <c r="L1111" s="30" t="e">
        <f t="shared" si="70"/>
        <v>#N/A</v>
      </c>
      <c r="M1111" s="10">
        <f t="shared" si="71"/>
        <v>116530.04</v>
      </c>
    </row>
    <row r="1112" spans="6:13" ht="20" customHeight="1" x14ac:dyDescent="0.2">
      <c r="F1112" s="4">
        <v>43111</v>
      </c>
      <c r="G1112" t="s">
        <v>4</v>
      </c>
      <c r="H1112" t="s">
        <v>4</v>
      </c>
      <c r="I1112" s="10">
        <v>139607.905</v>
      </c>
      <c r="J1112" s="30" t="e">
        <f t="shared" si="68"/>
        <v>#N/A</v>
      </c>
      <c r="K1112" s="30">
        <f t="shared" si="69"/>
        <v>139607.905</v>
      </c>
      <c r="L1112" s="30" t="e">
        <f t="shared" si="70"/>
        <v>#N/A</v>
      </c>
      <c r="M1112" s="10">
        <f t="shared" si="71"/>
        <v>139607.905</v>
      </c>
    </row>
    <row r="1113" spans="6:13" ht="20" customHeight="1" x14ac:dyDescent="0.2">
      <c r="F1113" s="4">
        <v>43112</v>
      </c>
      <c r="G1113" t="s">
        <v>4</v>
      </c>
      <c r="H1113" t="s">
        <v>4</v>
      </c>
      <c r="I1113" s="10">
        <v>132022.87</v>
      </c>
      <c r="J1113" s="30" t="e">
        <f t="shared" si="68"/>
        <v>#N/A</v>
      </c>
      <c r="K1113" s="30">
        <f t="shared" si="69"/>
        <v>132022.87</v>
      </c>
      <c r="L1113" s="30" t="e">
        <f t="shared" si="70"/>
        <v>#N/A</v>
      </c>
      <c r="M1113" s="10">
        <f t="shared" si="71"/>
        <v>132022.87</v>
      </c>
    </row>
    <row r="1114" spans="6:13" ht="20" customHeight="1" x14ac:dyDescent="0.2">
      <c r="F1114" s="4">
        <v>43113</v>
      </c>
      <c r="G1114" t="s">
        <v>4</v>
      </c>
      <c r="H1114" t="s">
        <v>4</v>
      </c>
      <c r="I1114" s="10">
        <v>98977.05</v>
      </c>
      <c r="J1114" s="30" t="e">
        <f t="shared" si="68"/>
        <v>#N/A</v>
      </c>
      <c r="K1114" s="30">
        <f t="shared" si="69"/>
        <v>98977.05</v>
      </c>
      <c r="L1114" s="30" t="e">
        <f t="shared" si="70"/>
        <v>#N/A</v>
      </c>
      <c r="M1114" s="10">
        <f t="shared" si="71"/>
        <v>98977.05</v>
      </c>
    </row>
    <row r="1115" spans="6:13" ht="20" customHeight="1" x14ac:dyDescent="0.2">
      <c r="F1115" s="4">
        <v>43114</v>
      </c>
      <c r="G1115" t="s">
        <v>4</v>
      </c>
      <c r="H1115" t="s">
        <v>4</v>
      </c>
      <c r="I1115" s="10">
        <v>92021.68</v>
      </c>
      <c r="J1115" s="30" t="e">
        <f t="shared" si="68"/>
        <v>#N/A</v>
      </c>
      <c r="K1115" s="30">
        <f t="shared" si="69"/>
        <v>92021.68</v>
      </c>
      <c r="L1115" s="30" t="e">
        <f t="shared" si="70"/>
        <v>#N/A</v>
      </c>
      <c r="M1115" s="10">
        <f t="shared" si="71"/>
        <v>92021.68</v>
      </c>
    </row>
    <row r="1116" spans="6:13" ht="20" customHeight="1" x14ac:dyDescent="0.2">
      <c r="F1116" s="4">
        <v>43115</v>
      </c>
      <c r="G1116" t="s">
        <v>4</v>
      </c>
      <c r="H1116" t="s">
        <v>4</v>
      </c>
      <c r="I1116" s="10">
        <v>109389.095</v>
      </c>
      <c r="J1116" s="30" t="e">
        <f t="shared" si="68"/>
        <v>#N/A</v>
      </c>
      <c r="K1116" s="30">
        <f t="shared" si="69"/>
        <v>109389.095</v>
      </c>
      <c r="L1116" s="30" t="e">
        <f t="shared" si="70"/>
        <v>#N/A</v>
      </c>
      <c r="M1116" s="10">
        <f t="shared" si="71"/>
        <v>109389.095</v>
      </c>
    </row>
    <row r="1117" spans="6:13" ht="20" customHeight="1" x14ac:dyDescent="0.2">
      <c r="F1117" s="4">
        <v>43116</v>
      </c>
      <c r="G1117" t="s">
        <v>4</v>
      </c>
      <c r="H1117" t="s">
        <v>4</v>
      </c>
      <c r="I1117" s="10">
        <v>116074.03</v>
      </c>
      <c r="J1117" s="30" t="e">
        <f t="shared" si="68"/>
        <v>#N/A</v>
      </c>
      <c r="K1117" s="30">
        <f t="shared" si="69"/>
        <v>116074.03</v>
      </c>
      <c r="L1117" s="30" t="e">
        <f t="shared" si="70"/>
        <v>#N/A</v>
      </c>
      <c r="M1117" s="10">
        <f t="shared" si="71"/>
        <v>116074.03</v>
      </c>
    </row>
    <row r="1118" spans="6:13" ht="20" customHeight="1" x14ac:dyDescent="0.2">
      <c r="F1118" s="4">
        <v>43117</v>
      </c>
      <c r="G1118" t="s">
        <v>4</v>
      </c>
      <c r="H1118" t="s">
        <v>4</v>
      </c>
      <c r="I1118" s="10">
        <v>129286.36500000001</v>
      </c>
      <c r="J1118" s="30" t="e">
        <f t="shared" si="68"/>
        <v>#N/A</v>
      </c>
      <c r="K1118" s="30">
        <f t="shared" si="69"/>
        <v>129286.36500000001</v>
      </c>
      <c r="L1118" s="30" t="e">
        <f t="shared" si="70"/>
        <v>#N/A</v>
      </c>
      <c r="M1118" s="10">
        <f t="shared" si="71"/>
        <v>129286.36500000001</v>
      </c>
    </row>
    <row r="1119" spans="6:13" ht="20" customHeight="1" x14ac:dyDescent="0.2">
      <c r="F1119" s="4">
        <v>43118</v>
      </c>
      <c r="G1119" t="s">
        <v>4</v>
      </c>
      <c r="H1119" t="s">
        <v>4</v>
      </c>
      <c r="I1119" s="10">
        <v>154648.065</v>
      </c>
      <c r="J1119" s="30" t="e">
        <f t="shared" si="68"/>
        <v>#N/A</v>
      </c>
      <c r="K1119" s="30">
        <f t="shared" si="69"/>
        <v>154648.065</v>
      </c>
      <c r="L1119" s="30" t="e">
        <f t="shared" si="70"/>
        <v>#N/A</v>
      </c>
      <c r="M1119" s="10">
        <f t="shared" si="71"/>
        <v>154648.065</v>
      </c>
    </row>
    <row r="1120" spans="6:13" ht="20" customHeight="1" x14ac:dyDescent="0.2">
      <c r="F1120" s="4">
        <v>43119</v>
      </c>
      <c r="G1120" t="s">
        <v>4</v>
      </c>
      <c r="H1120" t="s">
        <v>4</v>
      </c>
      <c r="I1120" s="10">
        <v>165070.595</v>
      </c>
      <c r="J1120" s="30" t="e">
        <f t="shared" si="68"/>
        <v>#N/A</v>
      </c>
      <c r="K1120" s="30">
        <f t="shared" si="69"/>
        <v>165070.595</v>
      </c>
      <c r="L1120" s="30" t="e">
        <f t="shared" si="70"/>
        <v>#N/A</v>
      </c>
      <c r="M1120" s="10">
        <f t="shared" si="71"/>
        <v>165070.595</v>
      </c>
    </row>
    <row r="1121" spans="6:13" ht="20" customHeight="1" x14ac:dyDescent="0.2">
      <c r="F1121" s="4">
        <v>43120</v>
      </c>
      <c r="G1121" t="s">
        <v>4</v>
      </c>
      <c r="H1121" t="s">
        <v>4</v>
      </c>
      <c r="I1121" s="10">
        <v>124825.02499999999</v>
      </c>
      <c r="J1121" s="30" t="e">
        <f t="shared" si="68"/>
        <v>#N/A</v>
      </c>
      <c r="K1121" s="30">
        <f t="shared" si="69"/>
        <v>124825.02499999999</v>
      </c>
      <c r="L1121" s="30" t="e">
        <f t="shared" si="70"/>
        <v>#N/A</v>
      </c>
      <c r="M1121" s="10">
        <f t="shared" si="71"/>
        <v>124825.02499999999</v>
      </c>
    </row>
    <row r="1122" spans="6:13" ht="20" customHeight="1" x14ac:dyDescent="0.2">
      <c r="F1122" s="4">
        <v>43121</v>
      </c>
      <c r="G1122" t="s">
        <v>4</v>
      </c>
      <c r="H1122" t="s">
        <v>4</v>
      </c>
      <c r="I1122" s="10">
        <v>127305.2</v>
      </c>
      <c r="J1122" s="30" t="e">
        <f t="shared" si="68"/>
        <v>#N/A</v>
      </c>
      <c r="K1122" s="30">
        <f t="shared" si="69"/>
        <v>127305.2</v>
      </c>
      <c r="L1122" s="30" t="e">
        <f t="shared" si="70"/>
        <v>#N/A</v>
      </c>
      <c r="M1122" s="10">
        <f t="shared" si="71"/>
        <v>127305.2</v>
      </c>
    </row>
    <row r="1123" spans="6:13" ht="20" customHeight="1" x14ac:dyDescent="0.2">
      <c r="F1123" s="4">
        <v>43122</v>
      </c>
      <c r="G1123" t="s">
        <v>4</v>
      </c>
      <c r="H1123" t="s">
        <v>4</v>
      </c>
      <c r="I1123" s="10">
        <v>137955.42499999999</v>
      </c>
      <c r="J1123" s="30" t="e">
        <f t="shared" si="68"/>
        <v>#N/A</v>
      </c>
      <c r="K1123" s="30">
        <f t="shared" si="69"/>
        <v>137955.42499999999</v>
      </c>
      <c r="L1123" s="30" t="e">
        <f t="shared" si="70"/>
        <v>#N/A</v>
      </c>
      <c r="M1123" s="10">
        <f t="shared" si="71"/>
        <v>137955.42499999999</v>
      </c>
    </row>
    <row r="1124" spans="6:13" ht="20" customHeight="1" x14ac:dyDescent="0.2">
      <c r="F1124" s="4">
        <v>43123</v>
      </c>
      <c r="G1124" t="s">
        <v>4</v>
      </c>
      <c r="H1124" t="s">
        <v>4</v>
      </c>
      <c r="I1124" s="10">
        <v>128314.47</v>
      </c>
      <c r="J1124" s="30" t="e">
        <f t="shared" si="68"/>
        <v>#N/A</v>
      </c>
      <c r="K1124" s="30">
        <f t="shared" si="69"/>
        <v>128314.47</v>
      </c>
      <c r="L1124" s="30" t="e">
        <f t="shared" si="70"/>
        <v>#N/A</v>
      </c>
      <c r="M1124" s="10">
        <f t="shared" si="71"/>
        <v>128314.47</v>
      </c>
    </row>
    <row r="1125" spans="6:13" ht="20" customHeight="1" x14ac:dyDescent="0.2">
      <c r="F1125" s="4">
        <v>43124</v>
      </c>
      <c r="G1125" t="s">
        <v>4</v>
      </c>
      <c r="H1125" t="s">
        <v>4</v>
      </c>
      <c r="I1125" s="10">
        <v>128899.765</v>
      </c>
      <c r="J1125" s="30" t="e">
        <f t="shared" si="68"/>
        <v>#N/A</v>
      </c>
      <c r="K1125" s="30">
        <f t="shared" si="69"/>
        <v>128899.765</v>
      </c>
      <c r="L1125" s="30" t="e">
        <f t="shared" si="70"/>
        <v>#N/A</v>
      </c>
      <c r="M1125" s="10">
        <f t="shared" si="71"/>
        <v>128899.765</v>
      </c>
    </row>
    <row r="1126" spans="6:13" ht="20" customHeight="1" x14ac:dyDescent="0.2">
      <c r="F1126" s="4">
        <v>43125</v>
      </c>
      <c r="G1126" t="s">
        <v>4</v>
      </c>
      <c r="H1126" t="s">
        <v>4</v>
      </c>
      <c r="I1126" s="10">
        <v>139245.21</v>
      </c>
      <c r="J1126" s="30" t="e">
        <f t="shared" si="68"/>
        <v>#N/A</v>
      </c>
      <c r="K1126" s="30">
        <f t="shared" si="69"/>
        <v>139245.21</v>
      </c>
      <c r="L1126" s="30" t="e">
        <f t="shared" si="70"/>
        <v>#N/A</v>
      </c>
      <c r="M1126" s="10">
        <f t="shared" si="71"/>
        <v>139245.21</v>
      </c>
    </row>
    <row r="1127" spans="6:13" ht="20" customHeight="1" x14ac:dyDescent="0.2">
      <c r="F1127" s="4">
        <v>43126</v>
      </c>
      <c r="G1127" t="s">
        <v>4</v>
      </c>
      <c r="H1127" t="s">
        <v>5</v>
      </c>
      <c r="I1127" s="10">
        <v>128599.46</v>
      </c>
      <c r="J1127" s="30" t="e">
        <f t="shared" si="68"/>
        <v>#N/A</v>
      </c>
      <c r="K1127" s="30">
        <f t="shared" si="69"/>
        <v>128599.46</v>
      </c>
      <c r="L1127" s="30">
        <f t="shared" si="70"/>
        <v>128599.46</v>
      </c>
      <c r="M1127" s="10" t="e">
        <f t="shared" si="71"/>
        <v>#N/A</v>
      </c>
    </row>
    <row r="1128" spans="6:13" ht="20" customHeight="1" x14ac:dyDescent="0.2">
      <c r="F1128" s="4">
        <v>43127</v>
      </c>
      <c r="G1128" t="s">
        <v>4</v>
      </c>
      <c r="H1128" t="s">
        <v>4</v>
      </c>
      <c r="I1128" s="10">
        <v>139114.58499999999</v>
      </c>
      <c r="J1128" s="30" t="e">
        <f t="shared" si="68"/>
        <v>#N/A</v>
      </c>
      <c r="K1128" s="30">
        <f t="shared" si="69"/>
        <v>139114.58499999999</v>
      </c>
      <c r="L1128" s="30" t="e">
        <f t="shared" si="70"/>
        <v>#N/A</v>
      </c>
      <c r="M1128" s="10">
        <f t="shared" si="71"/>
        <v>139114.58499999999</v>
      </c>
    </row>
    <row r="1129" spans="6:13" ht="20" customHeight="1" x14ac:dyDescent="0.2">
      <c r="F1129" s="4">
        <v>43128</v>
      </c>
      <c r="G1129" t="s">
        <v>4</v>
      </c>
      <c r="H1129" t="s">
        <v>4</v>
      </c>
      <c r="I1129" s="10">
        <v>159436.69</v>
      </c>
      <c r="J1129" s="30" t="e">
        <f t="shared" si="68"/>
        <v>#N/A</v>
      </c>
      <c r="K1129" s="30">
        <f t="shared" si="69"/>
        <v>159436.69</v>
      </c>
      <c r="L1129" s="30" t="e">
        <f t="shared" si="70"/>
        <v>#N/A</v>
      </c>
      <c r="M1129" s="10">
        <f t="shared" si="71"/>
        <v>159436.69</v>
      </c>
    </row>
    <row r="1130" spans="6:13" ht="20" customHeight="1" x14ac:dyDescent="0.2">
      <c r="F1130" s="4">
        <v>43129</v>
      </c>
      <c r="G1130" t="s">
        <v>4</v>
      </c>
      <c r="H1130" t="s">
        <v>4</v>
      </c>
      <c r="I1130" s="10">
        <v>160437.565</v>
      </c>
      <c r="J1130" s="30" t="e">
        <f t="shared" si="68"/>
        <v>#N/A</v>
      </c>
      <c r="K1130" s="30">
        <f t="shared" si="69"/>
        <v>160437.565</v>
      </c>
      <c r="L1130" s="30" t="e">
        <f t="shared" si="70"/>
        <v>#N/A</v>
      </c>
      <c r="M1130" s="10">
        <f t="shared" si="71"/>
        <v>160437.565</v>
      </c>
    </row>
    <row r="1131" spans="6:13" ht="20" customHeight="1" x14ac:dyDescent="0.2">
      <c r="F1131" s="4">
        <v>43130</v>
      </c>
      <c r="G1131" t="s">
        <v>4</v>
      </c>
      <c r="H1131" t="s">
        <v>4</v>
      </c>
      <c r="I1131" s="10">
        <v>115239.57</v>
      </c>
      <c r="J1131" s="30" t="e">
        <f t="shared" si="68"/>
        <v>#N/A</v>
      </c>
      <c r="K1131" s="30">
        <f t="shared" si="69"/>
        <v>115239.57</v>
      </c>
      <c r="L1131" s="30" t="e">
        <f t="shared" si="70"/>
        <v>#N/A</v>
      </c>
      <c r="M1131" s="10">
        <f t="shared" si="71"/>
        <v>115239.57</v>
      </c>
    </row>
    <row r="1132" spans="6:13" ht="20" customHeight="1" x14ac:dyDescent="0.2">
      <c r="F1132" s="4">
        <v>43131</v>
      </c>
      <c r="G1132" t="s">
        <v>5</v>
      </c>
      <c r="H1132" t="s">
        <v>4</v>
      </c>
      <c r="I1132" s="10">
        <v>108524.18</v>
      </c>
      <c r="J1132" s="30">
        <f t="shared" si="68"/>
        <v>108524.18</v>
      </c>
      <c r="K1132" s="30" t="e">
        <f t="shared" si="69"/>
        <v>#N/A</v>
      </c>
      <c r="L1132" s="30" t="e">
        <f t="shared" si="70"/>
        <v>#N/A</v>
      </c>
      <c r="M1132" s="10">
        <f t="shared" si="71"/>
        <v>108524.18</v>
      </c>
    </row>
    <row r="1133" spans="6:13" ht="20" customHeight="1" x14ac:dyDescent="0.2">
      <c r="F1133" s="4">
        <v>43132</v>
      </c>
      <c r="G1133" t="s">
        <v>5</v>
      </c>
      <c r="H1133" t="s">
        <v>4</v>
      </c>
      <c r="I1133" s="10">
        <v>109949.21</v>
      </c>
      <c r="J1133" s="30">
        <f t="shared" si="68"/>
        <v>109949.21</v>
      </c>
      <c r="K1133" s="30" t="e">
        <f t="shared" si="69"/>
        <v>#N/A</v>
      </c>
      <c r="L1133" s="30" t="e">
        <f t="shared" si="70"/>
        <v>#N/A</v>
      </c>
      <c r="M1133" s="10">
        <f t="shared" si="71"/>
        <v>109949.21</v>
      </c>
    </row>
    <row r="1134" spans="6:13" ht="20" customHeight="1" x14ac:dyDescent="0.2">
      <c r="F1134" s="4">
        <v>43133</v>
      </c>
      <c r="G1134" t="s">
        <v>5</v>
      </c>
      <c r="H1134" t="s">
        <v>4</v>
      </c>
      <c r="I1134" s="10">
        <v>112946.34</v>
      </c>
      <c r="J1134" s="30">
        <f t="shared" si="68"/>
        <v>112946.34</v>
      </c>
      <c r="K1134" s="30" t="e">
        <f t="shared" si="69"/>
        <v>#N/A</v>
      </c>
      <c r="L1134" s="30" t="e">
        <f t="shared" si="70"/>
        <v>#N/A</v>
      </c>
      <c r="M1134" s="10">
        <f t="shared" si="71"/>
        <v>112946.34</v>
      </c>
    </row>
    <row r="1135" spans="6:13" ht="20" customHeight="1" x14ac:dyDescent="0.2">
      <c r="F1135" s="4">
        <v>43134</v>
      </c>
      <c r="G1135" t="s">
        <v>5</v>
      </c>
      <c r="H1135" t="s">
        <v>4</v>
      </c>
      <c r="I1135" s="10">
        <v>104947.325</v>
      </c>
      <c r="J1135" s="30">
        <f t="shared" si="68"/>
        <v>104947.325</v>
      </c>
      <c r="K1135" s="30" t="e">
        <f t="shared" si="69"/>
        <v>#N/A</v>
      </c>
      <c r="L1135" s="30" t="e">
        <f t="shared" si="70"/>
        <v>#N/A</v>
      </c>
      <c r="M1135" s="10">
        <f t="shared" si="71"/>
        <v>104947.325</v>
      </c>
    </row>
    <row r="1136" spans="6:13" ht="20" customHeight="1" x14ac:dyDescent="0.2">
      <c r="F1136" s="4">
        <v>43135</v>
      </c>
      <c r="G1136" t="s">
        <v>5</v>
      </c>
      <c r="H1136" t="s">
        <v>4</v>
      </c>
      <c r="I1136" s="10">
        <v>106065.935</v>
      </c>
      <c r="J1136" s="30">
        <f t="shared" si="68"/>
        <v>106065.935</v>
      </c>
      <c r="K1136" s="30" t="e">
        <f t="shared" si="69"/>
        <v>#N/A</v>
      </c>
      <c r="L1136" s="30" t="e">
        <f t="shared" si="70"/>
        <v>#N/A</v>
      </c>
      <c r="M1136" s="10">
        <f t="shared" si="71"/>
        <v>106065.935</v>
      </c>
    </row>
    <row r="1137" spans="6:13" ht="20" customHeight="1" x14ac:dyDescent="0.2">
      <c r="F1137" s="4">
        <v>43136</v>
      </c>
      <c r="G1137" t="s">
        <v>5</v>
      </c>
      <c r="H1137" t="s">
        <v>4</v>
      </c>
      <c r="I1137" s="10">
        <v>126465.96</v>
      </c>
      <c r="J1137" s="30">
        <f t="shared" si="68"/>
        <v>126465.96</v>
      </c>
      <c r="K1137" s="30" t="e">
        <f t="shared" si="69"/>
        <v>#N/A</v>
      </c>
      <c r="L1137" s="30" t="e">
        <f t="shared" si="70"/>
        <v>#N/A</v>
      </c>
      <c r="M1137" s="10">
        <f t="shared" si="71"/>
        <v>126465.96</v>
      </c>
    </row>
    <row r="1138" spans="6:13" ht="20" customHeight="1" x14ac:dyDescent="0.2">
      <c r="F1138" s="4">
        <v>43137</v>
      </c>
      <c r="G1138" t="s">
        <v>5</v>
      </c>
      <c r="H1138" t="s">
        <v>4</v>
      </c>
      <c r="I1138" s="10">
        <v>137539.72500000001</v>
      </c>
      <c r="J1138" s="30">
        <f t="shared" si="68"/>
        <v>137539.72500000001</v>
      </c>
      <c r="K1138" s="30" t="e">
        <f t="shared" si="69"/>
        <v>#N/A</v>
      </c>
      <c r="L1138" s="30" t="e">
        <f t="shared" si="70"/>
        <v>#N/A</v>
      </c>
      <c r="M1138" s="10">
        <f t="shared" si="71"/>
        <v>137539.72500000001</v>
      </c>
    </row>
    <row r="1139" spans="6:13" ht="20" customHeight="1" x14ac:dyDescent="0.2">
      <c r="F1139" s="4">
        <v>43138</v>
      </c>
      <c r="G1139" t="s">
        <v>5</v>
      </c>
      <c r="H1139" t="s">
        <v>4</v>
      </c>
      <c r="I1139" s="10">
        <v>159307.315</v>
      </c>
      <c r="J1139" s="30">
        <f t="shared" si="68"/>
        <v>159307.315</v>
      </c>
      <c r="K1139" s="30" t="e">
        <f t="shared" si="69"/>
        <v>#N/A</v>
      </c>
      <c r="L1139" s="30" t="e">
        <f t="shared" si="70"/>
        <v>#N/A</v>
      </c>
      <c r="M1139" s="10">
        <f t="shared" si="71"/>
        <v>159307.315</v>
      </c>
    </row>
    <row r="1140" spans="6:13" ht="20" customHeight="1" x14ac:dyDescent="0.2">
      <c r="F1140" s="4">
        <v>43139</v>
      </c>
      <c r="G1140" t="s">
        <v>5</v>
      </c>
      <c r="H1140" t="s">
        <v>4</v>
      </c>
      <c r="I1140" s="10">
        <v>149473.01</v>
      </c>
      <c r="J1140" s="30">
        <f t="shared" si="68"/>
        <v>149473.01</v>
      </c>
      <c r="K1140" s="30" t="e">
        <f t="shared" si="69"/>
        <v>#N/A</v>
      </c>
      <c r="L1140" s="30" t="e">
        <f t="shared" si="70"/>
        <v>#N/A</v>
      </c>
      <c r="M1140" s="10">
        <f t="shared" si="71"/>
        <v>149473.01</v>
      </c>
    </row>
    <row r="1141" spans="6:13" ht="20" customHeight="1" x14ac:dyDescent="0.2">
      <c r="F1141" s="4">
        <v>43140</v>
      </c>
      <c r="G1141" t="s">
        <v>5</v>
      </c>
      <c r="H1141" t="s">
        <v>4</v>
      </c>
      <c r="I1141" s="10">
        <v>137101.87</v>
      </c>
      <c r="J1141" s="30">
        <f t="shared" si="68"/>
        <v>137101.87</v>
      </c>
      <c r="K1141" s="30" t="e">
        <f t="shared" si="69"/>
        <v>#N/A</v>
      </c>
      <c r="L1141" s="30" t="e">
        <f t="shared" si="70"/>
        <v>#N/A</v>
      </c>
      <c r="M1141" s="10">
        <f t="shared" si="71"/>
        <v>137101.87</v>
      </c>
    </row>
    <row r="1142" spans="6:13" ht="20" customHeight="1" x14ac:dyDescent="0.2">
      <c r="F1142" s="4">
        <v>43141</v>
      </c>
      <c r="G1142" t="s">
        <v>5</v>
      </c>
      <c r="H1142" t="s">
        <v>4</v>
      </c>
      <c r="I1142" s="10">
        <v>118113.8</v>
      </c>
      <c r="J1142" s="30">
        <f t="shared" si="68"/>
        <v>118113.8</v>
      </c>
      <c r="K1142" s="30" t="e">
        <f t="shared" si="69"/>
        <v>#N/A</v>
      </c>
      <c r="L1142" s="30" t="e">
        <f t="shared" si="70"/>
        <v>#N/A</v>
      </c>
      <c r="M1142" s="10">
        <f t="shared" si="71"/>
        <v>118113.8</v>
      </c>
    </row>
    <row r="1143" spans="6:13" ht="20" customHeight="1" x14ac:dyDescent="0.2">
      <c r="F1143" s="4">
        <v>43142</v>
      </c>
      <c r="G1143" t="s">
        <v>5</v>
      </c>
      <c r="H1143" t="s">
        <v>4</v>
      </c>
      <c r="I1143" s="10">
        <v>100440.29</v>
      </c>
      <c r="J1143" s="30">
        <f t="shared" si="68"/>
        <v>100440.29</v>
      </c>
      <c r="K1143" s="30" t="e">
        <f t="shared" si="69"/>
        <v>#N/A</v>
      </c>
      <c r="L1143" s="30" t="e">
        <f t="shared" si="70"/>
        <v>#N/A</v>
      </c>
      <c r="M1143" s="10">
        <f t="shared" si="71"/>
        <v>100440.29</v>
      </c>
    </row>
    <row r="1144" spans="6:13" ht="20" customHeight="1" x14ac:dyDescent="0.2">
      <c r="F1144" s="4">
        <v>43143</v>
      </c>
      <c r="G1144" t="s">
        <v>5</v>
      </c>
      <c r="H1144" t="s">
        <v>4</v>
      </c>
      <c r="I1144" s="10">
        <v>116209.13</v>
      </c>
      <c r="J1144" s="30">
        <f t="shared" si="68"/>
        <v>116209.13</v>
      </c>
      <c r="K1144" s="30" t="e">
        <f t="shared" si="69"/>
        <v>#N/A</v>
      </c>
      <c r="L1144" s="30" t="e">
        <f t="shared" si="70"/>
        <v>#N/A</v>
      </c>
      <c r="M1144" s="10">
        <f t="shared" si="71"/>
        <v>116209.13</v>
      </c>
    </row>
    <row r="1145" spans="6:13" ht="20" customHeight="1" x14ac:dyDescent="0.2">
      <c r="F1145" s="4">
        <v>43144</v>
      </c>
      <c r="G1145" t="s">
        <v>5</v>
      </c>
      <c r="H1145" t="s">
        <v>4</v>
      </c>
      <c r="I1145" s="10">
        <v>124882.715</v>
      </c>
      <c r="J1145" s="30">
        <f t="shared" si="68"/>
        <v>124882.715</v>
      </c>
      <c r="K1145" s="30" t="e">
        <f t="shared" si="69"/>
        <v>#N/A</v>
      </c>
      <c r="L1145" s="30" t="e">
        <f t="shared" si="70"/>
        <v>#N/A</v>
      </c>
      <c r="M1145" s="10">
        <f t="shared" si="71"/>
        <v>124882.715</v>
      </c>
    </row>
    <row r="1146" spans="6:13" ht="20" customHeight="1" x14ac:dyDescent="0.2">
      <c r="F1146" s="4">
        <v>43145</v>
      </c>
      <c r="G1146" t="s">
        <v>5</v>
      </c>
      <c r="H1146" t="s">
        <v>4</v>
      </c>
      <c r="I1146" s="10">
        <v>115269.5</v>
      </c>
      <c r="J1146" s="30">
        <f t="shared" si="68"/>
        <v>115269.5</v>
      </c>
      <c r="K1146" s="30" t="e">
        <f t="shared" si="69"/>
        <v>#N/A</v>
      </c>
      <c r="L1146" s="30" t="e">
        <f t="shared" si="70"/>
        <v>#N/A</v>
      </c>
      <c r="M1146" s="10">
        <f t="shared" si="71"/>
        <v>115269.5</v>
      </c>
    </row>
    <row r="1147" spans="6:13" ht="20" customHeight="1" x14ac:dyDescent="0.2">
      <c r="F1147" s="4">
        <v>43146</v>
      </c>
      <c r="G1147" t="s">
        <v>5</v>
      </c>
      <c r="H1147" t="s">
        <v>4</v>
      </c>
      <c r="I1147" s="10">
        <v>117260.245</v>
      </c>
      <c r="J1147" s="30">
        <f t="shared" si="68"/>
        <v>117260.245</v>
      </c>
      <c r="K1147" s="30" t="e">
        <f t="shared" si="69"/>
        <v>#N/A</v>
      </c>
      <c r="L1147" s="30" t="e">
        <f t="shared" si="70"/>
        <v>#N/A</v>
      </c>
      <c r="M1147" s="10">
        <f t="shared" si="71"/>
        <v>117260.245</v>
      </c>
    </row>
    <row r="1148" spans="6:13" ht="20" customHeight="1" x14ac:dyDescent="0.2">
      <c r="F1148" s="4">
        <v>43147</v>
      </c>
      <c r="G1148" t="s">
        <v>5</v>
      </c>
      <c r="H1148" t="s">
        <v>4</v>
      </c>
      <c r="I1148" s="10">
        <v>114736.355</v>
      </c>
      <c r="J1148" s="30">
        <f t="shared" si="68"/>
        <v>114736.355</v>
      </c>
      <c r="K1148" s="30" t="e">
        <f t="shared" si="69"/>
        <v>#N/A</v>
      </c>
      <c r="L1148" s="30" t="e">
        <f t="shared" si="70"/>
        <v>#N/A</v>
      </c>
      <c r="M1148" s="10">
        <f t="shared" si="71"/>
        <v>114736.355</v>
      </c>
    </row>
    <row r="1149" spans="6:13" ht="20" customHeight="1" x14ac:dyDescent="0.2">
      <c r="F1149" s="4">
        <v>43148</v>
      </c>
      <c r="G1149" t="s">
        <v>5</v>
      </c>
      <c r="H1149" t="s">
        <v>4</v>
      </c>
      <c r="I1149" s="10">
        <v>105799.935</v>
      </c>
      <c r="J1149" s="30">
        <f t="shared" si="68"/>
        <v>105799.935</v>
      </c>
      <c r="K1149" s="30" t="e">
        <f t="shared" si="69"/>
        <v>#N/A</v>
      </c>
      <c r="L1149" s="30" t="e">
        <f t="shared" si="70"/>
        <v>#N/A</v>
      </c>
      <c r="M1149" s="10">
        <f t="shared" si="71"/>
        <v>105799.935</v>
      </c>
    </row>
    <row r="1150" spans="6:13" ht="20" customHeight="1" x14ac:dyDescent="0.2">
      <c r="F1150" s="4">
        <v>43149</v>
      </c>
      <c r="G1150" t="s">
        <v>5</v>
      </c>
      <c r="H1150" t="s">
        <v>4</v>
      </c>
      <c r="I1150" s="10">
        <v>105085.515</v>
      </c>
      <c r="J1150" s="30">
        <f t="shared" si="68"/>
        <v>105085.515</v>
      </c>
      <c r="K1150" s="30" t="e">
        <f t="shared" si="69"/>
        <v>#N/A</v>
      </c>
      <c r="L1150" s="30" t="e">
        <f t="shared" si="70"/>
        <v>#N/A</v>
      </c>
      <c r="M1150" s="10">
        <f t="shared" si="71"/>
        <v>105085.515</v>
      </c>
    </row>
    <row r="1151" spans="6:13" ht="20" customHeight="1" x14ac:dyDescent="0.2">
      <c r="F1151" s="4">
        <v>43150</v>
      </c>
      <c r="G1151" t="s">
        <v>5</v>
      </c>
      <c r="H1151" t="s">
        <v>4</v>
      </c>
      <c r="I1151" s="10">
        <v>113116.425</v>
      </c>
      <c r="J1151" s="30">
        <f t="shared" si="68"/>
        <v>113116.425</v>
      </c>
      <c r="K1151" s="30" t="e">
        <f t="shared" si="69"/>
        <v>#N/A</v>
      </c>
      <c r="L1151" s="30" t="e">
        <f t="shared" si="70"/>
        <v>#N/A</v>
      </c>
      <c r="M1151" s="10">
        <f t="shared" si="71"/>
        <v>113116.425</v>
      </c>
    </row>
    <row r="1152" spans="6:13" ht="20" customHeight="1" x14ac:dyDescent="0.2">
      <c r="F1152" s="4">
        <v>43151</v>
      </c>
      <c r="G1152" t="s">
        <v>5</v>
      </c>
      <c r="H1152" t="s">
        <v>4</v>
      </c>
      <c r="I1152" s="10">
        <v>120035.38499999999</v>
      </c>
      <c r="J1152" s="30">
        <f t="shared" si="68"/>
        <v>120035.38499999999</v>
      </c>
      <c r="K1152" s="30" t="e">
        <f t="shared" si="69"/>
        <v>#N/A</v>
      </c>
      <c r="L1152" s="30" t="e">
        <f t="shared" si="70"/>
        <v>#N/A</v>
      </c>
      <c r="M1152" s="10">
        <f t="shared" si="71"/>
        <v>120035.38499999999</v>
      </c>
    </row>
    <row r="1153" spans="6:13" ht="20" customHeight="1" x14ac:dyDescent="0.2">
      <c r="F1153" s="4">
        <v>43152</v>
      </c>
      <c r="G1153" t="s">
        <v>5</v>
      </c>
      <c r="H1153" t="s">
        <v>4</v>
      </c>
      <c r="I1153" s="10">
        <v>124481.41499999999</v>
      </c>
      <c r="J1153" s="30">
        <f t="shared" si="68"/>
        <v>124481.41499999999</v>
      </c>
      <c r="K1153" s="30" t="e">
        <f t="shared" si="69"/>
        <v>#N/A</v>
      </c>
      <c r="L1153" s="30" t="e">
        <f t="shared" si="70"/>
        <v>#N/A</v>
      </c>
      <c r="M1153" s="10">
        <f t="shared" si="71"/>
        <v>124481.41499999999</v>
      </c>
    </row>
    <row r="1154" spans="6:13" ht="20" customHeight="1" x14ac:dyDescent="0.2">
      <c r="F1154" s="4">
        <v>43153</v>
      </c>
      <c r="G1154" t="s">
        <v>5</v>
      </c>
      <c r="H1154" t="s">
        <v>4</v>
      </c>
      <c r="I1154" s="10">
        <v>133607.065</v>
      </c>
      <c r="J1154" s="30">
        <f t="shared" si="68"/>
        <v>133607.065</v>
      </c>
      <c r="K1154" s="30" t="e">
        <f t="shared" si="69"/>
        <v>#N/A</v>
      </c>
      <c r="L1154" s="30" t="e">
        <f t="shared" si="70"/>
        <v>#N/A</v>
      </c>
      <c r="M1154" s="10">
        <f t="shared" si="71"/>
        <v>133607.065</v>
      </c>
    </row>
    <row r="1155" spans="6:13" ht="20" customHeight="1" x14ac:dyDescent="0.2">
      <c r="F1155" s="4">
        <v>43154</v>
      </c>
      <c r="G1155" t="s">
        <v>5</v>
      </c>
      <c r="H1155" t="s">
        <v>4</v>
      </c>
      <c r="I1155" s="10">
        <v>136328.345</v>
      </c>
      <c r="J1155" s="30">
        <f t="shared" si="68"/>
        <v>136328.345</v>
      </c>
      <c r="K1155" s="30" t="e">
        <f t="shared" si="69"/>
        <v>#N/A</v>
      </c>
      <c r="L1155" s="30" t="e">
        <f t="shared" si="70"/>
        <v>#N/A</v>
      </c>
      <c r="M1155" s="10">
        <f t="shared" si="71"/>
        <v>136328.345</v>
      </c>
    </row>
    <row r="1156" spans="6:13" ht="20" customHeight="1" x14ac:dyDescent="0.2">
      <c r="F1156" s="4">
        <v>43155</v>
      </c>
      <c r="G1156" t="s">
        <v>5</v>
      </c>
      <c r="H1156" t="s">
        <v>4</v>
      </c>
      <c r="I1156" s="10">
        <v>119226.435</v>
      </c>
      <c r="J1156" s="30">
        <f t="shared" si="68"/>
        <v>119226.435</v>
      </c>
      <c r="K1156" s="30" t="e">
        <f t="shared" si="69"/>
        <v>#N/A</v>
      </c>
      <c r="L1156" s="30" t="e">
        <f t="shared" si="70"/>
        <v>#N/A</v>
      </c>
      <c r="M1156" s="10">
        <f t="shared" si="71"/>
        <v>119226.435</v>
      </c>
    </row>
    <row r="1157" spans="6:13" ht="20" customHeight="1" x14ac:dyDescent="0.2">
      <c r="F1157" s="4">
        <v>43156</v>
      </c>
      <c r="G1157" t="s">
        <v>5</v>
      </c>
      <c r="H1157" t="s">
        <v>4</v>
      </c>
      <c r="I1157" s="10">
        <v>96305.07</v>
      </c>
      <c r="J1157" s="30">
        <f t="shared" si="68"/>
        <v>96305.07</v>
      </c>
      <c r="K1157" s="30" t="e">
        <f t="shared" si="69"/>
        <v>#N/A</v>
      </c>
      <c r="L1157" s="30" t="e">
        <f t="shared" si="70"/>
        <v>#N/A</v>
      </c>
      <c r="M1157" s="10">
        <f t="shared" si="71"/>
        <v>96305.07</v>
      </c>
    </row>
    <row r="1158" spans="6:13" ht="20" customHeight="1" x14ac:dyDescent="0.2">
      <c r="F1158" s="4">
        <v>43157</v>
      </c>
      <c r="G1158" t="s">
        <v>5</v>
      </c>
      <c r="H1158" t="s">
        <v>4</v>
      </c>
      <c r="I1158" s="10">
        <v>117952.36500000001</v>
      </c>
      <c r="J1158" s="30">
        <f t="shared" ref="J1158:J1221" si="72">IF(G1158="Y",I1158,NA())</f>
        <v>117952.36500000001</v>
      </c>
      <c r="K1158" s="30" t="e">
        <f t="shared" ref="K1158:K1221" si="73">IF(G1158="N",I1158,NA())</f>
        <v>#N/A</v>
      </c>
      <c r="L1158" s="30" t="e">
        <f t="shared" ref="L1158:L1221" si="74">IF(H1158="Y",I1158,NA())</f>
        <v>#N/A</v>
      </c>
      <c r="M1158" s="10">
        <f t="shared" ref="M1158:M1221" si="75">IF(H1158="Y",NA(),I1158)</f>
        <v>117952.36500000001</v>
      </c>
    </row>
    <row r="1159" spans="6:13" ht="20" customHeight="1" x14ac:dyDescent="0.2">
      <c r="F1159" s="4">
        <v>43158</v>
      </c>
      <c r="G1159" t="s">
        <v>5</v>
      </c>
      <c r="H1159" t="s">
        <v>4</v>
      </c>
      <c r="I1159" s="10">
        <v>127894.285</v>
      </c>
      <c r="J1159" s="30">
        <f t="shared" si="72"/>
        <v>127894.285</v>
      </c>
      <c r="K1159" s="30" t="e">
        <f t="shared" si="73"/>
        <v>#N/A</v>
      </c>
      <c r="L1159" s="30" t="e">
        <f t="shared" si="74"/>
        <v>#N/A</v>
      </c>
      <c r="M1159" s="10">
        <f t="shared" si="75"/>
        <v>127894.285</v>
      </c>
    </row>
    <row r="1160" spans="6:13" ht="20" customHeight="1" x14ac:dyDescent="0.2">
      <c r="F1160" s="4">
        <v>43159</v>
      </c>
      <c r="G1160" t="s">
        <v>5</v>
      </c>
      <c r="H1160" t="s">
        <v>4</v>
      </c>
      <c r="I1160" s="10">
        <v>123400.17</v>
      </c>
      <c r="J1160" s="30">
        <f t="shared" si="72"/>
        <v>123400.17</v>
      </c>
      <c r="K1160" s="30" t="e">
        <f t="shared" si="73"/>
        <v>#N/A</v>
      </c>
      <c r="L1160" s="30" t="e">
        <f t="shared" si="74"/>
        <v>#N/A</v>
      </c>
      <c r="M1160" s="10">
        <f t="shared" si="75"/>
        <v>123400.17</v>
      </c>
    </row>
    <row r="1161" spans="6:13" ht="20" customHeight="1" x14ac:dyDescent="0.2">
      <c r="F1161" s="4">
        <v>43160</v>
      </c>
      <c r="G1161" t="s">
        <v>5</v>
      </c>
      <c r="H1161" t="s">
        <v>4</v>
      </c>
      <c r="I1161" s="10">
        <v>117346.26</v>
      </c>
      <c r="J1161" s="30">
        <f t="shared" si="72"/>
        <v>117346.26</v>
      </c>
      <c r="K1161" s="30" t="e">
        <f t="shared" si="73"/>
        <v>#N/A</v>
      </c>
      <c r="L1161" s="30" t="e">
        <f t="shared" si="74"/>
        <v>#N/A</v>
      </c>
      <c r="M1161" s="10">
        <f t="shared" si="75"/>
        <v>117346.26</v>
      </c>
    </row>
    <row r="1162" spans="6:13" ht="20" customHeight="1" x14ac:dyDescent="0.2">
      <c r="F1162" s="4">
        <v>43161</v>
      </c>
      <c r="G1162" t="s">
        <v>5</v>
      </c>
      <c r="H1162" t="s">
        <v>4</v>
      </c>
      <c r="I1162" s="10">
        <v>119960.33</v>
      </c>
      <c r="J1162" s="30">
        <f t="shared" si="72"/>
        <v>119960.33</v>
      </c>
      <c r="K1162" s="30" t="e">
        <f t="shared" si="73"/>
        <v>#N/A</v>
      </c>
      <c r="L1162" s="30" t="e">
        <f t="shared" si="74"/>
        <v>#N/A</v>
      </c>
      <c r="M1162" s="10">
        <f t="shared" si="75"/>
        <v>119960.33</v>
      </c>
    </row>
    <row r="1163" spans="6:13" ht="20" customHeight="1" x14ac:dyDescent="0.2">
      <c r="F1163" s="4">
        <v>43162</v>
      </c>
      <c r="G1163" t="s">
        <v>5</v>
      </c>
      <c r="H1163" t="s">
        <v>4</v>
      </c>
      <c r="I1163" s="10">
        <v>111096.30499999999</v>
      </c>
      <c r="J1163" s="30">
        <f t="shared" si="72"/>
        <v>111096.30499999999</v>
      </c>
      <c r="K1163" s="30" t="e">
        <f t="shared" si="73"/>
        <v>#N/A</v>
      </c>
      <c r="L1163" s="30" t="e">
        <f t="shared" si="74"/>
        <v>#N/A</v>
      </c>
      <c r="M1163" s="10">
        <f t="shared" si="75"/>
        <v>111096.30499999999</v>
      </c>
    </row>
    <row r="1164" spans="6:13" ht="20" customHeight="1" x14ac:dyDescent="0.2">
      <c r="F1164" s="4">
        <v>43163</v>
      </c>
      <c r="G1164" t="s">
        <v>5</v>
      </c>
      <c r="H1164" t="s">
        <v>4</v>
      </c>
      <c r="I1164" s="10">
        <v>101334.2</v>
      </c>
      <c r="J1164" s="30">
        <f t="shared" si="72"/>
        <v>101334.2</v>
      </c>
      <c r="K1164" s="30" t="e">
        <f t="shared" si="73"/>
        <v>#N/A</v>
      </c>
      <c r="L1164" s="30" t="e">
        <f t="shared" si="74"/>
        <v>#N/A</v>
      </c>
      <c r="M1164" s="10">
        <f t="shared" si="75"/>
        <v>101334.2</v>
      </c>
    </row>
    <row r="1165" spans="6:13" ht="20" customHeight="1" x14ac:dyDescent="0.2">
      <c r="F1165" s="4">
        <v>43164</v>
      </c>
      <c r="G1165" t="s">
        <v>5</v>
      </c>
      <c r="H1165" t="s">
        <v>4</v>
      </c>
      <c r="I1165" s="10">
        <v>112527.285</v>
      </c>
      <c r="J1165" s="30">
        <f t="shared" si="72"/>
        <v>112527.285</v>
      </c>
      <c r="K1165" s="30" t="e">
        <f t="shared" si="73"/>
        <v>#N/A</v>
      </c>
      <c r="L1165" s="30" t="e">
        <f t="shared" si="74"/>
        <v>#N/A</v>
      </c>
      <c r="M1165" s="10">
        <f t="shared" si="75"/>
        <v>112527.285</v>
      </c>
    </row>
    <row r="1166" spans="6:13" ht="20" customHeight="1" x14ac:dyDescent="0.2">
      <c r="F1166" s="4">
        <v>43165</v>
      </c>
      <c r="G1166" t="s">
        <v>5</v>
      </c>
      <c r="H1166" t="s">
        <v>4</v>
      </c>
      <c r="I1166" s="10">
        <v>113850.81</v>
      </c>
      <c r="J1166" s="30">
        <f t="shared" si="72"/>
        <v>113850.81</v>
      </c>
      <c r="K1166" s="30" t="e">
        <f t="shared" si="73"/>
        <v>#N/A</v>
      </c>
      <c r="L1166" s="30" t="e">
        <f t="shared" si="74"/>
        <v>#N/A</v>
      </c>
      <c r="M1166" s="10">
        <f t="shared" si="75"/>
        <v>113850.81</v>
      </c>
    </row>
    <row r="1167" spans="6:13" ht="20" customHeight="1" x14ac:dyDescent="0.2">
      <c r="F1167" s="4">
        <v>43166</v>
      </c>
      <c r="G1167" t="s">
        <v>5</v>
      </c>
      <c r="H1167" t="s">
        <v>4</v>
      </c>
      <c r="I1167" s="10">
        <v>122717.5</v>
      </c>
      <c r="J1167" s="30">
        <f t="shared" si="72"/>
        <v>122717.5</v>
      </c>
      <c r="K1167" s="30" t="e">
        <f t="shared" si="73"/>
        <v>#N/A</v>
      </c>
      <c r="L1167" s="30" t="e">
        <f t="shared" si="74"/>
        <v>#N/A</v>
      </c>
      <c r="M1167" s="10">
        <f t="shared" si="75"/>
        <v>122717.5</v>
      </c>
    </row>
    <row r="1168" spans="6:13" ht="20" customHeight="1" x14ac:dyDescent="0.2">
      <c r="F1168" s="4">
        <v>43167</v>
      </c>
      <c r="G1168" t="s">
        <v>5</v>
      </c>
      <c r="H1168" t="s">
        <v>4</v>
      </c>
      <c r="I1168" s="10">
        <v>128732.59</v>
      </c>
      <c r="J1168" s="30">
        <f t="shared" si="72"/>
        <v>128732.59</v>
      </c>
      <c r="K1168" s="30" t="e">
        <f t="shared" si="73"/>
        <v>#N/A</v>
      </c>
      <c r="L1168" s="30" t="e">
        <f t="shared" si="74"/>
        <v>#N/A</v>
      </c>
      <c r="M1168" s="10">
        <f t="shared" si="75"/>
        <v>128732.59</v>
      </c>
    </row>
    <row r="1169" spans="6:13" ht="20" customHeight="1" x14ac:dyDescent="0.2">
      <c r="F1169" s="4">
        <v>43168</v>
      </c>
      <c r="G1169" t="s">
        <v>5</v>
      </c>
      <c r="H1169" t="s">
        <v>4</v>
      </c>
      <c r="I1169" s="10">
        <v>127805.485</v>
      </c>
      <c r="J1169" s="30">
        <f t="shared" si="72"/>
        <v>127805.485</v>
      </c>
      <c r="K1169" s="30" t="e">
        <f t="shared" si="73"/>
        <v>#N/A</v>
      </c>
      <c r="L1169" s="30" t="e">
        <f t="shared" si="74"/>
        <v>#N/A</v>
      </c>
      <c r="M1169" s="10">
        <f t="shared" si="75"/>
        <v>127805.485</v>
      </c>
    </row>
    <row r="1170" spans="6:13" ht="20" customHeight="1" x14ac:dyDescent="0.2">
      <c r="F1170" s="4">
        <v>43169</v>
      </c>
      <c r="G1170" t="s">
        <v>5</v>
      </c>
      <c r="H1170" t="s">
        <v>4</v>
      </c>
      <c r="I1170" s="10">
        <v>120398.88499999999</v>
      </c>
      <c r="J1170" s="30">
        <f t="shared" si="72"/>
        <v>120398.88499999999</v>
      </c>
      <c r="K1170" s="30" t="e">
        <f t="shared" si="73"/>
        <v>#N/A</v>
      </c>
      <c r="L1170" s="30" t="e">
        <f t="shared" si="74"/>
        <v>#N/A</v>
      </c>
      <c r="M1170" s="10">
        <f t="shared" si="75"/>
        <v>120398.88499999999</v>
      </c>
    </row>
    <row r="1171" spans="6:13" ht="20" customHeight="1" x14ac:dyDescent="0.2">
      <c r="F1171" s="4">
        <v>43170</v>
      </c>
      <c r="G1171" t="s">
        <v>5</v>
      </c>
      <c r="H1171" t="s">
        <v>4</v>
      </c>
      <c r="I1171" s="10">
        <v>104486.18</v>
      </c>
      <c r="J1171" s="30">
        <f t="shared" si="72"/>
        <v>104486.18</v>
      </c>
      <c r="K1171" s="30" t="e">
        <f t="shared" si="73"/>
        <v>#N/A</v>
      </c>
      <c r="L1171" s="30" t="e">
        <f t="shared" si="74"/>
        <v>#N/A</v>
      </c>
      <c r="M1171" s="10">
        <f t="shared" si="75"/>
        <v>104486.18</v>
      </c>
    </row>
    <row r="1172" spans="6:13" ht="20" customHeight="1" x14ac:dyDescent="0.2">
      <c r="F1172" s="4">
        <v>43171</v>
      </c>
      <c r="G1172" t="s">
        <v>5</v>
      </c>
      <c r="H1172" t="s">
        <v>5</v>
      </c>
      <c r="I1172" s="10">
        <v>97542.31</v>
      </c>
      <c r="J1172" s="30">
        <f t="shared" si="72"/>
        <v>97542.31</v>
      </c>
      <c r="K1172" s="30" t="e">
        <f t="shared" si="73"/>
        <v>#N/A</v>
      </c>
      <c r="L1172" s="30">
        <f t="shared" si="74"/>
        <v>97542.31</v>
      </c>
      <c r="M1172" s="10" t="e">
        <f t="shared" si="75"/>
        <v>#N/A</v>
      </c>
    </row>
    <row r="1173" spans="6:13" ht="20" customHeight="1" x14ac:dyDescent="0.2">
      <c r="F1173" s="4">
        <v>43172</v>
      </c>
      <c r="G1173" t="s">
        <v>5</v>
      </c>
      <c r="H1173" t="s">
        <v>4</v>
      </c>
      <c r="I1173" s="10">
        <v>112663.625</v>
      </c>
      <c r="J1173" s="30">
        <f t="shared" si="72"/>
        <v>112663.625</v>
      </c>
      <c r="K1173" s="30" t="e">
        <f t="shared" si="73"/>
        <v>#N/A</v>
      </c>
      <c r="L1173" s="30" t="e">
        <f t="shared" si="74"/>
        <v>#N/A</v>
      </c>
      <c r="M1173" s="10">
        <f t="shared" si="75"/>
        <v>112663.625</v>
      </c>
    </row>
    <row r="1174" spans="6:13" ht="20" customHeight="1" x14ac:dyDescent="0.2">
      <c r="F1174" s="4">
        <v>43173</v>
      </c>
      <c r="G1174" t="s">
        <v>5</v>
      </c>
      <c r="H1174" t="s">
        <v>4</v>
      </c>
      <c r="I1174" s="10">
        <v>114195.35</v>
      </c>
      <c r="J1174" s="30">
        <f t="shared" si="72"/>
        <v>114195.35</v>
      </c>
      <c r="K1174" s="30" t="e">
        <f t="shared" si="73"/>
        <v>#N/A</v>
      </c>
      <c r="L1174" s="30" t="e">
        <f t="shared" si="74"/>
        <v>#N/A</v>
      </c>
      <c r="M1174" s="10">
        <f t="shared" si="75"/>
        <v>114195.35</v>
      </c>
    </row>
    <row r="1175" spans="6:13" ht="20" customHeight="1" x14ac:dyDescent="0.2">
      <c r="F1175" s="4">
        <v>43174</v>
      </c>
      <c r="G1175" t="s">
        <v>5</v>
      </c>
      <c r="H1175" t="s">
        <v>4</v>
      </c>
      <c r="I1175" s="10">
        <v>116045.27</v>
      </c>
      <c r="J1175" s="30">
        <f t="shared" si="72"/>
        <v>116045.27</v>
      </c>
      <c r="K1175" s="30" t="e">
        <f t="shared" si="73"/>
        <v>#N/A</v>
      </c>
      <c r="L1175" s="30" t="e">
        <f t="shared" si="74"/>
        <v>#N/A</v>
      </c>
      <c r="M1175" s="10">
        <f t="shared" si="75"/>
        <v>116045.27</v>
      </c>
    </row>
    <row r="1176" spans="6:13" ht="20" customHeight="1" x14ac:dyDescent="0.2">
      <c r="F1176" s="4">
        <v>43175</v>
      </c>
      <c r="G1176" t="s">
        <v>5</v>
      </c>
      <c r="H1176" t="s">
        <v>4</v>
      </c>
      <c r="I1176" s="10">
        <v>116284.345</v>
      </c>
      <c r="J1176" s="30">
        <f t="shared" si="72"/>
        <v>116284.345</v>
      </c>
      <c r="K1176" s="30" t="e">
        <f t="shared" si="73"/>
        <v>#N/A</v>
      </c>
      <c r="L1176" s="30" t="e">
        <f t="shared" si="74"/>
        <v>#N/A</v>
      </c>
      <c r="M1176" s="10">
        <f t="shared" si="75"/>
        <v>116284.345</v>
      </c>
    </row>
    <row r="1177" spans="6:13" ht="20" customHeight="1" x14ac:dyDescent="0.2">
      <c r="F1177" s="4">
        <v>43176</v>
      </c>
      <c r="G1177" t="s">
        <v>5</v>
      </c>
      <c r="H1177" t="s">
        <v>4</v>
      </c>
      <c r="I1177" s="10">
        <v>110715.12</v>
      </c>
      <c r="J1177" s="30">
        <f t="shared" si="72"/>
        <v>110715.12</v>
      </c>
      <c r="K1177" s="30" t="e">
        <f t="shared" si="73"/>
        <v>#N/A</v>
      </c>
      <c r="L1177" s="30" t="e">
        <f t="shared" si="74"/>
        <v>#N/A</v>
      </c>
      <c r="M1177" s="10">
        <f t="shared" si="75"/>
        <v>110715.12</v>
      </c>
    </row>
    <row r="1178" spans="6:13" ht="20" customHeight="1" x14ac:dyDescent="0.2">
      <c r="F1178" s="4">
        <v>43177</v>
      </c>
      <c r="G1178" t="s">
        <v>5</v>
      </c>
      <c r="H1178" t="s">
        <v>4</v>
      </c>
      <c r="I1178" s="10">
        <v>97262.705000000002</v>
      </c>
      <c r="J1178" s="30">
        <f t="shared" si="72"/>
        <v>97262.705000000002</v>
      </c>
      <c r="K1178" s="30" t="e">
        <f t="shared" si="73"/>
        <v>#N/A</v>
      </c>
      <c r="L1178" s="30" t="e">
        <f t="shared" si="74"/>
        <v>#N/A</v>
      </c>
      <c r="M1178" s="10">
        <f t="shared" si="75"/>
        <v>97262.705000000002</v>
      </c>
    </row>
    <row r="1179" spans="6:13" ht="20" customHeight="1" x14ac:dyDescent="0.2">
      <c r="F1179" s="4">
        <v>43178</v>
      </c>
      <c r="G1179" t="s">
        <v>5</v>
      </c>
      <c r="H1179" t="s">
        <v>4</v>
      </c>
      <c r="I1179" s="10">
        <v>111617.94500000001</v>
      </c>
      <c r="J1179" s="30">
        <f t="shared" si="72"/>
        <v>111617.94500000001</v>
      </c>
      <c r="K1179" s="30" t="e">
        <f t="shared" si="73"/>
        <v>#N/A</v>
      </c>
      <c r="L1179" s="30" t="e">
        <f t="shared" si="74"/>
        <v>#N/A</v>
      </c>
      <c r="M1179" s="10">
        <f t="shared" si="75"/>
        <v>111617.94500000001</v>
      </c>
    </row>
    <row r="1180" spans="6:13" ht="20" customHeight="1" x14ac:dyDescent="0.2">
      <c r="F1180" s="4">
        <v>43179</v>
      </c>
      <c r="G1180" t="s">
        <v>5</v>
      </c>
      <c r="H1180" t="s">
        <v>4</v>
      </c>
      <c r="I1180" s="10">
        <v>110794.26</v>
      </c>
      <c r="J1180" s="30">
        <f t="shared" si="72"/>
        <v>110794.26</v>
      </c>
      <c r="K1180" s="30" t="e">
        <f t="shared" si="73"/>
        <v>#N/A</v>
      </c>
      <c r="L1180" s="30" t="e">
        <f t="shared" si="74"/>
        <v>#N/A</v>
      </c>
      <c r="M1180" s="10">
        <f t="shared" si="75"/>
        <v>110794.26</v>
      </c>
    </row>
    <row r="1181" spans="6:13" ht="20" customHeight="1" x14ac:dyDescent="0.2">
      <c r="F1181" s="4">
        <v>43180</v>
      </c>
      <c r="G1181" t="s">
        <v>5</v>
      </c>
      <c r="H1181" t="s">
        <v>4</v>
      </c>
      <c r="I1181" s="10">
        <v>111254.315</v>
      </c>
      <c r="J1181" s="30">
        <f t="shared" si="72"/>
        <v>111254.315</v>
      </c>
      <c r="K1181" s="30" t="e">
        <f t="shared" si="73"/>
        <v>#N/A</v>
      </c>
      <c r="L1181" s="30" t="e">
        <f t="shared" si="74"/>
        <v>#N/A</v>
      </c>
      <c r="M1181" s="10">
        <f t="shared" si="75"/>
        <v>111254.315</v>
      </c>
    </row>
    <row r="1182" spans="6:13" ht="20" customHeight="1" x14ac:dyDescent="0.2">
      <c r="F1182" s="4">
        <v>43181</v>
      </c>
      <c r="G1182" t="s">
        <v>5</v>
      </c>
      <c r="H1182" t="s">
        <v>4</v>
      </c>
      <c r="I1182" s="10">
        <v>115020.505</v>
      </c>
      <c r="J1182" s="30">
        <f t="shared" si="72"/>
        <v>115020.505</v>
      </c>
      <c r="K1182" s="30" t="e">
        <f t="shared" si="73"/>
        <v>#N/A</v>
      </c>
      <c r="L1182" s="30" t="e">
        <f t="shared" si="74"/>
        <v>#N/A</v>
      </c>
      <c r="M1182" s="10">
        <f t="shared" si="75"/>
        <v>115020.505</v>
      </c>
    </row>
    <row r="1183" spans="6:13" ht="20" customHeight="1" x14ac:dyDescent="0.2">
      <c r="F1183" s="4">
        <v>43182</v>
      </c>
      <c r="G1183" t="s">
        <v>5</v>
      </c>
      <c r="H1183" t="s">
        <v>4</v>
      </c>
      <c r="I1183" s="10">
        <v>119298.325</v>
      </c>
      <c r="J1183" s="30">
        <f t="shared" si="72"/>
        <v>119298.325</v>
      </c>
      <c r="K1183" s="30" t="e">
        <f t="shared" si="73"/>
        <v>#N/A</v>
      </c>
      <c r="L1183" s="30" t="e">
        <f t="shared" si="74"/>
        <v>#N/A</v>
      </c>
      <c r="M1183" s="10">
        <f t="shared" si="75"/>
        <v>119298.325</v>
      </c>
    </row>
    <row r="1184" spans="6:13" ht="20" customHeight="1" x14ac:dyDescent="0.2">
      <c r="F1184" s="4">
        <v>43183</v>
      </c>
      <c r="G1184" t="s">
        <v>5</v>
      </c>
      <c r="H1184" t="s">
        <v>4</v>
      </c>
      <c r="I1184" s="10">
        <v>112312.69500000001</v>
      </c>
      <c r="J1184" s="30">
        <f t="shared" si="72"/>
        <v>112312.69500000001</v>
      </c>
      <c r="K1184" s="30" t="e">
        <f t="shared" si="73"/>
        <v>#N/A</v>
      </c>
      <c r="L1184" s="30" t="e">
        <f t="shared" si="74"/>
        <v>#N/A</v>
      </c>
      <c r="M1184" s="10">
        <f t="shared" si="75"/>
        <v>112312.69500000001</v>
      </c>
    </row>
    <row r="1185" spans="6:13" ht="20" customHeight="1" x14ac:dyDescent="0.2">
      <c r="F1185" s="4">
        <v>43184</v>
      </c>
      <c r="G1185" t="s">
        <v>5</v>
      </c>
      <c r="H1185" t="s">
        <v>4</v>
      </c>
      <c r="I1185" s="10">
        <v>98918.514999999999</v>
      </c>
      <c r="J1185" s="30">
        <f t="shared" si="72"/>
        <v>98918.514999999999</v>
      </c>
      <c r="K1185" s="30" t="e">
        <f t="shared" si="73"/>
        <v>#N/A</v>
      </c>
      <c r="L1185" s="30" t="e">
        <f t="shared" si="74"/>
        <v>#N/A</v>
      </c>
      <c r="M1185" s="10">
        <f t="shared" si="75"/>
        <v>98918.514999999999</v>
      </c>
    </row>
    <row r="1186" spans="6:13" ht="20" customHeight="1" x14ac:dyDescent="0.2">
      <c r="F1186" s="4">
        <v>43185</v>
      </c>
      <c r="G1186" t="s">
        <v>5</v>
      </c>
      <c r="H1186" t="s">
        <v>4</v>
      </c>
      <c r="I1186" s="10">
        <v>112488.215</v>
      </c>
      <c r="J1186" s="30">
        <f t="shared" si="72"/>
        <v>112488.215</v>
      </c>
      <c r="K1186" s="30" t="e">
        <f t="shared" si="73"/>
        <v>#N/A</v>
      </c>
      <c r="L1186" s="30" t="e">
        <f t="shared" si="74"/>
        <v>#N/A</v>
      </c>
      <c r="M1186" s="10">
        <f t="shared" si="75"/>
        <v>112488.215</v>
      </c>
    </row>
    <row r="1187" spans="6:13" ht="20" customHeight="1" x14ac:dyDescent="0.2">
      <c r="F1187" s="4">
        <v>43186</v>
      </c>
      <c r="G1187" t="s">
        <v>5</v>
      </c>
      <c r="H1187" t="s">
        <v>4</v>
      </c>
      <c r="I1187" s="10">
        <v>116809.36500000001</v>
      </c>
      <c r="J1187" s="30">
        <f t="shared" si="72"/>
        <v>116809.36500000001</v>
      </c>
      <c r="K1187" s="30" t="e">
        <f t="shared" si="73"/>
        <v>#N/A</v>
      </c>
      <c r="L1187" s="30" t="e">
        <f t="shared" si="74"/>
        <v>#N/A</v>
      </c>
      <c r="M1187" s="10">
        <f t="shared" si="75"/>
        <v>116809.36500000001</v>
      </c>
    </row>
    <row r="1188" spans="6:13" ht="20" customHeight="1" x14ac:dyDescent="0.2">
      <c r="F1188" s="4">
        <v>43187</v>
      </c>
      <c r="G1188" t="s">
        <v>5</v>
      </c>
      <c r="H1188" t="s">
        <v>4</v>
      </c>
      <c r="I1188" s="10">
        <v>117744.005</v>
      </c>
      <c r="J1188" s="30">
        <f t="shared" si="72"/>
        <v>117744.005</v>
      </c>
      <c r="K1188" s="30" t="e">
        <f t="shared" si="73"/>
        <v>#N/A</v>
      </c>
      <c r="L1188" s="30" t="e">
        <f t="shared" si="74"/>
        <v>#N/A</v>
      </c>
      <c r="M1188" s="10">
        <f t="shared" si="75"/>
        <v>117744.005</v>
      </c>
    </row>
    <row r="1189" spans="6:13" ht="20" customHeight="1" x14ac:dyDescent="0.2">
      <c r="F1189" s="4">
        <v>43188</v>
      </c>
      <c r="G1189" t="s">
        <v>4</v>
      </c>
      <c r="H1189" t="s">
        <v>4</v>
      </c>
      <c r="I1189" s="10">
        <v>116457.26</v>
      </c>
      <c r="J1189" s="30" t="e">
        <f t="shared" si="72"/>
        <v>#N/A</v>
      </c>
      <c r="K1189" s="30">
        <f t="shared" si="73"/>
        <v>116457.26</v>
      </c>
      <c r="L1189" s="30" t="e">
        <f t="shared" si="74"/>
        <v>#N/A</v>
      </c>
      <c r="M1189" s="10">
        <f t="shared" si="75"/>
        <v>116457.26</v>
      </c>
    </row>
    <row r="1190" spans="6:13" ht="20" customHeight="1" x14ac:dyDescent="0.2">
      <c r="F1190" s="4">
        <v>43189</v>
      </c>
      <c r="G1190" t="s">
        <v>4</v>
      </c>
      <c r="H1190" t="s">
        <v>5</v>
      </c>
      <c r="I1190" s="10">
        <v>97070.345000000001</v>
      </c>
      <c r="J1190" s="30" t="e">
        <f t="shared" si="72"/>
        <v>#N/A</v>
      </c>
      <c r="K1190" s="30">
        <f t="shared" si="73"/>
        <v>97070.345000000001</v>
      </c>
      <c r="L1190" s="30">
        <f t="shared" si="74"/>
        <v>97070.345000000001</v>
      </c>
      <c r="M1190" s="10" t="e">
        <f t="shared" si="75"/>
        <v>#N/A</v>
      </c>
    </row>
    <row r="1191" spans="6:13" ht="20" customHeight="1" x14ac:dyDescent="0.2">
      <c r="F1191" s="4">
        <v>43190</v>
      </c>
      <c r="G1191" t="s">
        <v>4</v>
      </c>
      <c r="H1191" t="s">
        <v>5</v>
      </c>
      <c r="I1191" s="10">
        <v>99687.64</v>
      </c>
      <c r="J1191" s="30" t="e">
        <f t="shared" si="72"/>
        <v>#N/A</v>
      </c>
      <c r="K1191" s="30">
        <f t="shared" si="73"/>
        <v>99687.64</v>
      </c>
      <c r="L1191" s="30">
        <f t="shared" si="74"/>
        <v>99687.64</v>
      </c>
      <c r="M1191" s="10" t="e">
        <f t="shared" si="75"/>
        <v>#N/A</v>
      </c>
    </row>
    <row r="1192" spans="6:13" ht="20" customHeight="1" x14ac:dyDescent="0.2">
      <c r="F1192" s="4">
        <v>43191</v>
      </c>
      <c r="G1192" t="s">
        <v>4</v>
      </c>
      <c r="H1192" t="s">
        <v>5</v>
      </c>
      <c r="I1192" s="10">
        <v>98817.03</v>
      </c>
      <c r="J1192" s="30" t="e">
        <f t="shared" si="72"/>
        <v>#N/A</v>
      </c>
      <c r="K1192" s="30">
        <f t="shared" si="73"/>
        <v>98817.03</v>
      </c>
      <c r="L1192" s="30">
        <f t="shared" si="74"/>
        <v>98817.03</v>
      </c>
      <c r="M1192" s="10" t="e">
        <f t="shared" si="75"/>
        <v>#N/A</v>
      </c>
    </row>
    <row r="1193" spans="6:13" ht="20" customHeight="1" x14ac:dyDescent="0.2">
      <c r="F1193" s="4">
        <v>43192</v>
      </c>
      <c r="G1193" t="s">
        <v>4</v>
      </c>
      <c r="H1193" t="s">
        <v>5</v>
      </c>
      <c r="I1193" s="10">
        <v>98258.25</v>
      </c>
      <c r="J1193" s="30" t="e">
        <f t="shared" si="72"/>
        <v>#N/A</v>
      </c>
      <c r="K1193" s="30">
        <f t="shared" si="73"/>
        <v>98258.25</v>
      </c>
      <c r="L1193" s="30">
        <f t="shared" si="74"/>
        <v>98258.25</v>
      </c>
      <c r="M1193" s="10" t="e">
        <f t="shared" si="75"/>
        <v>#N/A</v>
      </c>
    </row>
    <row r="1194" spans="6:13" ht="20" customHeight="1" x14ac:dyDescent="0.2">
      <c r="F1194" s="4">
        <v>43193</v>
      </c>
      <c r="G1194" t="s">
        <v>4</v>
      </c>
      <c r="H1194" t="s">
        <v>4</v>
      </c>
      <c r="I1194" s="10">
        <v>113381.53</v>
      </c>
      <c r="J1194" s="30" t="e">
        <f t="shared" si="72"/>
        <v>#N/A</v>
      </c>
      <c r="K1194" s="30">
        <f t="shared" si="73"/>
        <v>113381.53</v>
      </c>
      <c r="L1194" s="30" t="e">
        <f t="shared" si="74"/>
        <v>#N/A</v>
      </c>
      <c r="M1194" s="10">
        <f t="shared" si="75"/>
        <v>113381.53</v>
      </c>
    </row>
    <row r="1195" spans="6:13" ht="20" customHeight="1" x14ac:dyDescent="0.2">
      <c r="F1195" s="4">
        <v>43194</v>
      </c>
      <c r="G1195" t="s">
        <v>4</v>
      </c>
      <c r="H1195" t="s">
        <v>4</v>
      </c>
      <c r="I1195" s="10">
        <v>115974.61</v>
      </c>
      <c r="J1195" s="30" t="e">
        <f t="shared" si="72"/>
        <v>#N/A</v>
      </c>
      <c r="K1195" s="30">
        <f t="shared" si="73"/>
        <v>115974.61</v>
      </c>
      <c r="L1195" s="30" t="e">
        <f t="shared" si="74"/>
        <v>#N/A</v>
      </c>
      <c r="M1195" s="10">
        <f t="shared" si="75"/>
        <v>115974.61</v>
      </c>
    </row>
    <row r="1196" spans="6:13" ht="20" customHeight="1" x14ac:dyDescent="0.2">
      <c r="F1196" s="4">
        <v>43195</v>
      </c>
      <c r="G1196" t="s">
        <v>4</v>
      </c>
      <c r="H1196" t="s">
        <v>4</v>
      </c>
      <c r="I1196" s="10">
        <v>117551.69500000001</v>
      </c>
      <c r="J1196" s="30" t="e">
        <f t="shared" si="72"/>
        <v>#N/A</v>
      </c>
      <c r="K1196" s="30">
        <f t="shared" si="73"/>
        <v>117551.69500000001</v>
      </c>
      <c r="L1196" s="30" t="e">
        <f t="shared" si="74"/>
        <v>#N/A</v>
      </c>
      <c r="M1196" s="10">
        <f t="shared" si="75"/>
        <v>117551.69500000001</v>
      </c>
    </row>
    <row r="1197" spans="6:13" ht="20" customHeight="1" x14ac:dyDescent="0.2">
      <c r="F1197" s="4">
        <v>43196</v>
      </c>
      <c r="G1197" t="s">
        <v>4</v>
      </c>
      <c r="H1197" t="s">
        <v>4</v>
      </c>
      <c r="I1197" s="10">
        <v>115979.07</v>
      </c>
      <c r="J1197" s="30" t="e">
        <f t="shared" si="72"/>
        <v>#N/A</v>
      </c>
      <c r="K1197" s="30">
        <f t="shared" si="73"/>
        <v>115979.07</v>
      </c>
      <c r="L1197" s="30" t="e">
        <f t="shared" si="74"/>
        <v>#N/A</v>
      </c>
      <c r="M1197" s="10">
        <f t="shared" si="75"/>
        <v>115979.07</v>
      </c>
    </row>
    <row r="1198" spans="6:13" ht="20" customHeight="1" x14ac:dyDescent="0.2">
      <c r="F1198" s="4">
        <v>43197</v>
      </c>
      <c r="G1198" t="s">
        <v>4</v>
      </c>
      <c r="H1198" t="s">
        <v>4</v>
      </c>
      <c r="I1198" s="10">
        <v>105938.47500000001</v>
      </c>
      <c r="J1198" s="30" t="e">
        <f t="shared" si="72"/>
        <v>#N/A</v>
      </c>
      <c r="K1198" s="30">
        <f t="shared" si="73"/>
        <v>105938.47500000001</v>
      </c>
      <c r="L1198" s="30" t="e">
        <f t="shared" si="74"/>
        <v>#N/A</v>
      </c>
      <c r="M1198" s="10">
        <f t="shared" si="75"/>
        <v>105938.47500000001</v>
      </c>
    </row>
    <row r="1199" spans="6:13" ht="20" customHeight="1" x14ac:dyDescent="0.2">
      <c r="F1199" s="4">
        <v>43198</v>
      </c>
      <c r="G1199" t="s">
        <v>4</v>
      </c>
      <c r="H1199" t="s">
        <v>4</v>
      </c>
      <c r="I1199" s="10">
        <v>100571.16499999999</v>
      </c>
      <c r="J1199" s="30" t="e">
        <f t="shared" si="72"/>
        <v>#N/A</v>
      </c>
      <c r="K1199" s="30">
        <f t="shared" si="73"/>
        <v>100571.16499999999</v>
      </c>
      <c r="L1199" s="30" t="e">
        <f t="shared" si="74"/>
        <v>#N/A</v>
      </c>
      <c r="M1199" s="10">
        <f t="shared" si="75"/>
        <v>100571.16499999999</v>
      </c>
    </row>
    <row r="1200" spans="6:13" ht="20" customHeight="1" x14ac:dyDescent="0.2">
      <c r="F1200" s="4">
        <v>43199</v>
      </c>
      <c r="G1200" t="s">
        <v>4</v>
      </c>
      <c r="H1200" t="s">
        <v>4</v>
      </c>
      <c r="I1200" s="10">
        <v>118702.925</v>
      </c>
      <c r="J1200" s="30" t="e">
        <f t="shared" si="72"/>
        <v>#N/A</v>
      </c>
      <c r="K1200" s="30">
        <f t="shared" si="73"/>
        <v>118702.925</v>
      </c>
      <c r="L1200" s="30" t="e">
        <f t="shared" si="74"/>
        <v>#N/A</v>
      </c>
      <c r="M1200" s="10">
        <f t="shared" si="75"/>
        <v>118702.925</v>
      </c>
    </row>
    <row r="1201" spans="6:13" ht="20" customHeight="1" x14ac:dyDescent="0.2">
      <c r="F1201" s="4">
        <v>43200</v>
      </c>
      <c r="G1201" t="s">
        <v>4</v>
      </c>
      <c r="H1201" t="s">
        <v>4</v>
      </c>
      <c r="I1201" s="10">
        <v>122423.01</v>
      </c>
      <c r="J1201" s="30" t="e">
        <f t="shared" si="72"/>
        <v>#N/A</v>
      </c>
      <c r="K1201" s="30">
        <f t="shared" si="73"/>
        <v>122423.01</v>
      </c>
      <c r="L1201" s="30" t="e">
        <f t="shared" si="74"/>
        <v>#N/A</v>
      </c>
      <c r="M1201" s="10">
        <f t="shared" si="75"/>
        <v>122423.01</v>
      </c>
    </row>
    <row r="1202" spans="6:13" ht="20" customHeight="1" x14ac:dyDescent="0.2">
      <c r="F1202" s="4">
        <v>43201</v>
      </c>
      <c r="G1202" t="s">
        <v>4</v>
      </c>
      <c r="H1202" t="s">
        <v>4</v>
      </c>
      <c r="I1202" s="10">
        <v>121944.995</v>
      </c>
      <c r="J1202" s="30" t="e">
        <f t="shared" si="72"/>
        <v>#N/A</v>
      </c>
      <c r="K1202" s="30">
        <f t="shared" si="73"/>
        <v>121944.995</v>
      </c>
      <c r="L1202" s="30" t="e">
        <f t="shared" si="74"/>
        <v>#N/A</v>
      </c>
      <c r="M1202" s="10">
        <f t="shared" si="75"/>
        <v>121944.995</v>
      </c>
    </row>
    <row r="1203" spans="6:13" ht="20" customHeight="1" x14ac:dyDescent="0.2">
      <c r="F1203" s="4">
        <v>43202</v>
      </c>
      <c r="G1203" t="s">
        <v>4</v>
      </c>
      <c r="H1203" t="s">
        <v>4</v>
      </c>
      <c r="I1203" s="10">
        <v>119876.63</v>
      </c>
      <c r="J1203" s="30" t="e">
        <f t="shared" si="72"/>
        <v>#N/A</v>
      </c>
      <c r="K1203" s="30">
        <f t="shared" si="73"/>
        <v>119876.63</v>
      </c>
      <c r="L1203" s="30" t="e">
        <f t="shared" si="74"/>
        <v>#N/A</v>
      </c>
      <c r="M1203" s="10">
        <f t="shared" si="75"/>
        <v>119876.63</v>
      </c>
    </row>
    <row r="1204" spans="6:13" ht="20" customHeight="1" x14ac:dyDescent="0.2">
      <c r="F1204" s="4">
        <v>43203</v>
      </c>
      <c r="G1204" t="s">
        <v>4</v>
      </c>
      <c r="H1204" t="s">
        <v>4</v>
      </c>
      <c r="I1204" s="10">
        <v>113609.76</v>
      </c>
      <c r="J1204" s="30" t="e">
        <f t="shared" si="72"/>
        <v>#N/A</v>
      </c>
      <c r="K1204" s="30">
        <f t="shared" si="73"/>
        <v>113609.76</v>
      </c>
      <c r="L1204" s="30" t="e">
        <f t="shared" si="74"/>
        <v>#N/A</v>
      </c>
      <c r="M1204" s="10">
        <f t="shared" si="75"/>
        <v>113609.76</v>
      </c>
    </row>
    <row r="1205" spans="6:13" ht="20" customHeight="1" x14ac:dyDescent="0.2">
      <c r="F1205" s="4">
        <v>43204</v>
      </c>
      <c r="G1205" t="s">
        <v>4</v>
      </c>
      <c r="H1205" t="s">
        <v>4</v>
      </c>
      <c r="I1205" s="10">
        <v>105135.30499999999</v>
      </c>
      <c r="J1205" s="30" t="e">
        <f t="shared" si="72"/>
        <v>#N/A</v>
      </c>
      <c r="K1205" s="30">
        <f t="shared" si="73"/>
        <v>105135.30499999999</v>
      </c>
      <c r="L1205" s="30" t="e">
        <f t="shared" si="74"/>
        <v>#N/A</v>
      </c>
      <c r="M1205" s="10">
        <f t="shared" si="75"/>
        <v>105135.30499999999</v>
      </c>
    </row>
    <row r="1206" spans="6:13" ht="20" customHeight="1" x14ac:dyDescent="0.2">
      <c r="F1206" s="4">
        <v>43205</v>
      </c>
      <c r="G1206" t="s">
        <v>4</v>
      </c>
      <c r="H1206" t="s">
        <v>4</v>
      </c>
      <c r="I1206" s="10">
        <v>104123.39</v>
      </c>
      <c r="J1206" s="30" t="e">
        <f t="shared" si="72"/>
        <v>#N/A</v>
      </c>
      <c r="K1206" s="30">
        <f t="shared" si="73"/>
        <v>104123.39</v>
      </c>
      <c r="L1206" s="30" t="e">
        <f t="shared" si="74"/>
        <v>#N/A</v>
      </c>
      <c r="M1206" s="10">
        <f t="shared" si="75"/>
        <v>104123.39</v>
      </c>
    </row>
    <row r="1207" spans="6:13" ht="20" customHeight="1" x14ac:dyDescent="0.2">
      <c r="F1207" s="4">
        <v>43206</v>
      </c>
      <c r="G1207" t="s">
        <v>4</v>
      </c>
      <c r="H1207" t="s">
        <v>4</v>
      </c>
      <c r="I1207" s="10">
        <v>115694.64</v>
      </c>
      <c r="J1207" s="30" t="e">
        <f t="shared" si="72"/>
        <v>#N/A</v>
      </c>
      <c r="K1207" s="30">
        <f t="shared" si="73"/>
        <v>115694.64</v>
      </c>
      <c r="L1207" s="30" t="e">
        <f t="shared" si="74"/>
        <v>#N/A</v>
      </c>
      <c r="M1207" s="10">
        <f t="shared" si="75"/>
        <v>115694.64</v>
      </c>
    </row>
    <row r="1208" spans="6:13" ht="20" customHeight="1" x14ac:dyDescent="0.2">
      <c r="F1208" s="4">
        <v>43207</v>
      </c>
      <c r="G1208" t="s">
        <v>5</v>
      </c>
      <c r="H1208" t="s">
        <v>4</v>
      </c>
      <c r="I1208" s="10">
        <v>121092.855</v>
      </c>
      <c r="J1208" s="30">
        <f t="shared" si="72"/>
        <v>121092.855</v>
      </c>
      <c r="K1208" s="30" t="e">
        <f t="shared" si="73"/>
        <v>#N/A</v>
      </c>
      <c r="L1208" s="30" t="e">
        <f t="shared" si="74"/>
        <v>#N/A</v>
      </c>
      <c r="M1208" s="10">
        <f t="shared" si="75"/>
        <v>121092.855</v>
      </c>
    </row>
    <row r="1209" spans="6:13" ht="20" customHeight="1" x14ac:dyDescent="0.2">
      <c r="F1209" s="4">
        <v>43208</v>
      </c>
      <c r="G1209" t="s">
        <v>5</v>
      </c>
      <c r="H1209" t="s">
        <v>4</v>
      </c>
      <c r="I1209" s="10">
        <v>120784.875</v>
      </c>
      <c r="J1209" s="30">
        <f t="shared" si="72"/>
        <v>120784.875</v>
      </c>
      <c r="K1209" s="30" t="e">
        <f t="shared" si="73"/>
        <v>#N/A</v>
      </c>
      <c r="L1209" s="30" t="e">
        <f t="shared" si="74"/>
        <v>#N/A</v>
      </c>
      <c r="M1209" s="10">
        <f t="shared" si="75"/>
        <v>120784.875</v>
      </c>
    </row>
    <row r="1210" spans="6:13" ht="20" customHeight="1" x14ac:dyDescent="0.2">
      <c r="F1210" s="4">
        <v>43209</v>
      </c>
      <c r="G1210" t="s">
        <v>5</v>
      </c>
      <c r="H1210" t="s">
        <v>4</v>
      </c>
      <c r="I1210" s="10">
        <v>120448.935</v>
      </c>
      <c r="J1210" s="30">
        <f t="shared" si="72"/>
        <v>120448.935</v>
      </c>
      <c r="K1210" s="30" t="e">
        <f t="shared" si="73"/>
        <v>#N/A</v>
      </c>
      <c r="L1210" s="30" t="e">
        <f t="shared" si="74"/>
        <v>#N/A</v>
      </c>
      <c r="M1210" s="10">
        <f t="shared" si="75"/>
        <v>120448.935</v>
      </c>
    </row>
    <row r="1211" spans="6:13" ht="20" customHeight="1" x14ac:dyDescent="0.2">
      <c r="F1211" s="4">
        <v>43210</v>
      </c>
      <c r="G1211" t="s">
        <v>5</v>
      </c>
      <c r="H1211" t="s">
        <v>4</v>
      </c>
      <c r="I1211" s="10">
        <v>118324.09</v>
      </c>
      <c r="J1211" s="30">
        <f t="shared" si="72"/>
        <v>118324.09</v>
      </c>
      <c r="K1211" s="30" t="e">
        <f t="shared" si="73"/>
        <v>#N/A</v>
      </c>
      <c r="L1211" s="30" t="e">
        <f t="shared" si="74"/>
        <v>#N/A</v>
      </c>
      <c r="M1211" s="10">
        <f t="shared" si="75"/>
        <v>118324.09</v>
      </c>
    </row>
    <row r="1212" spans="6:13" ht="20" customHeight="1" x14ac:dyDescent="0.2">
      <c r="F1212" s="4">
        <v>43211</v>
      </c>
      <c r="G1212" t="s">
        <v>5</v>
      </c>
      <c r="H1212" t="s">
        <v>4</v>
      </c>
      <c r="I1212" s="10">
        <v>107479.26</v>
      </c>
      <c r="J1212" s="30">
        <f t="shared" si="72"/>
        <v>107479.26</v>
      </c>
      <c r="K1212" s="30" t="e">
        <f t="shared" si="73"/>
        <v>#N/A</v>
      </c>
      <c r="L1212" s="30" t="e">
        <f t="shared" si="74"/>
        <v>#N/A</v>
      </c>
      <c r="M1212" s="10">
        <f t="shared" si="75"/>
        <v>107479.26</v>
      </c>
    </row>
    <row r="1213" spans="6:13" ht="20" customHeight="1" x14ac:dyDescent="0.2">
      <c r="F1213" s="4">
        <v>43212</v>
      </c>
      <c r="G1213" t="s">
        <v>5</v>
      </c>
      <c r="H1213" t="s">
        <v>4</v>
      </c>
      <c r="I1213" s="10">
        <v>103662.05</v>
      </c>
      <c r="J1213" s="30">
        <f t="shared" si="72"/>
        <v>103662.05</v>
      </c>
      <c r="K1213" s="30" t="e">
        <f t="shared" si="73"/>
        <v>#N/A</v>
      </c>
      <c r="L1213" s="30" t="e">
        <f t="shared" si="74"/>
        <v>#N/A</v>
      </c>
      <c r="M1213" s="10">
        <f t="shared" si="75"/>
        <v>103662.05</v>
      </c>
    </row>
    <row r="1214" spans="6:13" ht="20" customHeight="1" x14ac:dyDescent="0.2">
      <c r="F1214" s="4">
        <v>43213</v>
      </c>
      <c r="G1214" t="s">
        <v>5</v>
      </c>
      <c r="H1214" t="s">
        <v>4</v>
      </c>
      <c r="I1214" s="10">
        <v>117799.97</v>
      </c>
      <c r="J1214" s="30">
        <f t="shared" si="72"/>
        <v>117799.97</v>
      </c>
      <c r="K1214" s="30" t="e">
        <f t="shared" si="73"/>
        <v>#N/A</v>
      </c>
      <c r="L1214" s="30" t="e">
        <f t="shared" si="74"/>
        <v>#N/A</v>
      </c>
      <c r="M1214" s="10">
        <f t="shared" si="75"/>
        <v>117799.97</v>
      </c>
    </row>
    <row r="1215" spans="6:13" ht="20" customHeight="1" x14ac:dyDescent="0.2">
      <c r="F1215" s="4">
        <v>43214</v>
      </c>
      <c r="G1215" t="s">
        <v>5</v>
      </c>
      <c r="H1215" t="s">
        <v>4</v>
      </c>
      <c r="I1215" s="10">
        <v>117642.645</v>
      </c>
      <c r="J1215" s="30">
        <f t="shared" si="72"/>
        <v>117642.645</v>
      </c>
      <c r="K1215" s="30" t="e">
        <f t="shared" si="73"/>
        <v>#N/A</v>
      </c>
      <c r="L1215" s="30" t="e">
        <f t="shared" si="74"/>
        <v>#N/A</v>
      </c>
      <c r="M1215" s="10">
        <f t="shared" si="75"/>
        <v>117642.645</v>
      </c>
    </row>
    <row r="1216" spans="6:13" ht="20" customHeight="1" x14ac:dyDescent="0.2">
      <c r="F1216" s="4">
        <v>43215</v>
      </c>
      <c r="G1216" t="s">
        <v>5</v>
      </c>
      <c r="H1216" t="s">
        <v>5</v>
      </c>
      <c r="I1216" s="10">
        <v>106654.955</v>
      </c>
      <c r="J1216" s="30">
        <f t="shared" si="72"/>
        <v>106654.955</v>
      </c>
      <c r="K1216" s="30" t="e">
        <f t="shared" si="73"/>
        <v>#N/A</v>
      </c>
      <c r="L1216" s="30">
        <f t="shared" si="74"/>
        <v>106654.955</v>
      </c>
      <c r="M1216" s="10" t="e">
        <f t="shared" si="75"/>
        <v>#N/A</v>
      </c>
    </row>
    <row r="1217" spans="6:13" ht="20" customHeight="1" x14ac:dyDescent="0.2">
      <c r="F1217" s="4">
        <v>43216</v>
      </c>
      <c r="G1217" t="s">
        <v>5</v>
      </c>
      <c r="H1217" t="s">
        <v>4</v>
      </c>
      <c r="I1217" s="10">
        <v>117617.51</v>
      </c>
      <c r="J1217" s="30">
        <f t="shared" si="72"/>
        <v>117617.51</v>
      </c>
      <c r="K1217" s="30" t="e">
        <f t="shared" si="73"/>
        <v>#N/A</v>
      </c>
      <c r="L1217" s="30" t="e">
        <f t="shared" si="74"/>
        <v>#N/A</v>
      </c>
      <c r="M1217" s="10">
        <f t="shared" si="75"/>
        <v>117617.51</v>
      </c>
    </row>
    <row r="1218" spans="6:13" ht="20" customHeight="1" x14ac:dyDescent="0.2">
      <c r="F1218" s="4">
        <v>43217</v>
      </c>
      <c r="G1218" t="s">
        <v>5</v>
      </c>
      <c r="H1218" t="s">
        <v>4</v>
      </c>
      <c r="I1218" s="10">
        <v>119079.465</v>
      </c>
      <c r="J1218" s="30">
        <f t="shared" si="72"/>
        <v>119079.465</v>
      </c>
      <c r="K1218" s="30" t="e">
        <f t="shared" si="73"/>
        <v>#N/A</v>
      </c>
      <c r="L1218" s="30" t="e">
        <f t="shared" si="74"/>
        <v>#N/A</v>
      </c>
      <c r="M1218" s="10">
        <f t="shared" si="75"/>
        <v>119079.465</v>
      </c>
    </row>
    <row r="1219" spans="6:13" ht="20" customHeight="1" x14ac:dyDescent="0.2">
      <c r="F1219" s="4">
        <v>43218</v>
      </c>
      <c r="G1219" t="s">
        <v>5</v>
      </c>
      <c r="H1219" t="s">
        <v>4</v>
      </c>
      <c r="I1219" s="10">
        <v>108613.38</v>
      </c>
      <c r="J1219" s="30">
        <f t="shared" si="72"/>
        <v>108613.38</v>
      </c>
      <c r="K1219" s="30" t="e">
        <f t="shared" si="73"/>
        <v>#N/A</v>
      </c>
      <c r="L1219" s="30" t="e">
        <f t="shared" si="74"/>
        <v>#N/A</v>
      </c>
      <c r="M1219" s="10">
        <f t="shared" si="75"/>
        <v>108613.38</v>
      </c>
    </row>
    <row r="1220" spans="6:13" ht="20" customHeight="1" x14ac:dyDescent="0.2">
      <c r="F1220" s="4">
        <v>43219</v>
      </c>
      <c r="G1220" t="s">
        <v>5</v>
      </c>
      <c r="H1220" t="s">
        <v>4</v>
      </c>
      <c r="I1220" s="10">
        <v>105277.715</v>
      </c>
      <c r="J1220" s="30">
        <f t="shared" si="72"/>
        <v>105277.715</v>
      </c>
      <c r="K1220" s="30" t="e">
        <f t="shared" si="73"/>
        <v>#N/A</v>
      </c>
      <c r="L1220" s="30" t="e">
        <f t="shared" si="74"/>
        <v>#N/A</v>
      </c>
      <c r="M1220" s="10">
        <f t="shared" si="75"/>
        <v>105277.715</v>
      </c>
    </row>
    <row r="1221" spans="6:13" ht="20" customHeight="1" x14ac:dyDescent="0.2">
      <c r="F1221" s="4">
        <v>43220</v>
      </c>
      <c r="G1221" t="s">
        <v>5</v>
      </c>
      <c r="H1221" t="s">
        <v>4</v>
      </c>
      <c r="I1221" s="10">
        <v>121551.685</v>
      </c>
      <c r="J1221" s="30">
        <f t="shared" si="72"/>
        <v>121551.685</v>
      </c>
      <c r="K1221" s="30" t="e">
        <f t="shared" si="73"/>
        <v>#N/A</v>
      </c>
      <c r="L1221" s="30" t="e">
        <f t="shared" si="74"/>
        <v>#N/A</v>
      </c>
      <c r="M1221" s="10">
        <f t="shared" si="75"/>
        <v>121551.685</v>
      </c>
    </row>
    <row r="1222" spans="6:13" ht="20" customHeight="1" x14ac:dyDescent="0.2">
      <c r="F1222" s="4">
        <v>43221</v>
      </c>
      <c r="G1222" t="s">
        <v>5</v>
      </c>
      <c r="H1222" t="s">
        <v>4</v>
      </c>
      <c r="I1222" s="10">
        <v>122642.235</v>
      </c>
      <c r="J1222" s="30">
        <f t="shared" ref="J1222:J1285" si="76">IF(G1222="Y",I1222,NA())</f>
        <v>122642.235</v>
      </c>
      <c r="K1222" s="30" t="e">
        <f t="shared" ref="K1222:K1285" si="77">IF(G1222="N",I1222,NA())</f>
        <v>#N/A</v>
      </c>
      <c r="L1222" s="30" t="e">
        <f t="shared" ref="L1222:L1285" si="78">IF(H1222="Y",I1222,NA())</f>
        <v>#N/A</v>
      </c>
      <c r="M1222" s="10">
        <f t="shared" ref="M1222:M1285" si="79">IF(H1222="Y",NA(),I1222)</f>
        <v>122642.235</v>
      </c>
    </row>
    <row r="1223" spans="6:13" ht="20" customHeight="1" x14ac:dyDescent="0.2">
      <c r="F1223" s="4">
        <v>43222</v>
      </c>
      <c r="G1223" t="s">
        <v>5</v>
      </c>
      <c r="H1223" t="s">
        <v>4</v>
      </c>
      <c r="I1223" s="10">
        <v>118716.595</v>
      </c>
      <c r="J1223" s="30">
        <f t="shared" si="76"/>
        <v>118716.595</v>
      </c>
      <c r="K1223" s="30" t="e">
        <f t="shared" si="77"/>
        <v>#N/A</v>
      </c>
      <c r="L1223" s="30" t="e">
        <f t="shared" si="78"/>
        <v>#N/A</v>
      </c>
      <c r="M1223" s="10">
        <f t="shared" si="79"/>
        <v>118716.595</v>
      </c>
    </row>
    <row r="1224" spans="6:13" ht="20" customHeight="1" x14ac:dyDescent="0.2">
      <c r="F1224" s="4">
        <v>43223</v>
      </c>
      <c r="G1224" t="s">
        <v>5</v>
      </c>
      <c r="H1224" t="s">
        <v>4</v>
      </c>
      <c r="I1224" s="10">
        <v>117357.83500000001</v>
      </c>
      <c r="J1224" s="30">
        <f t="shared" si="76"/>
        <v>117357.83500000001</v>
      </c>
      <c r="K1224" s="30" t="e">
        <f t="shared" si="77"/>
        <v>#N/A</v>
      </c>
      <c r="L1224" s="30" t="e">
        <f t="shared" si="78"/>
        <v>#N/A</v>
      </c>
      <c r="M1224" s="10">
        <f t="shared" si="79"/>
        <v>117357.83500000001</v>
      </c>
    </row>
    <row r="1225" spans="6:13" ht="20" customHeight="1" x14ac:dyDescent="0.2">
      <c r="F1225" s="4">
        <v>43224</v>
      </c>
      <c r="G1225" t="s">
        <v>5</v>
      </c>
      <c r="H1225" t="s">
        <v>4</v>
      </c>
      <c r="I1225" s="10">
        <v>116870.46</v>
      </c>
      <c r="J1225" s="30">
        <f t="shared" si="76"/>
        <v>116870.46</v>
      </c>
      <c r="K1225" s="30" t="e">
        <f t="shared" si="77"/>
        <v>#N/A</v>
      </c>
      <c r="L1225" s="30" t="e">
        <f t="shared" si="78"/>
        <v>#N/A</v>
      </c>
      <c r="M1225" s="10">
        <f t="shared" si="79"/>
        <v>116870.46</v>
      </c>
    </row>
    <row r="1226" spans="6:13" ht="20" customHeight="1" x14ac:dyDescent="0.2">
      <c r="F1226" s="4">
        <v>43225</v>
      </c>
      <c r="G1226" t="s">
        <v>5</v>
      </c>
      <c r="H1226" t="s">
        <v>4</v>
      </c>
      <c r="I1226" s="10">
        <v>106892.995</v>
      </c>
      <c r="J1226" s="30">
        <f t="shared" si="76"/>
        <v>106892.995</v>
      </c>
      <c r="K1226" s="30" t="e">
        <f t="shared" si="77"/>
        <v>#N/A</v>
      </c>
      <c r="L1226" s="30" t="e">
        <f t="shared" si="78"/>
        <v>#N/A</v>
      </c>
      <c r="M1226" s="10">
        <f t="shared" si="79"/>
        <v>106892.995</v>
      </c>
    </row>
    <row r="1227" spans="6:13" ht="20" customHeight="1" x14ac:dyDescent="0.2">
      <c r="F1227" s="4">
        <v>43226</v>
      </c>
      <c r="G1227" t="s">
        <v>5</v>
      </c>
      <c r="H1227" t="s">
        <v>4</v>
      </c>
      <c r="I1227" s="10">
        <v>105840.39</v>
      </c>
      <c r="J1227" s="30">
        <f t="shared" si="76"/>
        <v>105840.39</v>
      </c>
      <c r="K1227" s="30" t="e">
        <f t="shared" si="77"/>
        <v>#N/A</v>
      </c>
      <c r="L1227" s="30" t="e">
        <f t="shared" si="78"/>
        <v>#N/A</v>
      </c>
      <c r="M1227" s="10">
        <f t="shared" si="79"/>
        <v>105840.39</v>
      </c>
    </row>
    <row r="1228" spans="6:13" ht="20" customHeight="1" x14ac:dyDescent="0.2">
      <c r="F1228" s="4">
        <v>43227</v>
      </c>
      <c r="G1228" t="s">
        <v>5</v>
      </c>
      <c r="H1228" t="s">
        <v>4</v>
      </c>
      <c r="I1228" s="10">
        <v>118254.55499999999</v>
      </c>
      <c r="J1228" s="30">
        <f t="shared" si="76"/>
        <v>118254.55499999999</v>
      </c>
      <c r="K1228" s="30" t="e">
        <f t="shared" si="77"/>
        <v>#N/A</v>
      </c>
      <c r="L1228" s="30" t="e">
        <f t="shared" si="78"/>
        <v>#N/A</v>
      </c>
      <c r="M1228" s="10">
        <f t="shared" si="79"/>
        <v>118254.55499999999</v>
      </c>
    </row>
    <row r="1229" spans="6:13" ht="20" customHeight="1" x14ac:dyDescent="0.2">
      <c r="F1229" s="4">
        <v>43228</v>
      </c>
      <c r="G1229" t="s">
        <v>5</v>
      </c>
      <c r="H1229" t="s">
        <v>4</v>
      </c>
      <c r="I1229" s="10">
        <v>122876.86500000001</v>
      </c>
      <c r="J1229" s="30">
        <f t="shared" si="76"/>
        <v>122876.86500000001</v>
      </c>
      <c r="K1229" s="30" t="e">
        <f t="shared" si="77"/>
        <v>#N/A</v>
      </c>
      <c r="L1229" s="30" t="e">
        <f t="shared" si="78"/>
        <v>#N/A</v>
      </c>
      <c r="M1229" s="10">
        <f t="shared" si="79"/>
        <v>122876.86500000001</v>
      </c>
    </row>
    <row r="1230" spans="6:13" ht="20" customHeight="1" x14ac:dyDescent="0.2">
      <c r="F1230" s="4">
        <v>43229</v>
      </c>
      <c r="G1230" t="s">
        <v>5</v>
      </c>
      <c r="H1230" t="s">
        <v>4</v>
      </c>
      <c r="I1230" s="10">
        <v>122721.46</v>
      </c>
      <c r="J1230" s="30">
        <f t="shared" si="76"/>
        <v>122721.46</v>
      </c>
      <c r="K1230" s="30" t="e">
        <f t="shared" si="77"/>
        <v>#N/A</v>
      </c>
      <c r="L1230" s="30" t="e">
        <f t="shared" si="78"/>
        <v>#N/A</v>
      </c>
      <c r="M1230" s="10">
        <f t="shared" si="79"/>
        <v>122721.46</v>
      </c>
    </row>
    <row r="1231" spans="6:13" ht="20" customHeight="1" x14ac:dyDescent="0.2">
      <c r="F1231" s="4">
        <v>43230</v>
      </c>
      <c r="G1231" t="s">
        <v>5</v>
      </c>
      <c r="H1231" t="s">
        <v>4</v>
      </c>
      <c r="I1231" s="10">
        <v>128518.505</v>
      </c>
      <c r="J1231" s="30">
        <f t="shared" si="76"/>
        <v>128518.505</v>
      </c>
      <c r="K1231" s="30" t="e">
        <f t="shared" si="77"/>
        <v>#N/A</v>
      </c>
      <c r="L1231" s="30" t="e">
        <f t="shared" si="78"/>
        <v>#N/A</v>
      </c>
      <c r="M1231" s="10">
        <f t="shared" si="79"/>
        <v>128518.505</v>
      </c>
    </row>
    <row r="1232" spans="6:13" ht="20" customHeight="1" x14ac:dyDescent="0.2">
      <c r="F1232" s="4">
        <v>43231</v>
      </c>
      <c r="G1232" t="s">
        <v>5</v>
      </c>
      <c r="H1232" t="s">
        <v>4</v>
      </c>
      <c r="I1232" s="10">
        <v>133467.37</v>
      </c>
      <c r="J1232" s="30">
        <f t="shared" si="76"/>
        <v>133467.37</v>
      </c>
      <c r="K1232" s="30" t="e">
        <f t="shared" si="77"/>
        <v>#N/A</v>
      </c>
      <c r="L1232" s="30" t="e">
        <f t="shared" si="78"/>
        <v>#N/A</v>
      </c>
      <c r="M1232" s="10">
        <f t="shared" si="79"/>
        <v>133467.37</v>
      </c>
    </row>
    <row r="1233" spans="6:13" ht="20" customHeight="1" x14ac:dyDescent="0.2">
      <c r="F1233" s="4">
        <v>43232</v>
      </c>
      <c r="G1233" t="s">
        <v>5</v>
      </c>
      <c r="H1233" t="s">
        <v>4</v>
      </c>
      <c r="I1233" s="10">
        <v>111273.755</v>
      </c>
      <c r="J1233" s="30">
        <f t="shared" si="76"/>
        <v>111273.755</v>
      </c>
      <c r="K1233" s="30" t="e">
        <f t="shared" si="77"/>
        <v>#N/A</v>
      </c>
      <c r="L1233" s="30" t="e">
        <f t="shared" si="78"/>
        <v>#N/A</v>
      </c>
      <c r="M1233" s="10">
        <f t="shared" si="79"/>
        <v>111273.755</v>
      </c>
    </row>
    <row r="1234" spans="6:13" ht="20" customHeight="1" x14ac:dyDescent="0.2">
      <c r="F1234" s="4">
        <v>43233</v>
      </c>
      <c r="G1234" t="s">
        <v>5</v>
      </c>
      <c r="H1234" t="s">
        <v>4</v>
      </c>
      <c r="I1234" s="10">
        <v>108729.71</v>
      </c>
      <c r="J1234" s="30">
        <f t="shared" si="76"/>
        <v>108729.71</v>
      </c>
      <c r="K1234" s="30" t="e">
        <f t="shared" si="77"/>
        <v>#N/A</v>
      </c>
      <c r="L1234" s="30" t="e">
        <f t="shared" si="78"/>
        <v>#N/A</v>
      </c>
      <c r="M1234" s="10">
        <f t="shared" si="79"/>
        <v>108729.71</v>
      </c>
    </row>
    <row r="1235" spans="6:13" ht="20" customHeight="1" x14ac:dyDescent="0.2">
      <c r="F1235" s="4">
        <v>43234</v>
      </c>
      <c r="G1235" t="s">
        <v>5</v>
      </c>
      <c r="H1235" t="s">
        <v>4</v>
      </c>
      <c r="I1235" s="10">
        <v>129885.955</v>
      </c>
      <c r="J1235" s="30">
        <f t="shared" si="76"/>
        <v>129885.955</v>
      </c>
      <c r="K1235" s="30" t="e">
        <f t="shared" si="77"/>
        <v>#N/A</v>
      </c>
      <c r="L1235" s="30" t="e">
        <f t="shared" si="78"/>
        <v>#N/A</v>
      </c>
      <c r="M1235" s="10">
        <f t="shared" si="79"/>
        <v>129885.955</v>
      </c>
    </row>
    <row r="1236" spans="6:13" ht="20" customHeight="1" x14ac:dyDescent="0.2">
      <c r="F1236" s="4">
        <v>43235</v>
      </c>
      <c r="G1236" t="s">
        <v>5</v>
      </c>
      <c r="H1236" t="s">
        <v>4</v>
      </c>
      <c r="I1236" s="10">
        <v>131900.51999999999</v>
      </c>
      <c r="J1236" s="30">
        <f t="shared" si="76"/>
        <v>131900.51999999999</v>
      </c>
      <c r="K1236" s="30" t="e">
        <f t="shared" si="77"/>
        <v>#N/A</v>
      </c>
      <c r="L1236" s="30" t="e">
        <f t="shared" si="78"/>
        <v>#N/A</v>
      </c>
      <c r="M1236" s="10">
        <f t="shared" si="79"/>
        <v>131900.51999999999</v>
      </c>
    </row>
    <row r="1237" spans="6:13" ht="20" customHeight="1" x14ac:dyDescent="0.2">
      <c r="F1237" s="4">
        <v>43236</v>
      </c>
      <c r="G1237" t="s">
        <v>5</v>
      </c>
      <c r="H1237" t="s">
        <v>4</v>
      </c>
      <c r="I1237" s="10">
        <v>133399.23000000001</v>
      </c>
      <c r="J1237" s="30">
        <f t="shared" si="76"/>
        <v>133399.23000000001</v>
      </c>
      <c r="K1237" s="30" t="e">
        <f t="shared" si="77"/>
        <v>#N/A</v>
      </c>
      <c r="L1237" s="30" t="e">
        <f t="shared" si="78"/>
        <v>#N/A</v>
      </c>
      <c r="M1237" s="10">
        <f t="shared" si="79"/>
        <v>133399.23000000001</v>
      </c>
    </row>
    <row r="1238" spans="6:13" ht="20" customHeight="1" x14ac:dyDescent="0.2">
      <c r="F1238" s="4">
        <v>43237</v>
      </c>
      <c r="G1238" t="s">
        <v>5</v>
      </c>
      <c r="H1238" t="s">
        <v>4</v>
      </c>
      <c r="I1238" s="10">
        <v>131757.155</v>
      </c>
      <c r="J1238" s="30">
        <f t="shared" si="76"/>
        <v>131757.155</v>
      </c>
      <c r="K1238" s="30" t="e">
        <f t="shared" si="77"/>
        <v>#N/A</v>
      </c>
      <c r="L1238" s="30" t="e">
        <f t="shared" si="78"/>
        <v>#N/A</v>
      </c>
      <c r="M1238" s="10">
        <f t="shared" si="79"/>
        <v>131757.155</v>
      </c>
    </row>
    <row r="1239" spans="6:13" ht="20" customHeight="1" x14ac:dyDescent="0.2">
      <c r="F1239" s="4">
        <v>43238</v>
      </c>
      <c r="G1239" t="s">
        <v>5</v>
      </c>
      <c r="H1239" t="s">
        <v>4</v>
      </c>
      <c r="I1239" s="10">
        <v>127353.575</v>
      </c>
      <c r="J1239" s="30">
        <f t="shared" si="76"/>
        <v>127353.575</v>
      </c>
      <c r="K1239" s="30" t="e">
        <f t="shared" si="77"/>
        <v>#N/A</v>
      </c>
      <c r="L1239" s="30" t="e">
        <f t="shared" si="78"/>
        <v>#N/A</v>
      </c>
      <c r="M1239" s="10">
        <f t="shared" si="79"/>
        <v>127353.575</v>
      </c>
    </row>
    <row r="1240" spans="6:13" ht="20" customHeight="1" x14ac:dyDescent="0.2">
      <c r="F1240" s="4">
        <v>43239</v>
      </c>
      <c r="G1240" t="s">
        <v>5</v>
      </c>
      <c r="H1240" t="s">
        <v>4</v>
      </c>
      <c r="I1240" s="10">
        <v>119262.145</v>
      </c>
      <c r="J1240" s="30">
        <f t="shared" si="76"/>
        <v>119262.145</v>
      </c>
      <c r="K1240" s="30" t="e">
        <f t="shared" si="77"/>
        <v>#N/A</v>
      </c>
      <c r="L1240" s="30" t="e">
        <f t="shared" si="78"/>
        <v>#N/A</v>
      </c>
      <c r="M1240" s="10">
        <f t="shared" si="79"/>
        <v>119262.145</v>
      </c>
    </row>
    <row r="1241" spans="6:13" ht="20" customHeight="1" x14ac:dyDescent="0.2">
      <c r="F1241" s="4">
        <v>43240</v>
      </c>
      <c r="G1241" t="s">
        <v>5</v>
      </c>
      <c r="H1241" t="s">
        <v>4</v>
      </c>
      <c r="I1241" s="10">
        <v>112349.26</v>
      </c>
      <c r="J1241" s="30">
        <f t="shared" si="76"/>
        <v>112349.26</v>
      </c>
      <c r="K1241" s="30" t="e">
        <f t="shared" si="77"/>
        <v>#N/A</v>
      </c>
      <c r="L1241" s="30" t="e">
        <f t="shared" si="78"/>
        <v>#N/A</v>
      </c>
      <c r="M1241" s="10">
        <f t="shared" si="79"/>
        <v>112349.26</v>
      </c>
    </row>
    <row r="1242" spans="6:13" ht="20" customHeight="1" x14ac:dyDescent="0.2">
      <c r="F1242" s="4">
        <v>43241</v>
      </c>
      <c r="G1242" t="s">
        <v>5</v>
      </c>
      <c r="H1242" t="s">
        <v>4</v>
      </c>
      <c r="I1242" s="10">
        <v>124046.80499999999</v>
      </c>
      <c r="J1242" s="30">
        <f t="shared" si="76"/>
        <v>124046.80499999999</v>
      </c>
      <c r="K1242" s="30" t="e">
        <f t="shared" si="77"/>
        <v>#N/A</v>
      </c>
      <c r="L1242" s="30" t="e">
        <f t="shared" si="78"/>
        <v>#N/A</v>
      </c>
      <c r="M1242" s="10">
        <f t="shared" si="79"/>
        <v>124046.80499999999</v>
      </c>
    </row>
    <row r="1243" spans="6:13" ht="20" customHeight="1" x14ac:dyDescent="0.2">
      <c r="F1243" s="4">
        <v>43242</v>
      </c>
      <c r="G1243" t="s">
        <v>5</v>
      </c>
      <c r="H1243" t="s">
        <v>4</v>
      </c>
      <c r="I1243" s="10">
        <v>126922.995</v>
      </c>
      <c r="J1243" s="30">
        <f t="shared" si="76"/>
        <v>126922.995</v>
      </c>
      <c r="K1243" s="30" t="e">
        <f t="shared" si="77"/>
        <v>#N/A</v>
      </c>
      <c r="L1243" s="30" t="e">
        <f t="shared" si="78"/>
        <v>#N/A</v>
      </c>
      <c r="M1243" s="10">
        <f t="shared" si="79"/>
        <v>126922.995</v>
      </c>
    </row>
    <row r="1244" spans="6:13" ht="20" customHeight="1" x14ac:dyDescent="0.2">
      <c r="F1244" s="4">
        <v>43243</v>
      </c>
      <c r="G1244" t="s">
        <v>5</v>
      </c>
      <c r="H1244" t="s">
        <v>4</v>
      </c>
      <c r="I1244" s="10">
        <v>129352.83</v>
      </c>
      <c r="J1244" s="30">
        <f t="shared" si="76"/>
        <v>129352.83</v>
      </c>
      <c r="K1244" s="30" t="e">
        <f t="shared" si="77"/>
        <v>#N/A</v>
      </c>
      <c r="L1244" s="30" t="e">
        <f t="shared" si="78"/>
        <v>#N/A</v>
      </c>
      <c r="M1244" s="10">
        <f t="shared" si="79"/>
        <v>129352.83</v>
      </c>
    </row>
    <row r="1245" spans="6:13" ht="20" customHeight="1" x14ac:dyDescent="0.2">
      <c r="F1245" s="4">
        <v>43244</v>
      </c>
      <c r="G1245" t="s">
        <v>5</v>
      </c>
      <c r="H1245" t="s">
        <v>4</v>
      </c>
      <c r="I1245" s="10">
        <v>129553.94</v>
      </c>
      <c r="J1245" s="30">
        <f t="shared" si="76"/>
        <v>129553.94</v>
      </c>
      <c r="K1245" s="30" t="e">
        <f t="shared" si="77"/>
        <v>#N/A</v>
      </c>
      <c r="L1245" s="30" t="e">
        <f t="shared" si="78"/>
        <v>#N/A</v>
      </c>
      <c r="M1245" s="10">
        <f t="shared" si="79"/>
        <v>129553.94</v>
      </c>
    </row>
    <row r="1246" spans="6:13" ht="20" customHeight="1" x14ac:dyDescent="0.2">
      <c r="F1246" s="4">
        <v>43245</v>
      </c>
      <c r="G1246" t="s">
        <v>5</v>
      </c>
      <c r="H1246" t="s">
        <v>4</v>
      </c>
      <c r="I1246" s="10">
        <v>127957.57</v>
      </c>
      <c r="J1246" s="30">
        <f t="shared" si="76"/>
        <v>127957.57</v>
      </c>
      <c r="K1246" s="30" t="e">
        <f t="shared" si="77"/>
        <v>#N/A</v>
      </c>
      <c r="L1246" s="30" t="e">
        <f t="shared" si="78"/>
        <v>#N/A</v>
      </c>
      <c r="M1246" s="10">
        <f t="shared" si="79"/>
        <v>127957.57</v>
      </c>
    </row>
    <row r="1247" spans="6:13" ht="20" customHeight="1" x14ac:dyDescent="0.2">
      <c r="F1247" s="4">
        <v>43246</v>
      </c>
      <c r="G1247" t="s">
        <v>5</v>
      </c>
      <c r="H1247" t="s">
        <v>4</v>
      </c>
      <c r="I1247" s="10">
        <v>115384.08500000001</v>
      </c>
      <c r="J1247" s="30">
        <f t="shared" si="76"/>
        <v>115384.08500000001</v>
      </c>
      <c r="K1247" s="30" t="e">
        <f t="shared" si="77"/>
        <v>#N/A</v>
      </c>
      <c r="L1247" s="30" t="e">
        <f t="shared" si="78"/>
        <v>#N/A</v>
      </c>
      <c r="M1247" s="10">
        <f t="shared" si="79"/>
        <v>115384.08500000001</v>
      </c>
    </row>
    <row r="1248" spans="6:13" ht="20" customHeight="1" x14ac:dyDescent="0.2">
      <c r="F1248" s="4">
        <v>43247</v>
      </c>
      <c r="G1248" t="s">
        <v>5</v>
      </c>
      <c r="H1248" t="s">
        <v>4</v>
      </c>
      <c r="I1248" s="10">
        <v>106044.51</v>
      </c>
      <c r="J1248" s="30">
        <f t="shared" si="76"/>
        <v>106044.51</v>
      </c>
      <c r="K1248" s="30" t="e">
        <f t="shared" si="77"/>
        <v>#N/A</v>
      </c>
      <c r="L1248" s="30" t="e">
        <f t="shared" si="78"/>
        <v>#N/A</v>
      </c>
      <c r="M1248" s="10">
        <f t="shared" si="79"/>
        <v>106044.51</v>
      </c>
    </row>
    <row r="1249" spans="6:13" ht="20" customHeight="1" x14ac:dyDescent="0.2">
      <c r="F1249" s="4">
        <v>43248</v>
      </c>
      <c r="G1249" t="s">
        <v>5</v>
      </c>
      <c r="H1249" t="s">
        <v>4</v>
      </c>
      <c r="I1249" s="10">
        <v>119360.265</v>
      </c>
      <c r="J1249" s="30">
        <f t="shared" si="76"/>
        <v>119360.265</v>
      </c>
      <c r="K1249" s="30" t="e">
        <f t="shared" si="77"/>
        <v>#N/A</v>
      </c>
      <c r="L1249" s="30" t="e">
        <f t="shared" si="78"/>
        <v>#N/A</v>
      </c>
      <c r="M1249" s="10">
        <f t="shared" si="79"/>
        <v>119360.265</v>
      </c>
    </row>
    <row r="1250" spans="6:13" ht="20" customHeight="1" x14ac:dyDescent="0.2">
      <c r="F1250" s="4">
        <v>43249</v>
      </c>
      <c r="G1250" t="s">
        <v>5</v>
      </c>
      <c r="H1250" t="s">
        <v>4</v>
      </c>
      <c r="I1250" s="10">
        <v>123142.76</v>
      </c>
      <c r="J1250" s="30">
        <f t="shared" si="76"/>
        <v>123142.76</v>
      </c>
      <c r="K1250" s="30" t="e">
        <f t="shared" si="77"/>
        <v>#N/A</v>
      </c>
      <c r="L1250" s="30" t="e">
        <f t="shared" si="78"/>
        <v>#N/A</v>
      </c>
      <c r="M1250" s="10">
        <f t="shared" si="79"/>
        <v>123142.76</v>
      </c>
    </row>
    <row r="1251" spans="6:13" ht="20" customHeight="1" x14ac:dyDescent="0.2">
      <c r="F1251" s="4">
        <v>43250</v>
      </c>
      <c r="G1251" t="s">
        <v>5</v>
      </c>
      <c r="H1251" t="s">
        <v>4</v>
      </c>
      <c r="I1251" s="10">
        <v>127830.62</v>
      </c>
      <c r="J1251" s="30">
        <f t="shared" si="76"/>
        <v>127830.62</v>
      </c>
      <c r="K1251" s="30" t="e">
        <f t="shared" si="77"/>
        <v>#N/A</v>
      </c>
      <c r="L1251" s="30" t="e">
        <f t="shared" si="78"/>
        <v>#N/A</v>
      </c>
      <c r="M1251" s="10">
        <f t="shared" si="79"/>
        <v>127830.62</v>
      </c>
    </row>
    <row r="1252" spans="6:13" ht="20" customHeight="1" x14ac:dyDescent="0.2">
      <c r="F1252" s="4">
        <v>43251</v>
      </c>
      <c r="G1252" t="s">
        <v>5</v>
      </c>
      <c r="H1252" t="s">
        <v>4</v>
      </c>
      <c r="I1252" s="10">
        <v>131159.94500000001</v>
      </c>
      <c r="J1252" s="30">
        <f t="shared" si="76"/>
        <v>131159.94500000001</v>
      </c>
      <c r="K1252" s="30" t="e">
        <f t="shared" si="77"/>
        <v>#N/A</v>
      </c>
      <c r="L1252" s="30" t="e">
        <f t="shared" si="78"/>
        <v>#N/A</v>
      </c>
      <c r="M1252" s="10">
        <f t="shared" si="79"/>
        <v>131159.94500000001</v>
      </c>
    </row>
    <row r="1253" spans="6:13" ht="20" customHeight="1" x14ac:dyDescent="0.2">
      <c r="F1253" s="4">
        <v>43252</v>
      </c>
      <c r="G1253" t="s">
        <v>5</v>
      </c>
      <c r="H1253" t="s">
        <v>4</v>
      </c>
      <c r="I1253" s="10">
        <v>135864.065</v>
      </c>
      <c r="J1253" s="30">
        <f t="shared" si="76"/>
        <v>135864.065</v>
      </c>
      <c r="K1253" s="30" t="e">
        <f t="shared" si="77"/>
        <v>#N/A</v>
      </c>
      <c r="L1253" s="30" t="e">
        <f t="shared" si="78"/>
        <v>#N/A</v>
      </c>
      <c r="M1253" s="10">
        <f t="shared" si="79"/>
        <v>135864.065</v>
      </c>
    </row>
    <row r="1254" spans="6:13" ht="20" customHeight="1" x14ac:dyDescent="0.2">
      <c r="F1254" s="4">
        <v>43253</v>
      </c>
      <c r="G1254" t="s">
        <v>5</v>
      </c>
      <c r="H1254" t="s">
        <v>4</v>
      </c>
      <c r="I1254" s="10">
        <v>123226.075</v>
      </c>
      <c r="J1254" s="30">
        <f t="shared" si="76"/>
        <v>123226.075</v>
      </c>
      <c r="K1254" s="30" t="e">
        <f t="shared" si="77"/>
        <v>#N/A</v>
      </c>
      <c r="L1254" s="30" t="e">
        <f t="shared" si="78"/>
        <v>#N/A</v>
      </c>
      <c r="M1254" s="10">
        <f t="shared" si="79"/>
        <v>123226.075</v>
      </c>
    </row>
    <row r="1255" spans="6:13" ht="20" customHeight="1" x14ac:dyDescent="0.2">
      <c r="F1255" s="4">
        <v>43254</v>
      </c>
      <c r="G1255" t="s">
        <v>5</v>
      </c>
      <c r="H1255" t="s">
        <v>4</v>
      </c>
      <c r="I1255" s="10">
        <v>121177.58500000001</v>
      </c>
      <c r="J1255" s="30">
        <f t="shared" si="76"/>
        <v>121177.58500000001</v>
      </c>
      <c r="K1255" s="30" t="e">
        <f t="shared" si="77"/>
        <v>#N/A</v>
      </c>
      <c r="L1255" s="30" t="e">
        <f t="shared" si="78"/>
        <v>#N/A</v>
      </c>
      <c r="M1255" s="10">
        <f t="shared" si="79"/>
        <v>121177.58500000001</v>
      </c>
    </row>
    <row r="1256" spans="6:13" ht="20" customHeight="1" x14ac:dyDescent="0.2">
      <c r="F1256" s="4">
        <v>43255</v>
      </c>
      <c r="G1256" t="s">
        <v>5</v>
      </c>
      <c r="H1256" t="s">
        <v>4</v>
      </c>
      <c r="I1256" s="10">
        <v>135385.41</v>
      </c>
      <c r="J1256" s="30">
        <f t="shared" si="76"/>
        <v>135385.41</v>
      </c>
      <c r="K1256" s="30" t="e">
        <f t="shared" si="77"/>
        <v>#N/A</v>
      </c>
      <c r="L1256" s="30" t="e">
        <f t="shared" si="78"/>
        <v>#N/A</v>
      </c>
      <c r="M1256" s="10">
        <f t="shared" si="79"/>
        <v>135385.41</v>
      </c>
    </row>
    <row r="1257" spans="6:13" ht="20" customHeight="1" x14ac:dyDescent="0.2">
      <c r="F1257" s="4">
        <v>43256</v>
      </c>
      <c r="G1257" t="s">
        <v>5</v>
      </c>
      <c r="H1257" t="s">
        <v>4</v>
      </c>
      <c r="I1257" s="10">
        <v>132975.13</v>
      </c>
      <c r="J1257" s="30">
        <f t="shared" si="76"/>
        <v>132975.13</v>
      </c>
      <c r="K1257" s="30" t="e">
        <f t="shared" si="77"/>
        <v>#N/A</v>
      </c>
      <c r="L1257" s="30" t="e">
        <f t="shared" si="78"/>
        <v>#N/A</v>
      </c>
      <c r="M1257" s="10">
        <f t="shared" si="79"/>
        <v>132975.13</v>
      </c>
    </row>
    <row r="1258" spans="6:13" ht="20" customHeight="1" x14ac:dyDescent="0.2">
      <c r="F1258" s="4">
        <v>43257</v>
      </c>
      <c r="G1258" t="s">
        <v>5</v>
      </c>
      <c r="H1258" t="s">
        <v>4</v>
      </c>
      <c r="I1258" s="10">
        <v>132038.42499999999</v>
      </c>
      <c r="J1258" s="30">
        <f t="shared" si="76"/>
        <v>132038.42499999999</v>
      </c>
      <c r="K1258" s="30" t="e">
        <f t="shared" si="77"/>
        <v>#N/A</v>
      </c>
      <c r="L1258" s="30" t="e">
        <f t="shared" si="78"/>
        <v>#N/A</v>
      </c>
      <c r="M1258" s="10">
        <f t="shared" si="79"/>
        <v>132038.42499999999</v>
      </c>
    </row>
    <row r="1259" spans="6:13" ht="20" customHeight="1" x14ac:dyDescent="0.2">
      <c r="F1259" s="4">
        <v>43258</v>
      </c>
      <c r="G1259" t="s">
        <v>5</v>
      </c>
      <c r="H1259" t="s">
        <v>4</v>
      </c>
      <c r="I1259" s="10">
        <v>128577.63</v>
      </c>
      <c r="J1259" s="30">
        <f t="shared" si="76"/>
        <v>128577.63</v>
      </c>
      <c r="K1259" s="30" t="e">
        <f t="shared" si="77"/>
        <v>#N/A</v>
      </c>
      <c r="L1259" s="30" t="e">
        <f t="shared" si="78"/>
        <v>#N/A</v>
      </c>
      <c r="M1259" s="10">
        <f t="shared" si="79"/>
        <v>128577.63</v>
      </c>
    </row>
    <row r="1260" spans="6:13" ht="20" customHeight="1" x14ac:dyDescent="0.2">
      <c r="F1260" s="4">
        <v>43259</v>
      </c>
      <c r="G1260" t="s">
        <v>5</v>
      </c>
      <c r="H1260" t="s">
        <v>4</v>
      </c>
      <c r="I1260" s="10">
        <v>129910.015</v>
      </c>
      <c r="J1260" s="30">
        <f t="shared" si="76"/>
        <v>129910.015</v>
      </c>
      <c r="K1260" s="30" t="e">
        <f t="shared" si="77"/>
        <v>#N/A</v>
      </c>
      <c r="L1260" s="30" t="e">
        <f t="shared" si="78"/>
        <v>#N/A</v>
      </c>
      <c r="M1260" s="10">
        <f t="shared" si="79"/>
        <v>129910.015</v>
      </c>
    </row>
    <row r="1261" spans="6:13" ht="20" customHeight="1" x14ac:dyDescent="0.2">
      <c r="F1261" s="4">
        <v>43260</v>
      </c>
      <c r="G1261" t="s">
        <v>5</v>
      </c>
      <c r="H1261" t="s">
        <v>4</v>
      </c>
      <c r="I1261" s="10">
        <v>120232.19500000001</v>
      </c>
      <c r="J1261" s="30">
        <f t="shared" si="76"/>
        <v>120232.19500000001</v>
      </c>
      <c r="K1261" s="30" t="e">
        <f t="shared" si="77"/>
        <v>#N/A</v>
      </c>
      <c r="L1261" s="30" t="e">
        <f t="shared" si="78"/>
        <v>#N/A</v>
      </c>
      <c r="M1261" s="10">
        <f t="shared" si="79"/>
        <v>120232.19500000001</v>
      </c>
    </row>
    <row r="1262" spans="6:13" ht="20" customHeight="1" x14ac:dyDescent="0.2">
      <c r="F1262" s="4">
        <v>43261</v>
      </c>
      <c r="G1262" t="s">
        <v>5</v>
      </c>
      <c r="H1262" t="s">
        <v>4</v>
      </c>
      <c r="I1262" s="10">
        <v>117037.86500000001</v>
      </c>
      <c r="J1262" s="30">
        <f t="shared" si="76"/>
        <v>117037.86500000001</v>
      </c>
      <c r="K1262" s="30" t="e">
        <f t="shared" si="77"/>
        <v>#N/A</v>
      </c>
      <c r="L1262" s="30" t="e">
        <f t="shared" si="78"/>
        <v>#N/A</v>
      </c>
      <c r="M1262" s="10">
        <f t="shared" si="79"/>
        <v>117037.86500000001</v>
      </c>
    </row>
    <row r="1263" spans="6:13" ht="20" customHeight="1" x14ac:dyDescent="0.2">
      <c r="F1263" s="4">
        <v>43262</v>
      </c>
      <c r="G1263" t="s">
        <v>5</v>
      </c>
      <c r="H1263" t="s">
        <v>5</v>
      </c>
      <c r="I1263" s="10">
        <v>113420.985</v>
      </c>
      <c r="J1263" s="30">
        <f t="shared" si="76"/>
        <v>113420.985</v>
      </c>
      <c r="K1263" s="30" t="e">
        <f t="shared" si="77"/>
        <v>#N/A</v>
      </c>
      <c r="L1263" s="30">
        <f t="shared" si="78"/>
        <v>113420.985</v>
      </c>
      <c r="M1263" s="10" t="e">
        <f t="shared" si="79"/>
        <v>#N/A</v>
      </c>
    </row>
    <row r="1264" spans="6:13" ht="20" customHeight="1" x14ac:dyDescent="0.2">
      <c r="F1264" s="4">
        <v>43263</v>
      </c>
      <c r="G1264" t="s">
        <v>5</v>
      </c>
      <c r="H1264" t="s">
        <v>4</v>
      </c>
      <c r="I1264" s="10">
        <v>127261.295</v>
      </c>
      <c r="J1264" s="30">
        <f t="shared" si="76"/>
        <v>127261.295</v>
      </c>
      <c r="K1264" s="30" t="e">
        <f t="shared" si="77"/>
        <v>#N/A</v>
      </c>
      <c r="L1264" s="30" t="e">
        <f t="shared" si="78"/>
        <v>#N/A</v>
      </c>
      <c r="M1264" s="10">
        <f t="shared" si="79"/>
        <v>127261.295</v>
      </c>
    </row>
    <row r="1265" spans="6:13" ht="20" customHeight="1" x14ac:dyDescent="0.2">
      <c r="F1265" s="4">
        <v>43264</v>
      </c>
      <c r="G1265" t="s">
        <v>5</v>
      </c>
      <c r="H1265" t="s">
        <v>4</v>
      </c>
      <c r="I1265" s="10">
        <v>131574.60500000001</v>
      </c>
      <c r="J1265" s="30">
        <f t="shared" si="76"/>
        <v>131574.60500000001</v>
      </c>
      <c r="K1265" s="30" t="e">
        <f t="shared" si="77"/>
        <v>#N/A</v>
      </c>
      <c r="L1265" s="30" t="e">
        <f t="shared" si="78"/>
        <v>#N/A</v>
      </c>
      <c r="M1265" s="10">
        <f t="shared" si="79"/>
        <v>131574.60500000001</v>
      </c>
    </row>
    <row r="1266" spans="6:13" ht="20" customHeight="1" x14ac:dyDescent="0.2">
      <c r="F1266" s="4">
        <v>43265</v>
      </c>
      <c r="G1266" t="s">
        <v>5</v>
      </c>
      <c r="H1266" t="s">
        <v>4</v>
      </c>
      <c r="I1266" s="10">
        <v>130544.485</v>
      </c>
      <c r="J1266" s="30">
        <f t="shared" si="76"/>
        <v>130544.485</v>
      </c>
      <c r="K1266" s="30" t="e">
        <f t="shared" si="77"/>
        <v>#N/A</v>
      </c>
      <c r="L1266" s="30" t="e">
        <f t="shared" si="78"/>
        <v>#N/A</v>
      </c>
      <c r="M1266" s="10">
        <f t="shared" si="79"/>
        <v>130544.485</v>
      </c>
    </row>
    <row r="1267" spans="6:13" ht="20" customHeight="1" x14ac:dyDescent="0.2">
      <c r="F1267" s="4">
        <v>43266</v>
      </c>
      <c r="G1267" t="s">
        <v>5</v>
      </c>
      <c r="H1267" t="s">
        <v>4</v>
      </c>
      <c r="I1267" s="10">
        <v>133009.01</v>
      </c>
      <c r="J1267" s="30">
        <f t="shared" si="76"/>
        <v>133009.01</v>
      </c>
      <c r="K1267" s="30" t="e">
        <f t="shared" si="77"/>
        <v>#N/A</v>
      </c>
      <c r="L1267" s="30" t="e">
        <f t="shared" si="78"/>
        <v>#N/A</v>
      </c>
      <c r="M1267" s="10">
        <f t="shared" si="79"/>
        <v>133009.01</v>
      </c>
    </row>
    <row r="1268" spans="6:13" ht="20" customHeight="1" x14ac:dyDescent="0.2">
      <c r="F1268" s="4">
        <v>43267</v>
      </c>
      <c r="G1268" t="s">
        <v>5</v>
      </c>
      <c r="H1268" t="s">
        <v>4</v>
      </c>
      <c r="I1268" s="10">
        <v>124351.235</v>
      </c>
      <c r="J1268" s="30">
        <f t="shared" si="76"/>
        <v>124351.235</v>
      </c>
      <c r="K1268" s="30" t="e">
        <f t="shared" si="77"/>
        <v>#N/A</v>
      </c>
      <c r="L1268" s="30" t="e">
        <f t="shared" si="78"/>
        <v>#N/A</v>
      </c>
      <c r="M1268" s="10">
        <f t="shared" si="79"/>
        <v>124351.235</v>
      </c>
    </row>
    <row r="1269" spans="6:13" ht="20" customHeight="1" x14ac:dyDescent="0.2">
      <c r="F1269" s="4">
        <v>43268</v>
      </c>
      <c r="G1269" t="s">
        <v>5</v>
      </c>
      <c r="H1269" t="s">
        <v>4</v>
      </c>
      <c r="I1269" s="10">
        <v>120785.595</v>
      </c>
      <c r="J1269" s="30">
        <f t="shared" si="76"/>
        <v>120785.595</v>
      </c>
      <c r="K1269" s="30" t="e">
        <f t="shared" si="77"/>
        <v>#N/A</v>
      </c>
      <c r="L1269" s="30" t="e">
        <f t="shared" si="78"/>
        <v>#N/A</v>
      </c>
      <c r="M1269" s="10">
        <f t="shared" si="79"/>
        <v>120785.595</v>
      </c>
    </row>
    <row r="1270" spans="6:13" ht="20" customHeight="1" x14ac:dyDescent="0.2">
      <c r="F1270" s="4">
        <v>43269</v>
      </c>
      <c r="G1270" t="s">
        <v>5</v>
      </c>
      <c r="H1270" t="s">
        <v>4</v>
      </c>
      <c r="I1270" s="10">
        <v>138518.73499999999</v>
      </c>
      <c r="J1270" s="30">
        <f t="shared" si="76"/>
        <v>138518.73499999999</v>
      </c>
      <c r="K1270" s="30" t="e">
        <f t="shared" si="77"/>
        <v>#N/A</v>
      </c>
      <c r="L1270" s="30" t="e">
        <f t="shared" si="78"/>
        <v>#N/A</v>
      </c>
      <c r="M1270" s="10">
        <f t="shared" si="79"/>
        <v>138518.73499999999</v>
      </c>
    </row>
    <row r="1271" spans="6:13" ht="20" customHeight="1" x14ac:dyDescent="0.2">
      <c r="F1271" s="4">
        <v>43270</v>
      </c>
      <c r="G1271" t="s">
        <v>5</v>
      </c>
      <c r="H1271" t="s">
        <v>4</v>
      </c>
      <c r="I1271" s="10">
        <v>143830.12</v>
      </c>
      <c r="J1271" s="30">
        <f t="shared" si="76"/>
        <v>143830.12</v>
      </c>
      <c r="K1271" s="30" t="e">
        <f t="shared" si="77"/>
        <v>#N/A</v>
      </c>
      <c r="L1271" s="30" t="e">
        <f t="shared" si="78"/>
        <v>#N/A</v>
      </c>
      <c r="M1271" s="10">
        <f t="shared" si="79"/>
        <v>143830.12</v>
      </c>
    </row>
    <row r="1272" spans="6:13" ht="20" customHeight="1" x14ac:dyDescent="0.2">
      <c r="F1272" s="4">
        <v>43271</v>
      </c>
      <c r="G1272" t="s">
        <v>5</v>
      </c>
      <c r="H1272" t="s">
        <v>4</v>
      </c>
      <c r="I1272" s="10">
        <v>141305.88</v>
      </c>
      <c r="J1272" s="30">
        <f t="shared" si="76"/>
        <v>141305.88</v>
      </c>
      <c r="K1272" s="30" t="e">
        <f t="shared" si="77"/>
        <v>#N/A</v>
      </c>
      <c r="L1272" s="30" t="e">
        <f t="shared" si="78"/>
        <v>#N/A</v>
      </c>
      <c r="M1272" s="10">
        <f t="shared" si="79"/>
        <v>141305.88</v>
      </c>
    </row>
    <row r="1273" spans="6:13" ht="20" customHeight="1" x14ac:dyDescent="0.2">
      <c r="F1273" s="4">
        <v>43272</v>
      </c>
      <c r="G1273" t="s">
        <v>5</v>
      </c>
      <c r="H1273" t="s">
        <v>4</v>
      </c>
      <c r="I1273" s="10">
        <v>143542.01999999999</v>
      </c>
      <c r="J1273" s="30">
        <f t="shared" si="76"/>
        <v>143542.01999999999</v>
      </c>
      <c r="K1273" s="30" t="e">
        <f t="shared" si="77"/>
        <v>#N/A</v>
      </c>
      <c r="L1273" s="30" t="e">
        <f t="shared" si="78"/>
        <v>#N/A</v>
      </c>
      <c r="M1273" s="10">
        <f t="shared" si="79"/>
        <v>143542.01999999999</v>
      </c>
    </row>
    <row r="1274" spans="6:13" ht="20" customHeight="1" x14ac:dyDescent="0.2">
      <c r="F1274" s="4">
        <v>43273</v>
      </c>
      <c r="G1274" t="s">
        <v>5</v>
      </c>
      <c r="H1274" t="s">
        <v>4</v>
      </c>
      <c r="I1274" s="10">
        <v>140296.4</v>
      </c>
      <c r="J1274" s="30">
        <f t="shared" si="76"/>
        <v>140296.4</v>
      </c>
      <c r="K1274" s="30" t="e">
        <f t="shared" si="77"/>
        <v>#N/A</v>
      </c>
      <c r="L1274" s="30" t="e">
        <f t="shared" si="78"/>
        <v>#N/A</v>
      </c>
      <c r="M1274" s="10">
        <f t="shared" si="79"/>
        <v>140296.4</v>
      </c>
    </row>
    <row r="1275" spans="6:13" ht="20" customHeight="1" x14ac:dyDescent="0.2">
      <c r="F1275" s="4">
        <v>43274</v>
      </c>
      <c r="G1275" t="s">
        <v>5</v>
      </c>
      <c r="H1275" t="s">
        <v>4</v>
      </c>
      <c r="I1275" s="10">
        <v>132165.42499999999</v>
      </c>
      <c r="J1275" s="30">
        <f t="shared" si="76"/>
        <v>132165.42499999999</v>
      </c>
      <c r="K1275" s="30" t="e">
        <f t="shared" si="77"/>
        <v>#N/A</v>
      </c>
      <c r="L1275" s="30" t="e">
        <f t="shared" si="78"/>
        <v>#N/A</v>
      </c>
      <c r="M1275" s="10">
        <f t="shared" si="79"/>
        <v>132165.42499999999</v>
      </c>
    </row>
    <row r="1276" spans="6:13" ht="20" customHeight="1" x14ac:dyDescent="0.2">
      <c r="F1276" s="4">
        <v>43275</v>
      </c>
      <c r="G1276" t="s">
        <v>5</v>
      </c>
      <c r="H1276" t="s">
        <v>4</v>
      </c>
      <c r="I1276" s="10">
        <v>125850.58</v>
      </c>
      <c r="J1276" s="30">
        <f t="shared" si="76"/>
        <v>125850.58</v>
      </c>
      <c r="K1276" s="30" t="e">
        <f t="shared" si="77"/>
        <v>#N/A</v>
      </c>
      <c r="L1276" s="30" t="e">
        <f t="shared" si="78"/>
        <v>#N/A</v>
      </c>
      <c r="M1276" s="10">
        <f t="shared" si="79"/>
        <v>125850.58</v>
      </c>
    </row>
    <row r="1277" spans="6:13" ht="20" customHeight="1" x14ac:dyDescent="0.2">
      <c r="F1277" s="4">
        <v>43276</v>
      </c>
      <c r="G1277" t="s">
        <v>5</v>
      </c>
      <c r="H1277" t="s">
        <v>4</v>
      </c>
      <c r="I1277" s="10">
        <v>141972.715</v>
      </c>
      <c r="J1277" s="30">
        <f t="shared" si="76"/>
        <v>141972.715</v>
      </c>
      <c r="K1277" s="30" t="e">
        <f t="shared" si="77"/>
        <v>#N/A</v>
      </c>
      <c r="L1277" s="30" t="e">
        <f t="shared" si="78"/>
        <v>#N/A</v>
      </c>
      <c r="M1277" s="10">
        <f t="shared" si="79"/>
        <v>141972.715</v>
      </c>
    </row>
    <row r="1278" spans="6:13" ht="20" customHeight="1" x14ac:dyDescent="0.2">
      <c r="F1278" s="4">
        <v>43277</v>
      </c>
      <c r="G1278" t="s">
        <v>5</v>
      </c>
      <c r="H1278" t="s">
        <v>4</v>
      </c>
      <c r="I1278" s="10">
        <v>142842.4</v>
      </c>
      <c r="J1278" s="30">
        <f t="shared" si="76"/>
        <v>142842.4</v>
      </c>
      <c r="K1278" s="30" t="e">
        <f t="shared" si="77"/>
        <v>#N/A</v>
      </c>
      <c r="L1278" s="30" t="e">
        <f t="shared" si="78"/>
        <v>#N/A</v>
      </c>
      <c r="M1278" s="10">
        <f t="shared" si="79"/>
        <v>142842.4</v>
      </c>
    </row>
    <row r="1279" spans="6:13" ht="20" customHeight="1" x14ac:dyDescent="0.2">
      <c r="F1279" s="4">
        <v>43278</v>
      </c>
      <c r="G1279" t="s">
        <v>5</v>
      </c>
      <c r="H1279" t="s">
        <v>4</v>
      </c>
      <c r="I1279" s="10">
        <v>148100.13</v>
      </c>
      <c r="J1279" s="30">
        <f t="shared" si="76"/>
        <v>148100.13</v>
      </c>
      <c r="K1279" s="30" t="e">
        <f t="shared" si="77"/>
        <v>#N/A</v>
      </c>
      <c r="L1279" s="30" t="e">
        <f t="shared" si="78"/>
        <v>#N/A</v>
      </c>
      <c r="M1279" s="10">
        <f t="shared" si="79"/>
        <v>148100.13</v>
      </c>
    </row>
    <row r="1280" spans="6:13" ht="20" customHeight="1" x14ac:dyDescent="0.2">
      <c r="F1280" s="4">
        <v>43279</v>
      </c>
      <c r="G1280" t="s">
        <v>5</v>
      </c>
      <c r="H1280" t="s">
        <v>4</v>
      </c>
      <c r="I1280" s="10">
        <v>150445.47</v>
      </c>
      <c r="J1280" s="30">
        <f t="shared" si="76"/>
        <v>150445.47</v>
      </c>
      <c r="K1280" s="30" t="e">
        <f t="shared" si="77"/>
        <v>#N/A</v>
      </c>
      <c r="L1280" s="30" t="e">
        <f t="shared" si="78"/>
        <v>#N/A</v>
      </c>
      <c r="M1280" s="10">
        <f t="shared" si="79"/>
        <v>150445.47</v>
      </c>
    </row>
    <row r="1281" spans="6:13" ht="20" customHeight="1" x14ac:dyDescent="0.2">
      <c r="F1281" s="4">
        <v>43280</v>
      </c>
      <c r="G1281" t="s">
        <v>4</v>
      </c>
      <c r="H1281" t="s">
        <v>4</v>
      </c>
      <c r="I1281" s="10">
        <v>139188.48000000001</v>
      </c>
      <c r="J1281" s="30" t="e">
        <f t="shared" si="76"/>
        <v>#N/A</v>
      </c>
      <c r="K1281" s="30">
        <f t="shared" si="77"/>
        <v>139188.48000000001</v>
      </c>
      <c r="L1281" s="30" t="e">
        <f t="shared" si="78"/>
        <v>#N/A</v>
      </c>
      <c r="M1281" s="10">
        <f t="shared" si="79"/>
        <v>139188.48000000001</v>
      </c>
    </row>
    <row r="1282" spans="6:13" ht="20" customHeight="1" x14ac:dyDescent="0.2">
      <c r="F1282" s="4">
        <v>43281</v>
      </c>
      <c r="G1282" t="s">
        <v>4</v>
      </c>
      <c r="H1282" t="s">
        <v>4</v>
      </c>
      <c r="I1282" s="10">
        <v>125394.425</v>
      </c>
      <c r="J1282" s="30" t="e">
        <f t="shared" si="76"/>
        <v>#N/A</v>
      </c>
      <c r="K1282" s="30">
        <f t="shared" si="77"/>
        <v>125394.425</v>
      </c>
      <c r="L1282" s="30" t="e">
        <f t="shared" si="78"/>
        <v>#N/A</v>
      </c>
      <c r="M1282" s="10">
        <f t="shared" si="79"/>
        <v>125394.425</v>
      </c>
    </row>
    <row r="1283" spans="6:13" ht="20" customHeight="1" x14ac:dyDescent="0.2">
      <c r="F1283" s="4">
        <v>43282</v>
      </c>
      <c r="G1283" t="s">
        <v>4</v>
      </c>
      <c r="H1283" t="s">
        <v>4</v>
      </c>
      <c r="I1283" s="10">
        <v>124313.07</v>
      </c>
      <c r="J1283" s="30" t="e">
        <f t="shared" si="76"/>
        <v>#N/A</v>
      </c>
      <c r="K1283" s="30">
        <f t="shared" si="77"/>
        <v>124313.07</v>
      </c>
      <c r="L1283" s="30" t="e">
        <f t="shared" si="78"/>
        <v>#N/A</v>
      </c>
      <c r="M1283" s="10">
        <f t="shared" si="79"/>
        <v>124313.07</v>
      </c>
    </row>
    <row r="1284" spans="6:13" ht="20" customHeight="1" x14ac:dyDescent="0.2">
      <c r="F1284" s="4">
        <v>43283</v>
      </c>
      <c r="G1284" t="s">
        <v>4</v>
      </c>
      <c r="H1284" t="s">
        <v>4</v>
      </c>
      <c r="I1284" s="10">
        <v>140713.255</v>
      </c>
      <c r="J1284" s="30" t="e">
        <f t="shared" si="76"/>
        <v>#N/A</v>
      </c>
      <c r="K1284" s="30">
        <f t="shared" si="77"/>
        <v>140713.255</v>
      </c>
      <c r="L1284" s="30" t="e">
        <f t="shared" si="78"/>
        <v>#N/A</v>
      </c>
      <c r="M1284" s="10">
        <f t="shared" si="79"/>
        <v>140713.255</v>
      </c>
    </row>
    <row r="1285" spans="6:13" ht="20" customHeight="1" x14ac:dyDescent="0.2">
      <c r="F1285" s="4">
        <v>43284</v>
      </c>
      <c r="G1285" t="s">
        <v>4</v>
      </c>
      <c r="H1285" t="s">
        <v>4</v>
      </c>
      <c r="I1285" s="10">
        <v>135759.27499999999</v>
      </c>
      <c r="J1285" s="30" t="e">
        <f t="shared" si="76"/>
        <v>#N/A</v>
      </c>
      <c r="K1285" s="30">
        <f t="shared" si="77"/>
        <v>135759.27499999999</v>
      </c>
      <c r="L1285" s="30" t="e">
        <f t="shared" si="78"/>
        <v>#N/A</v>
      </c>
      <c r="M1285" s="10">
        <f t="shared" si="79"/>
        <v>135759.27499999999</v>
      </c>
    </row>
    <row r="1286" spans="6:13" ht="20" customHeight="1" x14ac:dyDescent="0.2">
      <c r="F1286" s="4">
        <v>43285</v>
      </c>
      <c r="G1286" t="s">
        <v>4</v>
      </c>
      <c r="H1286" t="s">
        <v>4</v>
      </c>
      <c r="I1286" s="10">
        <v>128580.97500000001</v>
      </c>
      <c r="J1286" s="30" t="e">
        <f t="shared" ref="J1286:J1349" si="80">IF(G1286="Y",I1286,NA())</f>
        <v>#N/A</v>
      </c>
      <c r="K1286" s="30">
        <f t="shared" ref="K1286:K1349" si="81">IF(G1286="N",I1286,NA())</f>
        <v>128580.97500000001</v>
      </c>
      <c r="L1286" s="30" t="e">
        <f t="shared" ref="L1286:L1349" si="82">IF(H1286="Y",I1286,NA())</f>
        <v>#N/A</v>
      </c>
      <c r="M1286" s="10">
        <f t="shared" ref="M1286:M1349" si="83">IF(H1286="Y",NA(),I1286)</f>
        <v>128580.97500000001</v>
      </c>
    </row>
    <row r="1287" spans="6:13" ht="20" customHeight="1" x14ac:dyDescent="0.2">
      <c r="F1287" s="4">
        <v>43286</v>
      </c>
      <c r="G1287" t="s">
        <v>4</v>
      </c>
      <c r="H1287" t="s">
        <v>4</v>
      </c>
      <c r="I1287" s="10">
        <v>125861.6</v>
      </c>
      <c r="J1287" s="30" t="e">
        <f t="shared" si="80"/>
        <v>#N/A</v>
      </c>
      <c r="K1287" s="30">
        <f t="shared" si="81"/>
        <v>125861.6</v>
      </c>
      <c r="L1287" s="30" t="e">
        <f t="shared" si="82"/>
        <v>#N/A</v>
      </c>
      <c r="M1287" s="10">
        <f t="shared" si="83"/>
        <v>125861.6</v>
      </c>
    </row>
    <row r="1288" spans="6:13" ht="20" customHeight="1" x14ac:dyDescent="0.2">
      <c r="F1288" s="4">
        <v>43287</v>
      </c>
      <c r="G1288" t="s">
        <v>4</v>
      </c>
      <c r="H1288" t="s">
        <v>4</v>
      </c>
      <c r="I1288" s="10">
        <v>124242.52</v>
      </c>
      <c r="J1288" s="30" t="e">
        <f t="shared" si="80"/>
        <v>#N/A</v>
      </c>
      <c r="K1288" s="30">
        <f t="shared" si="81"/>
        <v>124242.52</v>
      </c>
      <c r="L1288" s="30" t="e">
        <f t="shared" si="82"/>
        <v>#N/A</v>
      </c>
      <c r="M1288" s="10">
        <f t="shared" si="83"/>
        <v>124242.52</v>
      </c>
    </row>
    <row r="1289" spans="6:13" ht="20" customHeight="1" x14ac:dyDescent="0.2">
      <c r="F1289" s="4">
        <v>43288</v>
      </c>
      <c r="G1289" t="s">
        <v>4</v>
      </c>
      <c r="H1289" t="s">
        <v>4</v>
      </c>
      <c r="I1289" s="10">
        <v>119717.435</v>
      </c>
      <c r="J1289" s="30" t="e">
        <f t="shared" si="80"/>
        <v>#N/A</v>
      </c>
      <c r="K1289" s="30">
        <f t="shared" si="81"/>
        <v>119717.435</v>
      </c>
      <c r="L1289" s="30" t="e">
        <f t="shared" si="82"/>
        <v>#N/A</v>
      </c>
      <c r="M1289" s="10">
        <f t="shared" si="83"/>
        <v>119717.435</v>
      </c>
    </row>
    <row r="1290" spans="6:13" ht="20" customHeight="1" x14ac:dyDescent="0.2">
      <c r="F1290" s="4">
        <v>43289</v>
      </c>
      <c r="G1290" t="s">
        <v>4</v>
      </c>
      <c r="H1290" t="s">
        <v>4</v>
      </c>
      <c r="I1290" s="10">
        <v>114562.215</v>
      </c>
      <c r="J1290" s="30" t="e">
        <f t="shared" si="80"/>
        <v>#N/A</v>
      </c>
      <c r="K1290" s="30">
        <f t="shared" si="81"/>
        <v>114562.215</v>
      </c>
      <c r="L1290" s="30" t="e">
        <f t="shared" si="82"/>
        <v>#N/A</v>
      </c>
      <c r="M1290" s="10">
        <f t="shared" si="83"/>
        <v>114562.215</v>
      </c>
    </row>
    <row r="1291" spans="6:13" ht="20" customHeight="1" x14ac:dyDescent="0.2">
      <c r="F1291" s="4">
        <v>43290</v>
      </c>
      <c r="G1291" t="s">
        <v>4</v>
      </c>
      <c r="H1291" t="s">
        <v>4</v>
      </c>
      <c r="I1291" s="10">
        <v>133874.47500000001</v>
      </c>
      <c r="J1291" s="30" t="e">
        <f t="shared" si="80"/>
        <v>#N/A</v>
      </c>
      <c r="K1291" s="30">
        <f t="shared" si="81"/>
        <v>133874.47500000001</v>
      </c>
      <c r="L1291" s="30" t="e">
        <f t="shared" si="82"/>
        <v>#N/A</v>
      </c>
      <c r="M1291" s="10">
        <f t="shared" si="83"/>
        <v>133874.47500000001</v>
      </c>
    </row>
    <row r="1292" spans="6:13" ht="20" customHeight="1" x14ac:dyDescent="0.2">
      <c r="F1292" s="4">
        <v>43291</v>
      </c>
      <c r="G1292" t="s">
        <v>4</v>
      </c>
      <c r="H1292" t="s">
        <v>4</v>
      </c>
      <c r="I1292" s="10">
        <v>140342.995</v>
      </c>
      <c r="J1292" s="30" t="e">
        <f t="shared" si="80"/>
        <v>#N/A</v>
      </c>
      <c r="K1292" s="30">
        <f t="shared" si="81"/>
        <v>140342.995</v>
      </c>
      <c r="L1292" s="30" t="e">
        <f t="shared" si="82"/>
        <v>#N/A</v>
      </c>
      <c r="M1292" s="10">
        <f t="shared" si="83"/>
        <v>140342.995</v>
      </c>
    </row>
    <row r="1293" spans="6:13" ht="20" customHeight="1" x14ac:dyDescent="0.2">
      <c r="F1293" s="4">
        <v>43292</v>
      </c>
      <c r="G1293" t="s">
        <v>4</v>
      </c>
      <c r="H1293" t="s">
        <v>4</v>
      </c>
      <c r="I1293" s="10">
        <v>143461.125</v>
      </c>
      <c r="J1293" s="30" t="e">
        <f t="shared" si="80"/>
        <v>#N/A</v>
      </c>
      <c r="K1293" s="30">
        <f t="shared" si="81"/>
        <v>143461.125</v>
      </c>
      <c r="L1293" s="30" t="e">
        <f t="shared" si="82"/>
        <v>#N/A</v>
      </c>
      <c r="M1293" s="10">
        <f t="shared" si="83"/>
        <v>143461.125</v>
      </c>
    </row>
    <row r="1294" spans="6:13" ht="20" customHeight="1" x14ac:dyDescent="0.2">
      <c r="F1294" s="4">
        <v>43293</v>
      </c>
      <c r="G1294" t="s">
        <v>4</v>
      </c>
      <c r="H1294" t="s">
        <v>4</v>
      </c>
      <c r="I1294" s="10">
        <v>145767.1</v>
      </c>
      <c r="J1294" s="30" t="e">
        <f t="shared" si="80"/>
        <v>#N/A</v>
      </c>
      <c r="K1294" s="30">
        <f t="shared" si="81"/>
        <v>145767.1</v>
      </c>
      <c r="L1294" s="30" t="e">
        <f t="shared" si="82"/>
        <v>#N/A</v>
      </c>
      <c r="M1294" s="10">
        <f t="shared" si="83"/>
        <v>145767.1</v>
      </c>
    </row>
    <row r="1295" spans="6:13" ht="20" customHeight="1" x14ac:dyDescent="0.2">
      <c r="F1295" s="4">
        <v>43294</v>
      </c>
      <c r="G1295" t="s">
        <v>4</v>
      </c>
      <c r="H1295" t="s">
        <v>4</v>
      </c>
      <c r="I1295" s="10">
        <v>140542.95000000001</v>
      </c>
      <c r="J1295" s="30" t="e">
        <f t="shared" si="80"/>
        <v>#N/A</v>
      </c>
      <c r="K1295" s="30">
        <f t="shared" si="81"/>
        <v>140542.95000000001</v>
      </c>
      <c r="L1295" s="30" t="e">
        <f t="shared" si="82"/>
        <v>#N/A</v>
      </c>
      <c r="M1295" s="10">
        <f t="shared" si="83"/>
        <v>140542.95000000001</v>
      </c>
    </row>
    <row r="1296" spans="6:13" ht="20" customHeight="1" x14ac:dyDescent="0.2">
      <c r="F1296" s="4">
        <v>43295</v>
      </c>
      <c r="G1296" t="s">
        <v>4</v>
      </c>
      <c r="H1296" t="s">
        <v>4</v>
      </c>
      <c r="I1296" s="10">
        <v>124491.53</v>
      </c>
      <c r="J1296" s="30" t="e">
        <f t="shared" si="80"/>
        <v>#N/A</v>
      </c>
      <c r="K1296" s="30">
        <f t="shared" si="81"/>
        <v>124491.53</v>
      </c>
      <c r="L1296" s="30" t="e">
        <f t="shared" si="82"/>
        <v>#N/A</v>
      </c>
      <c r="M1296" s="10">
        <f t="shared" si="83"/>
        <v>124491.53</v>
      </c>
    </row>
    <row r="1297" spans="6:13" ht="20" customHeight="1" x14ac:dyDescent="0.2">
      <c r="F1297" s="4">
        <v>43296</v>
      </c>
      <c r="G1297" t="s">
        <v>4</v>
      </c>
      <c r="H1297" t="s">
        <v>4</v>
      </c>
      <c r="I1297" s="10">
        <v>119464.315</v>
      </c>
      <c r="J1297" s="30" t="e">
        <f t="shared" si="80"/>
        <v>#N/A</v>
      </c>
      <c r="K1297" s="30">
        <f t="shared" si="81"/>
        <v>119464.315</v>
      </c>
      <c r="L1297" s="30" t="e">
        <f t="shared" si="82"/>
        <v>#N/A</v>
      </c>
      <c r="M1297" s="10">
        <f t="shared" si="83"/>
        <v>119464.315</v>
      </c>
    </row>
    <row r="1298" spans="6:13" ht="20" customHeight="1" x14ac:dyDescent="0.2">
      <c r="F1298" s="4">
        <v>43297</v>
      </c>
      <c r="G1298" t="s">
        <v>4</v>
      </c>
      <c r="H1298" t="s">
        <v>4</v>
      </c>
      <c r="I1298" s="10">
        <v>137446.75</v>
      </c>
      <c r="J1298" s="30" t="e">
        <f t="shared" si="80"/>
        <v>#N/A</v>
      </c>
      <c r="K1298" s="30">
        <f t="shared" si="81"/>
        <v>137446.75</v>
      </c>
      <c r="L1298" s="30" t="e">
        <f t="shared" si="82"/>
        <v>#N/A</v>
      </c>
      <c r="M1298" s="10">
        <f t="shared" si="83"/>
        <v>137446.75</v>
      </c>
    </row>
    <row r="1299" spans="6:13" ht="20" customHeight="1" x14ac:dyDescent="0.2">
      <c r="F1299" s="4">
        <v>43298</v>
      </c>
      <c r="G1299" t="s">
        <v>5</v>
      </c>
      <c r="H1299" t="s">
        <v>4</v>
      </c>
      <c r="I1299" s="10">
        <v>131367.09</v>
      </c>
      <c r="J1299" s="30">
        <f t="shared" si="80"/>
        <v>131367.09</v>
      </c>
      <c r="K1299" s="30" t="e">
        <f t="shared" si="81"/>
        <v>#N/A</v>
      </c>
      <c r="L1299" s="30" t="e">
        <f t="shared" si="82"/>
        <v>#N/A</v>
      </c>
      <c r="M1299" s="10">
        <f t="shared" si="83"/>
        <v>131367.09</v>
      </c>
    </row>
    <row r="1300" spans="6:13" ht="20" customHeight="1" x14ac:dyDescent="0.2">
      <c r="F1300" s="4">
        <v>43299</v>
      </c>
      <c r="G1300" t="s">
        <v>5</v>
      </c>
      <c r="H1300" t="s">
        <v>4</v>
      </c>
      <c r="I1300" s="10">
        <v>132856.72</v>
      </c>
      <c r="J1300" s="30">
        <f t="shared" si="80"/>
        <v>132856.72</v>
      </c>
      <c r="K1300" s="30" t="e">
        <f t="shared" si="81"/>
        <v>#N/A</v>
      </c>
      <c r="L1300" s="30" t="e">
        <f t="shared" si="82"/>
        <v>#N/A</v>
      </c>
      <c r="M1300" s="10">
        <f t="shared" si="83"/>
        <v>132856.72</v>
      </c>
    </row>
    <row r="1301" spans="6:13" ht="20" customHeight="1" x14ac:dyDescent="0.2">
      <c r="F1301" s="4">
        <v>43300</v>
      </c>
      <c r="G1301" t="s">
        <v>5</v>
      </c>
      <c r="H1301" t="s">
        <v>4</v>
      </c>
      <c r="I1301" s="10">
        <v>133778.44500000001</v>
      </c>
      <c r="J1301" s="30">
        <f t="shared" si="80"/>
        <v>133778.44500000001</v>
      </c>
      <c r="K1301" s="30" t="e">
        <f t="shared" si="81"/>
        <v>#N/A</v>
      </c>
      <c r="L1301" s="30" t="e">
        <f t="shared" si="82"/>
        <v>#N/A</v>
      </c>
      <c r="M1301" s="10">
        <f t="shared" si="83"/>
        <v>133778.44500000001</v>
      </c>
    </row>
    <row r="1302" spans="6:13" ht="20" customHeight="1" x14ac:dyDescent="0.2">
      <c r="F1302" s="4">
        <v>43301</v>
      </c>
      <c r="G1302" t="s">
        <v>5</v>
      </c>
      <c r="H1302" t="s">
        <v>4</v>
      </c>
      <c r="I1302" s="10">
        <v>135728.405</v>
      </c>
      <c r="J1302" s="30">
        <f t="shared" si="80"/>
        <v>135728.405</v>
      </c>
      <c r="K1302" s="30" t="e">
        <f t="shared" si="81"/>
        <v>#N/A</v>
      </c>
      <c r="L1302" s="30" t="e">
        <f t="shared" si="82"/>
        <v>#N/A</v>
      </c>
      <c r="M1302" s="10">
        <f t="shared" si="83"/>
        <v>135728.405</v>
      </c>
    </row>
    <row r="1303" spans="6:13" ht="20" customHeight="1" x14ac:dyDescent="0.2">
      <c r="F1303" s="4">
        <v>43302</v>
      </c>
      <c r="G1303" t="s">
        <v>5</v>
      </c>
      <c r="H1303" t="s">
        <v>4</v>
      </c>
      <c r="I1303" s="10">
        <v>125928.62</v>
      </c>
      <c r="J1303" s="30">
        <f t="shared" si="80"/>
        <v>125928.62</v>
      </c>
      <c r="K1303" s="30" t="e">
        <f t="shared" si="81"/>
        <v>#N/A</v>
      </c>
      <c r="L1303" s="30" t="e">
        <f t="shared" si="82"/>
        <v>#N/A</v>
      </c>
      <c r="M1303" s="10">
        <f t="shared" si="83"/>
        <v>125928.62</v>
      </c>
    </row>
    <row r="1304" spans="6:13" ht="20" customHeight="1" x14ac:dyDescent="0.2">
      <c r="F1304" s="4">
        <v>43303</v>
      </c>
      <c r="G1304" t="s">
        <v>5</v>
      </c>
      <c r="H1304" t="s">
        <v>4</v>
      </c>
      <c r="I1304" s="10">
        <v>114186.8</v>
      </c>
      <c r="J1304" s="30">
        <f t="shared" si="80"/>
        <v>114186.8</v>
      </c>
      <c r="K1304" s="30" t="e">
        <f t="shared" si="81"/>
        <v>#N/A</v>
      </c>
      <c r="L1304" s="30" t="e">
        <f t="shared" si="82"/>
        <v>#N/A</v>
      </c>
      <c r="M1304" s="10">
        <f t="shared" si="83"/>
        <v>114186.8</v>
      </c>
    </row>
    <row r="1305" spans="6:13" ht="20" customHeight="1" x14ac:dyDescent="0.2">
      <c r="F1305" s="4">
        <v>43304</v>
      </c>
      <c r="G1305" t="s">
        <v>5</v>
      </c>
      <c r="H1305" t="s">
        <v>4</v>
      </c>
      <c r="I1305" s="10">
        <v>134664.655</v>
      </c>
      <c r="J1305" s="30">
        <f t="shared" si="80"/>
        <v>134664.655</v>
      </c>
      <c r="K1305" s="30" t="e">
        <f t="shared" si="81"/>
        <v>#N/A</v>
      </c>
      <c r="L1305" s="30" t="e">
        <f t="shared" si="82"/>
        <v>#N/A</v>
      </c>
      <c r="M1305" s="10">
        <f t="shared" si="83"/>
        <v>134664.655</v>
      </c>
    </row>
    <row r="1306" spans="6:13" ht="20" customHeight="1" x14ac:dyDescent="0.2">
      <c r="F1306" s="4">
        <v>43305</v>
      </c>
      <c r="G1306" t="s">
        <v>5</v>
      </c>
      <c r="H1306" t="s">
        <v>4</v>
      </c>
      <c r="I1306" s="10">
        <v>132967.19</v>
      </c>
      <c r="J1306" s="30">
        <f t="shared" si="80"/>
        <v>132967.19</v>
      </c>
      <c r="K1306" s="30" t="e">
        <f t="shared" si="81"/>
        <v>#N/A</v>
      </c>
      <c r="L1306" s="30" t="e">
        <f t="shared" si="82"/>
        <v>#N/A</v>
      </c>
      <c r="M1306" s="10">
        <f t="shared" si="83"/>
        <v>132967.19</v>
      </c>
    </row>
    <row r="1307" spans="6:13" ht="20" customHeight="1" x14ac:dyDescent="0.2">
      <c r="F1307" s="4">
        <v>43306</v>
      </c>
      <c r="G1307" t="s">
        <v>5</v>
      </c>
      <c r="H1307" t="s">
        <v>4</v>
      </c>
      <c r="I1307" s="10">
        <v>135308.29500000001</v>
      </c>
      <c r="J1307" s="30">
        <f t="shared" si="80"/>
        <v>135308.29500000001</v>
      </c>
      <c r="K1307" s="30" t="e">
        <f t="shared" si="81"/>
        <v>#N/A</v>
      </c>
      <c r="L1307" s="30" t="e">
        <f t="shared" si="82"/>
        <v>#N/A</v>
      </c>
      <c r="M1307" s="10">
        <f t="shared" si="83"/>
        <v>135308.29500000001</v>
      </c>
    </row>
    <row r="1308" spans="6:13" ht="20" customHeight="1" x14ac:dyDescent="0.2">
      <c r="F1308" s="4">
        <v>43307</v>
      </c>
      <c r="G1308" t="s">
        <v>5</v>
      </c>
      <c r="H1308" t="s">
        <v>4</v>
      </c>
      <c r="I1308" s="10">
        <v>137634.125</v>
      </c>
      <c r="J1308" s="30">
        <f t="shared" si="80"/>
        <v>137634.125</v>
      </c>
      <c r="K1308" s="30" t="e">
        <f t="shared" si="81"/>
        <v>#N/A</v>
      </c>
      <c r="L1308" s="30" t="e">
        <f t="shared" si="82"/>
        <v>#N/A</v>
      </c>
      <c r="M1308" s="10">
        <f t="shared" si="83"/>
        <v>137634.125</v>
      </c>
    </row>
    <row r="1309" spans="6:13" ht="20" customHeight="1" x14ac:dyDescent="0.2">
      <c r="F1309" s="4">
        <v>43308</v>
      </c>
      <c r="G1309" t="s">
        <v>5</v>
      </c>
      <c r="H1309" t="s">
        <v>4</v>
      </c>
      <c r="I1309" s="10">
        <v>130119.5</v>
      </c>
      <c r="J1309" s="30">
        <f t="shared" si="80"/>
        <v>130119.5</v>
      </c>
      <c r="K1309" s="30" t="e">
        <f t="shared" si="81"/>
        <v>#N/A</v>
      </c>
      <c r="L1309" s="30" t="e">
        <f t="shared" si="82"/>
        <v>#N/A</v>
      </c>
      <c r="M1309" s="10">
        <f t="shared" si="83"/>
        <v>130119.5</v>
      </c>
    </row>
    <row r="1310" spans="6:13" ht="20" customHeight="1" x14ac:dyDescent="0.2">
      <c r="F1310" s="4">
        <v>43309</v>
      </c>
      <c r="G1310" t="s">
        <v>5</v>
      </c>
      <c r="H1310" t="s">
        <v>4</v>
      </c>
      <c r="I1310" s="10">
        <v>116942.94</v>
      </c>
      <c r="J1310" s="30">
        <f t="shared" si="80"/>
        <v>116942.94</v>
      </c>
      <c r="K1310" s="30" t="e">
        <f t="shared" si="81"/>
        <v>#N/A</v>
      </c>
      <c r="L1310" s="30" t="e">
        <f t="shared" si="82"/>
        <v>#N/A</v>
      </c>
      <c r="M1310" s="10">
        <f t="shared" si="83"/>
        <v>116942.94</v>
      </c>
    </row>
    <row r="1311" spans="6:13" ht="20" customHeight="1" x14ac:dyDescent="0.2">
      <c r="F1311" s="4">
        <v>43310</v>
      </c>
      <c r="G1311" t="s">
        <v>5</v>
      </c>
      <c r="H1311" t="s">
        <v>4</v>
      </c>
      <c r="I1311" s="10">
        <v>111555</v>
      </c>
      <c r="J1311" s="30">
        <f t="shared" si="80"/>
        <v>111555</v>
      </c>
      <c r="K1311" s="30" t="e">
        <f t="shared" si="81"/>
        <v>#N/A</v>
      </c>
      <c r="L1311" s="30" t="e">
        <f t="shared" si="82"/>
        <v>#N/A</v>
      </c>
      <c r="M1311" s="10">
        <f t="shared" si="83"/>
        <v>111555</v>
      </c>
    </row>
    <row r="1312" spans="6:13" ht="20" customHeight="1" x14ac:dyDescent="0.2">
      <c r="F1312" s="4">
        <v>43311</v>
      </c>
      <c r="G1312" t="s">
        <v>5</v>
      </c>
      <c r="H1312" t="s">
        <v>4</v>
      </c>
      <c r="I1312" s="10">
        <v>135422.13500000001</v>
      </c>
      <c r="J1312" s="30">
        <f t="shared" si="80"/>
        <v>135422.13500000001</v>
      </c>
      <c r="K1312" s="30" t="e">
        <f t="shared" si="81"/>
        <v>#N/A</v>
      </c>
      <c r="L1312" s="30" t="e">
        <f t="shared" si="82"/>
        <v>#N/A</v>
      </c>
      <c r="M1312" s="10">
        <f t="shared" si="83"/>
        <v>135422.13500000001</v>
      </c>
    </row>
    <row r="1313" spans="6:13" ht="20" customHeight="1" x14ac:dyDescent="0.2">
      <c r="F1313" s="4">
        <v>43312</v>
      </c>
      <c r="G1313" t="s">
        <v>5</v>
      </c>
      <c r="H1313" t="s">
        <v>4</v>
      </c>
      <c r="I1313" s="10">
        <v>129519.995</v>
      </c>
      <c r="J1313" s="30">
        <f t="shared" si="80"/>
        <v>129519.995</v>
      </c>
      <c r="K1313" s="30" t="e">
        <f t="shared" si="81"/>
        <v>#N/A</v>
      </c>
      <c r="L1313" s="30" t="e">
        <f t="shared" si="82"/>
        <v>#N/A</v>
      </c>
      <c r="M1313" s="10">
        <f t="shared" si="83"/>
        <v>129519.995</v>
      </c>
    </row>
    <row r="1314" spans="6:13" ht="20" customHeight="1" x14ac:dyDescent="0.2">
      <c r="F1314" s="4">
        <v>43313</v>
      </c>
      <c r="G1314" t="s">
        <v>5</v>
      </c>
      <c r="H1314" t="s">
        <v>4</v>
      </c>
      <c r="I1314" s="10">
        <v>134004.96</v>
      </c>
      <c r="J1314" s="30">
        <f t="shared" si="80"/>
        <v>134004.96</v>
      </c>
      <c r="K1314" s="30" t="e">
        <f t="shared" si="81"/>
        <v>#N/A</v>
      </c>
      <c r="L1314" s="30" t="e">
        <f t="shared" si="82"/>
        <v>#N/A</v>
      </c>
      <c r="M1314" s="10">
        <f t="shared" si="83"/>
        <v>134004.96</v>
      </c>
    </row>
    <row r="1315" spans="6:13" ht="20" customHeight="1" x14ac:dyDescent="0.2">
      <c r="F1315" s="4">
        <v>43314</v>
      </c>
      <c r="G1315" t="s">
        <v>5</v>
      </c>
      <c r="H1315" t="s">
        <v>4</v>
      </c>
      <c r="I1315" s="10">
        <v>129025</v>
      </c>
      <c r="J1315" s="30">
        <f t="shared" si="80"/>
        <v>129025</v>
      </c>
      <c r="K1315" s="30" t="e">
        <f t="shared" si="81"/>
        <v>#N/A</v>
      </c>
      <c r="L1315" s="30" t="e">
        <f t="shared" si="82"/>
        <v>#N/A</v>
      </c>
      <c r="M1315" s="10">
        <f t="shared" si="83"/>
        <v>129025</v>
      </c>
    </row>
    <row r="1316" spans="6:13" ht="20" customHeight="1" x14ac:dyDescent="0.2">
      <c r="F1316" s="4">
        <v>43315</v>
      </c>
      <c r="G1316" t="s">
        <v>5</v>
      </c>
      <c r="H1316" t="s">
        <v>4</v>
      </c>
      <c r="I1316" s="10">
        <v>129740.315</v>
      </c>
      <c r="J1316" s="30">
        <f t="shared" si="80"/>
        <v>129740.315</v>
      </c>
      <c r="K1316" s="30" t="e">
        <f t="shared" si="81"/>
        <v>#N/A</v>
      </c>
      <c r="L1316" s="30" t="e">
        <f t="shared" si="82"/>
        <v>#N/A</v>
      </c>
      <c r="M1316" s="10">
        <f t="shared" si="83"/>
        <v>129740.315</v>
      </c>
    </row>
    <row r="1317" spans="6:13" ht="20" customHeight="1" x14ac:dyDescent="0.2">
      <c r="F1317" s="4">
        <v>43316</v>
      </c>
      <c r="G1317" t="s">
        <v>5</v>
      </c>
      <c r="H1317" t="s">
        <v>4</v>
      </c>
      <c r="I1317" s="10">
        <v>116238.175</v>
      </c>
      <c r="J1317" s="30">
        <f t="shared" si="80"/>
        <v>116238.175</v>
      </c>
      <c r="K1317" s="30" t="e">
        <f t="shared" si="81"/>
        <v>#N/A</v>
      </c>
      <c r="L1317" s="30" t="e">
        <f t="shared" si="82"/>
        <v>#N/A</v>
      </c>
      <c r="M1317" s="10">
        <f t="shared" si="83"/>
        <v>116238.175</v>
      </c>
    </row>
    <row r="1318" spans="6:13" ht="20" customHeight="1" x14ac:dyDescent="0.2">
      <c r="F1318" s="4">
        <v>43317</v>
      </c>
      <c r="G1318" t="s">
        <v>5</v>
      </c>
      <c r="H1318" t="s">
        <v>4</v>
      </c>
      <c r="I1318" s="10">
        <v>104912.38</v>
      </c>
      <c r="J1318" s="30">
        <f t="shared" si="80"/>
        <v>104912.38</v>
      </c>
      <c r="K1318" s="30" t="e">
        <f t="shared" si="81"/>
        <v>#N/A</v>
      </c>
      <c r="L1318" s="30" t="e">
        <f t="shared" si="82"/>
        <v>#N/A</v>
      </c>
      <c r="M1318" s="10">
        <f t="shared" si="83"/>
        <v>104912.38</v>
      </c>
    </row>
    <row r="1319" spans="6:13" ht="20" customHeight="1" x14ac:dyDescent="0.2">
      <c r="F1319" s="4">
        <v>43318</v>
      </c>
      <c r="G1319" t="s">
        <v>5</v>
      </c>
      <c r="H1319" t="s">
        <v>4</v>
      </c>
      <c r="I1319" s="10">
        <v>127198.78</v>
      </c>
      <c r="J1319" s="30">
        <f t="shared" si="80"/>
        <v>127198.78</v>
      </c>
      <c r="K1319" s="30" t="e">
        <f t="shared" si="81"/>
        <v>#N/A</v>
      </c>
      <c r="L1319" s="30" t="e">
        <f t="shared" si="82"/>
        <v>#N/A</v>
      </c>
      <c r="M1319" s="10">
        <f t="shared" si="83"/>
        <v>127198.78</v>
      </c>
    </row>
    <row r="1320" spans="6:13" ht="20" customHeight="1" x14ac:dyDescent="0.2">
      <c r="F1320" s="4">
        <v>43319</v>
      </c>
      <c r="G1320" t="s">
        <v>5</v>
      </c>
      <c r="H1320" t="s">
        <v>4</v>
      </c>
      <c r="I1320" s="10">
        <v>131851.01500000001</v>
      </c>
      <c r="J1320" s="30">
        <f t="shared" si="80"/>
        <v>131851.01500000001</v>
      </c>
      <c r="K1320" s="30" t="e">
        <f t="shared" si="81"/>
        <v>#N/A</v>
      </c>
      <c r="L1320" s="30" t="e">
        <f t="shared" si="82"/>
        <v>#N/A</v>
      </c>
      <c r="M1320" s="10">
        <f t="shared" si="83"/>
        <v>131851.01500000001</v>
      </c>
    </row>
    <row r="1321" spans="6:13" ht="20" customHeight="1" x14ac:dyDescent="0.2">
      <c r="F1321" s="4">
        <v>43320</v>
      </c>
      <c r="G1321" t="s">
        <v>5</v>
      </c>
      <c r="H1321" t="s">
        <v>4</v>
      </c>
      <c r="I1321" s="10">
        <v>131939.5</v>
      </c>
      <c r="J1321" s="30">
        <f t="shared" si="80"/>
        <v>131939.5</v>
      </c>
      <c r="K1321" s="30" t="e">
        <f t="shared" si="81"/>
        <v>#N/A</v>
      </c>
      <c r="L1321" s="30" t="e">
        <f t="shared" si="82"/>
        <v>#N/A</v>
      </c>
      <c r="M1321" s="10">
        <f t="shared" si="83"/>
        <v>131939.5</v>
      </c>
    </row>
    <row r="1322" spans="6:13" ht="20" customHeight="1" x14ac:dyDescent="0.2">
      <c r="F1322" s="4">
        <v>43321</v>
      </c>
      <c r="G1322" t="s">
        <v>5</v>
      </c>
      <c r="H1322" t="s">
        <v>4</v>
      </c>
      <c r="I1322" s="10">
        <v>135670.99</v>
      </c>
      <c r="J1322" s="30">
        <f t="shared" si="80"/>
        <v>135670.99</v>
      </c>
      <c r="K1322" s="30" t="e">
        <f t="shared" si="81"/>
        <v>#N/A</v>
      </c>
      <c r="L1322" s="30" t="e">
        <f t="shared" si="82"/>
        <v>#N/A</v>
      </c>
      <c r="M1322" s="10">
        <f t="shared" si="83"/>
        <v>135670.99</v>
      </c>
    </row>
    <row r="1323" spans="6:13" ht="20" customHeight="1" x14ac:dyDescent="0.2">
      <c r="F1323" s="4">
        <v>43322</v>
      </c>
      <c r="G1323" t="s">
        <v>5</v>
      </c>
      <c r="H1323" t="s">
        <v>4</v>
      </c>
      <c r="I1323" s="10">
        <v>121875.355</v>
      </c>
      <c r="J1323" s="30">
        <f t="shared" si="80"/>
        <v>121875.355</v>
      </c>
      <c r="K1323" s="30" t="e">
        <f t="shared" si="81"/>
        <v>#N/A</v>
      </c>
      <c r="L1323" s="30" t="e">
        <f t="shared" si="82"/>
        <v>#N/A</v>
      </c>
      <c r="M1323" s="10">
        <f t="shared" si="83"/>
        <v>121875.355</v>
      </c>
    </row>
    <row r="1324" spans="6:13" ht="20" customHeight="1" x14ac:dyDescent="0.2">
      <c r="F1324" s="4">
        <v>43323</v>
      </c>
      <c r="G1324" t="s">
        <v>5</v>
      </c>
      <c r="H1324" t="s">
        <v>4</v>
      </c>
      <c r="I1324" s="10">
        <v>119988.735</v>
      </c>
      <c r="J1324" s="30">
        <f t="shared" si="80"/>
        <v>119988.735</v>
      </c>
      <c r="K1324" s="30" t="e">
        <f t="shared" si="81"/>
        <v>#N/A</v>
      </c>
      <c r="L1324" s="30" t="e">
        <f t="shared" si="82"/>
        <v>#N/A</v>
      </c>
      <c r="M1324" s="10">
        <f t="shared" si="83"/>
        <v>119988.735</v>
      </c>
    </row>
    <row r="1325" spans="6:13" ht="20" customHeight="1" x14ac:dyDescent="0.2">
      <c r="F1325" s="4">
        <v>43324</v>
      </c>
      <c r="G1325" t="s">
        <v>5</v>
      </c>
      <c r="H1325" t="s">
        <v>4</v>
      </c>
      <c r="I1325" s="10">
        <v>115231.85</v>
      </c>
      <c r="J1325" s="30">
        <f t="shared" si="80"/>
        <v>115231.85</v>
      </c>
      <c r="K1325" s="30" t="e">
        <f t="shared" si="81"/>
        <v>#N/A</v>
      </c>
      <c r="L1325" s="30" t="e">
        <f t="shared" si="82"/>
        <v>#N/A</v>
      </c>
      <c r="M1325" s="10">
        <f t="shared" si="83"/>
        <v>115231.85</v>
      </c>
    </row>
    <row r="1326" spans="6:13" ht="20" customHeight="1" x14ac:dyDescent="0.2">
      <c r="F1326" s="4">
        <v>43325</v>
      </c>
      <c r="G1326" t="s">
        <v>5</v>
      </c>
      <c r="H1326" t="s">
        <v>4</v>
      </c>
      <c r="I1326" s="10">
        <v>127541.57</v>
      </c>
      <c r="J1326" s="30">
        <f t="shared" si="80"/>
        <v>127541.57</v>
      </c>
      <c r="K1326" s="30" t="e">
        <f t="shared" si="81"/>
        <v>#N/A</v>
      </c>
      <c r="L1326" s="30" t="e">
        <f t="shared" si="82"/>
        <v>#N/A</v>
      </c>
      <c r="M1326" s="10">
        <f t="shared" si="83"/>
        <v>127541.57</v>
      </c>
    </row>
    <row r="1327" spans="6:13" ht="20" customHeight="1" x14ac:dyDescent="0.2">
      <c r="F1327" s="4">
        <v>43326</v>
      </c>
      <c r="G1327" t="s">
        <v>5</v>
      </c>
      <c r="H1327" t="s">
        <v>4</v>
      </c>
      <c r="I1327" s="10">
        <v>121073.45</v>
      </c>
      <c r="J1327" s="30">
        <f t="shared" si="80"/>
        <v>121073.45</v>
      </c>
      <c r="K1327" s="30" t="e">
        <f t="shared" si="81"/>
        <v>#N/A</v>
      </c>
      <c r="L1327" s="30" t="e">
        <f t="shared" si="82"/>
        <v>#N/A</v>
      </c>
      <c r="M1327" s="10">
        <f t="shared" si="83"/>
        <v>121073.45</v>
      </c>
    </row>
    <row r="1328" spans="6:13" ht="20" customHeight="1" x14ac:dyDescent="0.2">
      <c r="F1328" s="4">
        <v>43327</v>
      </c>
      <c r="G1328" t="s">
        <v>5</v>
      </c>
      <c r="H1328" t="s">
        <v>4</v>
      </c>
      <c r="I1328" s="10">
        <v>122602.11500000001</v>
      </c>
      <c r="J1328" s="30">
        <f t="shared" si="80"/>
        <v>122602.11500000001</v>
      </c>
      <c r="K1328" s="30" t="e">
        <f t="shared" si="81"/>
        <v>#N/A</v>
      </c>
      <c r="L1328" s="30" t="e">
        <f t="shared" si="82"/>
        <v>#N/A</v>
      </c>
      <c r="M1328" s="10">
        <f t="shared" si="83"/>
        <v>122602.11500000001</v>
      </c>
    </row>
    <row r="1329" spans="6:13" ht="20" customHeight="1" x14ac:dyDescent="0.2">
      <c r="F1329" s="4">
        <v>43328</v>
      </c>
      <c r="G1329" t="s">
        <v>5</v>
      </c>
      <c r="H1329" t="s">
        <v>4</v>
      </c>
      <c r="I1329" s="10">
        <v>131137.065</v>
      </c>
      <c r="J1329" s="30">
        <f t="shared" si="80"/>
        <v>131137.065</v>
      </c>
      <c r="K1329" s="30" t="e">
        <f t="shared" si="81"/>
        <v>#N/A</v>
      </c>
      <c r="L1329" s="30" t="e">
        <f t="shared" si="82"/>
        <v>#N/A</v>
      </c>
      <c r="M1329" s="10">
        <f t="shared" si="83"/>
        <v>131137.065</v>
      </c>
    </row>
    <row r="1330" spans="6:13" ht="20" customHeight="1" x14ac:dyDescent="0.2">
      <c r="F1330" s="4">
        <v>43329</v>
      </c>
      <c r="G1330" t="s">
        <v>5</v>
      </c>
      <c r="H1330" t="s">
        <v>4</v>
      </c>
      <c r="I1330" s="10">
        <v>125189.54</v>
      </c>
      <c r="J1330" s="30">
        <f t="shared" si="80"/>
        <v>125189.54</v>
      </c>
      <c r="K1330" s="30" t="e">
        <f t="shared" si="81"/>
        <v>#N/A</v>
      </c>
      <c r="L1330" s="30" t="e">
        <f t="shared" si="82"/>
        <v>#N/A</v>
      </c>
      <c r="M1330" s="10">
        <f t="shared" si="83"/>
        <v>125189.54</v>
      </c>
    </row>
    <row r="1331" spans="6:13" ht="20" customHeight="1" x14ac:dyDescent="0.2">
      <c r="F1331" s="4">
        <v>43330</v>
      </c>
      <c r="G1331" t="s">
        <v>5</v>
      </c>
      <c r="H1331" t="s">
        <v>4</v>
      </c>
      <c r="I1331" s="10">
        <v>116571.26</v>
      </c>
      <c r="J1331" s="30">
        <f t="shared" si="80"/>
        <v>116571.26</v>
      </c>
      <c r="K1331" s="30" t="e">
        <f t="shared" si="81"/>
        <v>#N/A</v>
      </c>
      <c r="L1331" s="30" t="e">
        <f t="shared" si="82"/>
        <v>#N/A</v>
      </c>
      <c r="M1331" s="10">
        <f t="shared" si="83"/>
        <v>116571.26</v>
      </c>
    </row>
    <row r="1332" spans="6:13" ht="20" customHeight="1" x14ac:dyDescent="0.2">
      <c r="F1332" s="4">
        <v>43331</v>
      </c>
      <c r="G1332" t="s">
        <v>5</v>
      </c>
      <c r="H1332" t="s">
        <v>4</v>
      </c>
      <c r="I1332" s="10">
        <v>119707.93</v>
      </c>
      <c r="J1332" s="30">
        <f t="shared" si="80"/>
        <v>119707.93</v>
      </c>
      <c r="K1332" s="30" t="e">
        <f t="shared" si="81"/>
        <v>#N/A</v>
      </c>
      <c r="L1332" s="30" t="e">
        <f t="shared" si="82"/>
        <v>#N/A</v>
      </c>
      <c r="M1332" s="10">
        <f t="shared" si="83"/>
        <v>119707.93</v>
      </c>
    </row>
    <row r="1333" spans="6:13" ht="20" customHeight="1" x14ac:dyDescent="0.2">
      <c r="F1333" s="4">
        <v>43332</v>
      </c>
      <c r="G1333" t="s">
        <v>5</v>
      </c>
      <c r="H1333" t="s">
        <v>4</v>
      </c>
      <c r="I1333" s="10">
        <v>138918.38500000001</v>
      </c>
      <c r="J1333" s="30">
        <f t="shared" si="80"/>
        <v>138918.38500000001</v>
      </c>
      <c r="K1333" s="30" t="e">
        <f t="shared" si="81"/>
        <v>#N/A</v>
      </c>
      <c r="L1333" s="30" t="e">
        <f t="shared" si="82"/>
        <v>#N/A</v>
      </c>
      <c r="M1333" s="10">
        <f t="shared" si="83"/>
        <v>138918.38500000001</v>
      </c>
    </row>
    <row r="1334" spans="6:13" ht="20" customHeight="1" x14ac:dyDescent="0.2">
      <c r="F1334" s="4">
        <v>43333</v>
      </c>
      <c r="G1334" t="s">
        <v>5</v>
      </c>
      <c r="H1334" t="s">
        <v>4</v>
      </c>
      <c r="I1334" s="10">
        <v>138424.25</v>
      </c>
      <c r="J1334" s="30">
        <f t="shared" si="80"/>
        <v>138424.25</v>
      </c>
      <c r="K1334" s="30" t="e">
        <f t="shared" si="81"/>
        <v>#N/A</v>
      </c>
      <c r="L1334" s="30" t="e">
        <f t="shared" si="82"/>
        <v>#N/A</v>
      </c>
      <c r="M1334" s="10">
        <f t="shared" si="83"/>
        <v>138424.25</v>
      </c>
    </row>
    <row r="1335" spans="6:13" ht="20" customHeight="1" x14ac:dyDescent="0.2">
      <c r="F1335" s="4">
        <v>43334</v>
      </c>
      <c r="G1335" t="s">
        <v>5</v>
      </c>
      <c r="H1335" t="s">
        <v>4</v>
      </c>
      <c r="I1335" s="10">
        <v>136240.845</v>
      </c>
      <c r="J1335" s="30">
        <f t="shared" si="80"/>
        <v>136240.845</v>
      </c>
      <c r="K1335" s="30" t="e">
        <f t="shared" si="81"/>
        <v>#N/A</v>
      </c>
      <c r="L1335" s="30" t="e">
        <f t="shared" si="82"/>
        <v>#N/A</v>
      </c>
      <c r="M1335" s="10">
        <f t="shared" si="83"/>
        <v>136240.845</v>
      </c>
    </row>
    <row r="1336" spans="6:13" ht="20" customHeight="1" x14ac:dyDescent="0.2">
      <c r="F1336" s="4">
        <v>43335</v>
      </c>
      <c r="G1336" t="s">
        <v>5</v>
      </c>
      <c r="H1336" t="s">
        <v>4</v>
      </c>
      <c r="I1336" s="10">
        <v>131956.72500000001</v>
      </c>
      <c r="J1336" s="30">
        <f t="shared" si="80"/>
        <v>131956.72500000001</v>
      </c>
      <c r="K1336" s="30" t="e">
        <f t="shared" si="81"/>
        <v>#N/A</v>
      </c>
      <c r="L1336" s="30" t="e">
        <f t="shared" si="82"/>
        <v>#N/A</v>
      </c>
      <c r="M1336" s="10">
        <f t="shared" si="83"/>
        <v>131956.72500000001</v>
      </c>
    </row>
    <row r="1337" spans="6:13" ht="20" customHeight="1" x14ac:dyDescent="0.2">
      <c r="F1337" s="4">
        <v>43336</v>
      </c>
      <c r="G1337" t="s">
        <v>5</v>
      </c>
      <c r="H1337" t="s">
        <v>4</v>
      </c>
      <c r="I1337" s="10">
        <v>130210.94</v>
      </c>
      <c r="J1337" s="30">
        <f t="shared" si="80"/>
        <v>130210.94</v>
      </c>
      <c r="K1337" s="30" t="e">
        <f t="shared" si="81"/>
        <v>#N/A</v>
      </c>
      <c r="L1337" s="30" t="e">
        <f t="shared" si="82"/>
        <v>#N/A</v>
      </c>
      <c r="M1337" s="10">
        <f t="shared" si="83"/>
        <v>130210.94</v>
      </c>
    </row>
    <row r="1338" spans="6:13" ht="20" customHeight="1" x14ac:dyDescent="0.2">
      <c r="F1338" s="4">
        <v>43337</v>
      </c>
      <c r="G1338" t="s">
        <v>5</v>
      </c>
      <c r="H1338" t="s">
        <v>4</v>
      </c>
      <c r="I1338" s="10">
        <v>116471.77499999999</v>
      </c>
      <c r="J1338" s="30">
        <f t="shared" si="80"/>
        <v>116471.77499999999</v>
      </c>
      <c r="K1338" s="30" t="e">
        <f t="shared" si="81"/>
        <v>#N/A</v>
      </c>
      <c r="L1338" s="30" t="e">
        <f t="shared" si="82"/>
        <v>#N/A</v>
      </c>
      <c r="M1338" s="10">
        <f t="shared" si="83"/>
        <v>116471.77499999999</v>
      </c>
    </row>
    <row r="1339" spans="6:13" ht="20" customHeight="1" x14ac:dyDescent="0.2">
      <c r="F1339" s="4">
        <v>43338</v>
      </c>
      <c r="G1339" t="s">
        <v>5</v>
      </c>
      <c r="H1339" t="s">
        <v>4</v>
      </c>
      <c r="I1339" s="10">
        <v>111436.265</v>
      </c>
      <c r="J1339" s="30">
        <f t="shared" si="80"/>
        <v>111436.265</v>
      </c>
      <c r="K1339" s="30" t="e">
        <f t="shared" si="81"/>
        <v>#N/A</v>
      </c>
      <c r="L1339" s="30" t="e">
        <f t="shared" si="82"/>
        <v>#N/A</v>
      </c>
      <c r="M1339" s="10">
        <f t="shared" si="83"/>
        <v>111436.265</v>
      </c>
    </row>
    <row r="1340" spans="6:13" ht="20" customHeight="1" x14ac:dyDescent="0.2">
      <c r="F1340" s="4">
        <v>43339</v>
      </c>
      <c r="G1340" t="s">
        <v>5</v>
      </c>
      <c r="H1340" t="s">
        <v>4</v>
      </c>
      <c r="I1340" s="10">
        <v>131280.85</v>
      </c>
      <c r="J1340" s="30">
        <f t="shared" si="80"/>
        <v>131280.85</v>
      </c>
      <c r="K1340" s="30" t="e">
        <f t="shared" si="81"/>
        <v>#N/A</v>
      </c>
      <c r="L1340" s="30" t="e">
        <f t="shared" si="82"/>
        <v>#N/A</v>
      </c>
      <c r="M1340" s="10">
        <f t="shared" si="83"/>
        <v>131280.85</v>
      </c>
    </row>
    <row r="1341" spans="6:13" ht="20" customHeight="1" x14ac:dyDescent="0.2">
      <c r="F1341" s="4">
        <v>43340</v>
      </c>
      <c r="G1341" t="s">
        <v>5</v>
      </c>
      <c r="H1341" t="s">
        <v>4</v>
      </c>
      <c r="I1341" s="10">
        <v>139563.095</v>
      </c>
      <c r="J1341" s="30">
        <f t="shared" si="80"/>
        <v>139563.095</v>
      </c>
      <c r="K1341" s="30" t="e">
        <f t="shared" si="81"/>
        <v>#N/A</v>
      </c>
      <c r="L1341" s="30" t="e">
        <f t="shared" si="82"/>
        <v>#N/A</v>
      </c>
      <c r="M1341" s="10">
        <f t="shared" si="83"/>
        <v>139563.095</v>
      </c>
    </row>
    <row r="1342" spans="6:13" ht="20" customHeight="1" x14ac:dyDescent="0.2">
      <c r="F1342" s="4">
        <v>43341</v>
      </c>
      <c r="G1342" t="s">
        <v>5</v>
      </c>
      <c r="H1342" t="s">
        <v>4</v>
      </c>
      <c r="I1342" s="10">
        <v>136032.16</v>
      </c>
      <c r="J1342" s="30">
        <f t="shared" si="80"/>
        <v>136032.16</v>
      </c>
      <c r="K1342" s="30" t="e">
        <f t="shared" si="81"/>
        <v>#N/A</v>
      </c>
      <c r="L1342" s="30" t="e">
        <f t="shared" si="82"/>
        <v>#N/A</v>
      </c>
      <c r="M1342" s="10">
        <f t="shared" si="83"/>
        <v>136032.16</v>
      </c>
    </row>
    <row r="1343" spans="6:13" ht="20" customHeight="1" x14ac:dyDescent="0.2">
      <c r="F1343" s="4">
        <v>43342</v>
      </c>
      <c r="G1343" t="s">
        <v>5</v>
      </c>
      <c r="H1343" t="s">
        <v>4</v>
      </c>
      <c r="I1343" s="10">
        <v>139752.54500000001</v>
      </c>
      <c r="J1343" s="30">
        <f t="shared" si="80"/>
        <v>139752.54500000001</v>
      </c>
      <c r="K1343" s="30" t="e">
        <f t="shared" si="81"/>
        <v>#N/A</v>
      </c>
      <c r="L1343" s="30" t="e">
        <f t="shared" si="82"/>
        <v>#N/A</v>
      </c>
      <c r="M1343" s="10">
        <f t="shared" si="83"/>
        <v>139752.54500000001</v>
      </c>
    </row>
    <row r="1344" spans="6:13" ht="20" customHeight="1" x14ac:dyDescent="0.2">
      <c r="F1344" s="4">
        <v>43343</v>
      </c>
      <c r="G1344" t="s">
        <v>5</v>
      </c>
      <c r="H1344" t="s">
        <v>4</v>
      </c>
      <c r="I1344" s="10">
        <v>130466.91499999999</v>
      </c>
      <c r="J1344" s="30">
        <f t="shared" si="80"/>
        <v>130466.91499999999</v>
      </c>
      <c r="K1344" s="30" t="e">
        <f t="shared" si="81"/>
        <v>#N/A</v>
      </c>
      <c r="L1344" s="30" t="e">
        <f t="shared" si="82"/>
        <v>#N/A</v>
      </c>
      <c r="M1344" s="10">
        <f t="shared" si="83"/>
        <v>130466.91499999999</v>
      </c>
    </row>
    <row r="1345" spans="6:13" ht="20" customHeight="1" x14ac:dyDescent="0.2">
      <c r="F1345" s="4">
        <v>43344</v>
      </c>
      <c r="G1345" t="s">
        <v>5</v>
      </c>
      <c r="H1345" t="s">
        <v>4</v>
      </c>
      <c r="I1345" s="10">
        <v>116344.565</v>
      </c>
      <c r="J1345" s="30">
        <f t="shared" si="80"/>
        <v>116344.565</v>
      </c>
      <c r="K1345" s="30" t="e">
        <f t="shared" si="81"/>
        <v>#N/A</v>
      </c>
      <c r="L1345" s="30" t="e">
        <f t="shared" si="82"/>
        <v>#N/A</v>
      </c>
      <c r="M1345" s="10">
        <f t="shared" si="83"/>
        <v>116344.565</v>
      </c>
    </row>
    <row r="1346" spans="6:13" ht="20" customHeight="1" x14ac:dyDescent="0.2">
      <c r="F1346" s="4">
        <v>43345</v>
      </c>
      <c r="G1346" t="s">
        <v>5</v>
      </c>
      <c r="H1346" t="s">
        <v>4</v>
      </c>
      <c r="I1346" s="10">
        <v>118402.905</v>
      </c>
      <c r="J1346" s="30">
        <f t="shared" si="80"/>
        <v>118402.905</v>
      </c>
      <c r="K1346" s="30" t="e">
        <f t="shared" si="81"/>
        <v>#N/A</v>
      </c>
      <c r="L1346" s="30" t="e">
        <f t="shared" si="82"/>
        <v>#N/A</v>
      </c>
      <c r="M1346" s="10">
        <f t="shared" si="83"/>
        <v>118402.905</v>
      </c>
    </row>
    <row r="1347" spans="6:13" ht="20" customHeight="1" x14ac:dyDescent="0.2">
      <c r="F1347" s="4">
        <v>43346</v>
      </c>
      <c r="G1347" t="s">
        <v>5</v>
      </c>
      <c r="H1347" t="s">
        <v>4</v>
      </c>
      <c r="I1347" s="10">
        <v>131448.995</v>
      </c>
      <c r="J1347" s="30">
        <f t="shared" si="80"/>
        <v>131448.995</v>
      </c>
      <c r="K1347" s="30" t="e">
        <f t="shared" si="81"/>
        <v>#N/A</v>
      </c>
      <c r="L1347" s="30" t="e">
        <f t="shared" si="82"/>
        <v>#N/A</v>
      </c>
      <c r="M1347" s="10">
        <f t="shared" si="83"/>
        <v>131448.995</v>
      </c>
    </row>
    <row r="1348" spans="6:13" ht="20" customHeight="1" x14ac:dyDescent="0.2">
      <c r="F1348" s="4">
        <v>43347</v>
      </c>
      <c r="G1348" t="s">
        <v>5</v>
      </c>
      <c r="H1348" t="s">
        <v>4</v>
      </c>
      <c r="I1348" s="10">
        <v>128192.08500000001</v>
      </c>
      <c r="J1348" s="30">
        <f t="shared" si="80"/>
        <v>128192.08500000001</v>
      </c>
      <c r="K1348" s="30" t="e">
        <f t="shared" si="81"/>
        <v>#N/A</v>
      </c>
      <c r="L1348" s="30" t="e">
        <f t="shared" si="82"/>
        <v>#N/A</v>
      </c>
      <c r="M1348" s="10">
        <f t="shared" si="83"/>
        <v>128192.08500000001</v>
      </c>
    </row>
    <row r="1349" spans="6:13" ht="20" customHeight="1" x14ac:dyDescent="0.2">
      <c r="F1349" s="4">
        <v>43348</v>
      </c>
      <c r="G1349" t="s">
        <v>5</v>
      </c>
      <c r="H1349" t="s">
        <v>4</v>
      </c>
      <c r="I1349" s="10">
        <v>118307.155</v>
      </c>
      <c r="J1349" s="30">
        <f t="shared" si="80"/>
        <v>118307.155</v>
      </c>
      <c r="K1349" s="30" t="e">
        <f t="shared" si="81"/>
        <v>#N/A</v>
      </c>
      <c r="L1349" s="30" t="e">
        <f t="shared" si="82"/>
        <v>#N/A</v>
      </c>
      <c r="M1349" s="10">
        <f t="shared" si="83"/>
        <v>118307.155</v>
      </c>
    </row>
    <row r="1350" spans="6:13" ht="20" customHeight="1" x14ac:dyDescent="0.2">
      <c r="F1350" s="4">
        <v>43349</v>
      </c>
      <c r="G1350" t="s">
        <v>5</v>
      </c>
      <c r="H1350" t="s">
        <v>4</v>
      </c>
      <c r="I1350" s="10">
        <v>116467.37</v>
      </c>
      <c r="J1350" s="30">
        <f t="shared" ref="J1350:J1413" si="84">IF(G1350="Y",I1350,NA())</f>
        <v>116467.37</v>
      </c>
      <c r="K1350" s="30" t="e">
        <f t="shared" ref="K1350:K1413" si="85">IF(G1350="N",I1350,NA())</f>
        <v>#N/A</v>
      </c>
      <c r="L1350" s="30" t="e">
        <f t="shared" ref="L1350:L1413" si="86">IF(H1350="Y",I1350,NA())</f>
        <v>#N/A</v>
      </c>
      <c r="M1350" s="10">
        <f t="shared" ref="M1350:M1413" si="87">IF(H1350="Y",NA(),I1350)</f>
        <v>116467.37</v>
      </c>
    </row>
    <row r="1351" spans="6:13" ht="20" customHeight="1" x14ac:dyDescent="0.2">
      <c r="F1351" s="4">
        <v>43350</v>
      </c>
      <c r="G1351" t="s">
        <v>5</v>
      </c>
      <c r="H1351" t="s">
        <v>4</v>
      </c>
      <c r="I1351" s="10">
        <v>123583.52</v>
      </c>
      <c r="J1351" s="30">
        <f t="shared" si="84"/>
        <v>123583.52</v>
      </c>
      <c r="K1351" s="30" t="e">
        <f t="shared" si="85"/>
        <v>#N/A</v>
      </c>
      <c r="L1351" s="30" t="e">
        <f t="shared" si="86"/>
        <v>#N/A</v>
      </c>
      <c r="M1351" s="10">
        <f t="shared" si="87"/>
        <v>123583.52</v>
      </c>
    </row>
    <row r="1352" spans="6:13" ht="20" customHeight="1" x14ac:dyDescent="0.2">
      <c r="F1352" s="4">
        <v>43351</v>
      </c>
      <c r="G1352" t="s">
        <v>5</v>
      </c>
      <c r="H1352" t="s">
        <v>4</v>
      </c>
      <c r="I1352" s="10">
        <v>109948.61500000001</v>
      </c>
      <c r="J1352" s="30">
        <f t="shared" si="84"/>
        <v>109948.61500000001</v>
      </c>
      <c r="K1352" s="30" t="e">
        <f t="shared" si="85"/>
        <v>#N/A</v>
      </c>
      <c r="L1352" s="30" t="e">
        <f t="shared" si="86"/>
        <v>#N/A</v>
      </c>
      <c r="M1352" s="10">
        <f t="shared" si="87"/>
        <v>109948.61500000001</v>
      </c>
    </row>
    <row r="1353" spans="6:13" ht="20" customHeight="1" x14ac:dyDescent="0.2">
      <c r="F1353" s="4">
        <v>43352</v>
      </c>
      <c r="G1353" t="s">
        <v>5</v>
      </c>
      <c r="H1353" t="s">
        <v>4</v>
      </c>
      <c r="I1353" s="10">
        <v>107838.95</v>
      </c>
      <c r="J1353" s="30">
        <f t="shared" si="84"/>
        <v>107838.95</v>
      </c>
      <c r="K1353" s="30" t="e">
        <f t="shared" si="85"/>
        <v>#N/A</v>
      </c>
      <c r="L1353" s="30" t="e">
        <f t="shared" si="86"/>
        <v>#N/A</v>
      </c>
      <c r="M1353" s="10">
        <f t="shared" si="87"/>
        <v>107838.95</v>
      </c>
    </row>
    <row r="1354" spans="6:13" ht="20" customHeight="1" x14ac:dyDescent="0.2">
      <c r="F1354" s="4">
        <v>43353</v>
      </c>
      <c r="G1354" t="s">
        <v>5</v>
      </c>
      <c r="H1354" t="s">
        <v>4</v>
      </c>
      <c r="I1354" s="10">
        <v>123132.625</v>
      </c>
      <c r="J1354" s="30">
        <f t="shared" si="84"/>
        <v>123132.625</v>
      </c>
      <c r="K1354" s="30" t="e">
        <f t="shared" si="85"/>
        <v>#N/A</v>
      </c>
      <c r="L1354" s="30" t="e">
        <f t="shared" si="86"/>
        <v>#N/A</v>
      </c>
      <c r="M1354" s="10">
        <f t="shared" si="87"/>
        <v>123132.625</v>
      </c>
    </row>
    <row r="1355" spans="6:13" ht="20" customHeight="1" x14ac:dyDescent="0.2">
      <c r="F1355" s="4">
        <v>43354</v>
      </c>
      <c r="G1355" t="s">
        <v>5</v>
      </c>
      <c r="H1355" t="s">
        <v>4</v>
      </c>
      <c r="I1355" s="10">
        <v>111096.53</v>
      </c>
      <c r="J1355" s="30">
        <f t="shared" si="84"/>
        <v>111096.53</v>
      </c>
      <c r="K1355" s="30" t="e">
        <f t="shared" si="85"/>
        <v>#N/A</v>
      </c>
      <c r="L1355" s="30" t="e">
        <f t="shared" si="86"/>
        <v>#N/A</v>
      </c>
      <c r="M1355" s="10">
        <f t="shared" si="87"/>
        <v>111096.53</v>
      </c>
    </row>
    <row r="1356" spans="6:13" ht="20" customHeight="1" x14ac:dyDescent="0.2">
      <c r="F1356" s="4">
        <v>43355</v>
      </c>
      <c r="G1356" t="s">
        <v>5</v>
      </c>
      <c r="H1356" t="s">
        <v>4</v>
      </c>
      <c r="I1356" s="10">
        <v>112935.03999999999</v>
      </c>
      <c r="J1356" s="30">
        <f t="shared" si="84"/>
        <v>112935.03999999999</v>
      </c>
      <c r="K1356" s="30" t="e">
        <f t="shared" si="85"/>
        <v>#N/A</v>
      </c>
      <c r="L1356" s="30" t="e">
        <f t="shared" si="86"/>
        <v>#N/A</v>
      </c>
      <c r="M1356" s="10">
        <f t="shared" si="87"/>
        <v>112935.03999999999</v>
      </c>
    </row>
    <row r="1357" spans="6:13" ht="20" customHeight="1" x14ac:dyDescent="0.2">
      <c r="F1357" s="4">
        <v>43356</v>
      </c>
      <c r="G1357" t="s">
        <v>5</v>
      </c>
      <c r="H1357" t="s">
        <v>4</v>
      </c>
      <c r="I1357" s="10">
        <v>117880.565</v>
      </c>
      <c r="J1357" s="30">
        <f t="shared" si="84"/>
        <v>117880.565</v>
      </c>
      <c r="K1357" s="30" t="e">
        <f t="shared" si="85"/>
        <v>#N/A</v>
      </c>
      <c r="L1357" s="30" t="e">
        <f t="shared" si="86"/>
        <v>#N/A</v>
      </c>
      <c r="M1357" s="10">
        <f t="shared" si="87"/>
        <v>117880.565</v>
      </c>
    </row>
    <row r="1358" spans="6:13" ht="20" customHeight="1" x14ac:dyDescent="0.2">
      <c r="F1358" s="4">
        <v>43357</v>
      </c>
      <c r="G1358" t="s">
        <v>5</v>
      </c>
      <c r="H1358" t="s">
        <v>4</v>
      </c>
      <c r="I1358" s="10">
        <v>111213.15</v>
      </c>
      <c r="J1358" s="30">
        <f t="shared" si="84"/>
        <v>111213.15</v>
      </c>
      <c r="K1358" s="30" t="e">
        <f t="shared" si="85"/>
        <v>#N/A</v>
      </c>
      <c r="L1358" s="30" t="e">
        <f t="shared" si="86"/>
        <v>#N/A</v>
      </c>
      <c r="M1358" s="10">
        <f t="shared" si="87"/>
        <v>111213.15</v>
      </c>
    </row>
    <row r="1359" spans="6:13" ht="20" customHeight="1" x14ac:dyDescent="0.2">
      <c r="F1359" s="4">
        <v>43358</v>
      </c>
      <c r="G1359" t="s">
        <v>5</v>
      </c>
      <c r="H1359" t="s">
        <v>4</v>
      </c>
      <c r="I1359" s="10">
        <v>108632.355</v>
      </c>
      <c r="J1359" s="30">
        <f t="shared" si="84"/>
        <v>108632.355</v>
      </c>
      <c r="K1359" s="30" t="e">
        <f t="shared" si="85"/>
        <v>#N/A</v>
      </c>
      <c r="L1359" s="30" t="e">
        <f t="shared" si="86"/>
        <v>#N/A</v>
      </c>
      <c r="M1359" s="10">
        <f t="shared" si="87"/>
        <v>108632.355</v>
      </c>
    </row>
    <row r="1360" spans="6:13" ht="20" customHeight="1" x14ac:dyDescent="0.2">
      <c r="F1360" s="4">
        <v>43359</v>
      </c>
      <c r="G1360" t="s">
        <v>5</v>
      </c>
      <c r="H1360" t="s">
        <v>4</v>
      </c>
      <c r="I1360" s="10">
        <v>113030.005</v>
      </c>
      <c r="J1360" s="30">
        <f t="shared" si="84"/>
        <v>113030.005</v>
      </c>
      <c r="K1360" s="30" t="e">
        <f t="shared" si="85"/>
        <v>#N/A</v>
      </c>
      <c r="L1360" s="30" t="e">
        <f t="shared" si="86"/>
        <v>#N/A</v>
      </c>
      <c r="M1360" s="10">
        <f t="shared" si="87"/>
        <v>113030.005</v>
      </c>
    </row>
    <row r="1361" spans="6:13" ht="20" customHeight="1" x14ac:dyDescent="0.2">
      <c r="F1361" s="4">
        <v>43360</v>
      </c>
      <c r="G1361" t="s">
        <v>5</v>
      </c>
      <c r="H1361" t="s">
        <v>4</v>
      </c>
      <c r="I1361" s="10">
        <v>118208.24</v>
      </c>
      <c r="J1361" s="30">
        <f t="shared" si="84"/>
        <v>118208.24</v>
      </c>
      <c r="K1361" s="30" t="e">
        <f t="shared" si="85"/>
        <v>#N/A</v>
      </c>
      <c r="L1361" s="30" t="e">
        <f t="shared" si="86"/>
        <v>#N/A</v>
      </c>
      <c r="M1361" s="10">
        <f t="shared" si="87"/>
        <v>118208.24</v>
      </c>
    </row>
    <row r="1362" spans="6:13" ht="20" customHeight="1" x14ac:dyDescent="0.2">
      <c r="F1362" s="4">
        <v>43361</v>
      </c>
      <c r="G1362" t="s">
        <v>5</v>
      </c>
      <c r="H1362" t="s">
        <v>4</v>
      </c>
      <c r="I1362" s="10">
        <v>119622.285</v>
      </c>
      <c r="J1362" s="30">
        <f t="shared" si="84"/>
        <v>119622.285</v>
      </c>
      <c r="K1362" s="30" t="e">
        <f t="shared" si="85"/>
        <v>#N/A</v>
      </c>
      <c r="L1362" s="30" t="e">
        <f t="shared" si="86"/>
        <v>#N/A</v>
      </c>
      <c r="M1362" s="10">
        <f t="shared" si="87"/>
        <v>119622.285</v>
      </c>
    </row>
    <row r="1363" spans="6:13" ht="20" customHeight="1" x14ac:dyDescent="0.2">
      <c r="F1363" s="4">
        <v>43362</v>
      </c>
      <c r="G1363" t="s">
        <v>5</v>
      </c>
      <c r="H1363" t="s">
        <v>4</v>
      </c>
      <c r="I1363" s="10">
        <v>123787.77</v>
      </c>
      <c r="J1363" s="30">
        <f t="shared" si="84"/>
        <v>123787.77</v>
      </c>
      <c r="K1363" s="30" t="e">
        <f t="shared" si="85"/>
        <v>#N/A</v>
      </c>
      <c r="L1363" s="30" t="e">
        <f t="shared" si="86"/>
        <v>#N/A</v>
      </c>
      <c r="M1363" s="10">
        <f t="shared" si="87"/>
        <v>123787.77</v>
      </c>
    </row>
    <row r="1364" spans="6:13" ht="20" customHeight="1" x14ac:dyDescent="0.2">
      <c r="F1364" s="4">
        <v>43363</v>
      </c>
      <c r="G1364" t="s">
        <v>5</v>
      </c>
      <c r="H1364" t="s">
        <v>4</v>
      </c>
      <c r="I1364" s="10">
        <v>125335.57</v>
      </c>
      <c r="J1364" s="30">
        <f t="shared" si="84"/>
        <v>125335.57</v>
      </c>
      <c r="K1364" s="30" t="e">
        <f t="shared" si="85"/>
        <v>#N/A</v>
      </c>
      <c r="L1364" s="30" t="e">
        <f t="shared" si="86"/>
        <v>#N/A</v>
      </c>
      <c r="M1364" s="10">
        <f t="shared" si="87"/>
        <v>125335.57</v>
      </c>
    </row>
    <row r="1365" spans="6:13" ht="20" customHeight="1" x14ac:dyDescent="0.2">
      <c r="F1365" s="4">
        <v>43364</v>
      </c>
      <c r="G1365" t="s">
        <v>4</v>
      </c>
      <c r="H1365" t="s">
        <v>4</v>
      </c>
      <c r="I1365" s="10">
        <v>120372.48</v>
      </c>
      <c r="J1365" s="30" t="e">
        <f t="shared" si="84"/>
        <v>#N/A</v>
      </c>
      <c r="K1365" s="30">
        <f t="shared" si="85"/>
        <v>120372.48</v>
      </c>
      <c r="L1365" s="30" t="e">
        <f t="shared" si="86"/>
        <v>#N/A</v>
      </c>
      <c r="M1365" s="10">
        <f t="shared" si="87"/>
        <v>120372.48</v>
      </c>
    </row>
    <row r="1366" spans="6:13" ht="20" customHeight="1" x14ac:dyDescent="0.2">
      <c r="F1366" s="4">
        <v>43365</v>
      </c>
      <c r="G1366" t="s">
        <v>4</v>
      </c>
      <c r="H1366" t="s">
        <v>4</v>
      </c>
      <c r="I1366" s="10">
        <v>107731.72</v>
      </c>
      <c r="J1366" s="30" t="e">
        <f t="shared" si="84"/>
        <v>#N/A</v>
      </c>
      <c r="K1366" s="30">
        <f t="shared" si="85"/>
        <v>107731.72</v>
      </c>
      <c r="L1366" s="30" t="e">
        <f t="shared" si="86"/>
        <v>#N/A</v>
      </c>
      <c r="M1366" s="10">
        <f t="shared" si="87"/>
        <v>107731.72</v>
      </c>
    </row>
    <row r="1367" spans="6:13" ht="20" customHeight="1" x14ac:dyDescent="0.2">
      <c r="F1367" s="4">
        <v>43366</v>
      </c>
      <c r="G1367" t="s">
        <v>4</v>
      </c>
      <c r="H1367" t="s">
        <v>4</v>
      </c>
      <c r="I1367" s="10">
        <v>107332.1</v>
      </c>
      <c r="J1367" s="30" t="e">
        <f t="shared" si="84"/>
        <v>#N/A</v>
      </c>
      <c r="K1367" s="30">
        <f t="shared" si="85"/>
        <v>107332.1</v>
      </c>
      <c r="L1367" s="30" t="e">
        <f t="shared" si="86"/>
        <v>#N/A</v>
      </c>
      <c r="M1367" s="10">
        <f t="shared" si="87"/>
        <v>107332.1</v>
      </c>
    </row>
    <row r="1368" spans="6:13" ht="20" customHeight="1" x14ac:dyDescent="0.2">
      <c r="F1368" s="4">
        <v>43367</v>
      </c>
      <c r="G1368" t="s">
        <v>4</v>
      </c>
      <c r="H1368" t="s">
        <v>4</v>
      </c>
      <c r="I1368" s="10">
        <v>119535.715</v>
      </c>
      <c r="J1368" s="30" t="e">
        <f t="shared" si="84"/>
        <v>#N/A</v>
      </c>
      <c r="K1368" s="30">
        <f t="shared" si="85"/>
        <v>119535.715</v>
      </c>
      <c r="L1368" s="30" t="e">
        <f t="shared" si="86"/>
        <v>#N/A</v>
      </c>
      <c r="M1368" s="10">
        <f t="shared" si="87"/>
        <v>119535.715</v>
      </c>
    </row>
    <row r="1369" spans="6:13" ht="20" customHeight="1" x14ac:dyDescent="0.2">
      <c r="F1369" s="4">
        <v>43368</v>
      </c>
      <c r="G1369" t="s">
        <v>4</v>
      </c>
      <c r="H1369" t="s">
        <v>4</v>
      </c>
      <c r="I1369" s="10">
        <v>124797.08500000001</v>
      </c>
      <c r="J1369" s="30" t="e">
        <f t="shared" si="84"/>
        <v>#N/A</v>
      </c>
      <c r="K1369" s="30">
        <f t="shared" si="85"/>
        <v>124797.08500000001</v>
      </c>
      <c r="L1369" s="30" t="e">
        <f t="shared" si="86"/>
        <v>#N/A</v>
      </c>
      <c r="M1369" s="10">
        <f t="shared" si="87"/>
        <v>124797.08500000001</v>
      </c>
    </row>
    <row r="1370" spans="6:13" ht="20" customHeight="1" x14ac:dyDescent="0.2">
      <c r="F1370" s="4">
        <v>43369</v>
      </c>
      <c r="G1370" t="s">
        <v>4</v>
      </c>
      <c r="H1370" t="s">
        <v>4</v>
      </c>
      <c r="I1370" s="10">
        <v>119238.345</v>
      </c>
      <c r="J1370" s="30" t="e">
        <f t="shared" si="84"/>
        <v>#N/A</v>
      </c>
      <c r="K1370" s="30">
        <f t="shared" si="85"/>
        <v>119238.345</v>
      </c>
      <c r="L1370" s="30" t="e">
        <f t="shared" si="86"/>
        <v>#N/A</v>
      </c>
      <c r="M1370" s="10">
        <f t="shared" si="87"/>
        <v>119238.345</v>
      </c>
    </row>
    <row r="1371" spans="6:13" ht="20" customHeight="1" x14ac:dyDescent="0.2">
      <c r="F1371" s="4">
        <v>43370</v>
      </c>
      <c r="G1371" t="s">
        <v>4</v>
      </c>
      <c r="H1371" t="s">
        <v>4</v>
      </c>
      <c r="I1371" s="10">
        <v>110878.67</v>
      </c>
      <c r="J1371" s="30" t="e">
        <f t="shared" si="84"/>
        <v>#N/A</v>
      </c>
      <c r="K1371" s="30">
        <f t="shared" si="85"/>
        <v>110878.67</v>
      </c>
      <c r="L1371" s="30" t="e">
        <f t="shared" si="86"/>
        <v>#N/A</v>
      </c>
      <c r="M1371" s="10">
        <f t="shared" si="87"/>
        <v>110878.67</v>
      </c>
    </row>
    <row r="1372" spans="6:13" ht="20" customHeight="1" x14ac:dyDescent="0.2">
      <c r="F1372" s="4">
        <v>43371</v>
      </c>
      <c r="G1372" t="s">
        <v>4</v>
      </c>
      <c r="H1372" t="s">
        <v>5</v>
      </c>
      <c r="I1372" s="10">
        <v>108622.42</v>
      </c>
      <c r="J1372" s="30" t="e">
        <f t="shared" si="84"/>
        <v>#N/A</v>
      </c>
      <c r="K1372" s="30">
        <f t="shared" si="85"/>
        <v>108622.42</v>
      </c>
      <c r="L1372" s="30">
        <f t="shared" si="86"/>
        <v>108622.42</v>
      </c>
      <c r="M1372" s="10" t="e">
        <f t="shared" si="87"/>
        <v>#N/A</v>
      </c>
    </row>
    <row r="1373" spans="6:13" ht="20" customHeight="1" x14ac:dyDescent="0.2">
      <c r="F1373" s="4">
        <v>43372</v>
      </c>
      <c r="G1373" t="s">
        <v>4</v>
      </c>
      <c r="H1373" t="s">
        <v>4</v>
      </c>
      <c r="I1373" s="10">
        <v>109315.065</v>
      </c>
      <c r="J1373" s="30" t="e">
        <f t="shared" si="84"/>
        <v>#N/A</v>
      </c>
      <c r="K1373" s="30">
        <f t="shared" si="85"/>
        <v>109315.065</v>
      </c>
      <c r="L1373" s="30" t="e">
        <f t="shared" si="86"/>
        <v>#N/A</v>
      </c>
      <c r="M1373" s="10">
        <f t="shared" si="87"/>
        <v>109315.065</v>
      </c>
    </row>
    <row r="1374" spans="6:13" ht="20" customHeight="1" x14ac:dyDescent="0.2">
      <c r="F1374" s="4">
        <v>43373</v>
      </c>
      <c r="G1374" t="s">
        <v>4</v>
      </c>
      <c r="H1374" t="s">
        <v>4</v>
      </c>
      <c r="I1374" s="10">
        <v>106236.23</v>
      </c>
      <c r="J1374" s="30" t="e">
        <f t="shared" si="84"/>
        <v>#N/A</v>
      </c>
      <c r="K1374" s="30">
        <f t="shared" si="85"/>
        <v>106236.23</v>
      </c>
      <c r="L1374" s="30" t="e">
        <f t="shared" si="86"/>
        <v>#N/A</v>
      </c>
      <c r="M1374" s="10">
        <f t="shared" si="87"/>
        <v>106236.23</v>
      </c>
    </row>
    <row r="1375" spans="6:13" ht="20" customHeight="1" x14ac:dyDescent="0.2">
      <c r="F1375" s="4">
        <v>43374</v>
      </c>
      <c r="G1375" t="s">
        <v>4</v>
      </c>
      <c r="H1375" t="s">
        <v>4</v>
      </c>
      <c r="I1375" s="10">
        <v>114466.64</v>
      </c>
      <c r="J1375" s="30" t="e">
        <f t="shared" si="84"/>
        <v>#N/A</v>
      </c>
      <c r="K1375" s="30">
        <f t="shared" si="85"/>
        <v>114466.64</v>
      </c>
      <c r="L1375" s="30" t="e">
        <f t="shared" si="86"/>
        <v>#N/A</v>
      </c>
      <c r="M1375" s="10">
        <f t="shared" si="87"/>
        <v>114466.64</v>
      </c>
    </row>
    <row r="1376" spans="6:13" ht="20" customHeight="1" x14ac:dyDescent="0.2">
      <c r="F1376" s="4">
        <v>43375</v>
      </c>
      <c r="G1376" t="s">
        <v>4</v>
      </c>
      <c r="H1376" t="s">
        <v>4</v>
      </c>
      <c r="I1376" s="10">
        <v>114458.205</v>
      </c>
      <c r="J1376" s="30" t="e">
        <f t="shared" si="84"/>
        <v>#N/A</v>
      </c>
      <c r="K1376" s="30">
        <f t="shared" si="85"/>
        <v>114458.205</v>
      </c>
      <c r="L1376" s="30" t="e">
        <f t="shared" si="86"/>
        <v>#N/A</v>
      </c>
      <c r="M1376" s="10">
        <f t="shared" si="87"/>
        <v>114458.205</v>
      </c>
    </row>
    <row r="1377" spans="6:13" ht="20" customHeight="1" x14ac:dyDescent="0.2">
      <c r="F1377" s="4">
        <v>43376</v>
      </c>
      <c r="G1377" t="s">
        <v>4</v>
      </c>
      <c r="H1377" t="s">
        <v>4</v>
      </c>
      <c r="I1377" s="10">
        <v>115490.83500000001</v>
      </c>
      <c r="J1377" s="30" t="e">
        <f t="shared" si="84"/>
        <v>#N/A</v>
      </c>
      <c r="K1377" s="30">
        <f t="shared" si="85"/>
        <v>115490.83500000001</v>
      </c>
      <c r="L1377" s="30" t="e">
        <f t="shared" si="86"/>
        <v>#N/A</v>
      </c>
      <c r="M1377" s="10">
        <f t="shared" si="87"/>
        <v>115490.83500000001</v>
      </c>
    </row>
    <row r="1378" spans="6:13" ht="20" customHeight="1" x14ac:dyDescent="0.2">
      <c r="F1378" s="4">
        <v>43377</v>
      </c>
      <c r="G1378" t="s">
        <v>4</v>
      </c>
      <c r="H1378" t="s">
        <v>4</v>
      </c>
      <c r="I1378" s="10">
        <v>115294.12</v>
      </c>
      <c r="J1378" s="30" t="e">
        <f t="shared" si="84"/>
        <v>#N/A</v>
      </c>
      <c r="K1378" s="30">
        <f t="shared" si="85"/>
        <v>115294.12</v>
      </c>
      <c r="L1378" s="30" t="e">
        <f t="shared" si="86"/>
        <v>#N/A</v>
      </c>
      <c r="M1378" s="10">
        <f t="shared" si="87"/>
        <v>115294.12</v>
      </c>
    </row>
    <row r="1379" spans="6:13" ht="20" customHeight="1" x14ac:dyDescent="0.2">
      <c r="F1379" s="4">
        <v>43378</v>
      </c>
      <c r="G1379" t="s">
        <v>4</v>
      </c>
      <c r="H1379" t="s">
        <v>4</v>
      </c>
      <c r="I1379" s="10">
        <v>112576.545</v>
      </c>
      <c r="J1379" s="30" t="e">
        <f t="shared" si="84"/>
        <v>#N/A</v>
      </c>
      <c r="K1379" s="30">
        <f t="shared" si="85"/>
        <v>112576.545</v>
      </c>
      <c r="L1379" s="30" t="e">
        <f t="shared" si="86"/>
        <v>#N/A</v>
      </c>
      <c r="M1379" s="10">
        <f t="shared" si="87"/>
        <v>112576.545</v>
      </c>
    </row>
    <row r="1380" spans="6:13" ht="20" customHeight="1" x14ac:dyDescent="0.2">
      <c r="F1380" s="4">
        <v>43379</v>
      </c>
      <c r="G1380" t="s">
        <v>4</v>
      </c>
      <c r="H1380" t="s">
        <v>4</v>
      </c>
      <c r="I1380" s="10">
        <v>102988.145</v>
      </c>
      <c r="J1380" s="30" t="e">
        <f t="shared" si="84"/>
        <v>#N/A</v>
      </c>
      <c r="K1380" s="30">
        <f t="shared" si="85"/>
        <v>102988.145</v>
      </c>
      <c r="L1380" s="30" t="e">
        <f t="shared" si="86"/>
        <v>#N/A</v>
      </c>
      <c r="M1380" s="10">
        <f t="shared" si="87"/>
        <v>102988.145</v>
      </c>
    </row>
    <row r="1381" spans="6:13" ht="20" customHeight="1" x14ac:dyDescent="0.2">
      <c r="F1381" s="4">
        <v>43380</v>
      </c>
      <c r="G1381" t="s">
        <v>4</v>
      </c>
      <c r="H1381" t="s">
        <v>4</v>
      </c>
      <c r="I1381" s="10">
        <v>100476.705</v>
      </c>
      <c r="J1381" s="30" t="e">
        <f t="shared" si="84"/>
        <v>#N/A</v>
      </c>
      <c r="K1381" s="30">
        <f t="shared" si="85"/>
        <v>100476.705</v>
      </c>
      <c r="L1381" s="30" t="e">
        <f t="shared" si="86"/>
        <v>#N/A</v>
      </c>
      <c r="M1381" s="10">
        <f t="shared" si="87"/>
        <v>100476.705</v>
      </c>
    </row>
    <row r="1382" spans="6:13" ht="20" customHeight="1" x14ac:dyDescent="0.2">
      <c r="F1382" s="4">
        <v>43381</v>
      </c>
      <c r="G1382" t="s">
        <v>4</v>
      </c>
      <c r="H1382" t="s">
        <v>4</v>
      </c>
      <c r="I1382" s="10">
        <v>113945.5</v>
      </c>
      <c r="J1382" s="30" t="e">
        <f t="shared" si="84"/>
        <v>#N/A</v>
      </c>
      <c r="K1382" s="30">
        <f t="shared" si="85"/>
        <v>113945.5</v>
      </c>
      <c r="L1382" s="30" t="e">
        <f t="shared" si="86"/>
        <v>#N/A</v>
      </c>
      <c r="M1382" s="10">
        <f t="shared" si="87"/>
        <v>113945.5</v>
      </c>
    </row>
    <row r="1383" spans="6:13" ht="20" customHeight="1" x14ac:dyDescent="0.2">
      <c r="F1383" s="4">
        <v>43382</v>
      </c>
      <c r="G1383" t="s">
        <v>5</v>
      </c>
      <c r="H1383" t="s">
        <v>4</v>
      </c>
      <c r="I1383" s="10">
        <v>116449.31</v>
      </c>
      <c r="J1383" s="30">
        <f t="shared" si="84"/>
        <v>116449.31</v>
      </c>
      <c r="K1383" s="30" t="e">
        <f t="shared" si="85"/>
        <v>#N/A</v>
      </c>
      <c r="L1383" s="30" t="e">
        <f t="shared" si="86"/>
        <v>#N/A</v>
      </c>
      <c r="M1383" s="10">
        <f t="shared" si="87"/>
        <v>116449.31</v>
      </c>
    </row>
    <row r="1384" spans="6:13" ht="20" customHeight="1" x14ac:dyDescent="0.2">
      <c r="F1384" s="4">
        <v>43383</v>
      </c>
      <c r="G1384" t="s">
        <v>5</v>
      </c>
      <c r="H1384" t="s">
        <v>4</v>
      </c>
      <c r="I1384" s="10">
        <v>109551.08</v>
      </c>
      <c r="J1384" s="30">
        <f t="shared" si="84"/>
        <v>109551.08</v>
      </c>
      <c r="K1384" s="30" t="e">
        <f t="shared" si="85"/>
        <v>#N/A</v>
      </c>
      <c r="L1384" s="30" t="e">
        <f t="shared" si="86"/>
        <v>#N/A</v>
      </c>
      <c r="M1384" s="10">
        <f t="shared" si="87"/>
        <v>109551.08</v>
      </c>
    </row>
    <row r="1385" spans="6:13" ht="20" customHeight="1" x14ac:dyDescent="0.2">
      <c r="F1385" s="4">
        <v>43384</v>
      </c>
      <c r="G1385" t="s">
        <v>5</v>
      </c>
      <c r="H1385" t="s">
        <v>4</v>
      </c>
      <c r="I1385" s="10">
        <v>110432.33</v>
      </c>
      <c r="J1385" s="30">
        <f t="shared" si="84"/>
        <v>110432.33</v>
      </c>
      <c r="K1385" s="30" t="e">
        <f t="shared" si="85"/>
        <v>#N/A</v>
      </c>
      <c r="L1385" s="30" t="e">
        <f t="shared" si="86"/>
        <v>#N/A</v>
      </c>
      <c r="M1385" s="10">
        <f t="shared" si="87"/>
        <v>110432.33</v>
      </c>
    </row>
    <row r="1386" spans="6:13" ht="20" customHeight="1" x14ac:dyDescent="0.2">
      <c r="F1386" s="4">
        <v>43385</v>
      </c>
      <c r="G1386" t="s">
        <v>5</v>
      </c>
      <c r="H1386" t="s">
        <v>4</v>
      </c>
      <c r="I1386" s="10">
        <v>110457.33500000001</v>
      </c>
      <c r="J1386" s="30">
        <f t="shared" si="84"/>
        <v>110457.33500000001</v>
      </c>
      <c r="K1386" s="30" t="e">
        <f t="shared" si="85"/>
        <v>#N/A</v>
      </c>
      <c r="L1386" s="30" t="e">
        <f t="shared" si="86"/>
        <v>#N/A</v>
      </c>
      <c r="M1386" s="10">
        <f t="shared" si="87"/>
        <v>110457.33500000001</v>
      </c>
    </row>
    <row r="1387" spans="6:13" ht="20" customHeight="1" x14ac:dyDescent="0.2">
      <c r="F1387" s="4">
        <v>43386</v>
      </c>
      <c r="G1387" t="s">
        <v>5</v>
      </c>
      <c r="H1387" t="s">
        <v>4</v>
      </c>
      <c r="I1387" s="10">
        <v>96584.744999999995</v>
      </c>
      <c r="J1387" s="30">
        <f t="shared" si="84"/>
        <v>96584.744999999995</v>
      </c>
      <c r="K1387" s="30" t="e">
        <f t="shared" si="85"/>
        <v>#N/A</v>
      </c>
      <c r="L1387" s="30" t="e">
        <f t="shared" si="86"/>
        <v>#N/A</v>
      </c>
      <c r="M1387" s="10">
        <f t="shared" si="87"/>
        <v>96584.744999999995</v>
      </c>
    </row>
    <row r="1388" spans="6:13" ht="20" customHeight="1" x14ac:dyDescent="0.2">
      <c r="F1388" s="4">
        <v>43387</v>
      </c>
      <c r="G1388" t="s">
        <v>5</v>
      </c>
      <c r="H1388" t="s">
        <v>4</v>
      </c>
      <c r="I1388" s="10">
        <v>90918.615000000005</v>
      </c>
      <c r="J1388" s="30">
        <f t="shared" si="84"/>
        <v>90918.615000000005</v>
      </c>
      <c r="K1388" s="30" t="e">
        <f t="shared" si="85"/>
        <v>#N/A</v>
      </c>
      <c r="L1388" s="30" t="e">
        <f t="shared" si="86"/>
        <v>#N/A</v>
      </c>
      <c r="M1388" s="10">
        <f t="shared" si="87"/>
        <v>90918.615000000005</v>
      </c>
    </row>
    <row r="1389" spans="6:13" ht="20" customHeight="1" x14ac:dyDescent="0.2">
      <c r="F1389" s="4">
        <v>43388</v>
      </c>
      <c r="G1389" t="s">
        <v>5</v>
      </c>
      <c r="H1389" t="s">
        <v>4</v>
      </c>
      <c r="I1389" s="10">
        <v>108070.27499999999</v>
      </c>
      <c r="J1389" s="30">
        <f t="shared" si="84"/>
        <v>108070.27499999999</v>
      </c>
      <c r="K1389" s="30" t="e">
        <f t="shared" si="85"/>
        <v>#N/A</v>
      </c>
      <c r="L1389" s="30" t="e">
        <f t="shared" si="86"/>
        <v>#N/A</v>
      </c>
      <c r="M1389" s="10">
        <f t="shared" si="87"/>
        <v>108070.27499999999</v>
      </c>
    </row>
    <row r="1390" spans="6:13" ht="20" customHeight="1" x14ac:dyDescent="0.2">
      <c r="F1390" s="4">
        <v>43389</v>
      </c>
      <c r="G1390" t="s">
        <v>5</v>
      </c>
      <c r="H1390" t="s">
        <v>4</v>
      </c>
      <c r="I1390" s="10">
        <v>113889.41</v>
      </c>
      <c r="J1390" s="30">
        <f t="shared" si="84"/>
        <v>113889.41</v>
      </c>
      <c r="K1390" s="30" t="e">
        <f t="shared" si="85"/>
        <v>#N/A</v>
      </c>
      <c r="L1390" s="30" t="e">
        <f t="shared" si="86"/>
        <v>#N/A</v>
      </c>
      <c r="M1390" s="10">
        <f t="shared" si="87"/>
        <v>113889.41</v>
      </c>
    </row>
    <row r="1391" spans="6:13" ht="20" customHeight="1" x14ac:dyDescent="0.2">
      <c r="F1391" s="4">
        <v>43390</v>
      </c>
      <c r="G1391" t="s">
        <v>5</v>
      </c>
      <c r="H1391" t="s">
        <v>4</v>
      </c>
      <c r="I1391" s="10">
        <v>112592.26</v>
      </c>
      <c r="J1391" s="30">
        <f t="shared" si="84"/>
        <v>112592.26</v>
      </c>
      <c r="K1391" s="30" t="e">
        <f t="shared" si="85"/>
        <v>#N/A</v>
      </c>
      <c r="L1391" s="30" t="e">
        <f t="shared" si="86"/>
        <v>#N/A</v>
      </c>
      <c r="M1391" s="10">
        <f t="shared" si="87"/>
        <v>112592.26</v>
      </c>
    </row>
    <row r="1392" spans="6:13" ht="20" customHeight="1" x14ac:dyDescent="0.2">
      <c r="F1392" s="4">
        <v>43391</v>
      </c>
      <c r="G1392" t="s">
        <v>5</v>
      </c>
      <c r="H1392" t="s">
        <v>4</v>
      </c>
      <c r="I1392" s="10">
        <v>112806.58500000001</v>
      </c>
      <c r="J1392" s="30">
        <f t="shared" si="84"/>
        <v>112806.58500000001</v>
      </c>
      <c r="K1392" s="30" t="e">
        <f t="shared" si="85"/>
        <v>#N/A</v>
      </c>
      <c r="L1392" s="30" t="e">
        <f t="shared" si="86"/>
        <v>#N/A</v>
      </c>
      <c r="M1392" s="10">
        <f t="shared" si="87"/>
        <v>112806.58500000001</v>
      </c>
    </row>
    <row r="1393" spans="6:13" ht="20" customHeight="1" x14ac:dyDescent="0.2">
      <c r="F1393" s="4">
        <v>43392</v>
      </c>
      <c r="G1393" t="s">
        <v>5</v>
      </c>
      <c r="H1393" t="s">
        <v>4</v>
      </c>
      <c r="I1393" s="10">
        <v>107940.16</v>
      </c>
      <c r="J1393" s="30">
        <f t="shared" si="84"/>
        <v>107940.16</v>
      </c>
      <c r="K1393" s="30" t="e">
        <f t="shared" si="85"/>
        <v>#N/A</v>
      </c>
      <c r="L1393" s="30" t="e">
        <f t="shared" si="86"/>
        <v>#N/A</v>
      </c>
      <c r="M1393" s="10">
        <f t="shared" si="87"/>
        <v>107940.16</v>
      </c>
    </row>
    <row r="1394" spans="6:13" ht="20" customHeight="1" x14ac:dyDescent="0.2">
      <c r="F1394" s="4">
        <v>43393</v>
      </c>
      <c r="G1394" t="s">
        <v>5</v>
      </c>
      <c r="H1394" t="s">
        <v>4</v>
      </c>
      <c r="I1394" s="10">
        <v>99368.854999999996</v>
      </c>
      <c r="J1394" s="30">
        <f t="shared" si="84"/>
        <v>99368.854999999996</v>
      </c>
      <c r="K1394" s="30" t="e">
        <f t="shared" si="85"/>
        <v>#N/A</v>
      </c>
      <c r="L1394" s="30" t="e">
        <f t="shared" si="86"/>
        <v>#N/A</v>
      </c>
      <c r="M1394" s="10">
        <f t="shared" si="87"/>
        <v>99368.854999999996</v>
      </c>
    </row>
    <row r="1395" spans="6:13" ht="20" customHeight="1" x14ac:dyDescent="0.2">
      <c r="F1395" s="4">
        <v>43394</v>
      </c>
      <c r="G1395" t="s">
        <v>5</v>
      </c>
      <c r="H1395" t="s">
        <v>4</v>
      </c>
      <c r="I1395" s="10">
        <v>98427.53</v>
      </c>
      <c r="J1395" s="30">
        <f t="shared" si="84"/>
        <v>98427.53</v>
      </c>
      <c r="K1395" s="30" t="e">
        <f t="shared" si="85"/>
        <v>#N/A</v>
      </c>
      <c r="L1395" s="30" t="e">
        <f t="shared" si="86"/>
        <v>#N/A</v>
      </c>
      <c r="M1395" s="10">
        <f t="shared" si="87"/>
        <v>98427.53</v>
      </c>
    </row>
    <row r="1396" spans="6:13" ht="20" customHeight="1" x14ac:dyDescent="0.2">
      <c r="F1396" s="4">
        <v>43395</v>
      </c>
      <c r="G1396" t="s">
        <v>5</v>
      </c>
      <c r="H1396" t="s">
        <v>4</v>
      </c>
      <c r="I1396" s="10">
        <v>105893.61500000001</v>
      </c>
      <c r="J1396" s="30">
        <f t="shared" si="84"/>
        <v>105893.61500000001</v>
      </c>
      <c r="K1396" s="30" t="e">
        <f t="shared" si="85"/>
        <v>#N/A</v>
      </c>
      <c r="L1396" s="30" t="e">
        <f t="shared" si="86"/>
        <v>#N/A</v>
      </c>
      <c r="M1396" s="10">
        <f t="shared" si="87"/>
        <v>105893.61500000001</v>
      </c>
    </row>
    <row r="1397" spans="6:13" ht="20" customHeight="1" x14ac:dyDescent="0.2">
      <c r="F1397" s="4">
        <v>43396</v>
      </c>
      <c r="G1397" t="s">
        <v>5</v>
      </c>
      <c r="H1397" t="s">
        <v>4</v>
      </c>
      <c r="I1397" s="10">
        <v>109241.565</v>
      </c>
      <c r="J1397" s="30">
        <f t="shared" si="84"/>
        <v>109241.565</v>
      </c>
      <c r="K1397" s="30" t="e">
        <f t="shared" si="85"/>
        <v>#N/A</v>
      </c>
      <c r="L1397" s="30" t="e">
        <f t="shared" si="86"/>
        <v>#N/A</v>
      </c>
      <c r="M1397" s="10">
        <f t="shared" si="87"/>
        <v>109241.565</v>
      </c>
    </row>
    <row r="1398" spans="6:13" ht="20" customHeight="1" x14ac:dyDescent="0.2">
      <c r="F1398" s="4">
        <v>43397</v>
      </c>
      <c r="G1398" t="s">
        <v>5</v>
      </c>
      <c r="H1398" t="s">
        <v>4</v>
      </c>
      <c r="I1398" s="10">
        <v>111423.36500000001</v>
      </c>
      <c r="J1398" s="30">
        <f t="shared" si="84"/>
        <v>111423.36500000001</v>
      </c>
      <c r="K1398" s="30" t="e">
        <f t="shared" si="85"/>
        <v>#N/A</v>
      </c>
      <c r="L1398" s="30" t="e">
        <f t="shared" si="86"/>
        <v>#N/A</v>
      </c>
      <c r="M1398" s="10">
        <f t="shared" si="87"/>
        <v>111423.36500000001</v>
      </c>
    </row>
    <row r="1399" spans="6:13" ht="20" customHeight="1" x14ac:dyDescent="0.2">
      <c r="F1399" s="4">
        <v>43398</v>
      </c>
      <c r="G1399" t="s">
        <v>5</v>
      </c>
      <c r="H1399" t="s">
        <v>4</v>
      </c>
      <c r="I1399" s="10">
        <v>112414.39</v>
      </c>
      <c r="J1399" s="30">
        <f t="shared" si="84"/>
        <v>112414.39</v>
      </c>
      <c r="K1399" s="30" t="e">
        <f t="shared" si="85"/>
        <v>#N/A</v>
      </c>
      <c r="L1399" s="30" t="e">
        <f t="shared" si="86"/>
        <v>#N/A</v>
      </c>
      <c r="M1399" s="10">
        <f t="shared" si="87"/>
        <v>112414.39</v>
      </c>
    </row>
    <row r="1400" spans="6:13" ht="20" customHeight="1" x14ac:dyDescent="0.2">
      <c r="F1400" s="4">
        <v>43399</v>
      </c>
      <c r="G1400" t="s">
        <v>5</v>
      </c>
      <c r="H1400" t="s">
        <v>4</v>
      </c>
      <c r="I1400" s="10">
        <v>111145.12</v>
      </c>
      <c r="J1400" s="30">
        <f t="shared" si="84"/>
        <v>111145.12</v>
      </c>
      <c r="K1400" s="30" t="e">
        <f t="shared" si="85"/>
        <v>#N/A</v>
      </c>
      <c r="L1400" s="30" t="e">
        <f t="shared" si="86"/>
        <v>#N/A</v>
      </c>
      <c r="M1400" s="10">
        <f t="shared" si="87"/>
        <v>111145.12</v>
      </c>
    </row>
    <row r="1401" spans="6:13" ht="20" customHeight="1" x14ac:dyDescent="0.2">
      <c r="F1401" s="4">
        <v>43400</v>
      </c>
      <c r="G1401" t="s">
        <v>5</v>
      </c>
      <c r="H1401" t="s">
        <v>4</v>
      </c>
      <c r="I1401" s="10">
        <v>97973.985000000001</v>
      </c>
      <c r="J1401" s="30">
        <f t="shared" si="84"/>
        <v>97973.985000000001</v>
      </c>
      <c r="K1401" s="30" t="e">
        <f t="shared" si="85"/>
        <v>#N/A</v>
      </c>
      <c r="L1401" s="30" t="e">
        <f t="shared" si="86"/>
        <v>#N/A</v>
      </c>
      <c r="M1401" s="10">
        <f t="shared" si="87"/>
        <v>97973.985000000001</v>
      </c>
    </row>
    <row r="1402" spans="6:13" ht="20" customHeight="1" x14ac:dyDescent="0.2">
      <c r="F1402" s="4">
        <v>43401</v>
      </c>
      <c r="G1402" t="s">
        <v>5</v>
      </c>
      <c r="H1402" t="s">
        <v>4</v>
      </c>
      <c r="I1402" s="10">
        <v>95624.014999999999</v>
      </c>
      <c r="J1402" s="30">
        <f t="shared" si="84"/>
        <v>95624.014999999999</v>
      </c>
      <c r="K1402" s="30" t="e">
        <f t="shared" si="85"/>
        <v>#N/A</v>
      </c>
      <c r="L1402" s="30" t="e">
        <f t="shared" si="86"/>
        <v>#N/A</v>
      </c>
      <c r="M1402" s="10">
        <f t="shared" si="87"/>
        <v>95624.014999999999</v>
      </c>
    </row>
    <row r="1403" spans="6:13" ht="20" customHeight="1" x14ac:dyDescent="0.2">
      <c r="F1403" s="4">
        <v>43402</v>
      </c>
      <c r="G1403" t="s">
        <v>5</v>
      </c>
      <c r="H1403" t="s">
        <v>4</v>
      </c>
      <c r="I1403" s="10">
        <v>110196.61500000001</v>
      </c>
      <c r="J1403" s="30">
        <f t="shared" si="84"/>
        <v>110196.61500000001</v>
      </c>
      <c r="K1403" s="30" t="e">
        <f t="shared" si="85"/>
        <v>#N/A</v>
      </c>
      <c r="L1403" s="30" t="e">
        <f t="shared" si="86"/>
        <v>#N/A</v>
      </c>
      <c r="M1403" s="10">
        <f t="shared" si="87"/>
        <v>110196.61500000001</v>
      </c>
    </row>
    <row r="1404" spans="6:13" ht="20" customHeight="1" x14ac:dyDescent="0.2">
      <c r="F1404" s="4">
        <v>43403</v>
      </c>
      <c r="G1404" t="s">
        <v>5</v>
      </c>
      <c r="H1404" t="s">
        <v>4</v>
      </c>
      <c r="I1404" s="10">
        <v>113459.02499999999</v>
      </c>
      <c r="J1404" s="30">
        <f t="shared" si="84"/>
        <v>113459.02499999999</v>
      </c>
      <c r="K1404" s="30" t="e">
        <f t="shared" si="85"/>
        <v>#N/A</v>
      </c>
      <c r="L1404" s="30" t="e">
        <f t="shared" si="86"/>
        <v>#N/A</v>
      </c>
      <c r="M1404" s="10">
        <f t="shared" si="87"/>
        <v>113459.02499999999</v>
      </c>
    </row>
    <row r="1405" spans="6:13" ht="20" customHeight="1" x14ac:dyDescent="0.2">
      <c r="F1405" s="4">
        <v>43404</v>
      </c>
      <c r="G1405" t="s">
        <v>5</v>
      </c>
      <c r="H1405" t="s">
        <v>4</v>
      </c>
      <c r="I1405" s="10">
        <v>114402.745</v>
      </c>
      <c r="J1405" s="30">
        <f t="shared" si="84"/>
        <v>114402.745</v>
      </c>
      <c r="K1405" s="30" t="e">
        <f t="shared" si="85"/>
        <v>#N/A</v>
      </c>
      <c r="L1405" s="30" t="e">
        <f t="shared" si="86"/>
        <v>#N/A</v>
      </c>
      <c r="M1405" s="10">
        <f t="shared" si="87"/>
        <v>114402.745</v>
      </c>
    </row>
    <row r="1406" spans="6:13" ht="20" customHeight="1" x14ac:dyDescent="0.2">
      <c r="F1406" s="4">
        <v>43405</v>
      </c>
      <c r="G1406" t="s">
        <v>5</v>
      </c>
      <c r="H1406" t="s">
        <v>4</v>
      </c>
      <c r="I1406" s="10">
        <v>119350.66499999999</v>
      </c>
      <c r="J1406" s="30">
        <f t="shared" si="84"/>
        <v>119350.66499999999</v>
      </c>
      <c r="K1406" s="30" t="e">
        <f t="shared" si="85"/>
        <v>#N/A</v>
      </c>
      <c r="L1406" s="30" t="e">
        <f t="shared" si="86"/>
        <v>#N/A</v>
      </c>
      <c r="M1406" s="10">
        <f t="shared" si="87"/>
        <v>119350.66499999999</v>
      </c>
    </row>
    <row r="1407" spans="6:13" ht="20" customHeight="1" x14ac:dyDescent="0.2">
      <c r="F1407" s="4">
        <v>43406</v>
      </c>
      <c r="G1407" t="s">
        <v>5</v>
      </c>
      <c r="H1407" t="s">
        <v>4</v>
      </c>
      <c r="I1407" s="10">
        <v>116793.855</v>
      </c>
      <c r="J1407" s="30">
        <f t="shared" si="84"/>
        <v>116793.855</v>
      </c>
      <c r="K1407" s="30" t="e">
        <f t="shared" si="85"/>
        <v>#N/A</v>
      </c>
      <c r="L1407" s="30" t="e">
        <f t="shared" si="86"/>
        <v>#N/A</v>
      </c>
      <c r="M1407" s="10">
        <f t="shared" si="87"/>
        <v>116793.855</v>
      </c>
    </row>
    <row r="1408" spans="6:13" ht="20" customHeight="1" x14ac:dyDescent="0.2">
      <c r="F1408" s="4">
        <v>43407</v>
      </c>
      <c r="G1408" t="s">
        <v>5</v>
      </c>
      <c r="H1408" t="s">
        <v>4</v>
      </c>
      <c r="I1408" s="10">
        <v>93859.285000000003</v>
      </c>
      <c r="J1408" s="30">
        <f t="shared" si="84"/>
        <v>93859.285000000003</v>
      </c>
      <c r="K1408" s="30" t="e">
        <f t="shared" si="85"/>
        <v>#N/A</v>
      </c>
      <c r="L1408" s="30" t="e">
        <f t="shared" si="86"/>
        <v>#N/A</v>
      </c>
      <c r="M1408" s="10">
        <f t="shared" si="87"/>
        <v>93859.285000000003</v>
      </c>
    </row>
    <row r="1409" spans="6:13" ht="20" customHeight="1" x14ac:dyDescent="0.2">
      <c r="F1409" s="4">
        <v>43408</v>
      </c>
      <c r="G1409" t="s">
        <v>5</v>
      </c>
      <c r="H1409" t="s">
        <v>4</v>
      </c>
      <c r="I1409" s="10">
        <v>96432.625</v>
      </c>
      <c r="J1409" s="30">
        <f t="shared" si="84"/>
        <v>96432.625</v>
      </c>
      <c r="K1409" s="30" t="e">
        <f t="shared" si="85"/>
        <v>#N/A</v>
      </c>
      <c r="L1409" s="30" t="e">
        <f t="shared" si="86"/>
        <v>#N/A</v>
      </c>
      <c r="M1409" s="10">
        <f t="shared" si="87"/>
        <v>96432.625</v>
      </c>
    </row>
    <row r="1410" spans="6:13" ht="20" customHeight="1" x14ac:dyDescent="0.2">
      <c r="F1410" s="4">
        <v>43409</v>
      </c>
      <c r="G1410" t="s">
        <v>5</v>
      </c>
      <c r="H1410" t="s">
        <v>4</v>
      </c>
      <c r="I1410" s="10">
        <v>107014.075</v>
      </c>
      <c r="J1410" s="30">
        <f t="shared" si="84"/>
        <v>107014.075</v>
      </c>
      <c r="K1410" s="30" t="e">
        <f t="shared" si="85"/>
        <v>#N/A</v>
      </c>
      <c r="L1410" s="30" t="e">
        <f t="shared" si="86"/>
        <v>#N/A</v>
      </c>
      <c r="M1410" s="10">
        <f t="shared" si="87"/>
        <v>107014.075</v>
      </c>
    </row>
    <row r="1411" spans="6:13" ht="20" customHeight="1" x14ac:dyDescent="0.2">
      <c r="F1411" s="4">
        <v>43410</v>
      </c>
      <c r="G1411" t="s">
        <v>5</v>
      </c>
      <c r="H1411" t="s">
        <v>5</v>
      </c>
      <c r="I1411" s="10">
        <v>100696.565</v>
      </c>
      <c r="J1411" s="30">
        <f t="shared" si="84"/>
        <v>100696.565</v>
      </c>
      <c r="K1411" s="30" t="e">
        <f t="shared" si="85"/>
        <v>#N/A</v>
      </c>
      <c r="L1411" s="30">
        <f t="shared" si="86"/>
        <v>100696.565</v>
      </c>
      <c r="M1411" s="10" t="e">
        <f t="shared" si="87"/>
        <v>#N/A</v>
      </c>
    </row>
    <row r="1412" spans="6:13" ht="20" customHeight="1" x14ac:dyDescent="0.2">
      <c r="F1412" s="4">
        <v>43411</v>
      </c>
      <c r="G1412" t="s">
        <v>5</v>
      </c>
      <c r="H1412" t="s">
        <v>4</v>
      </c>
      <c r="I1412" s="10">
        <v>106387.19500000001</v>
      </c>
      <c r="J1412" s="30">
        <f t="shared" si="84"/>
        <v>106387.19500000001</v>
      </c>
      <c r="K1412" s="30" t="e">
        <f t="shared" si="85"/>
        <v>#N/A</v>
      </c>
      <c r="L1412" s="30" t="e">
        <f t="shared" si="86"/>
        <v>#N/A</v>
      </c>
      <c r="M1412" s="10">
        <f t="shared" si="87"/>
        <v>106387.19500000001</v>
      </c>
    </row>
    <row r="1413" spans="6:13" ht="20" customHeight="1" x14ac:dyDescent="0.2">
      <c r="F1413" s="4">
        <v>43412</v>
      </c>
      <c r="G1413" t="s">
        <v>5</v>
      </c>
      <c r="H1413" t="s">
        <v>4</v>
      </c>
      <c r="I1413" s="10">
        <v>109430.37</v>
      </c>
      <c r="J1413" s="30">
        <f t="shared" si="84"/>
        <v>109430.37</v>
      </c>
      <c r="K1413" s="30" t="e">
        <f t="shared" si="85"/>
        <v>#N/A</v>
      </c>
      <c r="L1413" s="30" t="e">
        <f t="shared" si="86"/>
        <v>#N/A</v>
      </c>
      <c r="M1413" s="10">
        <f t="shared" si="87"/>
        <v>109430.37</v>
      </c>
    </row>
    <row r="1414" spans="6:13" ht="20" customHeight="1" x14ac:dyDescent="0.2">
      <c r="F1414" s="4">
        <v>43413</v>
      </c>
      <c r="G1414" t="s">
        <v>5</v>
      </c>
      <c r="H1414" t="s">
        <v>4</v>
      </c>
      <c r="I1414" s="10">
        <v>112506.95</v>
      </c>
      <c r="J1414" s="30">
        <f t="shared" ref="J1414:J1477" si="88">IF(G1414="Y",I1414,NA())</f>
        <v>112506.95</v>
      </c>
      <c r="K1414" s="30" t="e">
        <f t="shared" ref="K1414:K1477" si="89">IF(G1414="N",I1414,NA())</f>
        <v>#N/A</v>
      </c>
      <c r="L1414" s="30" t="e">
        <f t="shared" ref="L1414:L1477" si="90">IF(H1414="Y",I1414,NA())</f>
        <v>#N/A</v>
      </c>
      <c r="M1414" s="10">
        <f t="shared" ref="M1414:M1477" si="91">IF(H1414="Y",NA(),I1414)</f>
        <v>112506.95</v>
      </c>
    </row>
    <row r="1415" spans="6:13" ht="20" customHeight="1" x14ac:dyDescent="0.2">
      <c r="F1415" s="4">
        <v>43414</v>
      </c>
      <c r="G1415" t="s">
        <v>5</v>
      </c>
      <c r="H1415" t="s">
        <v>4</v>
      </c>
      <c r="I1415" s="10">
        <v>100203.55</v>
      </c>
      <c r="J1415" s="30">
        <f t="shared" si="88"/>
        <v>100203.55</v>
      </c>
      <c r="K1415" s="30" t="e">
        <f t="shared" si="89"/>
        <v>#N/A</v>
      </c>
      <c r="L1415" s="30" t="e">
        <f t="shared" si="90"/>
        <v>#N/A</v>
      </c>
      <c r="M1415" s="10">
        <f t="shared" si="91"/>
        <v>100203.55</v>
      </c>
    </row>
    <row r="1416" spans="6:13" ht="20" customHeight="1" x14ac:dyDescent="0.2">
      <c r="F1416" s="4">
        <v>43415</v>
      </c>
      <c r="G1416" t="s">
        <v>5</v>
      </c>
      <c r="H1416" t="s">
        <v>4</v>
      </c>
      <c r="I1416" s="10">
        <v>94602.89</v>
      </c>
      <c r="J1416" s="30">
        <f t="shared" si="88"/>
        <v>94602.89</v>
      </c>
      <c r="K1416" s="30" t="e">
        <f t="shared" si="89"/>
        <v>#N/A</v>
      </c>
      <c r="L1416" s="30" t="e">
        <f t="shared" si="90"/>
        <v>#N/A</v>
      </c>
      <c r="M1416" s="10">
        <f t="shared" si="91"/>
        <v>94602.89</v>
      </c>
    </row>
    <row r="1417" spans="6:13" ht="20" customHeight="1" x14ac:dyDescent="0.2">
      <c r="F1417" s="4">
        <v>43416</v>
      </c>
      <c r="G1417" t="s">
        <v>5</v>
      </c>
      <c r="H1417" t="s">
        <v>4</v>
      </c>
      <c r="I1417" s="10">
        <v>114159.595</v>
      </c>
      <c r="J1417" s="30">
        <f t="shared" si="88"/>
        <v>114159.595</v>
      </c>
      <c r="K1417" s="30" t="e">
        <f t="shared" si="89"/>
        <v>#N/A</v>
      </c>
      <c r="L1417" s="30" t="e">
        <f t="shared" si="90"/>
        <v>#N/A</v>
      </c>
      <c r="M1417" s="10">
        <f t="shared" si="91"/>
        <v>114159.595</v>
      </c>
    </row>
    <row r="1418" spans="6:13" ht="20" customHeight="1" x14ac:dyDescent="0.2">
      <c r="F1418" s="4">
        <v>43417</v>
      </c>
      <c r="G1418" t="s">
        <v>5</v>
      </c>
      <c r="H1418" t="s">
        <v>4</v>
      </c>
      <c r="I1418" s="10">
        <v>120185.265</v>
      </c>
      <c r="J1418" s="30">
        <f t="shared" si="88"/>
        <v>120185.265</v>
      </c>
      <c r="K1418" s="30" t="e">
        <f t="shared" si="89"/>
        <v>#N/A</v>
      </c>
      <c r="L1418" s="30" t="e">
        <f t="shared" si="90"/>
        <v>#N/A</v>
      </c>
      <c r="M1418" s="10">
        <f t="shared" si="91"/>
        <v>120185.265</v>
      </c>
    </row>
    <row r="1419" spans="6:13" ht="20" customHeight="1" x14ac:dyDescent="0.2">
      <c r="F1419" s="4">
        <v>43418</v>
      </c>
      <c r="G1419" t="s">
        <v>5</v>
      </c>
      <c r="H1419" t="s">
        <v>4</v>
      </c>
      <c r="I1419" s="10">
        <v>116487.58</v>
      </c>
      <c r="J1419" s="30">
        <f t="shared" si="88"/>
        <v>116487.58</v>
      </c>
      <c r="K1419" s="30" t="e">
        <f t="shared" si="89"/>
        <v>#N/A</v>
      </c>
      <c r="L1419" s="30" t="e">
        <f t="shared" si="90"/>
        <v>#N/A</v>
      </c>
      <c r="M1419" s="10">
        <f t="shared" si="91"/>
        <v>116487.58</v>
      </c>
    </row>
    <row r="1420" spans="6:13" ht="20" customHeight="1" x14ac:dyDescent="0.2">
      <c r="F1420" s="4">
        <v>43419</v>
      </c>
      <c r="G1420" t="s">
        <v>5</v>
      </c>
      <c r="H1420" t="s">
        <v>4</v>
      </c>
      <c r="I1420" s="10">
        <v>108628.34</v>
      </c>
      <c r="J1420" s="30">
        <f t="shared" si="88"/>
        <v>108628.34</v>
      </c>
      <c r="K1420" s="30" t="e">
        <f t="shared" si="89"/>
        <v>#N/A</v>
      </c>
      <c r="L1420" s="30" t="e">
        <f t="shared" si="90"/>
        <v>#N/A</v>
      </c>
      <c r="M1420" s="10">
        <f t="shared" si="91"/>
        <v>108628.34</v>
      </c>
    </row>
    <row r="1421" spans="6:13" ht="20" customHeight="1" x14ac:dyDescent="0.2">
      <c r="F1421" s="4">
        <v>43420</v>
      </c>
      <c r="G1421" t="s">
        <v>5</v>
      </c>
      <c r="H1421" t="s">
        <v>4</v>
      </c>
      <c r="I1421" s="10">
        <v>107405.925</v>
      </c>
      <c r="J1421" s="30">
        <f t="shared" si="88"/>
        <v>107405.925</v>
      </c>
      <c r="K1421" s="30" t="e">
        <f t="shared" si="89"/>
        <v>#N/A</v>
      </c>
      <c r="L1421" s="30" t="e">
        <f t="shared" si="90"/>
        <v>#N/A</v>
      </c>
      <c r="M1421" s="10">
        <f t="shared" si="91"/>
        <v>107405.925</v>
      </c>
    </row>
    <row r="1422" spans="6:13" ht="20" customHeight="1" x14ac:dyDescent="0.2">
      <c r="F1422" s="4">
        <v>43421</v>
      </c>
      <c r="G1422" t="s">
        <v>5</v>
      </c>
      <c r="H1422" t="s">
        <v>4</v>
      </c>
      <c r="I1422" s="10">
        <v>90498.92</v>
      </c>
      <c r="J1422" s="30">
        <f t="shared" si="88"/>
        <v>90498.92</v>
      </c>
      <c r="K1422" s="30" t="e">
        <f t="shared" si="89"/>
        <v>#N/A</v>
      </c>
      <c r="L1422" s="30" t="e">
        <f t="shared" si="90"/>
        <v>#N/A</v>
      </c>
      <c r="M1422" s="10">
        <f t="shared" si="91"/>
        <v>90498.92</v>
      </c>
    </row>
    <row r="1423" spans="6:13" ht="20" customHeight="1" x14ac:dyDescent="0.2">
      <c r="F1423" s="4">
        <v>43422</v>
      </c>
      <c r="G1423" t="s">
        <v>5</v>
      </c>
      <c r="H1423" t="s">
        <v>4</v>
      </c>
      <c r="I1423" s="10">
        <v>92043.13</v>
      </c>
      <c r="J1423" s="30">
        <f t="shared" si="88"/>
        <v>92043.13</v>
      </c>
      <c r="K1423" s="30" t="e">
        <f t="shared" si="89"/>
        <v>#N/A</v>
      </c>
      <c r="L1423" s="30" t="e">
        <f t="shared" si="90"/>
        <v>#N/A</v>
      </c>
      <c r="M1423" s="10">
        <f t="shared" si="91"/>
        <v>92043.13</v>
      </c>
    </row>
    <row r="1424" spans="6:13" ht="20" customHeight="1" x14ac:dyDescent="0.2">
      <c r="F1424" s="4">
        <v>43423</v>
      </c>
      <c r="G1424" t="s">
        <v>5</v>
      </c>
      <c r="H1424" t="s">
        <v>4</v>
      </c>
      <c r="I1424" s="10">
        <v>113978.535</v>
      </c>
      <c r="J1424" s="30">
        <f t="shared" si="88"/>
        <v>113978.535</v>
      </c>
      <c r="K1424" s="30" t="e">
        <f t="shared" si="89"/>
        <v>#N/A</v>
      </c>
      <c r="L1424" s="30" t="e">
        <f t="shared" si="90"/>
        <v>#N/A</v>
      </c>
      <c r="M1424" s="10">
        <f t="shared" si="91"/>
        <v>113978.535</v>
      </c>
    </row>
    <row r="1425" spans="6:13" ht="20" customHeight="1" x14ac:dyDescent="0.2">
      <c r="F1425" s="4">
        <v>43424</v>
      </c>
      <c r="G1425" t="s">
        <v>5</v>
      </c>
      <c r="H1425" t="s">
        <v>4</v>
      </c>
      <c r="I1425" s="10">
        <v>118330.625</v>
      </c>
      <c r="J1425" s="30">
        <f t="shared" si="88"/>
        <v>118330.625</v>
      </c>
      <c r="K1425" s="30" t="e">
        <f t="shared" si="89"/>
        <v>#N/A</v>
      </c>
      <c r="L1425" s="30" t="e">
        <f t="shared" si="90"/>
        <v>#N/A</v>
      </c>
      <c r="M1425" s="10">
        <f t="shared" si="91"/>
        <v>118330.625</v>
      </c>
    </row>
    <row r="1426" spans="6:13" ht="20" customHeight="1" x14ac:dyDescent="0.2">
      <c r="F1426" s="4">
        <v>43425</v>
      </c>
      <c r="G1426" t="s">
        <v>5</v>
      </c>
      <c r="H1426" t="s">
        <v>4</v>
      </c>
      <c r="I1426" s="10">
        <v>106618.19500000001</v>
      </c>
      <c r="J1426" s="30">
        <f t="shared" si="88"/>
        <v>106618.19500000001</v>
      </c>
      <c r="K1426" s="30" t="e">
        <f t="shared" si="89"/>
        <v>#N/A</v>
      </c>
      <c r="L1426" s="30" t="e">
        <f t="shared" si="90"/>
        <v>#N/A</v>
      </c>
      <c r="M1426" s="10">
        <f t="shared" si="91"/>
        <v>106618.19500000001</v>
      </c>
    </row>
    <row r="1427" spans="6:13" ht="20" customHeight="1" x14ac:dyDescent="0.2">
      <c r="F1427" s="4">
        <v>43426</v>
      </c>
      <c r="G1427" t="s">
        <v>5</v>
      </c>
      <c r="H1427" t="s">
        <v>4</v>
      </c>
      <c r="I1427" s="10">
        <v>107278.83</v>
      </c>
      <c r="J1427" s="30">
        <f t="shared" si="88"/>
        <v>107278.83</v>
      </c>
      <c r="K1427" s="30" t="e">
        <f t="shared" si="89"/>
        <v>#N/A</v>
      </c>
      <c r="L1427" s="30" t="e">
        <f t="shared" si="90"/>
        <v>#N/A</v>
      </c>
      <c r="M1427" s="10">
        <f t="shared" si="91"/>
        <v>107278.83</v>
      </c>
    </row>
    <row r="1428" spans="6:13" ht="20" customHeight="1" x14ac:dyDescent="0.2">
      <c r="F1428" s="4">
        <v>43427</v>
      </c>
      <c r="G1428" t="s">
        <v>5</v>
      </c>
      <c r="H1428" t="s">
        <v>4</v>
      </c>
      <c r="I1428" s="10">
        <v>113582.6</v>
      </c>
      <c r="J1428" s="30">
        <f t="shared" si="88"/>
        <v>113582.6</v>
      </c>
      <c r="K1428" s="30" t="e">
        <f t="shared" si="89"/>
        <v>#N/A</v>
      </c>
      <c r="L1428" s="30" t="e">
        <f t="shared" si="90"/>
        <v>#N/A</v>
      </c>
      <c r="M1428" s="10">
        <f t="shared" si="91"/>
        <v>113582.6</v>
      </c>
    </row>
    <row r="1429" spans="6:13" ht="20" customHeight="1" x14ac:dyDescent="0.2">
      <c r="F1429" s="4">
        <v>43428</v>
      </c>
      <c r="G1429" t="s">
        <v>5</v>
      </c>
      <c r="H1429" t="s">
        <v>4</v>
      </c>
      <c r="I1429" s="10">
        <v>101352.12</v>
      </c>
      <c r="J1429" s="30">
        <f t="shared" si="88"/>
        <v>101352.12</v>
      </c>
      <c r="K1429" s="30" t="e">
        <f t="shared" si="89"/>
        <v>#N/A</v>
      </c>
      <c r="L1429" s="30" t="e">
        <f t="shared" si="90"/>
        <v>#N/A</v>
      </c>
      <c r="M1429" s="10">
        <f t="shared" si="91"/>
        <v>101352.12</v>
      </c>
    </row>
    <row r="1430" spans="6:13" ht="20" customHeight="1" x14ac:dyDescent="0.2">
      <c r="F1430" s="4">
        <v>43429</v>
      </c>
      <c r="G1430" t="s">
        <v>5</v>
      </c>
      <c r="H1430" t="s">
        <v>4</v>
      </c>
      <c r="I1430" s="10">
        <v>96240.41</v>
      </c>
      <c r="J1430" s="30">
        <f t="shared" si="88"/>
        <v>96240.41</v>
      </c>
      <c r="K1430" s="30" t="e">
        <f t="shared" si="89"/>
        <v>#N/A</v>
      </c>
      <c r="L1430" s="30" t="e">
        <f t="shared" si="90"/>
        <v>#N/A</v>
      </c>
      <c r="M1430" s="10">
        <f t="shared" si="91"/>
        <v>96240.41</v>
      </c>
    </row>
    <row r="1431" spans="6:13" ht="20" customHeight="1" x14ac:dyDescent="0.2">
      <c r="F1431" s="4">
        <v>43430</v>
      </c>
      <c r="G1431" t="s">
        <v>5</v>
      </c>
      <c r="H1431" t="s">
        <v>4</v>
      </c>
      <c r="I1431" s="10">
        <v>110547.605</v>
      </c>
      <c r="J1431" s="30">
        <f t="shared" si="88"/>
        <v>110547.605</v>
      </c>
      <c r="K1431" s="30" t="e">
        <f t="shared" si="89"/>
        <v>#N/A</v>
      </c>
      <c r="L1431" s="30" t="e">
        <f t="shared" si="90"/>
        <v>#N/A</v>
      </c>
      <c r="M1431" s="10">
        <f t="shared" si="91"/>
        <v>110547.605</v>
      </c>
    </row>
    <row r="1432" spans="6:13" ht="20" customHeight="1" x14ac:dyDescent="0.2">
      <c r="F1432" s="4">
        <v>43431</v>
      </c>
      <c r="G1432" t="s">
        <v>5</v>
      </c>
      <c r="H1432" t="s">
        <v>4</v>
      </c>
      <c r="I1432" s="10">
        <v>109706.42</v>
      </c>
      <c r="J1432" s="30">
        <f t="shared" si="88"/>
        <v>109706.42</v>
      </c>
      <c r="K1432" s="30" t="e">
        <f t="shared" si="89"/>
        <v>#N/A</v>
      </c>
      <c r="L1432" s="30" t="e">
        <f t="shared" si="90"/>
        <v>#N/A</v>
      </c>
      <c r="M1432" s="10">
        <f t="shared" si="91"/>
        <v>109706.42</v>
      </c>
    </row>
    <row r="1433" spans="6:13" ht="20" customHeight="1" x14ac:dyDescent="0.2">
      <c r="F1433" s="4">
        <v>43432</v>
      </c>
      <c r="G1433" t="s">
        <v>5</v>
      </c>
      <c r="H1433" t="s">
        <v>4</v>
      </c>
      <c r="I1433" s="10">
        <v>106684.825</v>
      </c>
      <c r="J1433" s="30">
        <f t="shared" si="88"/>
        <v>106684.825</v>
      </c>
      <c r="K1433" s="30" t="e">
        <f t="shared" si="89"/>
        <v>#N/A</v>
      </c>
      <c r="L1433" s="30" t="e">
        <f t="shared" si="90"/>
        <v>#N/A</v>
      </c>
      <c r="M1433" s="10">
        <f t="shared" si="91"/>
        <v>106684.825</v>
      </c>
    </row>
    <row r="1434" spans="6:13" ht="20" customHeight="1" x14ac:dyDescent="0.2">
      <c r="F1434" s="4">
        <v>43433</v>
      </c>
      <c r="G1434" t="s">
        <v>5</v>
      </c>
      <c r="H1434" t="s">
        <v>4</v>
      </c>
      <c r="I1434" s="10">
        <v>112586.74</v>
      </c>
      <c r="J1434" s="30">
        <f t="shared" si="88"/>
        <v>112586.74</v>
      </c>
      <c r="K1434" s="30" t="e">
        <f t="shared" si="89"/>
        <v>#N/A</v>
      </c>
      <c r="L1434" s="30" t="e">
        <f t="shared" si="90"/>
        <v>#N/A</v>
      </c>
      <c r="M1434" s="10">
        <f t="shared" si="91"/>
        <v>112586.74</v>
      </c>
    </row>
    <row r="1435" spans="6:13" ht="20" customHeight="1" x14ac:dyDescent="0.2">
      <c r="F1435" s="4">
        <v>43434</v>
      </c>
      <c r="G1435" t="s">
        <v>5</v>
      </c>
      <c r="H1435" t="s">
        <v>4</v>
      </c>
      <c r="I1435" s="10">
        <v>110031.82</v>
      </c>
      <c r="J1435" s="30">
        <f t="shared" si="88"/>
        <v>110031.82</v>
      </c>
      <c r="K1435" s="30" t="e">
        <f t="shared" si="89"/>
        <v>#N/A</v>
      </c>
      <c r="L1435" s="30" t="e">
        <f t="shared" si="90"/>
        <v>#N/A</v>
      </c>
      <c r="M1435" s="10">
        <f t="shared" si="91"/>
        <v>110031.82</v>
      </c>
    </row>
    <row r="1436" spans="6:13" ht="20" customHeight="1" x14ac:dyDescent="0.2">
      <c r="F1436" s="4">
        <v>43435</v>
      </c>
      <c r="G1436" t="s">
        <v>5</v>
      </c>
      <c r="H1436" t="s">
        <v>4</v>
      </c>
      <c r="I1436" s="10">
        <v>100725.24</v>
      </c>
      <c r="J1436" s="30">
        <f t="shared" si="88"/>
        <v>100725.24</v>
      </c>
      <c r="K1436" s="30" t="e">
        <f t="shared" si="89"/>
        <v>#N/A</v>
      </c>
      <c r="L1436" s="30" t="e">
        <f t="shared" si="90"/>
        <v>#N/A</v>
      </c>
      <c r="M1436" s="10">
        <f t="shared" si="91"/>
        <v>100725.24</v>
      </c>
    </row>
    <row r="1437" spans="6:13" ht="20" customHeight="1" x14ac:dyDescent="0.2">
      <c r="F1437" s="4">
        <v>43436</v>
      </c>
      <c r="G1437" t="s">
        <v>5</v>
      </c>
      <c r="H1437" t="s">
        <v>4</v>
      </c>
      <c r="I1437" s="10">
        <v>88903.065000000002</v>
      </c>
      <c r="J1437" s="30">
        <f t="shared" si="88"/>
        <v>88903.065000000002</v>
      </c>
      <c r="K1437" s="30" t="e">
        <f t="shared" si="89"/>
        <v>#N/A</v>
      </c>
      <c r="L1437" s="30" t="e">
        <f t="shared" si="90"/>
        <v>#N/A</v>
      </c>
      <c r="M1437" s="10">
        <f t="shared" si="91"/>
        <v>88903.065000000002</v>
      </c>
    </row>
    <row r="1438" spans="6:13" ht="20" customHeight="1" x14ac:dyDescent="0.2">
      <c r="F1438" s="4">
        <v>43437</v>
      </c>
      <c r="G1438" t="s">
        <v>5</v>
      </c>
      <c r="H1438" t="s">
        <v>4</v>
      </c>
      <c r="I1438" s="10">
        <v>107666.30499999999</v>
      </c>
      <c r="J1438" s="30">
        <f t="shared" si="88"/>
        <v>107666.30499999999</v>
      </c>
      <c r="K1438" s="30" t="e">
        <f t="shared" si="89"/>
        <v>#N/A</v>
      </c>
      <c r="L1438" s="30" t="e">
        <f t="shared" si="90"/>
        <v>#N/A</v>
      </c>
      <c r="M1438" s="10">
        <f t="shared" si="91"/>
        <v>107666.30499999999</v>
      </c>
    </row>
    <row r="1439" spans="6:13" ht="20" customHeight="1" x14ac:dyDescent="0.2">
      <c r="F1439" s="4">
        <v>43438</v>
      </c>
      <c r="G1439" t="s">
        <v>5</v>
      </c>
      <c r="H1439" t="s">
        <v>4</v>
      </c>
      <c r="I1439" s="10">
        <v>111718.075</v>
      </c>
      <c r="J1439" s="30">
        <f t="shared" si="88"/>
        <v>111718.075</v>
      </c>
      <c r="K1439" s="30" t="e">
        <f t="shared" si="89"/>
        <v>#N/A</v>
      </c>
      <c r="L1439" s="30" t="e">
        <f t="shared" si="90"/>
        <v>#N/A</v>
      </c>
      <c r="M1439" s="10">
        <f t="shared" si="91"/>
        <v>111718.075</v>
      </c>
    </row>
    <row r="1440" spans="6:13" ht="20" customHeight="1" x14ac:dyDescent="0.2">
      <c r="F1440" s="4">
        <v>43439</v>
      </c>
      <c r="G1440" t="s">
        <v>5</v>
      </c>
      <c r="H1440" t="s">
        <v>4</v>
      </c>
      <c r="I1440" s="10">
        <v>114225.12</v>
      </c>
      <c r="J1440" s="30">
        <f t="shared" si="88"/>
        <v>114225.12</v>
      </c>
      <c r="K1440" s="30" t="e">
        <f t="shared" si="89"/>
        <v>#N/A</v>
      </c>
      <c r="L1440" s="30" t="e">
        <f t="shared" si="90"/>
        <v>#N/A</v>
      </c>
      <c r="M1440" s="10">
        <f t="shared" si="91"/>
        <v>114225.12</v>
      </c>
    </row>
    <row r="1441" spans="6:13" ht="20" customHeight="1" x14ac:dyDescent="0.2">
      <c r="F1441" s="4">
        <v>43440</v>
      </c>
      <c r="G1441" t="s">
        <v>5</v>
      </c>
      <c r="H1441" t="s">
        <v>4</v>
      </c>
      <c r="I1441" s="10">
        <v>135452.26</v>
      </c>
      <c r="J1441" s="30">
        <f t="shared" si="88"/>
        <v>135452.26</v>
      </c>
      <c r="K1441" s="30" t="e">
        <f t="shared" si="89"/>
        <v>#N/A</v>
      </c>
      <c r="L1441" s="30" t="e">
        <f t="shared" si="90"/>
        <v>#N/A</v>
      </c>
      <c r="M1441" s="10">
        <f t="shared" si="91"/>
        <v>135452.26</v>
      </c>
    </row>
    <row r="1442" spans="6:13" ht="20" customHeight="1" x14ac:dyDescent="0.2">
      <c r="F1442" s="4">
        <v>43441</v>
      </c>
      <c r="G1442" t="s">
        <v>5</v>
      </c>
      <c r="H1442" t="s">
        <v>4</v>
      </c>
      <c r="I1442" s="10">
        <v>156648.405</v>
      </c>
      <c r="J1442" s="30">
        <f t="shared" si="88"/>
        <v>156648.405</v>
      </c>
      <c r="K1442" s="30" t="e">
        <f t="shared" si="89"/>
        <v>#N/A</v>
      </c>
      <c r="L1442" s="30" t="e">
        <f t="shared" si="90"/>
        <v>#N/A</v>
      </c>
      <c r="M1442" s="10">
        <f t="shared" si="91"/>
        <v>156648.405</v>
      </c>
    </row>
    <row r="1443" spans="6:13" ht="20" customHeight="1" x14ac:dyDescent="0.2">
      <c r="F1443" s="4">
        <v>43442</v>
      </c>
      <c r="G1443" t="s">
        <v>5</v>
      </c>
      <c r="H1443" t="s">
        <v>4</v>
      </c>
      <c r="I1443" s="10">
        <v>121237.47</v>
      </c>
      <c r="J1443" s="30">
        <f t="shared" si="88"/>
        <v>121237.47</v>
      </c>
      <c r="K1443" s="30" t="e">
        <f t="shared" si="89"/>
        <v>#N/A</v>
      </c>
      <c r="L1443" s="30" t="e">
        <f t="shared" si="90"/>
        <v>#N/A</v>
      </c>
      <c r="M1443" s="10">
        <f t="shared" si="91"/>
        <v>121237.47</v>
      </c>
    </row>
    <row r="1444" spans="6:13" ht="20" customHeight="1" x14ac:dyDescent="0.2">
      <c r="F1444" s="4">
        <v>43443</v>
      </c>
      <c r="G1444" t="s">
        <v>5</v>
      </c>
      <c r="H1444" t="s">
        <v>4</v>
      </c>
      <c r="I1444" s="10">
        <v>102161.11500000001</v>
      </c>
      <c r="J1444" s="30">
        <f t="shared" si="88"/>
        <v>102161.11500000001</v>
      </c>
      <c r="K1444" s="30" t="e">
        <f t="shared" si="89"/>
        <v>#N/A</v>
      </c>
      <c r="L1444" s="30" t="e">
        <f t="shared" si="90"/>
        <v>#N/A</v>
      </c>
      <c r="M1444" s="10">
        <f t="shared" si="91"/>
        <v>102161.11500000001</v>
      </c>
    </row>
    <row r="1445" spans="6:13" ht="20" customHeight="1" x14ac:dyDescent="0.2">
      <c r="F1445" s="4">
        <v>43444</v>
      </c>
      <c r="G1445" t="s">
        <v>5</v>
      </c>
      <c r="H1445" t="s">
        <v>4</v>
      </c>
      <c r="I1445" s="10">
        <v>110803.765</v>
      </c>
      <c r="J1445" s="30">
        <f t="shared" si="88"/>
        <v>110803.765</v>
      </c>
      <c r="K1445" s="30" t="e">
        <f t="shared" si="89"/>
        <v>#N/A</v>
      </c>
      <c r="L1445" s="30" t="e">
        <f t="shared" si="90"/>
        <v>#N/A</v>
      </c>
      <c r="M1445" s="10">
        <f t="shared" si="91"/>
        <v>110803.765</v>
      </c>
    </row>
    <row r="1446" spans="6:13" ht="20" customHeight="1" x14ac:dyDescent="0.2">
      <c r="F1446" s="4">
        <v>43445</v>
      </c>
      <c r="G1446" t="s">
        <v>5</v>
      </c>
      <c r="H1446" t="s">
        <v>4</v>
      </c>
      <c r="I1446" s="10">
        <v>114413.785</v>
      </c>
      <c r="J1446" s="30">
        <f t="shared" si="88"/>
        <v>114413.785</v>
      </c>
      <c r="K1446" s="30" t="e">
        <f t="shared" si="89"/>
        <v>#N/A</v>
      </c>
      <c r="L1446" s="30" t="e">
        <f t="shared" si="90"/>
        <v>#N/A</v>
      </c>
      <c r="M1446" s="10">
        <f t="shared" si="91"/>
        <v>114413.785</v>
      </c>
    </row>
    <row r="1447" spans="6:13" ht="20" customHeight="1" x14ac:dyDescent="0.2">
      <c r="F1447" s="4">
        <v>43446</v>
      </c>
      <c r="G1447" t="s">
        <v>5</v>
      </c>
      <c r="H1447" t="s">
        <v>4</v>
      </c>
      <c r="I1447" s="10">
        <v>129715.465</v>
      </c>
      <c r="J1447" s="30">
        <f t="shared" si="88"/>
        <v>129715.465</v>
      </c>
      <c r="K1447" s="30" t="e">
        <f t="shared" si="89"/>
        <v>#N/A</v>
      </c>
      <c r="L1447" s="30" t="e">
        <f t="shared" si="90"/>
        <v>#N/A</v>
      </c>
      <c r="M1447" s="10">
        <f t="shared" si="91"/>
        <v>129715.465</v>
      </c>
    </row>
    <row r="1448" spans="6:13" ht="20" customHeight="1" x14ac:dyDescent="0.2">
      <c r="F1448" s="4">
        <v>43447</v>
      </c>
      <c r="G1448" t="s">
        <v>5</v>
      </c>
      <c r="H1448" t="s">
        <v>4</v>
      </c>
      <c r="I1448" s="10">
        <v>114986.33</v>
      </c>
      <c r="J1448" s="30">
        <f t="shared" si="88"/>
        <v>114986.33</v>
      </c>
      <c r="K1448" s="30" t="e">
        <f t="shared" si="89"/>
        <v>#N/A</v>
      </c>
      <c r="L1448" s="30" t="e">
        <f t="shared" si="90"/>
        <v>#N/A</v>
      </c>
      <c r="M1448" s="10">
        <f t="shared" si="91"/>
        <v>114986.33</v>
      </c>
    </row>
    <row r="1449" spans="6:13" ht="20" customHeight="1" x14ac:dyDescent="0.2">
      <c r="F1449" s="4">
        <v>43448</v>
      </c>
      <c r="G1449" t="s">
        <v>5</v>
      </c>
      <c r="H1449" t="s">
        <v>4</v>
      </c>
      <c r="I1449" s="10">
        <v>110025.465</v>
      </c>
      <c r="J1449" s="30">
        <f t="shared" si="88"/>
        <v>110025.465</v>
      </c>
      <c r="K1449" s="30" t="e">
        <f t="shared" si="89"/>
        <v>#N/A</v>
      </c>
      <c r="L1449" s="30" t="e">
        <f t="shared" si="90"/>
        <v>#N/A</v>
      </c>
      <c r="M1449" s="10">
        <f t="shared" si="91"/>
        <v>110025.465</v>
      </c>
    </row>
    <row r="1450" spans="6:13" ht="20" customHeight="1" x14ac:dyDescent="0.2">
      <c r="F1450" s="4">
        <v>43449</v>
      </c>
      <c r="G1450" t="s">
        <v>5</v>
      </c>
      <c r="H1450" t="s">
        <v>4</v>
      </c>
      <c r="I1450" s="10">
        <v>102577.145</v>
      </c>
      <c r="J1450" s="30">
        <f t="shared" si="88"/>
        <v>102577.145</v>
      </c>
      <c r="K1450" s="30" t="e">
        <f t="shared" si="89"/>
        <v>#N/A</v>
      </c>
      <c r="L1450" s="30" t="e">
        <f t="shared" si="90"/>
        <v>#N/A</v>
      </c>
      <c r="M1450" s="10">
        <f t="shared" si="91"/>
        <v>102577.145</v>
      </c>
    </row>
    <row r="1451" spans="6:13" ht="20" customHeight="1" x14ac:dyDescent="0.2">
      <c r="F1451" s="4">
        <v>43450</v>
      </c>
      <c r="G1451" t="s">
        <v>5</v>
      </c>
      <c r="H1451" t="s">
        <v>4</v>
      </c>
      <c r="I1451" s="10">
        <v>99110.774999999994</v>
      </c>
      <c r="J1451" s="30">
        <f t="shared" si="88"/>
        <v>99110.774999999994</v>
      </c>
      <c r="K1451" s="30" t="e">
        <f t="shared" si="89"/>
        <v>#N/A</v>
      </c>
      <c r="L1451" s="30" t="e">
        <f t="shared" si="90"/>
        <v>#N/A</v>
      </c>
      <c r="M1451" s="10">
        <f t="shared" si="91"/>
        <v>99110.774999999994</v>
      </c>
    </row>
    <row r="1452" spans="6:13" ht="20" customHeight="1" x14ac:dyDescent="0.2">
      <c r="F1452" s="4">
        <v>43451</v>
      </c>
      <c r="G1452" t="s">
        <v>5</v>
      </c>
      <c r="H1452" t="s">
        <v>4</v>
      </c>
      <c r="I1452" s="10">
        <v>112804.4</v>
      </c>
      <c r="J1452" s="30">
        <f t="shared" si="88"/>
        <v>112804.4</v>
      </c>
      <c r="K1452" s="30" t="e">
        <f t="shared" si="89"/>
        <v>#N/A</v>
      </c>
      <c r="L1452" s="30" t="e">
        <f t="shared" si="90"/>
        <v>#N/A</v>
      </c>
      <c r="M1452" s="10">
        <f t="shared" si="91"/>
        <v>112804.4</v>
      </c>
    </row>
    <row r="1453" spans="6:13" ht="20" customHeight="1" x14ac:dyDescent="0.2">
      <c r="F1453" s="4">
        <v>43452</v>
      </c>
      <c r="G1453" t="s">
        <v>5</v>
      </c>
      <c r="H1453" t="s">
        <v>4</v>
      </c>
      <c r="I1453" s="10">
        <v>113485.105</v>
      </c>
      <c r="J1453" s="30">
        <f t="shared" si="88"/>
        <v>113485.105</v>
      </c>
      <c r="K1453" s="30" t="e">
        <f t="shared" si="89"/>
        <v>#N/A</v>
      </c>
      <c r="L1453" s="30" t="e">
        <f t="shared" si="90"/>
        <v>#N/A</v>
      </c>
      <c r="M1453" s="10">
        <f t="shared" si="91"/>
        <v>113485.105</v>
      </c>
    </row>
    <row r="1454" spans="6:13" ht="20" customHeight="1" x14ac:dyDescent="0.2">
      <c r="F1454" s="4">
        <v>43453</v>
      </c>
      <c r="G1454" t="s">
        <v>5</v>
      </c>
      <c r="H1454" t="s">
        <v>4</v>
      </c>
      <c r="I1454" s="10">
        <v>119907.245</v>
      </c>
      <c r="J1454" s="30">
        <f t="shared" si="88"/>
        <v>119907.245</v>
      </c>
      <c r="K1454" s="30" t="e">
        <f t="shared" si="89"/>
        <v>#N/A</v>
      </c>
      <c r="L1454" s="30" t="e">
        <f t="shared" si="90"/>
        <v>#N/A</v>
      </c>
      <c r="M1454" s="10">
        <f t="shared" si="91"/>
        <v>119907.245</v>
      </c>
    </row>
    <row r="1455" spans="6:13" ht="20" customHeight="1" x14ac:dyDescent="0.2">
      <c r="F1455" s="4">
        <v>43454</v>
      </c>
      <c r="G1455" t="s">
        <v>5</v>
      </c>
      <c r="H1455" t="s">
        <v>4</v>
      </c>
      <c r="I1455" s="10">
        <v>111880.52499999999</v>
      </c>
      <c r="J1455" s="30">
        <f t="shared" si="88"/>
        <v>111880.52499999999</v>
      </c>
      <c r="K1455" s="30" t="e">
        <f t="shared" si="89"/>
        <v>#N/A</v>
      </c>
      <c r="L1455" s="30" t="e">
        <f t="shared" si="90"/>
        <v>#N/A</v>
      </c>
      <c r="M1455" s="10">
        <f t="shared" si="91"/>
        <v>111880.52499999999</v>
      </c>
    </row>
    <row r="1456" spans="6:13" ht="20" customHeight="1" x14ac:dyDescent="0.2">
      <c r="F1456" s="4">
        <v>43455</v>
      </c>
      <c r="G1456" t="s">
        <v>4</v>
      </c>
      <c r="H1456" t="s">
        <v>4</v>
      </c>
      <c r="I1456" s="10">
        <v>102075.925</v>
      </c>
      <c r="J1456" s="30" t="e">
        <f t="shared" si="88"/>
        <v>#N/A</v>
      </c>
      <c r="K1456" s="30">
        <f t="shared" si="89"/>
        <v>102075.925</v>
      </c>
      <c r="L1456" s="30" t="e">
        <f t="shared" si="90"/>
        <v>#N/A</v>
      </c>
      <c r="M1456" s="10">
        <f t="shared" si="91"/>
        <v>102075.925</v>
      </c>
    </row>
    <row r="1457" spans="6:13" ht="20" customHeight="1" x14ac:dyDescent="0.2">
      <c r="F1457" s="4">
        <v>43456</v>
      </c>
      <c r="G1457" t="s">
        <v>4</v>
      </c>
      <c r="H1457" t="s">
        <v>4</v>
      </c>
      <c r="I1457" s="10">
        <v>92725.74</v>
      </c>
      <c r="J1457" s="30" t="e">
        <f t="shared" si="88"/>
        <v>#N/A</v>
      </c>
      <c r="K1457" s="30">
        <f t="shared" si="89"/>
        <v>92725.74</v>
      </c>
      <c r="L1457" s="30" t="e">
        <f t="shared" si="90"/>
        <v>#N/A</v>
      </c>
      <c r="M1457" s="10">
        <f t="shared" si="91"/>
        <v>92725.74</v>
      </c>
    </row>
    <row r="1458" spans="6:13" ht="20" customHeight="1" x14ac:dyDescent="0.2">
      <c r="F1458" s="4">
        <v>43457</v>
      </c>
      <c r="G1458" t="s">
        <v>4</v>
      </c>
      <c r="H1458" t="s">
        <v>4</v>
      </c>
      <c r="I1458" s="10">
        <v>94938.395000000004</v>
      </c>
      <c r="J1458" s="30" t="e">
        <f t="shared" si="88"/>
        <v>#N/A</v>
      </c>
      <c r="K1458" s="30">
        <f t="shared" si="89"/>
        <v>94938.395000000004</v>
      </c>
      <c r="L1458" s="30" t="e">
        <f t="shared" si="90"/>
        <v>#N/A</v>
      </c>
      <c r="M1458" s="10">
        <f t="shared" si="91"/>
        <v>94938.395000000004</v>
      </c>
    </row>
    <row r="1459" spans="6:13" ht="20" customHeight="1" x14ac:dyDescent="0.2">
      <c r="F1459" s="4">
        <v>43458</v>
      </c>
      <c r="G1459" t="s">
        <v>4</v>
      </c>
      <c r="H1459" t="s">
        <v>4</v>
      </c>
      <c r="I1459" s="10">
        <v>112358.815</v>
      </c>
      <c r="J1459" s="30" t="e">
        <f t="shared" si="88"/>
        <v>#N/A</v>
      </c>
      <c r="K1459" s="30">
        <f t="shared" si="89"/>
        <v>112358.815</v>
      </c>
      <c r="L1459" s="30" t="e">
        <f t="shared" si="90"/>
        <v>#N/A</v>
      </c>
      <c r="M1459" s="10">
        <f t="shared" si="91"/>
        <v>112358.815</v>
      </c>
    </row>
    <row r="1460" spans="6:13" ht="20" customHeight="1" x14ac:dyDescent="0.2">
      <c r="F1460" s="4">
        <v>43459</v>
      </c>
      <c r="G1460" t="s">
        <v>4</v>
      </c>
      <c r="H1460" t="s">
        <v>5</v>
      </c>
      <c r="I1460" s="10">
        <v>98191.654999999999</v>
      </c>
      <c r="J1460" s="30" t="e">
        <f t="shared" si="88"/>
        <v>#N/A</v>
      </c>
      <c r="K1460" s="30">
        <f t="shared" si="89"/>
        <v>98191.654999999999</v>
      </c>
      <c r="L1460" s="30">
        <f t="shared" si="90"/>
        <v>98191.654999999999</v>
      </c>
      <c r="M1460" s="10" t="e">
        <f t="shared" si="91"/>
        <v>#N/A</v>
      </c>
    </row>
    <row r="1461" spans="6:13" ht="20" customHeight="1" x14ac:dyDescent="0.2">
      <c r="F1461" s="4">
        <v>43460</v>
      </c>
      <c r="G1461" t="s">
        <v>4</v>
      </c>
      <c r="H1461" t="s">
        <v>5</v>
      </c>
      <c r="I1461" s="10">
        <v>100017.19500000001</v>
      </c>
      <c r="J1461" s="30" t="e">
        <f t="shared" si="88"/>
        <v>#N/A</v>
      </c>
      <c r="K1461" s="30">
        <f t="shared" si="89"/>
        <v>100017.19500000001</v>
      </c>
      <c r="L1461" s="30">
        <f t="shared" si="90"/>
        <v>100017.19500000001</v>
      </c>
      <c r="M1461" s="10" t="e">
        <f t="shared" si="91"/>
        <v>#N/A</v>
      </c>
    </row>
    <row r="1462" spans="6:13" ht="20" customHeight="1" x14ac:dyDescent="0.2">
      <c r="F1462" s="4">
        <v>43461</v>
      </c>
      <c r="G1462" t="s">
        <v>4</v>
      </c>
      <c r="H1462" t="s">
        <v>4</v>
      </c>
      <c r="I1462" s="10">
        <v>129749.14</v>
      </c>
      <c r="J1462" s="30" t="e">
        <f t="shared" si="88"/>
        <v>#N/A</v>
      </c>
      <c r="K1462" s="30">
        <f t="shared" si="89"/>
        <v>129749.14</v>
      </c>
      <c r="L1462" s="30" t="e">
        <f t="shared" si="90"/>
        <v>#N/A</v>
      </c>
      <c r="M1462" s="10">
        <f t="shared" si="91"/>
        <v>129749.14</v>
      </c>
    </row>
    <row r="1463" spans="6:13" ht="20" customHeight="1" x14ac:dyDescent="0.2">
      <c r="F1463" s="4">
        <v>43462</v>
      </c>
      <c r="G1463" t="s">
        <v>4</v>
      </c>
      <c r="H1463" t="s">
        <v>4</v>
      </c>
      <c r="I1463" s="10">
        <v>133831.375</v>
      </c>
      <c r="J1463" s="30" t="e">
        <f t="shared" si="88"/>
        <v>#N/A</v>
      </c>
      <c r="K1463" s="30">
        <f t="shared" si="89"/>
        <v>133831.375</v>
      </c>
      <c r="L1463" s="30" t="e">
        <f t="shared" si="90"/>
        <v>#N/A</v>
      </c>
      <c r="M1463" s="10">
        <f t="shared" si="91"/>
        <v>133831.375</v>
      </c>
    </row>
    <row r="1464" spans="6:13" ht="20" customHeight="1" x14ac:dyDescent="0.2">
      <c r="F1464" s="4">
        <v>43463</v>
      </c>
      <c r="G1464" t="s">
        <v>4</v>
      </c>
      <c r="H1464" t="s">
        <v>4</v>
      </c>
      <c r="I1464" s="10">
        <v>108290.11</v>
      </c>
      <c r="J1464" s="30" t="e">
        <f t="shared" si="88"/>
        <v>#N/A</v>
      </c>
      <c r="K1464" s="30">
        <f t="shared" si="89"/>
        <v>108290.11</v>
      </c>
      <c r="L1464" s="30" t="e">
        <f t="shared" si="90"/>
        <v>#N/A</v>
      </c>
      <c r="M1464" s="10">
        <f t="shared" si="91"/>
        <v>108290.11</v>
      </c>
    </row>
    <row r="1465" spans="6:13" ht="20" customHeight="1" x14ac:dyDescent="0.2">
      <c r="F1465" s="4">
        <v>43464</v>
      </c>
      <c r="G1465" t="s">
        <v>4</v>
      </c>
      <c r="H1465" t="s">
        <v>4</v>
      </c>
      <c r="I1465" s="10">
        <v>99613.865000000005</v>
      </c>
      <c r="J1465" s="30" t="e">
        <f t="shared" si="88"/>
        <v>#N/A</v>
      </c>
      <c r="K1465" s="30">
        <f t="shared" si="89"/>
        <v>99613.865000000005</v>
      </c>
      <c r="L1465" s="30" t="e">
        <f t="shared" si="90"/>
        <v>#N/A</v>
      </c>
      <c r="M1465" s="10">
        <f t="shared" si="91"/>
        <v>99613.865000000005</v>
      </c>
    </row>
    <row r="1466" spans="6:13" ht="20" customHeight="1" x14ac:dyDescent="0.2">
      <c r="F1466" s="4">
        <v>43465</v>
      </c>
      <c r="G1466" t="s">
        <v>4</v>
      </c>
      <c r="H1466" t="s">
        <v>4</v>
      </c>
      <c r="I1466" s="10">
        <v>103381.91499999999</v>
      </c>
      <c r="J1466" s="30" t="e">
        <f t="shared" si="88"/>
        <v>#N/A</v>
      </c>
      <c r="K1466" s="30">
        <f t="shared" si="89"/>
        <v>103381.91499999999</v>
      </c>
      <c r="L1466" s="30" t="e">
        <f t="shared" si="90"/>
        <v>#N/A</v>
      </c>
      <c r="M1466" s="10">
        <f t="shared" si="91"/>
        <v>103381.91499999999</v>
      </c>
    </row>
    <row r="1467" spans="6:13" ht="20" customHeight="1" x14ac:dyDescent="0.2">
      <c r="F1467" s="4">
        <v>43466</v>
      </c>
      <c r="G1467" t="s">
        <v>4</v>
      </c>
      <c r="H1467" t="s">
        <v>5</v>
      </c>
      <c r="I1467" s="10">
        <v>98933.06</v>
      </c>
      <c r="J1467" s="30" t="e">
        <f t="shared" si="88"/>
        <v>#N/A</v>
      </c>
      <c r="K1467" s="30">
        <f t="shared" si="89"/>
        <v>98933.06</v>
      </c>
      <c r="L1467" s="30">
        <f t="shared" si="90"/>
        <v>98933.06</v>
      </c>
      <c r="M1467" s="10" t="e">
        <f t="shared" si="91"/>
        <v>#N/A</v>
      </c>
    </row>
    <row r="1468" spans="6:13" ht="20" customHeight="1" x14ac:dyDescent="0.2">
      <c r="F1468" s="4">
        <v>43467</v>
      </c>
      <c r="G1468" t="s">
        <v>4</v>
      </c>
      <c r="H1468" t="s">
        <v>4</v>
      </c>
      <c r="I1468" s="10">
        <v>106470.675</v>
      </c>
      <c r="J1468" s="30" t="e">
        <f t="shared" si="88"/>
        <v>#N/A</v>
      </c>
      <c r="K1468" s="30">
        <f t="shared" si="89"/>
        <v>106470.675</v>
      </c>
      <c r="L1468" s="30" t="e">
        <f t="shared" si="90"/>
        <v>#N/A</v>
      </c>
      <c r="M1468" s="10">
        <f t="shared" si="91"/>
        <v>106470.675</v>
      </c>
    </row>
    <row r="1469" spans="6:13" ht="20" customHeight="1" x14ac:dyDescent="0.2">
      <c r="F1469" s="4">
        <v>43468</v>
      </c>
      <c r="G1469" t="s">
        <v>4</v>
      </c>
      <c r="H1469" t="s">
        <v>4</v>
      </c>
      <c r="I1469" s="10">
        <v>118789.605</v>
      </c>
      <c r="J1469" s="30" t="e">
        <f t="shared" si="88"/>
        <v>#N/A</v>
      </c>
      <c r="K1469" s="30">
        <f t="shared" si="89"/>
        <v>118789.605</v>
      </c>
      <c r="L1469" s="30" t="e">
        <f t="shared" si="90"/>
        <v>#N/A</v>
      </c>
      <c r="M1469" s="10">
        <f t="shared" si="91"/>
        <v>118789.605</v>
      </c>
    </row>
    <row r="1470" spans="6:13" ht="20" customHeight="1" x14ac:dyDescent="0.2">
      <c r="F1470" s="4">
        <v>43469</v>
      </c>
      <c r="G1470" t="s">
        <v>4</v>
      </c>
      <c r="H1470" t="s">
        <v>4</v>
      </c>
      <c r="I1470" s="10">
        <v>133288.46</v>
      </c>
      <c r="J1470" s="30" t="e">
        <f t="shared" si="88"/>
        <v>#N/A</v>
      </c>
      <c r="K1470" s="30">
        <f t="shared" si="89"/>
        <v>133288.46</v>
      </c>
      <c r="L1470" s="30" t="e">
        <f t="shared" si="90"/>
        <v>#N/A</v>
      </c>
      <c r="M1470" s="10">
        <f t="shared" si="91"/>
        <v>133288.46</v>
      </c>
    </row>
    <row r="1471" spans="6:13" ht="20" customHeight="1" x14ac:dyDescent="0.2">
      <c r="F1471" s="4">
        <v>43470</v>
      </c>
      <c r="G1471" t="s">
        <v>4</v>
      </c>
      <c r="H1471" t="s">
        <v>4</v>
      </c>
      <c r="I1471" s="10">
        <v>97262.79</v>
      </c>
      <c r="J1471" s="30" t="e">
        <f t="shared" si="88"/>
        <v>#N/A</v>
      </c>
      <c r="K1471" s="30">
        <f t="shared" si="89"/>
        <v>97262.79</v>
      </c>
      <c r="L1471" s="30" t="e">
        <f t="shared" si="90"/>
        <v>#N/A</v>
      </c>
      <c r="M1471" s="10">
        <f t="shared" si="91"/>
        <v>97262.79</v>
      </c>
    </row>
    <row r="1472" spans="6:13" ht="20" customHeight="1" x14ac:dyDescent="0.2">
      <c r="F1472" s="4">
        <v>43471</v>
      </c>
      <c r="G1472" t="s">
        <v>4</v>
      </c>
      <c r="H1472" t="s">
        <v>4</v>
      </c>
      <c r="I1472" s="10">
        <v>93606.214999999997</v>
      </c>
      <c r="J1472" s="30" t="e">
        <f t="shared" si="88"/>
        <v>#N/A</v>
      </c>
      <c r="K1472" s="30">
        <f t="shared" si="89"/>
        <v>93606.214999999997</v>
      </c>
      <c r="L1472" s="30" t="e">
        <f t="shared" si="90"/>
        <v>#N/A</v>
      </c>
      <c r="M1472" s="10">
        <f t="shared" si="91"/>
        <v>93606.214999999997</v>
      </c>
    </row>
    <row r="1473" spans="6:13" ht="20" customHeight="1" x14ac:dyDescent="0.2">
      <c r="F1473" s="4">
        <v>43472</v>
      </c>
      <c r="G1473" t="s">
        <v>4</v>
      </c>
      <c r="H1473" t="s">
        <v>4</v>
      </c>
      <c r="I1473" s="10">
        <v>109874.9</v>
      </c>
      <c r="J1473" s="30" t="e">
        <f t="shared" si="88"/>
        <v>#N/A</v>
      </c>
      <c r="K1473" s="30">
        <f t="shared" si="89"/>
        <v>109874.9</v>
      </c>
      <c r="L1473" s="30" t="e">
        <f t="shared" si="90"/>
        <v>#N/A</v>
      </c>
      <c r="M1473" s="10">
        <f t="shared" si="91"/>
        <v>109874.9</v>
      </c>
    </row>
    <row r="1474" spans="6:13" ht="20" customHeight="1" x14ac:dyDescent="0.2">
      <c r="F1474" s="4">
        <v>43473</v>
      </c>
      <c r="G1474" t="s">
        <v>4</v>
      </c>
      <c r="H1474" t="s">
        <v>4</v>
      </c>
      <c r="I1474" s="10">
        <v>113446.1</v>
      </c>
      <c r="J1474" s="30" t="e">
        <f t="shared" si="88"/>
        <v>#N/A</v>
      </c>
      <c r="K1474" s="30">
        <f t="shared" si="89"/>
        <v>113446.1</v>
      </c>
      <c r="L1474" s="30" t="e">
        <f t="shared" si="90"/>
        <v>#N/A</v>
      </c>
      <c r="M1474" s="10">
        <f t="shared" si="91"/>
        <v>113446.1</v>
      </c>
    </row>
    <row r="1475" spans="6:13" ht="20" customHeight="1" x14ac:dyDescent="0.2">
      <c r="F1475" s="4">
        <v>43474</v>
      </c>
      <c r="G1475" t="s">
        <v>4</v>
      </c>
      <c r="H1475" t="s">
        <v>4</v>
      </c>
      <c r="I1475" s="10">
        <v>105483.435</v>
      </c>
      <c r="J1475" s="30" t="e">
        <f t="shared" si="88"/>
        <v>#N/A</v>
      </c>
      <c r="K1475" s="30">
        <f t="shared" si="89"/>
        <v>105483.435</v>
      </c>
      <c r="L1475" s="30" t="e">
        <f t="shared" si="90"/>
        <v>#N/A</v>
      </c>
      <c r="M1475" s="10">
        <f t="shared" si="91"/>
        <v>105483.435</v>
      </c>
    </row>
    <row r="1476" spans="6:13" ht="20" customHeight="1" x14ac:dyDescent="0.2">
      <c r="F1476" s="4">
        <v>43475</v>
      </c>
      <c r="G1476" t="s">
        <v>4</v>
      </c>
      <c r="H1476" t="s">
        <v>4</v>
      </c>
      <c r="I1476" s="10">
        <v>108078.69500000001</v>
      </c>
      <c r="J1476" s="30" t="e">
        <f t="shared" si="88"/>
        <v>#N/A</v>
      </c>
      <c r="K1476" s="30">
        <f t="shared" si="89"/>
        <v>108078.69500000001</v>
      </c>
      <c r="L1476" s="30" t="e">
        <f t="shared" si="90"/>
        <v>#N/A</v>
      </c>
      <c r="M1476" s="10">
        <f t="shared" si="91"/>
        <v>108078.69500000001</v>
      </c>
    </row>
    <row r="1477" spans="6:13" ht="20" customHeight="1" x14ac:dyDescent="0.2">
      <c r="F1477" s="4">
        <v>43476</v>
      </c>
      <c r="G1477" t="s">
        <v>4</v>
      </c>
      <c r="H1477" t="s">
        <v>4</v>
      </c>
      <c r="I1477" s="10">
        <v>119728.63499999999</v>
      </c>
      <c r="J1477" s="30" t="e">
        <f t="shared" si="88"/>
        <v>#N/A</v>
      </c>
      <c r="K1477" s="30">
        <f t="shared" si="89"/>
        <v>119728.63499999999</v>
      </c>
      <c r="L1477" s="30" t="e">
        <f t="shared" si="90"/>
        <v>#N/A</v>
      </c>
      <c r="M1477" s="10">
        <f t="shared" si="91"/>
        <v>119728.63499999999</v>
      </c>
    </row>
    <row r="1478" spans="6:13" ht="20" customHeight="1" x14ac:dyDescent="0.2">
      <c r="F1478" s="4">
        <v>43477</v>
      </c>
      <c r="G1478" t="s">
        <v>4</v>
      </c>
      <c r="H1478" t="s">
        <v>4</v>
      </c>
      <c r="I1478" s="10">
        <v>108628.96</v>
      </c>
      <c r="J1478" s="30" t="e">
        <f t="shared" ref="J1478:J1541" si="92">IF(G1478="Y",I1478,NA())</f>
        <v>#N/A</v>
      </c>
      <c r="K1478" s="30">
        <f t="shared" ref="K1478:K1541" si="93">IF(G1478="N",I1478,NA())</f>
        <v>108628.96</v>
      </c>
      <c r="L1478" s="30" t="e">
        <f t="shared" ref="L1478:L1541" si="94">IF(H1478="Y",I1478,NA())</f>
        <v>#N/A</v>
      </c>
      <c r="M1478" s="10">
        <f t="shared" ref="M1478:M1541" si="95">IF(H1478="Y",NA(),I1478)</f>
        <v>108628.96</v>
      </c>
    </row>
    <row r="1479" spans="6:13" ht="20" customHeight="1" x14ac:dyDescent="0.2">
      <c r="F1479" s="4">
        <v>43478</v>
      </c>
      <c r="G1479" t="s">
        <v>4</v>
      </c>
      <c r="H1479" t="s">
        <v>4</v>
      </c>
      <c r="I1479" s="10">
        <v>101853.24</v>
      </c>
      <c r="J1479" s="30" t="e">
        <f t="shared" si="92"/>
        <v>#N/A</v>
      </c>
      <c r="K1479" s="30">
        <f t="shared" si="93"/>
        <v>101853.24</v>
      </c>
      <c r="L1479" s="30" t="e">
        <f t="shared" si="94"/>
        <v>#N/A</v>
      </c>
      <c r="M1479" s="10">
        <f t="shared" si="95"/>
        <v>101853.24</v>
      </c>
    </row>
    <row r="1480" spans="6:13" ht="20" customHeight="1" x14ac:dyDescent="0.2">
      <c r="F1480" s="4">
        <v>43479</v>
      </c>
      <c r="G1480" t="s">
        <v>4</v>
      </c>
      <c r="H1480" t="s">
        <v>4</v>
      </c>
      <c r="I1480" s="10">
        <v>147070.535</v>
      </c>
      <c r="J1480" s="30" t="e">
        <f t="shared" si="92"/>
        <v>#N/A</v>
      </c>
      <c r="K1480" s="30">
        <f t="shared" si="93"/>
        <v>147070.535</v>
      </c>
      <c r="L1480" s="30" t="e">
        <f t="shared" si="94"/>
        <v>#N/A</v>
      </c>
      <c r="M1480" s="10">
        <f t="shared" si="95"/>
        <v>147070.535</v>
      </c>
    </row>
    <row r="1481" spans="6:13" ht="20" customHeight="1" x14ac:dyDescent="0.2">
      <c r="F1481" s="4">
        <v>43480</v>
      </c>
      <c r="G1481" t="s">
        <v>4</v>
      </c>
      <c r="H1481" t="s">
        <v>4</v>
      </c>
      <c r="I1481" s="10">
        <v>152496.245</v>
      </c>
      <c r="J1481" s="30" t="e">
        <f t="shared" si="92"/>
        <v>#N/A</v>
      </c>
      <c r="K1481" s="30">
        <f t="shared" si="93"/>
        <v>152496.245</v>
      </c>
      <c r="L1481" s="30" t="e">
        <f t="shared" si="94"/>
        <v>#N/A</v>
      </c>
      <c r="M1481" s="10">
        <f t="shared" si="95"/>
        <v>152496.245</v>
      </c>
    </row>
    <row r="1482" spans="6:13" ht="20" customHeight="1" x14ac:dyDescent="0.2">
      <c r="F1482" s="4">
        <v>43481</v>
      </c>
      <c r="G1482" t="s">
        <v>4</v>
      </c>
      <c r="H1482" t="s">
        <v>4</v>
      </c>
      <c r="I1482" s="10">
        <v>136971.755</v>
      </c>
      <c r="J1482" s="30" t="e">
        <f t="shared" si="92"/>
        <v>#N/A</v>
      </c>
      <c r="K1482" s="30">
        <f t="shared" si="93"/>
        <v>136971.755</v>
      </c>
      <c r="L1482" s="30" t="e">
        <f t="shared" si="94"/>
        <v>#N/A</v>
      </c>
      <c r="M1482" s="10">
        <f t="shared" si="95"/>
        <v>136971.755</v>
      </c>
    </row>
    <row r="1483" spans="6:13" ht="20" customHeight="1" x14ac:dyDescent="0.2">
      <c r="F1483" s="4">
        <v>43482</v>
      </c>
      <c r="G1483" t="s">
        <v>4</v>
      </c>
      <c r="H1483" t="s">
        <v>4</v>
      </c>
      <c r="I1483" s="10">
        <v>145211.49</v>
      </c>
      <c r="J1483" s="30" t="e">
        <f t="shared" si="92"/>
        <v>#N/A</v>
      </c>
      <c r="K1483" s="30">
        <f t="shared" si="93"/>
        <v>145211.49</v>
      </c>
      <c r="L1483" s="30" t="e">
        <f t="shared" si="94"/>
        <v>#N/A</v>
      </c>
      <c r="M1483" s="10">
        <f t="shared" si="95"/>
        <v>145211.49</v>
      </c>
    </row>
    <row r="1484" spans="6:13" ht="20" customHeight="1" x14ac:dyDescent="0.2">
      <c r="F1484" s="4">
        <v>43483</v>
      </c>
      <c r="G1484" t="s">
        <v>4</v>
      </c>
      <c r="H1484" t="s">
        <v>4</v>
      </c>
      <c r="I1484" s="10">
        <v>134898.21</v>
      </c>
      <c r="J1484" s="30" t="e">
        <f t="shared" si="92"/>
        <v>#N/A</v>
      </c>
      <c r="K1484" s="30">
        <f t="shared" si="93"/>
        <v>134898.21</v>
      </c>
      <c r="L1484" s="30" t="e">
        <f t="shared" si="94"/>
        <v>#N/A</v>
      </c>
      <c r="M1484" s="10">
        <f t="shared" si="95"/>
        <v>134898.21</v>
      </c>
    </row>
    <row r="1485" spans="6:13" ht="20" customHeight="1" x14ac:dyDescent="0.2">
      <c r="F1485" s="4">
        <v>43484</v>
      </c>
      <c r="G1485" t="s">
        <v>4</v>
      </c>
      <c r="H1485" t="s">
        <v>4</v>
      </c>
      <c r="I1485" s="10">
        <v>101692.45</v>
      </c>
      <c r="J1485" s="30" t="e">
        <f t="shared" si="92"/>
        <v>#N/A</v>
      </c>
      <c r="K1485" s="30">
        <f t="shared" si="93"/>
        <v>101692.45</v>
      </c>
      <c r="L1485" s="30" t="e">
        <f t="shared" si="94"/>
        <v>#N/A</v>
      </c>
      <c r="M1485" s="10">
        <f t="shared" si="95"/>
        <v>101692.45</v>
      </c>
    </row>
    <row r="1486" spans="6:13" ht="20" customHeight="1" x14ac:dyDescent="0.2">
      <c r="F1486" s="4">
        <v>43485</v>
      </c>
      <c r="G1486" t="s">
        <v>4</v>
      </c>
      <c r="H1486" t="s">
        <v>4</v>
      </c>
      <c r="I1486" s="10">
        <v>102283.13</v>
      </c>
      <c r="J1486" s="30" t="e">
        <f t="shared" si="92"/>
        <v>#N/A</v>
      </c>
      <c r="K1486" s="30">
        <f t="shared" si="93"/>
        <v>102283.13</v>
      </c>
      <c r="L1486" s="30" t="e">
        <f t="shared" si="94"/>
        <v>#N/A</v>
      </c>
      <c r="M1486" s="10">
        <f t="shared" si="95"/>
        <v>102283.13</v>
      </c>
    </row>
    <row r="1487" spans="6:13" ht="20" customHeight="1" x14ac:dyDescent="0.2">
      <c r="F1487" s="4">
        <v>43486</v>
      </c>
      <c r="G1487" t="s">
        <v>4</v>
      </c>
      <c r="H1487" t="s">
        <v>4</v>
      </c>
      <c r="I1487" s="10">
        <v>130517.97</v>
      </c>
      <c r="J1487" s="30" t="e">
        <f t="shared" si="92"/>
        <v>#N/A</v>
      </c>
      <c r="K1487" s="30">
        <f t="shared" si="93"/>
        <v>130517.97</v>
      </c>
      <c r="L1487" s="30" t="e">
        <f t="shared" si="94"/>
        <v>#N/A</v>
      </c>
      <c r="M1487" s="10">
        <f t="shared" si="95"/>
        <v>130517.97</v>
      </c>
    </row>
    <row r="1488" spans="6:13" ht="20" customHeight="1" x14ac:dyDescent="0.2">
      <c r="F1488" s="4">
        <v>43487</v>
      </c>
      <c r="G1488" t="s">
        <v>4</v>
      </c>
      <c r="H1488" t="s">
        <v>4</v>
      </c>
      <c r="I1488" s="10">
        <v>141444.78</v>
      </c>
      <c r="J1488" s="30" t="e">
        <f t="shared" si="92"/>
        <v>#N/A</v>
      </c>
      <c r="K1488" s="30">
        <f t="shared" si="93"/>
        <v>141444.78</v>
      </c>
      <c r="L1488" s="30" t="e">
        <f t="shared" si="94"/>
        <v>#N/A</v>
      </c>
      <c r="M1488" s="10">
        <f t="shared" si="95"/>
        <v>141444.78</v>
      </c>
    </row>
    <row r="1489" spans="6:13" ht="20" customHeight="1" x14ac:dyDescent="0.2">
      <c r="F1489" s="4">
        <v>43488</v>
      </c>
      <c r="G1489" t="s">
        <v>4</v>
      </c>
      <c r="H1489" t="s">
        <v>4</v>
      </c>
      <c r="I1489" s="10">
        <v>125501.15</v>
      </c>
      <c r="J1489" s="30" t="e">
        <f t="shared" si="92"/>
        <v>#N/A</v>
      </c>
      <c r="K1489" s="30">
        <f t="shared" si="93"/>
        <v>125501.15</v>
      </c>
      <c r="L1489" s="30" t="e">
        <f t="shared" si="94"/>
        <v>#N/A</v>
      </c>
      <c r="M1489" s="10">
        <f t="shared" si="95"/>
        <v>125501.15</v>
      </c>
    </row>
    <row r="1490" spans="6:13" ht="20" customHeight="1" x14ac:dyDescent="0.2">
      <c r="F1490" s="4">
        <v>43489</v>
      </c>
      <c r="G1490" t="s">
        <v>4</v>
      </c>
      <c r="H1490" t="s">
        <v>4</v>
      </c>
      <c r="I1490" s="10">
        <v>155891.345</v>
      </c>
      <c r="J1490" s="30" t="e">
        <f t="shared" si="92"/>
        <v>#N/A</v>
      </c>
      <c r="K1490" s="30">
        <f t="shared" si="93"/>
        <v>155891.345</v>
      </c>
      <c r="L1490" s="30" t="e">
        <f t="shared" si="94"/>
        <v>#N/A</v>
      </c>
      <c r="M1490" s="10">
        <f t="shared" si="95"/>
        <v>155891.345</v>
      </c>
    </row>
    <row r="1491" spans="6:13" ht="20" customHeight="1" x14ac:dyDescent="0.2">
      <c r="F1491" s="4">
        <v>43490</v>
      </c>
      <c r="G1491" t="s">
        <v>4</v>
      </c>
      <c r="H1491" t="s">
        <v>4</v>
      </c>
      <c r="I1491" s="10">
        <v>168894.845</v>
      </c>
      <c r="J1491" s="30" t="e">
        <f t="shared" si="92"/>
        <v>#N/A</v>
      </c>
      <c r="K1491" s="30">
        <f t="shared" si="93"/>
        <v>168894.845</v>
      </c>
      <c r="L1491" s="30" t="e">
        <f t="shared" si="94"/>
        <v>#N/A</v>
      </c>
      <c r="M1491" s="10">
        <f t="shared" si="95"/>
        <v>168894.845</v>
      </c>
    </row>
    <row r="1492" spans="6:13" ht="20" customHeight="1" x14ac:dyDescent="0.2">
      <c r="F1492" s="4">
        <v>43491</v>
      </c>
      <c r="G1492" t="s">
        <v>4</v>
      </c>
      <c r="H1492" t="s">
        <v>5</v>
      </c>
      <c r="I1492" s="10">
        <v>114818.66499999999</v>
      </c>
      <c r="J1492" s="30" t="e">
        <f t="shared" si="92"/>
        <v>#N/A</v>
      </c>
      <c r="K1492" s="30">
        <f t="shared" si="93"/>
        <v>114818.66499999999</v>
      </c>
      <c r="L1492" s="30">
        <f t="shared" si="94"/>
        <v>114818.66499999999</v>
      </c>
      <c r="M1492" s="10" t="e">
        <f t="shared" si="95"/>
        <v>#N/A</v>
      </c>
    </row>
    <row r="1493" spans="6:13" ht="20" customHeight="1" x14ac:dyDescent="0.2">
      <c r="F1493" s="4">
        <v>43492</v>
      </c>
      <c r="G1493" t="s">
        <v>4</v>
      </c>
      <c r="H1493" t="s">
        <v>4</v>
      </c>
      <c r="I1493" s="10">
        <v>99801.574999999997</v>
      </c>
      <c r="J1493" s="30" t="e">
        <f t="shared" si="92"/>
        <v>#N/A</v>
      </c>
      <c r="K1493" s="30">
        <f t="shared" si="93"/>
        <v>99801.574999999997</v>
      </c>
      <c r="L1493" s="30" t="e">
        <f t="shared" si="94"/>
        <v>#N/A</v>
      </c>
      <c r="M1493" s="10">
        <f t="shared" si="95"/>
        <v>99801.574999999997</v>
      </c>
    </row>
    <row r="1494" spans="6:13" ht="20" customHeight="1" x14ac:dyDescent="0.2">
      <c r="F1494" s="4">
        <v>43493</v>
      </c>
      <c r="G1494" t="s">
        <v>4</v>
      </c>
      <c r="H1494" t="s">
        <v>5</v>
      </c>
      <c r="I1494" s="10">
        <v>112374.63</v>
      </c>
      <c r="J1494" s="30" t="e">
        <f t="shared" si="92"/>
        <v>#N/A</v>
      </c>
      <c r="K1494" s="30">
        <f t="shared" si="93"/>
        <v>112374.63</v>
      </c>
      <c r="L1494" s="30">
        <f t="shared" si="94"/>
        <v>112374.63</v>
      </c>
      <c r="M1494" s="10" t="e">
        <f t="shared" si="95"/>
        <v>#N/A</v>
      </c>
    </row>
    <row r="1495" spans="6:13" ht="20" customHeight="1" x14ac:dyDescent="0.2">
      <c r="F1495" s="4">
        <v>43494</v>
      </c>
      <c r="G1495" t="s">
        <v>4</v>
      </c>
      <c r="H1495" t="s">
        <v>4</v>
      </c>
      <c r="I1495" s="10">
        <v>138455.45499999999</v>
      </c>
      <c r="J1495" s="30" t="e">
        <f t="shared" si="92"/>
        <v>#N/A</v>
      </c>
      <c r="K1495" s="30">
        <f t="shared" si="93"/>
        <v>138455.45499999999</v>
      </c>
      <c r="L1495" s="30" t="e">
        <f t="shared" si="94"/>
        <v>#N/A</v>
      </c>
      <c r="M1495" s="10">
        <f t="shared" si="95"/>
        <v>138455.45499999999</v>
      </c>
    </row>
    <row r="1496" spans="6:13" ht="20" customHeight="1" x14ac:dyDescent="0.2">
      <c r="F1496" s="4">
        <v>43495</v>
      </c>
      <c r="G1496" t="s">
        <v>4</v>
      </c>
      <c r="H1496" t="s">
        <v>4</v>
      </c>
      <c r="I1496" s="10">
        <v>142113.375</v>
      </c>
      <c r="J1496" s="30" t="e">
        <f t="shared" si="92"/>
        <v>#N/A</v>
      </c>
      <c r="K1496" s="30">
        <f t="shared" si="93"/>
        <v>142113.375</v>
      </c>
      <c r="L1496" s="30" t="e">
        <f t="shared" si="94"/>
        <v>#N/A</v>
      </c>
      <c r="M1496" s="10">
        <f t="shared" si="95"/>
        <v>142113.375</v>
      </c>
    </row>
    <row r="1497" spans="6:13" ht="20" customHeight="1" x14ac:dyDescent="0.2">
      <c r="F1497" s="4">
        <v>43496</v>
      </c>
      <c r="G1497" t="s">
        <v>5</v>
      </c>
      <c r="H1497" t="s">
        <v>4</v>
      </c>
      <c r="I1497" s="10">
        <v>110277.21</v>
      </c>
      <c r="J1497" s="30">
        <f t="shared" si="92"/>
        <v>110277.21</v>
      </c>
      <c r="K1497" s="30" t="e">
        <f t="shared" si="93"/>
        <v>#N/A</v>
      </c>
      <c r="L1497" s="30" t="e">
        <f t="shared" si="94"/>
        <v>#N/A</v>
      </c>
      <c r="M1497" s="10">
        <f t="shared" si="95"/>
        <v>110277.21</v>
      </c>
    </row>
    <row r="1498" spans="6:13" ht="20" customHeight="1" x14ac:dyDescent="0.2">
      <c r="F1498" s="4">
        <v>43497</v>
      </c>
      <c r="G1498" t="s">
        <v>5</v>
      </c>
      <c r="H1498" t="s">
        <v>4</v>
      </c>
      <c r="I1498" s="10">
        <v>104422.79</v>
      </c>
      <c r="J1498" s="30">
        <f t="shared" si="92"/>
        <v>104422.79</v>
      </c>
      <c r="K1498" s="30" t="e">
        <f t="shared" si="93"/>
        <v>#N/A</v>
      </c>
      <c r="L1498" s="30" t="e">
        <f t="shared" si="94"/>
        <v>#N/A</v>
      </c>
      <c r="M1498" s="10">
        <f t="shared" si="95"/>
        <v>104422.79</v>
      </c>
    </row>
    <row r="1499" spans="6:13" ht="20" customHeight="1" x14ac:dyDescent="0.2">
      <c r="F1499" s="4">
        <v>43498</v>
      </c>
      <c r="G1499" t="s">
        <v>5</v>
      </c>
      <c r="H1499" t="s">
        <v>4</v>
      </c>
      <c r="I1499" s="10">
        <v>124749.065</v>
      </c>
      <c r="J1499" s="30">
        <f t="shared" si="92"/>
        <v>124749.065</v>
      </c>
      <c r="K1499" s="30" t="e">
        <f t="shared" si="93"/>
        <v>#N/A</v>
      </c>
      <c r="L1499" s="30" t="e">
        <f t="shared" si="94"/>
        <v>#N/A</v>
      </c>
      <c r="M1499" s="10">
        <f t="shared" si="95"/>
        <v>124749.065</v>
      </c>
    </row>
    <row r="1500" spans="6:13" ht="20" customHeight="1" x14ac:dyDescent="0.2">
      <c r="F1500" s="4">
        <v>43499</v>
      </c>
      <c r="G1500" t="s">
        <v>5</v>
      </c>
      <c r="H1500" t="s">
        <v>4</v>
      </c>
      <c r="I1500" s="10">
        <v>133287.58499999999</v>
      </c>
      <c r="J1500" s="30">
        <f t="shared" si="92"/>
        <v>133287.58499999999</v>
      </c>
      <c r="K1500" s="30" t="e">
        <f t="shared" si="93"/>
        <v>#N/A</v>
      </c>
      <c r="L1500" s="30" t="e">
        <f t="shared" si="94"/>
        <v>#N/A</v>
      </c>
      <c r="M1500" s="10">
        <f t="shared" si="95"/>
        <v>133287.58499999999</v>
      </c>
    </row>
    <row r="1501" spans="6:13" ht="20" customHeight="1" x14ac:dyDescent="0.2">
      <c r="F1501" s="4">
        <v>43500</v>
      </c>
      <c r="G1501" t="s">
        <v>5</v>
      </c>
      <c r="H1501" t="s">
        <v>4</v>
      </c>
      <c r="I1501" s="10">
        <v>119168.96000000001</v>
      </c>
      <c r="J1501" s="30">
        <f t="shared" si="92"/>
        <v>119168.96000000001</v>
      </c>
      <c r="K1501" s="30" t="e">
        <f t="shared" si="93"/>
        <v>#N/A</v>
      </c>
      <c r="L1501" s="30" t="e">
        <f t="shared" si="94"/>
        <v>#N/A</v>
      </c>
      <c r="M1501" s="10">
        <f t="shared" si="95"/>
        <v>119168.96000000001</v>
      </c>
    </row>
    <row r="1502" spans="6:13" ht="20" customHeight="1" x14ac:dyDescent="0.2">
      <c r="F1502" s="4">
        <v>43501</v>
      </c>
      <c r="G1502" t="s">
        <v>5</v>
      </c>
      <c r="H1502" t="s">
        <v>4</v>
      </c>
      <c r="I1502" s="10">
        <v>119702.045</v>
      </c>
      <c r="J1502" s="30">
        <f t="shared" si="92"/>
        <v>119702.045</v>
      </c>
      <c r="K1502" s="30" t="e">
        <f t="shared" si="93"/>
        <v>#N/A</v>
      </c>
      <c r="L1502" s="30" t="e">
        <f t="shared" si="94"/>
        <v>#N/A</v>
      </c>
      <c r="M1502" s="10">
        <f t="shared" si="95"/>
        <v>119702.045</v>
      </c>
    </row>
    <row r="1503" spans="6:13" ht="20" customHeight="1" x14ac:dyDescent="0.2">
      <c r="F1503" s="4">
        <v>43502</v>
      </c>
      <c r="G1503" t="s">
        <v>5</v>
      </c>
      <c r="H1503" t="s">
        <v>4</v>
      </c>
      <c r="I1503" s="10">
        <v>140497.815</v>
      </c>
      <c r="J1503" s="30">
        <f t="shared" si="92"/>
        <v>140497.815</v>
      </c>
      <c r="K1503" s="30" t="e">
        <f t="shared" si="93"/>
        <v>#N/A</v>
      </c>
      <c r="L1503" s="30" t="e">
        <f t="shared" si="94"/>
        <v>#N/A</v>
      </c>
      <c r="M1503" s="10">
        <f t="shared" si="95"/>
        <v>140497.815</v>
      </c>
    </row>
    <row r="1504" spans="6:13" ht="20" customHeight="1" x14ac:dyDescent="0.2">
      <c r="F1504" s="4">
        <v>43503</v>
      </c>
      <c r="G1504" t="s">
        <v>5</v>
      </c>
      <c r="H1504" t="s">
        <v>4</v>
      </c>
      <c r="I1504" s="10">
        <v>141593.54500000001</v>
      </c>
      <c r="J1504" s="30">
        <f t="shared" si="92"/>
        <v>141593.54500000001</v>
      </c>
      <c r="K1504" s="30" t="e">
        <f t="shared" si="93"/>
        <v>#N/A</v>
      </c>
      <c r="L1504" s="30" t="e">
        <f t="shared" si="94"/>
        <v>#N/A</v>
      </c>
      <c r="M1504" s="10">
        <f t="shared" si="95"/>
        <v>141593.54500000001</v>
      </c>
    </row>
    <row r="1505" spans="6:13" ht="20" customHeight="1" x14ac:dyDescent="0.2">
      <c r="F1505" s="4">
        <v>43504</v>
      </c>
      <c r="G1505" t="s">
        <v>5</v>
      </c>
      <c r="H1505" t="s">
        <v>4</v>
      </c>
      <c r="I1505" s="10">
        <v>117327.495</v>
      </c>
      <c r="J1505" s="30">
        <f t="shared" si="92"/>
        <v>117327.495</v>
      </c>
      <c r="K1505" s="30" t="e">
        <f t="shared" si="93"/>
        <v>#N/A</v>
      </c>
      <c r="L1505" s="30" t="e">
        <f t="shared" si="94"/>
        <v>#N/A</v>
      </c>
      <c r="M1505" s="10">
        <f t="shared" si="95"/>
        <v>117327.495</v>
      </c>
    </row>
    <row r="1506" spans="6:13" ht="20" customHeight="1" x14ac:dyDescent="0.2">
      <c r="F1506" s="4">
        <v>43505</v>
      </c>
      <c r="G1506" t="s">
        <v>5</v>
      </c>
      <c r="H1506" t="s">
        <v>4</v>
      </c>
      <c r="I1506" s="10">
        <v>95668.77</v>
      </c>
      <c r="J1506" s="30">
        <f t="shared" si="92"/>
        <v>95668.77</v>
      </c>
      <c r="K1506" s="30" t="e">
        <f t="shared" si="93"/>
        <v>#N/A</v>
      </c>
      <c r="L1506" s="30" t="e">
        <f t="shared" si="94"/>
        <v>#N/A</v>
      </c>
      <c r="M1506" s="10">
        <f t="shared" si="95"/>
        <v>95668.77</v>
      </c>
    </row>
    <row r="1507" spans="6:13" ht="20" customHeight="1" x14ac:dyDescent="0.2">
      <c r="F1507" s="4">
        <v>43506</v>
      </c>
      <c r="G1507" t="s">
        <v>5</v>
      </c>
      <c r="H1507" t="s">
        <v>4</v>
      </c>
      <c r="I1507" s="10">
        <v>94786.72</v>
      </c>
      <c r="J1507" s="30">
        <f t="shared" si="92"/>
        <v>94786.72</v>
      </c>
      <c r="K1507" s="30" t="e">
        <f t="shared" si="93"/>
        <v>#N/A</v>
      </c>
      <c r="L1507" s="30" t="e">
        <f t="shared" si="94"/>
        <v>#N/A</v>
      </c>
      <c r="M1507" s="10">
        <f t="shared" si="95"/>
        <v>94786.72</v>
      </c>
    </row>
    <row r="1508" spans="6:13" ht="20" customHeight="1" x14ac:dyDescent="0.2">
      <c r="F1508" s="4">
        <v>43507</v>
      </c>
      <c r="G1508" t="s">
        <v>5</v>
      </c>
      <c r="H1508" t="s">
        <v>4</v>
      </c>
      <c r="I1508" s="10">
        <v>114085.645</v>
      </c>
      <c r="J1508" s="30">
        <f t="shared" si="92"/>
        <v>114085.645</v>
      </c>
      <c r="K1508" s="30" t="e">
        <f t="shared" si="93"/>
        <v>#N/A</v>
      </c>
      <c r="L1508" s="30" t="e">
        <f t="shared" si="94"/>
        <v>#N/A</v>
      </c>
      <c r="M1508" s="10">
        <f t="shared" si="95"/>
        <v>114085.645</v>
      </c>
    </row>
    <row r="1509" spans="6:13" ht="20" customHeight="1" x14ac:dyDescent="0.2">
      <c r="F1509" s="4">
        <v>43508</v>
      </c>
      <c r="G1509" t="s">
        <v>5</v>
      </c>
      <c r="H1509" t="s">
        <v>4</v>
      </c>
      <c r="I1509" s="10">
        <v>107697.205</v>
      </c>
      <c r="J1509" s="30">
        <f t="shared" si="92"/>
        <v>107697.205</v>
      </c>
      <c r="K1509" s="30" t="e">
        <f t="shared" si="93"/>
        <v>#N/A</v>
      </c>
      <c r="L1509" s="30" t="e">
        <f t="shared" si="94"/>
        <v>#N/A</v>
      </c>
      <c r="M1509" s="10">
        <f t="shared" si="95"/>
        <v>107697.205</v>
      </c>
    </row>
    <row r="1510" spans="6:13" ht="20" customHeight="1" x14ac:dyDescent="0.2">
      <c r="F1510" s="4">
        <v>43509</v>
      </c>
      <c r="G1510" t="s">
        <v>5</v>
      </c>
      <c r="H1510" t="s">
        <v>4</v>
      </c>
      <c r="I1510" s="10">
        <v>106692.845</v>
      </c>
      <c r="J1510" s="30">
        <f t="shared" si="92"/>
        <v>106692.845</v>
      </c>
      <c r="K1510" s="30" t="e">
        <f t="shared" si="93"/>
        <v>#N/A</v>
      </c>
      <c r="L1510" s="30" t="e">
        <f t="shared" si="94"/>
        <v>#N/A</v>
      </c>
      <c r="M1510" s="10">
        <f t="shared" si="95"/>
        <v>106692.845</v>
      </c>
    </row>
    <row r="1511" spans="6:13" ht="20" customHeight="1" x14ac:dyDescent="0.2">
      <c r="F1511" s="4">
        <v>43510</v>
      </c>
      <c r="G1511" t="s">
        <v>5</v>
      </c>
      <c r="H1511" t="s">
        <v>4</v>
      </c>
      <c r="I1511" s="10">
        <v>107655.08</v>
      </c>
      <c r="J1511" s="30">
        <f t="shared" si="92"/>
        <v>107655.08</v>
      </c>
      <c r="K1511" s="30" t="e">
        <f t="shared" si="93"/>
        <v>#N/A</v>
      </c>
      <c r="L1511" s="30" t="e">
        <f t="shared" si="94"/>
        <v>#N/A</v>
      </c>
      <c r="M1511" s="10">
        <f t="shared" si="95"/>
        <v>107655.08</v>
      </c>
    </row>
    <row r="1512" spans="6:13" ht="20" customHeight="1" x14ac:dyDescent="0.2">
      <c r="F1512" s="4">
        <v>43511</v>
      </c>
      <c r="G1512" t="s">
        <v>5</v>
      </c>
      <c r="H1512" t="s">
        <v>4</v>
      </c>
      <c r="I1512" s="10">
        <v>113910.46</v>
      </c>
      <c r="J1512" s="30">
        <f t="shared" si="92"/>
        <v>113910.46</v>
      </c>
      <c r="K1512" s="30" t="e">
        <f t="shared" si="93"/>
        <v>#N/A</v>
      </c>
      <c r="L1512" s="30" t="e">
        <f t="shared" si="94"/>
        <v>#N/A</v>
      </c>
      <c r="M1512" s="10">
        <f t="shared" si="95"/>
        <v>113910.46</v>
      </c>
    </row>
    <row r="1513" spans="6:13" ht="20" customHeight="1" x14ac:dyDescent="0.2">
      <c r="F1513" s="4">
        <v>43512</v>
      </c>
      <c r="G1513" t="s">
        <v>5</v>
      </c>
      <c r="H1513" t="s">
        <v>4</v>
      </c>
      <c r="I1513" s="10">
        <v>106467.235</v>
      </c>
      <c r="J1513" s="30">
        <f t="shared" si="92"/>
        <v>106467.235</v>
      </c>
      <c r="K1513" s="30" t="e">
        <f t="shared" si="93"/>
        <v>#N/A</v>
      </c>
      <c r="L1513" s="30" t="e">
        <f t="shared" si="94"/>
        <v>#N/A</v>
      </c>
      <c r="M1513" s="10">
        <f t="shared" si="95"/>
        <v>106467.235</v>
      </c>
    </row>
    <row r="1514" spans="6:13" ht="20" customHeight="1" x14ac:dyDescent="0.2">
      <c r="F1514" s="4">
        <v>43513</v>
      </c>
      <c r="G1514" t="s">
        <v>5</v>
      </c>
      <c r="H1514" t="s">
        <v>4</v>
      </c>
      <c r="I1514" s="10">
        <v>108470.925</v>
      </c>
      <c r="J1514" s="30">
        <f t="shared" si="92"/>
        <v>108470.925</v>
      </c>
      <c r="K1514" s="30" t="e">
        <f t="shared" si="93"/>
        <v>#N/A</v>
      </c>
      <c r="L1514" s="30" t="e">
        <f t="shared" si="94"/>
        <v>#N/A</v>
      </c>
      <c r="M1514" s="10">
        <f t="shared" si="95"/>
        <v>108470.925</v>
      </c>
    </row>
    <row r="1515" spans="6:13" ht="20" customHeight="1" x14ac:dyDescent="0.2">
      <c r="F1515" s="4">
        <v>43514</v>
      </c>
      <c r="G1515" t="s">
        <v>5</v>
      </c>
      <c r="H1515" t="s">
        <v>4</v>
      </c>
      <c r="I1515" s="10">
        <v>116995.065</v>
      </c>
      <c r="J1515" s="30">
        <f t="shared" si="92"/>
        <v>116995.065</v>
      </c>
      <c r="K1515" s="30" t="e">
        <f t="shared" si="93"/>
        <v>#N/A</v>
      </c>
      <c r="L1515" s="30" t="e">
        <f t="shared" si="94"/>
        <v>#N/A</v>
      </c>
      <c r="M1515" s="10">
        <f t="shared" si="95"/>
        <v>116995.065</v>
      </c>
    </row>
    <row r="1516" spans="6:13" ht="20" customHeight="1" x14ac:dyDescent="0.2">
      <c r="F1516" s="4">
        <v>43515</v>
      </c>
      <c r="G1516" t="s">
        <v>5</v>
      </c>
      <c r="H1516" t="s">
        <v>4</v>
      </c>
      <c r="I1516" s="10">
        <v>110531.6</v>
      </c>
      <c r="J1516" s="30">
        <f t="shared" si="92"/>
        <v>110531.6</v>
      </c>
      <c r="K1516" s="30" t="e">
        <f t="shared" si="93"/>
        <v>#N/A</v>
      </c>
      <c r="L1516" s="30" t="e">
        <f t="shared" si="94"/>
        <v>#N/A</v>
      </c>
      <c r="M1516" s="10">
        <f t="shared" si="95"/>
        <v>110531.6</v>
      </c>
    </row>
    <row r="1517" spans="6:13" ht="20" customHeight="1" x14ac:dyDescent="0.2">
      <c r="F1517" s="4">
        <v>43516</v>
      </c>
      <c r="G1517" t="s">
        <v>5</v>
      </c>
      <c r="H1517" t="s">
        <v>4</v>
      </c>
      <c r="I1517" s="10">
        <v>108972.30499999999</v>
      </c>
      <c r="J1517" s="30">
        <f t="shared" si="92"/>
        <v>108972.30499999999</v>
      </c>
      <c r="K1517" s="30" t="e">
        <f t="shared" si="93"/>
        <v>#N/A</v>
      </c>
      <c r="L1517" s="30" t="e">
        <f t="shared" si="94"/>
        <v>#N/A</v>
      </c>
      <c r="M1517" s="10">
        <f t="shared" si="95"/>
        <v>108972.30499999999</v>
      </c>
    </row>
    <row r="1518" spans="6:13" ht="20" customHeight="1" x14ac:dyDescent="0.2">
      <c r="F1518" s="4">
        <v>43517</v>
      </c>
      <c r="G1518" t="s">
        <v>5</v>
      </c>
      <c r="H1518" t="s">
        <v>4</v>
      </c>
      <c r="I1518" s="10">
        <v>110235.33500000001</v>
      </c>
      <c r="J1518" s="30">
        <f t="shared" si="92"/>
        <v>110235.33500000001</v>
      </c>
      <c r="K1518" s="30" t="e">
        <f t="shared" si="93"/>
        <v>#N/A</v>
      </c>
      <c r="L1518" s="30" t="e">
        <f t="shared" si="94"/>
        <v>#N/A</v>
      </c>
      <c r="M1518" s="10">
        <f t="shared" si="95"/>
        <v>110235.33500000001</v>
      </c>
    </row>
    <row r="1519" spans="6:13" ht="20" customHeight="1" x14ac:dyDescent="0.2">
      <c r="F1519" s="4">
        <v>43518</v>
      </c>
      <c r="G1519" t="s">
        <v>5</v>
      </c>
      <c r="H1519" t="s">
        <v>4</v>
      </c>
      <c r="I1519" s="10">
        <v>109901.75999999999</v>
      </c>
      <c r="J1519" s="30">
        <f t="shared" si="92"/>
        <v>109901.75999999999</v>
      </c>
      <c r="K1519" s="30" t="e">
        <f t="shared" si="93"/>
        <v>#N/A</v>
      </c>
      <c r="L1519" s="30" t="e">
        <f t="shared" si="94"/>
        <v>#N/A</v>
      </c>
      <c r="M1519" s="10">
        <f t="shared" si="95"/>
        <v>109901.75999999999</v>
      </c>
    </row>
    <row r="1520" spans="6:13" ht="20" customHeight="1" x14ac:dyDescent="0.2">
      <c r="F1520" s="4">
        <v>43519</v>
      </c>
      <c r="G1520" t="s">
        <v>5</v>
      </c>
      <c r="H1520" t="s">
        <v>4</v>
      </c>
      <c r="I1520" s="10">
        <v>99890.25</v>
      </c>
      <c r="J1520" s="30">
        <f t="shared" si="92"/>
        <v>99890.25</v>
      </c>
      <c r="K1520" s="30" t="e">
        <f t="shared" si="93"/>
        <v>#N/A</v>
      </c>
      <c r="L1520" s="30" t="e">
        <f t="shared" si="94"/>
        <v>#N/A</v>
      </c>
      <c r="M1520" s="10">
        <f t="shared" si="95"/>
        <v>99890.25</v>
      </c>
    </row>
    <row r="1521" spans="6:13" ht="20" customHeight="1" x14ac:dyDescent="0.2">
      <c r="F1521" s="4">
        <v>43520</v>
      </c>
      <c r="G1521" t="s">
        <v>5</v>
      </c>
      <c r="H1521" t="s">
        <v>4</v>
      </c>
      <c r="I1521" s="10">
        <v>106877.86500000001</v>
      </c>
      <c r="J1521" s="30">
        <f t="shared" si="92"/>
        <v>106877.86500000001</v>
      </c>
      <c r="K1521" s="30" t="e">
        <f t="shared" si="93"/>
        <v>#N/A</v>
      </c>
      <c r="L1521" s="30" t="e">
        <f t="shared" si="94"/>
        <v>#N/A</v>
      </c>
      <c r="M1521" s="10">
        <f t="shared" si="95"/>
        <v>106877.86500000001</v>
      </c>
    </row>
    <row r="1522" spans="6:13" ht="20" customHeight="1" x14ac:dyDescent="0.2">
      <c r="F1522" s="4">
        <v>43521</v>
      </c>
      <c r="G1522" t="s">
        <v>5</v>
      </c>
      <c r="H1522" t="s">
        <v>4</v>
      </c>
      <c r="I1522" s="10">
        <v>133476.60500000001</v>
      </c>
      <c r="J1522" s="30">
        <f t="shared" si="92"/>
        <v>133476.60500000001</v>
      </c>
      <c r="K1522" s="30" t="e">
        <f t="shared" si="93"/>
        <v>#N/A</v>
      </c>
      <c r="L1522" s="30" t="e">
        <f t="shared" si="94"/>
        <v>#N/A</v>
      </c>
      <c r="M1522" s="10">
        <f t="shared" si="95"/>
        <v>133476.60500000001</v>
      </c>
    </row>
    <row r="1523" spans="6:13" ht="20" customHeight="1" x14ac:dyDescent="0.2">
      <c r="F1523" s="4">
        <v>43522</v>
      </c>
      <c r="G1523" t="s">
        <v>5</v>
      </c>
      <c r="H1523" t="s">
        <v>4</v>
      </c>
      <c r="I1523" s="10">
        <v>123114.11500000001</v>
      </c>
      <c r="J1523" s="30">
        <f t="shared" si="92"/>
        <v>123114.11500000001</v>
      </c>
      <c r="K1523" s="30" t="e">
        <f t="shared" si="93"/>
        <v>#N/A</v>
      </c>
      <c r="L1523" s="30" t="e">
        <f t="shared" si="94"/>
        <v>#N/A</v>
      </c>
      <c r="M1523" s="10">
        <f t="shared" si="95"/>
        <v>123114.11500000001</v>
      </c>
    </row>
    <row r="1524" spans="6:13" ht="20" customHeight="1" x14ac:dyDescent="0.2">
      <c r="F1524" s="4">
        <v>43523</v>
      </c>
      <c r="G1524" t="s">
        <v>5</v>
      </c>
      <c r="H1524" t="s">
        <v>4</v>
      </c>
      <c r="I1524" s="10">
        <v>125272.27</v>
      </c>
      <c r="J1524" s="30">
        <f t="shared" si="92"/>
        <v>125272.27</v>
      </c>
      <c r="K1524" s="30" t="e">
        <f t="shared" si="93"/>
        <v>#N/A</v>
      </c>
      <c r="L1524" s="30" t="e">
        <f t="shared" si="94"/>
        <v>#N/A</v>
      </c>
      <c r="M1524" s="10">
        <f t="shared" si="95"/>
        <v>125272.27</v>
      </c>
    </row>
    <row r="1525" spans="6:13" ht="20" customHeight="1" x14ac:dyDescent="0.2">
      <c r="F1525" s="4">
        <v>43524</v>
      </c>
      <c r="G1525" t="s">
        <v>5</v>
      </c>
      <c r="H1525" t="s">
        <v>4</v>
      </c>
      <c r="I1525" s="10">
        <v>150472.255</v>
      </c>
      <c r="J1525" s="30">
        <f t="shared" si="92"/>
        <v>150472.255</v>
      </c>
      <c r="K1525" s="30" t="e">
        <f t="shared" si="93"/>
        <v>#N/A</v>
      </c>
      <c r="L1525" s="30" t="e">
        <f t="shared" si="94"/>
        <v>#N/A</v>
      </c>
      <c r="M1525" s="10">
        <f t="shared" si="95"/>
        <v>150472.255</v>
      </c>
    </row>
    <row r="1526" spans="6:13" ht="20" customHeight="1" x14ac:dyDescent="0.2">
      <c r="F1526" s="4">
        <v>43525</v>
      </c>
      <c r="G1526" t="s">
        <v>5</v>
      </c>
      <c r="H1526" t="s">
        <v>4</v>
      </c>
      <c r="I1526" s="10">
        <v>163682.04</v>
      </c>
      <c r="J1526" s="30">
        <f t="shared" si="92"/>
        <v>163682.04</v>
      </c>
      <c r="K1526" s="30" t="e">
        <f t="shared" si="93"/>
        <v>#N/A</v>
      </c>
      <c r="L1526" s="30" t="e">
        <f t="shared" si="94"/>
        <v>#N/A</v>
      </c>
      <c r="M1526" s="10">
        <f t="shared" si="95"/>
        <v>163682.04</v>
      </c>
    </row>
    <row r="1527" spans="6:13" ht="20" customHeight="1" x14ac:dyDescent="0.2">
      <c r="F1527" s="4">
        <v>43526</v>
      </c>
      <c r="G1527" t="s">
        <v>5</v>
      </c>
      <c r="H1527" t="s">
        <v>4</v>
      </c>
      <c r="I1527" s="10">
        <v>146265.11499999999</v>
      </c>
      <c r="J1527" s="30">
        <f t="shared" si="92"/>
        <v>146265.11499999999</v>
      </c>
      <c r="K1527" s="30" t="e">
        <f t="shared" si="93"/>
        <v>#N/A</v>
      </c>
      <c r="L1527" s="30" t="e">
        <f t="shared" si="94"/>
        <v>#N/A</v>
      </c>
      <c r="M1527" s="10">
        <f t="shared" si="95"/>
        <v>146265.11499999999</v>
      </c>
    </row>
    <row r="1528" spans="6:13" ht="20" customHeight="1" x14ac:dyDescent="0.2">
      <c r="F1528" s="4">
        <v>43527</v>
      </c>
      <c r="G1528" t="s">
        <v>5</v>
      </c>
      <c r="H1528" t="s">
        <v>4</v>
      </c>
      <c r="I1528" s="10">
        <v>138597.69</v>
      </c>
      <c r="J1528" s="30">
        <f t="shared" si="92"/>
        <v>138597.69</v>
      </c>
      <c r="K1528" s="30" t="e">
        <f t="shared" si="93"/>
        <v>#N/A</v>
      </c>
      <c r="L1528" s="30" t="e">
        <f t="shared" si="94"/>
        <v>#N/A</v>
      </c>
      <c r="M1528" s="10">
        <f t="shared" si="95"/>
        <v>138597.69</v>
      </c>
    </row>
    <row r="1529" spans="6:13" ht="20" customHeight="1" x14ac:dyDescent="0.2">
      <c r="F1529" s="4">
        <v>43528</v>
      </c>
      <c r="G1529" t="s">
        <v>5</v>
      </c>
      <c r="H1529" t="s">
        <v>4</v>
      </c>
      <c r="I1529" s="10">
        <v>136528.81</v>
      </c>
      <c r="J1529" s="30">
        <f t="shared" si="92"/>
        <v>136528.81</v>
      </c>
      <c r="K1529" s="30" t="e">
        <f t="shared" si="93"/>
        <v>#N/A</v>
      </c>
      <c r="L1529" s="30" t="e">
        <f t="shared" si="94"/>
        <v>#N/A</v>
      </c>
      <c r="M1529" s="10">
        <f t="shared" si="95"/>
        <v>136528.81</v>
      </c>
    </row>
    <row r="1530" spans="6:13" ht="20" customHeight="1" x14ac:dyDescent="0.2">
      <c r="F1530" s="4">
        <v>43529</v>
      </c>
      <c r="G1530" t="s">
        <v>5</v>
      </c>
      <c r="H1530" t="s">
        <v>4</v>
      </c>
      <c r="I1530" s="10">
        <v>126073.53</v>
      </c>
      <c r="J1530" s="30">
        <f t="shared" si="92"/>
        <v>126073.53</v>
      </c>
      <c r="K1530" s="30" t="e">
        <f t="shared" si="93"/>
        <v>#N/A</v>
      </c>
      <c r="L1530" s="30" t="e">
        <f t="shared" si="94"/>
        <v>#N/A</v>
      </c>
      <c r="M1530" s="10">
        <f t="shared" si="95"/>
        <v>126073.53</v>
      </c>
    </row>
    <row r="1531" spans="6:13" ht="20" customHeight="1" x14ac:dyDescent="0.2">
      <c r="F1531" s="4">
        <v>43530</v>
      </c>
      <c r="G1531" t="s">
        <v>5</v>
      </c>
      <c r="H1531" t="s">
        <v>4</v>
      </c>
      <c r="I1531" s="10">
        <v>108723.61500000001</v>
      </c>
      <c r="J1531" s="30">
        <f t="shared" si="92"/>
        <v>108723.61500000001</v>
      </c>
      <c r="K1531" s="30" t="e">
        <f t="shared" si="93"/>
        <v>#N/A</v>
      </c>
      <c r="L1531" s="30" t="e">
        <f t="shared" si="94"/>
        <v>#N/A</v>
      </c>
      <c r="M1531" s="10">
        <f t="shared" si="95"/>
        <v>108723.61500000001</v>
      </c>
    </row>
    <row r="1532" spans="6:13" ht="20" customHeight="1" x14ac:dyDescent="0.2">
      <c r="F1532" s="4">
        <v>43531</v>
      </c>
      <c r="G1532" t="s">
        <v>5</v>
      </c>
      <c r="H1532" t="s">
        <v>4</v>
      </c>
      <c r="I1532" s="10">
        <v>114519.86500000001</v>
      </c>
      <c r="J1532" s="30">
        <f t="shared" si="92"/>
        <v>114519.86500000001</v>
      </c>
      <c r="K1532" s="30" t="e">
        <f t="shared" si="93"/>
        <v>#N/A</v>
      </c>
      <c r="L1532" s="30" t="e">
        <f t="shared" si="94"/>
        <v>#N/A</v>
      </c>
      <c r="M1532" s="10">
        <f t="shared" si="95"/>
        <v>114519.86500000001</v>
      </c>
    </row>
    <row r="1533" spans="6:13" ht="20" customHeight="1" x14ac:dyDescent="0.2">
      <c r="F1533" s="4">
        <v>43532</v>
      </c>
      <c r="G1533" t="s">
        <v>5</v>
      </c>
      <c r="H1533" t="s">
        <v>4</v>
      </c>
      <c r="I1533" s="10">
        <v>117281.2</v>
      </c>
      <c r="J1533" s="30">
        <f t="shared" si="92"/>
        <v>117281.2</v>
      </c>
      <c r="K1533" s="30" t="e">
        <f t="shared" si="93"/>
        <v>#N/A</v>
      </c>
      <c r="L1533" s="30" t="e">
        <f t="shared" si="94"/>
        <v>#N/A</v>
      </c>
      <c r="M1533" s="10">
        <f t="shared" si="95"/>
        <v>117281.2</v>
      </c>
    </row>
    <row r="1534" spans="6:13" ht="20" customHeight="1" x14ac:dyDescent="0.2">
      <c r="F1534" s="4">
        <v>43533</v>
      </c>
      <c r="G1534" t="s">
        <v>5</v>
      </c>
      <c r="H1534" t="s">
        <v>4</v>
      </c>
      <c r="I1534" s="10">
        <v>106854.935</v>
      </c>
      <c r="J1534" s="30">
        <f t="shared" si="92"/>
        <v>106854.935</v>
      </c>
      <c r="K1534" s="30" t="e">
        <f t="shared" si="93"/>
        <v>#N/A</v>
      </c>
      <c r="L1534" s="30" t="e">
        <f t="shared" si="94"/>
        <v>#N/A</v>
      </c>
      <c r="M1534" s="10">
        <f t="shared" si="95"/>
        <v>106854.935</v>
      </c>
    </row>
    <row r="1535" spans="6:13" ht="20" customHeight="1" x14ac:dyDescent="0.2">
      <c r="F1535" s="4">
        <v>43534</v>
      </c>
      <c r="G1535" t="s">
        <v>5</v>
      </c>
      <c r="H1535" t="s">
        <v>4</v>
      </c>
      <c r="I1535" s="10">
        <v>101994.05499999999</v>
      </c>
      <c r="J1535" s="30">
        <f t="shared" si="92"/>
        <v>101994.05499999999</v>
      </c>
      <c r="K1535" s="30" t="e">
        <f t="shared" si="93"/>
        <v>#N/A</v>
      </c>
      <c r="L1535" s="30" t="e">
        <f t="shared" si="94"/>
        <v>#N/A</v>
      </c>
      <c r="M1535" s="10">
        <f t="shared" si="95"/>
        <v>101994.05499999999</v>
      </c>
    </row>
    <row r="1536" spans="6:13" ht="20" customHeight="1" x14ac:dyDescent="0.2">
      <c r="F1536" s="4">
        <v>43535</v>
      </c>
      <c r="G1536" t="s">
        <v>5</v>
      </c>
      <c r="H1536" t="s">
        <v>5</v>
      </c>
      <c r="I1536" s="10">
        <v>103219.08</v>
      </c>
      <c r="J1536" s="30">
        <f t="shared" si="92"/>
        <v>103219.08</v>
      </c>
      <c r="K1536" s="30" t="e">
        <f t="shared" si="93"/>
        <v>#N/A</v>
      </c>
      <c r="L1536" s="30">
        <f t="shared" si="94"/>
        <v>103219.08</v>
      </c>
      <c r="M1536" s="10" t="e">
        <f t="shared" si="95"/>
        <v>#N/A</v>
      </c>
    </row>
    <row r="1537" spans="6:13" ht="20" customHeight="1" x14ac:dyDescent="0.2">
      <c r="F1537" s="4">
        <v>43536</v>
      </c>
      <c r="G1537" t="s">
        <v>5</v>
      </c>
      <c r="H1537" t="s">
        <v>4</v>
      </c>
      <c r="I1537" s="10">
        <v>110086.7</v>
      </c>
      <c r="J1537" s="30">
        <f t="shared" si="92"/>
        <v>110086.7</v>
      </c>
      <c r="K1537" s="30" t="e">
        <f t="shared" si="93"/>
        <v>#N/A</v>
      </c>
      <c r="L1537" s="30" t="e">
        <f t="shared" si="94"/>
        <v>#N/A</v>
      </c>
      <c r="M1537" s="10">
        <f t="shared" si="95"/>
        <v>110086.7</v>
      </c>
    </row>
    <row r="1538" spans="6:13" ht="20" customHeight="1" x14ac:dyDescent="0.2">
      <c r="F1538" s="4">
        <v>43537</v>
      </c>
      <c r="G1538" t="s">
        <v>5</v>
      </c>
      <c r="H1538" t="s">
        <v>4</v>
      </c>
      <c r="I1538" s="10">
        <v>114740.52</v>
      </c>
      <c r="J1538" s="30">
        <f t="shared" si="92"/>
        <v>114740.52</v>
      </c>
      <c r="K1538" s="30" t="e">
        <f t="shared" si="93"/>
        <v>#N/A</v>
      </c>
      <c r="L1538" s="30" t="e">
        <f t="shared" si="94"/>
        <v>#N/A</v>
      </c>
      <c r="M1538" s="10">
        <f t="shared" si="95"/>
        <v>114740.52</v>
      </c>
    </row>
    <row r="1539" spans="6:13" ht="20" customHeight="1" x14ac:dyDescent="0.2">
      <c r="F1539" s="4">
        <v>43538</v>
      </c>
      <c r="G1539" t="s">
        <v>5</v>
      </c>
      <c r="H1539" t="s">
        <v>4</v>
      </c>
      <c r="I1539" s="10">
        <v>112785.78</v>
      </c>
      <c r="J1539" s="30">
        <f t="shared" si="92"/>
        <v>112785.78</v>
      </c>
      <c r="K1539" s="30" t="e">
        <f t="shared" si="93"/>
        <v>#N/A</v>
      </c>
      <c r="L1539" s="30" t="e">
        <f t="shared" si="94"/>
        <v>#N/A</v>
      </c>
      <c r="M1539" s="10">
        <f t="shared" si="95"/>
        <v>112785.78</v>
      </c>
    </row>
    <row r="1540" spans="6:13" ht="20" customHeight="1" x14ac:dyDescent="0.2">
      <c r="F1540" s="4">
        <v>43539</v>
      </c>
      <c r="G1540" t="s">
        <v>5</v>
      </c>
      <c r="H1540" t="s">
        <v>4</v>
      </c>
      <c r="I1540" s="10">
        <v>111179.125</v>
      </c>
      <c r="J1540" s="30">
        <f t="shared" si="92"/>
        <v>111179.125</v>
      </c>
      <c r="K1540" s="30" t="e">
        <f t="shared" si="93"/>
        <v>#N/A</v>
      </c>
      <c r="L1540" s="30" t="e">
        <f t="shared" si="94"/>
        <v>#N/A</v>
      </c>
      <c r="M1540" s="10">
        <f t="shared" si="95"/>
        <v>111179.125</v>
      </c>
    </row>
    <row r="1541" spans="6:13" ht="20" customHeight="1" x14ac:dyDescent="0.2">
      <c r="F1541" s="4">
        <v>43540</v>
      </c>
      <c r="G1541" t="s">
        <v>5</v>
      </c>
      <c r="H1541" t="s">
        <v>4</v>
      </c>
      <c r="I1541" s="10">
        <v>105119.48</v>
      </c>
      <c r="J1541" s="30">
        <f t="shared" si="92"/>
        <v>105119.48</v>
      </c>
      <c r="K1541" s="30" t="e">
        <f t="shared" si="93"/>
        <v>#N/A</v>
      </c>
      <c r="L1541" s="30" t="e">
        <f t="shared" si="94"/>
        <v>#N/A</v>
      </c>
      <c r="M1541" s="10">
        <f t="shared" si="95"/>
        <v>105119.48</v>
      </c>
    </row>
    <row r="1542" spans="6:13" ht="20" customHeight="1" x14ac:dyDescent="0.2">
      <c r="F1542" s="4">
        <v>43541</v>
      </c>
      <c r="G1542" t="s">
        <v>5</v>
      </c>
      <c r="H1542" t="s">
        <v>4</v>
      </c>
      <c r="I1542" s="10">
        <v>105669.045</v>
      </c>
      <c r="J1542" s="30">
        <f t="shared" ref="J1542:J1605" si="96">IF(G1542="Y",I1542,NA())</f>
        <v>105669.045</v>
      </c>
      <c r="K1542" s="30" t="e">
        <f t="shared" ref="K1542:K1605" si="97">IF(G1542="N",I1542,NA())</f>
        <v>#N/A</v>
      </c>
      <c r="L1542" s="30" t="e">
        <f t="shared" ref="L1542:L1605" si="98">IF(H1542="Y",I1542,NA())</f>
        <v>#N/A</v>
      </c>
      <c r="M1542" s="10">
        <f t="shared" ref="M1542:M1605" si="99">IF(H1542="Y",NA(),I1542)</f>
        <v>105669.045</v>
      </c>
    </row>
    <row r="1543" spans="6:13" ht="20" customHeight="1" x14ac:dyDescent="0.2">
      <c r="F1543" s="4">
        <v>43542</v>
      </c>
      <c r="G1543" t="s">
        <v>5</v>
      </c>
      <c r="H1543" t="s">
        <v>4</v>
      </c>
      <c r="I1543" s="10">
        <v>121954.38499999999</v>
      </c>
      <c r="J1543" s="30">
        <f t="shared" si="96"/>
        <v>121954.38499999999</v>
      </c>
      <c r="K1543" s="30" t="e">
        <f t="shared" si="97"/>
        <v>#N/A</v>
      </c>
      <c r="L1543" s="30" t="e">
        <f t="shared" si="98"/>
        <v>#N/A</v>
      </c>
      <c r="M1543" s="10">
        <f t="shared" si="99"/>
        <v>121954.38499999999</v>
      </c>
    </row>
    <row r="1544" spans="6:13" ht="20" customHeight="1" x14ac:dyDescent="0.2">
      <c r="F1544" s="4">
        <v>43543</v>
      </c>
      <c r="G1544" t="s">
        <v>5</v>
      </c>
      <c r="H1544" t="s">
        <v>4</v>
      </c>
      <c r="I1544" s="10">
        <v>123290.83500000001</v>
      </c>
      <c r="J1544" s="30">
        <f t="shared" si="96"/>
        <v>123290.83500000001</v>
      </c>
      <c r="K1544" s="30" t="e">
        <f t="shared" si="97"/>
        <v>#N/A</v>
      </c>
      <c r="L1544" s="30" t="e">
        <f t="shared" si="98"/>
        <v>#N/A</v>
      </c>
      <c r="M1544" s="10">
        <f t="shared" si="99"/>
        <v>123290.83500000001</v>
      </c>
    </row>
    <row r="1545" spans="6:13" ht="20" customHeight="1" x14ac:dyDescent="0.2">
      <c r="F1545" s="4">
        <v>43544</v>
      </c>
      <c r="G1545" t="s">
        <v>5</v>
      </c>
      <c r="H1545" t="s">
        <v>4</v>
      </c>
      <c r="I1545" s="10">
        <v>123994.3</v>
      </c>
      <c r="J1545" s="30">
        <f t="shared" si="96"/>
        <v>123994.3</v>
      </c>
      <c r="K1545" s="30" t="e">
        <f t="shared" si="97"/>
        <v>#N/A</v>
      </c>
      <c r="L1545" s="30" t="e">
        <f t="shared" si="98"/>
        <v>#N/A</v>
      </c>
      <c r="M1545" s="10">
        <f t="shared" si="99"/>
        <v>123994.3</v>
      </c>
    </row>
    <row r="1546" spans="6:13" ht="20" customHeight="1" x14ac:dyDescent="0.2">
      <c r="F1546" s="4">
        <v>43545</v>
      </c>
      <c r="G1546" t="s">
        <v>5</v>
      </c>
      <c r="H1546" t="s">
        <v>4</v>
      </c>
      <c r="I1546" s="10">
        <v>124181.405</v>
      </c>
      <c r="J1546" s="30">
        <f t="shared" si="96"/>
        <v>124181.405</v>
      </c>
      <c r="K1546" s="30" t="e">
        <f t="shared" si="97"/>
        <v>#N/A</v>
      </c>
      <c r="L1546" s="30" t="e">
        <f t="shared" si="98"/>
        <v>#N/A</v>
      </c>
      <c r="M1546" s="10">
        <f t="shared" si="99"/>
        <v>124181.405</v>
      </c>
    </row>
    <row r="1547" spans="6:13" ht="20" customHeight="1" x14ac:dyDescent="0.2">
      <c r="F1547" s="4">
        <v>43546</v>
      </c>
      <c r="G1547" t="s">
        <v>5</v>
      </c>
      <c r="H1547" t="s">
        <v>4</v>
      </c>
      <c r="I1547" s="10">
        <v>128305.64</v>
      </c>
      <c r="J1547" s="30">
        <f t="shared" si="96"/>
        <v>128305.64</v>
      </c>
      <c r="K1547" s="30" t="e">
        <f t="shared" si="97"/>
        <v>#N/A</v>
      </c>
      <c r="L1547" s="30" t="e">
        <f t="shared" si="98"/>
        <v>#N/A</v>
      </c>
      <c r="M1547" s="10">
        <f t="shared" si="99"/>
        <v>128305.64</v>
      </c>
    </row>
    <row r="1548" spans="6:13" ht="20" customHeight="1" x14ac:dyDescent="0.2">
      <c r="F1548" s="4">
        <v>43547</v>
      </c>
      <c r="G1548" t="s">
        <v>5</v>
      </c>
      <c r="H1548" t="s">
        <v>4</v>
      </c>
      <c r="I1548" s="10">
        <v>109147.65</v>
      </c>
      <c r="J1548" s="30">
        <f t="shared" si="96"/>
        <v>109147.65</v>
      </c>
      <c r="K1548" s="30" t="e">
        <f t="shared" si="97"/>
        <v>#N/A</v>
      </c>
      <c r="L1548" s="30" t="e">
        <f t="shared" si="98"/>
        <v>#N/A</v>
      </c>
      <c r="M1548" s="10">
        <f t="shared" si="99"/>
        <v>109147.65</v>
      </c>
    </row>
    <row r="1549" spans="6:13" ht="20" customHeight="1" x14ac:dyDescent="0.2">
      <c r="F1549" s="4">
        <v>43548</v>
      </c>
      <c r="G1549" t="s">
        <v>5</v>
      </c>
      <c r="H1549" t="s">
        <v>4</v>
      </c>
      <c r="I1549" s="10">
        <v>104226.83</v>
      </c>
      <c r="J1549" s="30">
        <f t="shared" si="96"/>
        <v>104226.83</v>
      </c>
      <c r="K1549" s="30" t="e">
        <f t="shared" si="97"/>
        <v>#N/A</v>
      </c>
      <c r="L1549" s="30" t="e">
        <f t="shared" si="98"/>
        <v>#N/A</v>
      </c>
      <c r="M1549" s="10">
        <f t="shared" si="99"/>
        <v>104226.83</v>
      </c>
    </row>
    <row r="1550" spans="6:13" ht="20" customHeight="1" x14ac:dyDescent="0.2">
      <c r="F1550" s="4">
        <v>43549</v>
      </c>
      <c r="G1550" t="s">
        <v>5</v>
      </c>
      <c r="H1550" t="s">
        <v>4</v>
      </c>
      <c r="I1550" s="10">
        <v>107583.935</v>
      </c>
      <c r="J1550" s="30">
        <f t="shared" si="96"/>
        <v>107583.935</v>
      </c>
      <c r="K1550" s="30" t="e">
        <f t="shared" si="97"/>
        <v>#N/A</v>
      </c>
      <c r="L1550" s="30" t="e">
        <f t="shared" si="98"/>
        <v>#N/A</v>
      </c>
      <c r="M1550" s="10">
        <f t="shared" si="99"/>
        <v>107583.935</v>
      </c>
    </row>
    <row r="1551" spans="6:13" ht="20" customHeight="1" x14ac:dyDescent="0.2">
      <c r="F1551" s="4">
        <v>43550</v>
      </c>
      <c r="G1551" t="s">
        <v>5</v>
      </c>
      <c r="H1551" t="s">
        <v>4</v>
      </c>
      <c r="I1551" s="10">
        <v>108840.18</v>
      </c>
      <c r="J1551" s="30">
        <f t="shared" si="96"/>
        <v>108840.18</v>
      </c>
      <c r="K1551" s="30" t="e">
        <f t="shared" si="97"/>
        <v>#N/A</v>
      </c>
      <c r="L1551" s="30" t="e">
        <f t="shared" si="98"/>
        <v>#N/A</v>
      </c>
      <c r="M1551" s="10">
        <f t="shared" si="99"/>
        <v>108840.18</v>
      </c>
    </row>
    <row r="1552" spans="6:13" ht="20" customHeight="1" x14ac:dyDescent="0.2">
      <c r="F1552" s="4">
        <v>43551</v>
      </c>
      <c r="G1552" t="s">
        <v>5</v>
      </c>
      <c r="H1552" t="s">
        <v>4</v>
      </c>
      <c r="I1552" s="10">
        <v>113307.595</v>
      </c>
      <c r="J1552" s="30">
        <f t="shared" si="96"/>
        <v>113307.595</v>
      </c>
      <c r="K1552" s="30" t="e">
        <f t="shared" si="97"/>
        <v>#N/A</v>
      </c>
      <c r="L1552" s="30" t="e">
        <f t="shared" si="98"/>
        <v>#N/A</v>
      </c>
      <c r="M1552" s="10">
        <f t="shared" si="99"/>
        <v>113307.595</v>
      </c>
    </row>
    <row r="1553" spans="6:13" ht="20" customHeight="1" x14ac:dyDescent="0.2">
      <c r="F1553" s="4">
        <v>43552</v>
      </c>
      <c r="G1553" t="s">
        <v>5</v>
      </c>
      <c r="H1553" t="s">
        <v>4</v>
      </c>
      <c r="I1553" s="10">
        <v>113923.16</v>
      </c>
      <c r="J1553" s="30">
        <f t="shared" si="96"/>
        <v>113923.16</v>
      </c>
      <c r="K1553" s="30" t="e">
        <f t="shared" si="97"/>
        <v>#N/A</v>
      </c>
      <c r="L1553" s="30" t="e">
        <f t="shared" si="98"/>
        <v>#N/A</v>
      </c>
      <c r="M1553" s="10">
        <f t="shared" si="99"/>
        <v>113923.16</v>
      </c>
    </row>
    <row r="1554" spans="6:13" ht="20" customHeight="1" x14ac:dyDescent="0.2">
      <c r="F1554" s="4">
        <v>43553</v>
      </c>
      <c r="G1554" t="s">
        <v>5</v>
      </c>
      <c r="H1554" t="s">
        <v>4</v>
      </c>
      <c r="I1554" s="10">
        <v>110768.285</v>
      </c>
      <c r="J1554" s="30">
        <f t="shared" si="96"/>
        <v>110768.285</v>
      </c>
      <c r="K1554" s="30" t="e">
        <f t="shared" si="97"/>
        <v>#N/A</v>
      </c>
      <c r="L1554" s="30" t="e">
        <f t="shared" si="98"/>
        <v>#N/A</v>
      </c>
      <c r="M1554" s="10">
        <f t="shared" si="99"/>
        <v>110768.285</v>
      </c>
    </row>
    <row r="1555" spans="6:13" ht="20" customHeight="1" x14ac:dyDescent="0.2">
      <c r="F1555" s="4">
        <v>43554</v>
      </c>
      <c r="G1555" t="s">
        <v>5</v>
      </c>
      <c r="H1555" t="s">
        <v>4</v>
      </c>
      <c r="I1555" s="10">
        <v>101262.655</v>
      </c>
      <c r="J1555" s="30">
        <f t="shared" si="96"/>
        <v>101262.655</v>
      </c>
      <c r="K1555" s="30" t="e">
        <f t="shared" si="97"/>
        <v>#N/A</v>
      </c>
      <c r="L1555" s="30" t="e">
        <f t="shared" si="98"/>
        <v>#N/A</v>
      </c>
      <c r="M1555" s="10">
        <f t="shared" si="99"/>
        <v>101262.655</v>
      </c>
    </row>
    <row r="1556" spans="6:13" ht="20" customHeight="1" x14ac:dyDescent="0.2">
      <c r="F1556" s="4">
        <v>43555</v>
      </c>
      <c r="G1556" t="s">
        <v>5</v>
      </c>
      <c r="H1556" t="s">
        <v>4</v>
      </c>
      <c r="I1556" s="10">
        <v>101119.83500000001</v>
      </c>
      <c r="J1556" s="30">
        <f t="shared" si="96"/>
        <v>101119.83500000001</v>
      </c>
      <c r="K1556" s="30" t="e">
        <f t="shared" si="97"/>
        <v>#N/A</v>
      </c>
      <c r="L1556" s="30" t="e">
        <f t="shared" si="98"/>
        <v>#N/A</v>
      </c>
      <c r="M1556" s="10">
        <f t="shared" si="99"/>
        <v>101119.83500000001</v>
      </c>
    </row>
    <row r="1557" spans="6:13" ht="20" customHeight="1" x14ac:dyDescent="0.2">
      <c r="F1557" s="4">
        <v>43556</v>
      </c>
      <c r="G1557" t="s">
        <v>5</v>
      </c>
      <c r="H1557" t="s">
        <v>4</v>
      </c>
      <c r="I1557" s="10">
        <v>116817.43</v>
      </c>
      <c r="J1557" s="30">
        <f t="shared" si="96"/>
        <v>116817.43</v>
      </c>
      <c r="K1557" s="30" t="e">
        <f t="shared" si="97"/>
        <v>#N/A</v>
      </c>
      <c r="L1557" s="30" t="e">
        <f t="shared" si="98"/>
        <v>#N/A</v>
      </c>
      <c r="M1557" s="10">
        <f t="shared" si="99"/>
        <v>116817.43</v>
      </c>
    </row>
    <row r="1558" spans="6:13" ht="20" customHeight="1" x14ac:dyDescent="0.2">
      <c r="F1558" s="4">
        <v>43557</v>
      </c>
      <c r="G1558" t="s">
        <v>5</v>
      </c>
      <c r="H1558" t="s">
        <v>4</v>
      </c>
      <c r="I1558" s="10">
        <v>114927.205</v>
      </c>
      <c r="J1558" s="30">
        <f t="shared" si="96"/>
        <v>114927.205</v>
      </c>
      <c r="K1558" s="30" t="e">
        <f t="shared" si="97"/>
        <v>#N/A</v>
      </c>
      <c r="L1558" s="30" t="e">
        <f t="shared" si="98"/>
        <v>#N/A</v>
      </c>
      <c r="M1558" s="10">
        <f t="shared" si="99"/>
        <v>114927.205</v>
      </c>
    </row>
    <row r="1559" spans="6:13" ht="20" customHeight="1" x14ac:dyDescent="0.2">
      <c r="F1559" s="4">
        <v>43558</v>
      </c>
      <c r="G1559" t="s">
        <v>5</v>
      </c>
      <c r="H1559" t="s">
        <v>4</v>
      </c>
      <c r="I1559" s="10">
        <v>115188.76</v>
      </c>
      <c r="J1559" s="30">
        <f t="shared" si="96"/>
        <v>115188.76</v>
      </c>
      <c r="K1559" s="30" t="e">
        <f t="shared" si="97"/>
        <v>#N/A</v>
      </c>
      <c r="L1559" s="30" t="e">
        <f t="shared" si="98"/>
        <v>#N/A</v>
      </c>
      <c r="M1559" s="10">
        <f t="shared" si="99"/>
        <v>115188.76</v>
      </c>
    </row>
    <row r="1560" spans="6:13" ht="20" customHeight="1" x14ac:dyDescent="0.2">
      <c r="F1560" s="4">
        <v>43559</v>
      </c>
      <c r="G1560" t="s">
        <v>5</v>
      </c>
      <c r="H1560" t="s">
        <v>4</v>
      </c>
      <c r="I1560" s="10">
        <v>113763.83500000001</v>
      </c>
      <c r="J1560" s="30">
        <f t="shared" si="96"/>
        <v>113763.83500000001</v>
      </c>
      <c r="K1560" s="30" t="e">
        <f t="shared" si="97"/>
        <v>#N/A</v>
      </c>
      <c r="L1560" s="30" t="e">
        <f t="shared" si="98"/>
        <v>#N/A</v>
      </c>
      <c r="M1560" s="10">
        <f t="shared" si="99"/>
        <v>113763.83500000001</v>
      </c>
    </row>
    <row r="1561" spans="6:13" ht="20" customHeight="1" x14ac:dyDescent="0.2">
      <c r="F1561" s="4">
        <v>43560</v>
      </c>
      <c r="G1561" t="s">
        <v>4</v>
      </c>
      <c r="H1561" t="s">
        <v>4</v>
      </c>
      <c r="I1561" s="10">
        <v>111484.73</v>
      </c>
      <c r="J1561" s="30" t="e">
        <f t="shared" si="96"/>
        <v>#N/A</v>
      </c>
      <c r="K1561" s="30">
        <f t="shared" si="97"/>
        <v>111484.73</v>
      </c>
      <c r="L1561" s="30" t="e">
        <f t="shared" si="98"/>
        <v>#N/A</v>
      </c>
      <c r="M1561" s="10">
        <f t="shared" si="99"/>
        <v>111484.73</v>
      </c>
    </row>
    <row r="1562" spans="6:13" ht="20" customHeight="1" x14ac:dyDescent="0.2">
      <c r="F1562" s="4">
        <v>43561</v>
      </c>
      <c r="G1562" t="s">
        <v>4</v>
      </c>
      <c r="H1562" t="s">
        <v>4</v>
      </c>
      <c r="I1562" s="10">
        <v>102229.645</v>
      </c>
      <c r="J1562" s="30" t="e">
        <f t="shared" si="96"/>
        <v>#N/A</v>
      </c>
      <c r="K1562" s="30">
        <f t="shared" si="97"/>
        <v>102229.645</v>
      </c>
      <c r="L1562" s="30" t="e">
        <f t="shared" si="98"/>
        <v>#N/A</v>
      </c>
      <c r="M1562" s="10">
        <f t="shared" si="99"/>
        <v>102229.645</v>
      </c>
    </row>
    <row r="1563" spans="6:13" ht="20" customHeight="1" x14ac:dyDescent="0.2">
      <c r="F1563" s="4">
        <v>43562</v>
      </c>
      <c r="G1563" t="s">
        <v>4</v>
      </c>
      <c r="H1563" t="s">
        <v>4</v>
      </c>
      <c r="I1563" s="10">
        <v>93590.425000000003</v>
      </c>
      <c r="J1563" s="30" t="e">
        <f t="shared" si="96"/>
        <v>#N/A</v>
      </c>
      <c r="K1563" s="30">
        <f t="shared" si="97"/>
        <v>93590.425000000003</v>
      </c>
      <c r="L1563" s="30" t="e">
        <f t="shared" si="98"/>
        <v>#N/A</v>
      </c>
      <c r="M1563" s="10">
        <f t="shared" si="99"/>
        <v>93590.425000000003</v>
      </c>
    </row>
    <row r="1564" spans="6:13" ht="20" customHeight="1" x14ac:dyDescent="0.2">
      <c r="F1564" s="4">
        <v>43563</v>
      </c>
      <c r="G1564" t="s">
        <v>4</v>
      </c>
      <c r="H1564" t="s">
        <v>4</v>
      </c>
      <c r="I1564" s="10">
        <v>108543.63499999999</v>
      </c>
      <c r="J1564" s="30" t="e">
        <f t="shared" si="96"/>
        <v>#N/A</v>
      </c>
      <c r="K1564" s="30">
        <f t="shared" si="97"/>
        <v>108543.63499999999</v>
      </c>
      <c r="L1564" s="30" t="e">
        <f t="shared" si="98"/>
        <v>#N/A</v>
      </c>
      <c r="M1564" s="10">
        <f t="shared" si="99"/>
        <v>108543.63499999999</v>
      </c>
    </row>
    <row r="1565" spans="6:13" ht="20" customHeight="1" x14ac:dyDescent="0.2">
      <c r="F1565" s="4">
        <v>43564</v>
      </c>
      <c r="G1565" t="s">
        <v>4</v>
      </c>
      <c r="H1565" t="s">
        <v>4</v>
      </c>
      <c r="I1565" s="10">
        <v>111999.03999999999</v>
      </c>
      <c r="J1565" s="30" t="e">
        <f t="shared" si="96"/>
        <v>#N/A</v>
      </c>
      <c r="K1565" s="30">
        <f t="shared" si="97"/>
        <v>111999.03999999999</v>
      </c>
      <c r="L1565" s="30" t="e">
        <f t="shared" si="98"/>
        <v>#N/A</v>
      </c>
      <c r="M1565" s="10">
        <f t="shared" si="99"/>
        <v>111999.03999999999</v>
      </c>
    </row>
    <row r="1566" spans="6:13" ht="20" customHeight="1" x14ac:dyDescent="0.2">
      <c r="F1566" s="4">
        <v>43565</v>
      </c>
      <c r="G1566" t="s">
        <v>4</v>
      </c>
      <c r="H1566" t="s">
        <v>4</v>
      </c>
      <c r="I1566" s="10">
        <v>120858.98</v>
      </c>
      <c r="J1566" s="30" t="e">
        <f t="shared" si="96"/>
        <v>#N/A</v>
      </c>
      <c r="K1566" s="30">
        <f t="shared" si="97"/>
        <v>120858.98</v>
      </c>
      <c r="L1566" s="30" t="e">
        <f t="shared" si="98"/>
        <v>#N/A</v>
      </c>
      <c r="M1566" s="10">
        <f t="shared" si="99"/>
        <v>120858.98</v>
      </c>
    </row>
    <row r="1567" spans="6:13" ht="20" customHeight="1" x14ac:dyDescent="0.2">
      <c r="F1567" s="4">
        <v>43566</v>
      </c>
      <c r="G1567" t="s">
        <v>4</v>
      </c>
      <c r="H1567" t="s">
        <v>4</v>
      </c>
      <c r="I1567" s="10">
        <v>116890.61</v>
      </c>
      <c r="J1567" s="30" t="e">
        <f t="shared" si="96"/>
        <v>#N/A</v>
      </c>
      <c r="K1567" s="30">
        <f t="shared" si="97"/>
        <v>116890.61</v>
      </c>
      <c r="L1567" s="30" t="e">
        <f t="shared" si="98"/>
        <v>#N/A</v>
      </c>
      <c r="M1567" s="10">
        <f t="shared" si="99"/>
        <v>116890.61</v>
      </c>
    </row>
    <row r="1568" spans="6:13" ht="20" customHeight="1" x14ac:dyDescent="0.2">
      <c r="F1568" s="4">
        <v>43567</v>
      </c>
      <c r="G1568" t="s">
        <v>4</v>
      </c>
      <c r="H1568" t="s">
        <v>4</v>
      </c>
      <c r="I1568" s="10">
        <v>114848.77</v>
      </c>
      <c r="J1568" s="30" t="e">
        <f t="shared" si="96"/>
        <v>#N/A</v>
      </c>
      <c r="K1568" s="30">
        <f t="shared" si="97"/>
        <v>114848.77</v>
      </c>
      <c r="L1568" s="30" t="e">
        <f t="shared" si="98"/>
        <v>#N/A</v>
      </c>
      <c r="M1568" s="10">
        <f t="shared" si="99"/>
        <v>114848.77</v>
      </c>
    </row>
    <row r="1569" spans="6:13" ht="20" customHeight="1" x14ac:dyDescent="0.2">
      <c r="F1569" s="4">
        <v>43568</v>
      </c>
      <c r="G1569" t="s">
        <v>4</v>
      </c>
      <c r="H1569" t="s">
        <v>4</v>
      </c>
      <c r="I1569" s="10">
        <v>105963.55499999999</v>
      </c>
      <c r="J1569" s="30" t="e">
        <f t="shared" si="96"/>
        <v>#N/A</v>
      </c>
      <c r="K1569" s="30">
        <f t="shared" si="97"/>
        <v>105963.55499999999</v>
      </c>
      <c r="L1569" s="30" t="e">
        <f t="shared" si="98"/>
        <v>#N/A</v>
      </c>
      <c r="M1569" s="10">
        <f t="shared" si="99"/>
        <v>105963.55499999999</v>
      </c>
    </row>
    <row r="1570" spans="6:13" ht="20" customHeight="1" x14ac:dyDescent="0.2">
      <c r="F1570" s="4">
        <v>43569</v>
      </c>
      <c r="G1570" t="s">
        <v>4</v>
      </c>
      <c r="H1570" t="s">
        <v>4</v>
      </c>
      <c r="I1570" s="10">
        <v>98680</v>
      </c>
      <c r="J1570" s="30" t="e">
        <f t="shared" si="96"/>
        <v>#N/A</v>
      </c>
      <c r="K1570" s="30">
        <f t="shared" si="97"/>
        <v>98680</v>
      </c>
      <c r="L1570" s="30" t="e">
        <f t="shared" si="98"/>
        <v>#N/A</v>
      </c>
      <c r="M1570" s="10">
        <f t="shared" si="99"/>
        <v>98680</v>
      </c>
    </row>
    <row r="1571" spans="6:13" ht="20" customHeight="1" x14ac:dyDescent="0.2">
      <c r="F1571" s="4">
        <v>43570</v>
      </c>
      <c r="G1571" t="s">
        <v>4</v>
      </c>
      <c r="H1571" t="s">
        <v>4</v>
      </c>
      <c r="I1571" s="10">
        <v>114194.955</v>
      </c>
      <c r="J1571" s="30" t="e">
        <f t="shared" si="96"/>
        <v>#N/A</v>
      </c>
      <c r="K1571" s="30">
        <f t="shared" si="97"/>
        <v>114194.955</v>
      </c>
      <c r="L1571" s="30" t="e">
        <f t="shared" si="98"/>
        <v>#N/A</v>
      </c>
      <c r="M1571" s="10">
        <f t="shared" si="99"/>
        <v>114194.955</v>
      </c>
    </row>
    <row r="1572" spans="6:13" ht="20" customHeight="1" x14ac:dyDescent="0.2">
      <c r="F1572" s="4">
        <v>43571</v>
      </c>
      <c r="G1572" t="s">
        <v>4</v>
      </c>
      <c r="H1572" t="s">
        <v>4</v>
      </c>
      <c r="I1572" s="10">
        <v>115392.875</v>
      </c>
      <c r="J1572" s="30" t="e">
        <f t="shared" si="96"/>
        <v>#N/A</v>
      </c>
      <c r="K1572" s="30">
        <f t="shared" si="97"/>
        <v>115392.875</v>
      </c>
      <c r="L1572" s="30" t="e">
        <f t="shared" si="98"/>
        <v>#N/A</v>
      </c>
      <c r="M1572" s="10">
        <f t="shared" si="99"/>
        <v>115392.875</v>
      </c>
    </row>
    <row r="1573" spans="6:13" ht="20" customHeight="1" x14ac:dyDescent="0.2">
      <c r="F1573" s="4">
        <v>43572</v>
      </c>
      <c r="G1573" t="s">
        <v>4</v>
      </c>
      <c r="H1573" t="s">
        <v>4</v>
      </c>
      <c r="I1573" s="10">
        <v>117281.13</v>
      </c>
      <c r="J1573" s="30" t="e">
        <f t="shared" si="96"/>
        <v>#N/A</v>
      </c>
      <c r="K1573" s="30">
        <f t="shared" si="97"/>
        <v>117281.13</v>
      </c>
      <c r="L1573" s="30" t="e">
        <f t="shared" si="98"/>
        <v>#N/A</v>
      </c>
      <c r="M1573" s="10">
        <f t="shared" si="99"/>
        <v>117281.13</v>
      </c>
    </row>
    <row r="1574" spans="6:13" ht="20" customHeight="1" x14ac:dyDescent="0.2">
      <c r="F1574" s="4">
        <v>43573</v>
      </c>
      <c r="G1574" t="s">
        <v>4</v>
      </c>
      <c r="H1574" t="s">
        <v>4</v>
      </c>
      <c r="I1574" s="10">
        <v>111360.065</v>
      </c>
      <c r="J1574" s="30" t="e">
        <f t="shared" si="96"/>
        <v>#N/A</v>
      </c>
      <c r="K1574" s="30">
        <f t="shared" si="97"/>
        <v>111360.065</v>
      </c>
      <c r="L1574" s="30" t="e">
        <f t="shared" si="98"/>
        <v>#N/A</v>
      </c>
      <c r="M1574" s="10">
        <f t="shared" si="99"/>
        <v>111360.065</v>
      </c>
    </row>
    <row r="1575" spans="6:13" ht="20" customHeight="1" x14ac:dyDescent="0.2">
      <c r="F1575" s="4">
        <v>43574</v>
      </c>
      <c r="G1575" t="s">
        <v>4</v>
      </c>
      <c r="H1575" t="s">
        <v>5</v>
      </c>
      <c r="I1575" s="10">
        <v>95967.404999999999</v>
      </c>
      <c r="J1575" s="30" t="e">
        <f t="shared" si="96"/>
        <v>#N/A</v>
      </c>
      <c r="K1575" s="30">
        <f t="shared" si="97"/>
        <v>95967.404999999999</v>
      </c>
      <c r="L1575" s="30">
        <f t="shared" si="98"/>
        <v>95967.404999999999</v>
      </c>
      <c r="M1575" s="10" t="e">
        <f t="shared" si="99"/>
        <v>#N/A</v>
      </c>
    </row>
    <row r="1576" spans="6:13" ht="20" customHeight="1" x14ac:dyDescent="0.2">
      <c r="F1576" s="4">
        <v>43575</v>
      </c>
      <c r="G1576" t="s">
        <v>4</v>
      </c>
      <c r="H1576" t="s">
        <v>5</v>
      </c>
      <c r="I1576" s="10">
        <v>95654.36</v>
      </c>
      <c r="J1576" s="30" t="e">
        <f t="shared" si="96"/>
        <v>#N/A</v>
      </c>
      <c r="K1576" s="30">
        <f t="shared" si="97"/>
        <v>95654.36</v>
      </c>
      <c r="L1576" s="30">
        <f t="shared" si="98"/>
        <v>95654.36</v>
      </c>
      <c r="M1576" s="10" t="e">
        <f t="shared" si="99"/>
        <v>#N/A</v>
      </c>
    </row>
    <row r="1577" spans="6:13" ht="20" customHeight="1" x14ac:dyDescent="0.2">
      <c r="F1577" s="4">
        <v>43576</v>
      </c>
      <c r="G1577" t="s">
        <v>4</v>
      </c>
      <c r="H1577" t="s">
        <v>5</v>
      </c>
      <c r="I1577" s="10">
        <v>94810.664999999994</v>
      </c>
      <c r="J1577" s="30" t="e">
        <f t="shared" si="96"/>
        <v>#N/A</v>
      </c>
      <c r="K1577" s="30">
        <f t="shared" si="97"/>
        <v>94810.664999999994</v>
      </c>
      <c r="L1577" s="30">
        <f t="shared" si="98"/>
        <v>94810.664999999994</v>
      </c>
      <c r="M1577" s="10" t="e">
        <f t="shared" si="99"/>
        <v>#N/A</v>
      </c>
    </row>
    <row r="1578" spans="6:13" ht="20" customHeight="1" x14ac:dyDescent="0.2">
      <c r="F1578" s="4">
        <v>43577</v>
      </c>
      <c r="G1578" t="s">
        <v>4</v>
      </c>
      <c r="H1578" t="s">
        <v>5</v>
      </c>
      <c r="I1578" s="10">
        <v>100246.51</v>
      </c>
      <c r="J1578" s="30" t="e">
        <f t="shared" si="96"/>
        <v>#N/A</v>
      </c>
      <c r="K1578" s="30">
        <f t="shared" si="97"/>
        <v>100246.51</v>
      </c>
      <c r="L1578" s="30">
        <f t="shared" si="98"/>
        <v>100246.51</v>
      </c>
      <c r="M1578" s="10" t="e">
        <f t="shared" si="99"/>
        <v>#N/A</v>
      </c>
    </row>
    <row r="1579" spans="6:13" ht="20" customHeight="1" x14ac:dyDescent="0.2">
      <c r="F1579" s="4">
        <v>43578</v>
      </c>
      <c r="G1579" t="s">
        <v>4</v>
      </c>
      <c r="H1579" t="s">
        <v>4</v>
      </c>
      <c r="I1579" s="10">
        <v>114240.88499999999</v>
      </c>
      <c r="J1579" s="30" t="e">
        <f t="shared" si="96"/>
        <v>#N/A</v>
      </c>
      <c r="K1579" s="30">
        <f t="shared" si="97"/>
        <v>114240.88499999999</v>
      </c>
      <c r="L1579" s="30" t="e">
        <f t="shared" si="98"/>
        <v>#N/A</v>
      </c>
      <c r="M1579" s="10">
        <f t="shared" si="99"/>
        <v>114240.88499999999</v>
      </c>
    </row>
    <row r="1580" spans="6:13" ht="20" customHeight="1" x14ac:dyDescent="0.2">
      <c r="F1580" s="4">
        <v>43579</v>
      </c>
      <c r="G1580" t="s">
        <v>5</v>
      </c>
      <c r="H1580" t="s">
        <v>4</v>
      </c>
      <c r="I1580" s="10">
        <v>113264.23</v>
      </c>
      <c r="J1580" s="30">
        <f t="shared" si="96"/>
        <v>113264.23</v>
      </c>
      <c r="K1580" s="30" t="e">
        <f t="shared" si="97"/>
        <v>#N/A</v>
      </c>
      <c r="L1580" s="30" t="e">
        <f t="shared" si="98"/>
        <v>#N/A</v>
      </c>
      <c r="M1580" s="10">
        <f t="shared" si="99"/>
        <v>113264.23</v>
      </c>
    </row>
    <row r="1581" spans="6:13" ht="20" customHeight="1" x14ac:dyDescent="0.2">
      <c r="F1581" s="4">
        <v>43580</v>
      </c>
      <c r="G1581" t="s">
        <v>5</v>
      </c>
      <c r="H1581" t="s">
        <v>5</v>
      </c>
      <c r="I1581" s="10">
        <v>98112.464999999997</v>
      </c>
      <c r="J1581" s="30">
        <f t="shared" si="96"/>
        <v>98112.464999999997</v>
      </c>
      <c r="K1581" s="30" t="e">
        <f t="shared" si="97"/>
        <v>#N/A</v>
      </c>
      <c r="L1581" s="30">
        <f t="shared" si="98"/>
        <v>98112.464999999997</v>
      </c>
      <c r="M1581" s="10" t="e">
        <f t="shared" si="99"/>
        <v>#N/A</v>
      </c>
    </row>
    <row r="1582" spans="6:13" ht="20" customHeight="1" x14ac:dyDescent="0.2">
      <c r="F1582" s="4">
        <v>43581</v>
      </c>
      <c r="G1582" t="s">
        <v>5</v>
      </c>
      <c r="H1582" t="s">
        <v>4</v>
      </c>
      <c r="I1582" s="10">
        <v>107226.59</v>
      </c>
      <c r="J1582" s="30">
        <f t="shared" si="96"/>
        <v>107226.59</v>
      </c>
      <c r="K1582" s="30" t="e">
        <f t="shared" si="97"/>
        <v>#N/A</v>
      </c>
      <c r="L1582" s="30" t="e">
        <f t="shared" si="98"/>
        <v>#N/A</v>
      </c>
      <c r="M1582" s="10">
        <f t="shared" si="99"/>
        <v>107226.59</v>
      </c>
    </row>
    <row r="1583" spans="6:13" ht="20" customHeight="1" x14ac:dyDescent="0.2">
      <c r="F1583" s="4">
        <v>43582</v>
      </c>
      <c r="G1583" t="s">
        <v>5</v>
      </c>
      <c r="H1583" t="s">
        <v>4</v>
      </c>
      <c r="I1583" s="10">
        <v>105374.93</v>
      </c>
      <c r="J1583" s="30">
        <f t="shared" si="96"/>
        <v>105374.93</v>
      </c>
      <c r="K1583" s="30" t="e">
        <f t="shared" si="97"/>
        <v>#N/A</v>
      </c>
      <c r="L1583" s="30" t="e">
        <f t="shared" si="98"/>
        <v>#N/A</v>
      </c>
      <c r="M1583" s="10">
        <f t="shared" si="99"/>
        <v>105374.93</v>
      </c>
    </row>
    <row r="1584" spans="6:13" ht="20" customHeight="1" x14ac:dyDescent="0.2">
      <c r="F1584" s="4">
        <v>43583</v>
      </c>
      <c r="G1584" t="s">
        <v>5</v>
      </c>
      <c r="H1584" t="s">
        <v>4</v>
      </c>
      <c r="I1584" s="10">
        <v>101057.43</v>
      </c>
      <c r="J1584" s="30">
        <f t="shared" si="96"/>
        <v>101057.43</v>
      </c>
      <c r="K1584" s="30" t="e">
        <f t="shared" si="97"/>
        <v>#N/A</v>
      </c>
      <c r="L1584" s="30" t="e">
        <f t="shared" si="98"/>
        <v>#N/A</v>
      </c>
      <c r="M1584" s="10">
        <f t="shared" si="99"/>
        <v>101057.43</v>
      </c>
    </row>
    <row r="1585" spans="6:13" ht="20" customHeight="1" x14ac:dyDescent="0.2">
      <c r="F1585" s="4">
        <v>43584</v>
      </c>
      <c r="G1585" t="s">
        <v>5</v>
      </c>
      <c r="H1585" t="s">
        <v>4</v>
      </c>
      <c r="I1585" s="10">
        <v>118307.52499999999</v>
      </c>
      <c r="J1585" s="30">
        <f t="shared" si="96"/>
        <v>118307.52499999999</v>
      </c>
      <c r="K1585" s="30" t="e">
        <f t="shared" si="97"/>
        <v>#N/A</v>
      </c>
      <c r="L1585" s="30" t="e">
        <f t="shared" si="98"/>
        <v>#N/A</v>
      </c>
      <c r="M1585" s="10">
        <f t="shared" si="99"/>
        <v>118307.52499999999</v>
      </c>
    </row>
    <row r="1586" spans="6:13" ht="20" customHeight="1" x14ac:dyDescent="0.2">
      <c r="F1586" s="4">
        <v>43585</v>
      </c>
      <c r="G1586" t="s">
        <v>5</v>
      </c>
      <c r="H1586" t="s">
        <v>4</v>
      </c>
      <c r="I1586" s="10">
        <v>110515.6</v>
      </c>
      <c r="J1586" s="30">
        <f t="shared" si="96"/>
        <v>110515.6</v>
      </c>
      <c r="K1586" s="30" t="e">
        <f t="shared" si="97"/>
        <v>#N/A</v>
      </c>
      <c r="L1586" s="30" t="e">
        <f t="shared" si="98"/>
        <v>#N/A</v>
      </c>
      <c r="M1586" s="10">
        <f t="shared" si="99"/>
        <v>110515.6</v>
      </c>
    </row>
    <row r="1587" spans="6:13" ht="20" customHeight="1" x14ac:dyDescent="0.2">
      <c r="F1587" s="4">
        <v>43586</v>
      </c>
      <c r="G1587" t="s">
        <v>5</v>
      </c>
      <c r="H1587" t="s">
        <v>4</v>
      </c>
      <c r="I1587" s="10">
        <v>111462.38499999999</v>
      </c>
      <c r="J1587" s="30">
        <f t="shared" si="96"/>
        <v>111462.38499999999</v>
      </c>
      <c r="K1587" s="30" t="e">
        <f t="shared" si="97"/>
        <v>#N/A</v>
      </c>
      <c r="L1587" s="30" t="e">
        <f t="shared" si="98"/>
        <v>#N/A</v>
      </c>
      <c r="M1587" s="10">
        <f t="shared" si="99"/>
        <v>111462.38499999999</v>
      </c>
    </row>
    <row r="1588" spans="6:13" ht="20" customHeight="1" x14ac:dyDescent="0.2">
      <c r="F1588" s="4">
        <v>43587</v>
      </c>
      <c r="G1588" t="s">
        <v>5</v>
      </c>
      <c r="H1588" t="s">
        <v>4</v>
      </c>
      <c r="I1588" s="10">
        <v>112948.4</v>
      </c>
      <c r="J1588" s="30">
        <f t="shared" si="96"/>
        <v>112948.4</v>
      </c>
      <c r="K1588" s="30" t="e">
        <f t="shared" si="97"/>
        <v>#N/A</v>
      </c>
      <c r="L1588" s="30" t="e">
        <f t="shared" si="98"/>
        <v>#N/A</v>
      </c>
      <c r="M1588" s="10">
        <f t="shared" si="99"/>
        <v>112948.4</v>
      </c>
    </row>
    <row r="1589" spans="6:13" ht="20" customHeight="1" x14ac:dyDescent="0.2">
      <c r="F1589" s="4">
        <v>43588</v>
      </c>
      <c r="G1589" t="s">
        <v>5</v>
      </c>
      <c r="H1589" t="s">
        <v>4</v>
      </c>
      <c r="I1589" s="10">
        <v>110902.185</v>
      </c>
      <c r="J1589" s="30">
        <f t="shared" si="96"/>
        <v>110902.185</v>
      </c>
      <c r="K1589" s="30" t="e">
        <f t="shared" si="97"/>
        <v>#N/A</v>
      </c>
      <c r="L1589" s="30" t="e">
        <f t="shared" si="98"/>
        <v>#N/A</v>
      </c>
      <c r="M1589" s="10">
        <f t="shared" si="99"/>
        <v>110902.185</v>
      </c>
    </row>
    <row r="1590" spans="6:13" ht="20" customHeight="1" x14ac:dyDescent="0.2">
      <c r="F1590" s="4">
        <v>43589</v>
      </c>
      <c r="G1590" t="s">
        <v>5</v>
      </c>
      <c r="H1590" t="s">
        <v>4</v>
      </c>
      <c r="I1590" s="10">
        <v>103616.145</v>
      </c>
      <c r="J1590" s="30">
        <f t="shared" si="96"/>
        <v>103616.145</v>
      </c>
      <c r="K1590" s="30" t="e">
        <f t="shared" si="97"/>
        <v>#N/A</v>
      </c>
      <c r="L1590" s="30" t="e">
        <f t="shared" si="98"/>
        <v>#N/A</v>
      </c>
      <c r="M1590" s="10">
        <f t="shared" si="99"/>
        <v>103616.145</v>
      </c>
    </row>
    <row r="1591" spans="6:13" ht="20" customHeight="1" x14ac:dyDescent="0.2">
      <c r="F1591" s="4">
        <v>43590</v>
      </c>
      <c r="G1591" t="s">
        <v>5</v>
      </c>
      <c r="H1591" t="s">
        <v>4</v>
      </c>
      <c r="I1591" s="10">
        <v>104770.705</v>
      </c>
      <c r="J1591" s="30">
        <f t="shared" si="96"/>
        <v>104770.705</v>
      </c>
      <c r="K1591" s="30" t="e">
        <f t="shared" si="97"/>
        <v>#N/A</v>
      </c>
      <c r="L1591" s="30" t="e">
        <f t="shared" si="98"/>
        <v>#N/A</v>
      </c>
      <c r="M1591" s="10">
        <f t="shared" si="99"/>
        <v>104770.705</v>
      </c>
    </row>
    <row r="1592" spans="6:13" ht="20" customHeight="1" x14ac:dyDescent="0.2">
      <c r="F1592" s="4">
        <v>43591</v>
      </c>
      <c r="G1592" t="s">
        <v>5</v>
      </c>
      <c r="H1592" t="s">
        <v>4</v>
      </c>
      <c r="I1592" s="10">
        <v>121535.485</v>
      </c>
      <c r="J1592" s="30">
        <f t="shared" si="96"/>
        <v>121535.485</v>
      </c>
      <c r="K1592" s="30" t="e">
        <f t="shared" si="97"/>
        <v>#N/A</v>
      </c>
      <c r="L1592" s="30" t="e">
        <f t="shared" si="98"/>
        <v>#N/A</v>
      </c>
      <c r="M1592" s="10">
        <f t="shared" si="99"/>
        <v>121535.485</v>
      </c>
    </row>
    <row r="1593" spans="6:13" ht="20" customHeight="1" x14ac:dyDescent="0.2">
      <c r="F1593" s="4">
        <v>43592</v>
      </c>
      <c r="G1593" t="s">
        <v>5</v>
      </c>
      <c r="H1593" t="s">
        <v>4</v>
      </c>
      <c r="I1593" s="10">
        <v>116318.435</v>
      </c>
      <c r="J1593" s="30">
        <f t="shared" si="96"/>
        <v>116318.435</v>
      </c>
      <c r="K1593" s="30" t="e">
        <f t="shared" si="97"/>
        <v>#N/A</v>
      </c>
      <c r="L1593" s="30" t="e">
        <f t="shared" si="98"/>
        <v>#N/A</v>
      </c>
      <c r="M1593" s="10">
        <f t="shared" si="99"/>
        <v>116318.435</v>
      </c>
    </row>
    <row r="1594" spans="6:13" ht="20" customHeight="1" x14ac:dyDescent="0.2">
      <c r="F1594" s="4">
        <v>43593</v>
      </c>
      <c r="G1594" t="s">
        <v>5</v>
      </c>
      <c r="H1594" t="s">
        <v>4</v>
      </c>
      <c r="I1594" s="10">
        <v>118801.84</v>
      </c>
      <c r="J1594" s="30">
        <f t="shared" si="96"/>
        <v>118801.84</v>
      </c>
      <c r="K1594" s="30" t="e">
        <f t="shared" si="97"/>
        <v>#N/A</v>
      </c>
      <c r="L1594" s="30" t="e">
        <f t="shared" si="98"/>
        <v>#N/A</v>
      </c>
      <c r="M1594" s="10">
        <f t="shared" si="99"/>
        <v>118801.84</v>
      </c>
    </row>
    <row r="1595" spans="6:13" ht="20" customHeight="1" x14ac:dyDescent="0.2">
      <c r="F1595" s="4">
        <v>43594</v>
      </c>
      <c r="G1595" t="s">
        <v>5</v>
      </c>
      <c r="H1595" t="s">
        <v>4</v>
      </c>
      <c r="I1595" s="10">
        <v>122003.33500000001</v>
      </c>
      <c r="J1595" s="30">
        <f t="shared" si="96"/>
        <v>122003.33500000001</v>
      </c>
      <c r="K1595" s="30" t="e">
        <f t="shared" si="97"/>
        <v>#N/A</v>
      </c>
      <c r="L1595" s="30" t="e">
        <f t="shared" si="98"/>
        <v>#N/A</v>
      </c>
      <c r="M1595" s="10">
        <f t="shared" si="99"/>
        <v>122003.33500000001</v>
      </c>
    </row>
    <row r="1596" spans="6:13" ht="20" customHeight="1" x14ac:dyDescent="0.2">
      <c r="F1596" s="4">
        <v>43595</v>
      </c>
      <c r="G1596" t="s">
        <v>5</v>
      </c>
      <c r="H1596" t="s">
        <v>4</v>
      </c>
      <c r="I1596" s="10">
        <v>123850.86</v>
      </c>
      <c r="J1596" s="30">
        <f t="shared" si="96"/>
        <v>123850.86</v>
      </c>
      <c r="K1596" s="30" t="e">
        <f t="shared" si="97"/>
        <v>#N/A</v>
      </c>
      <c r="L1596" s="30" t="e">
        <f t="shared" si="98"/>
        <v>#N/A</v>
      </c>
      <c r="M1596" s="10">
        <f t="shared" si="99"/>
        <v>123850.86</v>
      </c>
    </row>
    <row r="1597" spans="6:13" ht="20" customHeight="1" x14ac:dyDescent="0.2">
      <c r="F1597" s="4">
        <v>43596</v>
      </c>
      <c r="G1597" t="s">
        <v>5</v>
      </c>
      <c r="H1597" t="s">
        <v>4</v>
      </c>
      <c r="I1597" s="10">
        <v>113186.735</v>
      </c>
      <c r="J1597" s="30">
        <f t="shared" si="96"/>
        <v>113186.735</v>
      </c>
      <c r="K1597" s="30" t="e">
        <f t="shared" si="97"/>
        <v>#N/A</v>
      </c>
      <c r="L1597" s="30" t="e">
        <f t="shared" si="98"/>
        <v>#N/A</v>
      </c>
      <c r="M1597" s="10">
        <f t="shared" si="99"/>
        <v>113186.735</v>
      </c>
    </row>
    <row r="1598" spans="6:13" ht="20" customHeight="1" x14ac:dyDescent="0.2">
      <c r="F1598" s="4">
        <v>43597</v>
      </c>
      <c r="G1598" t="s">
        <v>5</v>
      </c>
      <c r="H1598" t="s">
        <v>4</v>
      </c>
      <c r="I1598" s="10">
        <v>110416.88</v>
      </c>
      <c r="J1598" s="30">
        <f t="shared" si="96"/>
        <v>110416.88</v>
      </c>
      <c r="K1598" s="30" t="e">
        <f t="shared" si="97"/>
        <v>#N/A</v>
      </c>
      <c r="L1598" s="30" t="e">
        <f t="shared" si="98"/>
        <v>#N/A</v>
      </c>
      <c r="M1598" s="10">
        <f t="shared" si="99"/>
        <v>110416.88</v>
      </c>
    </row>
    <row r="1599" spans="6:13" ht="20" customHeight="1" x14ac:dyDescent="0.2">
      <c r="F1599" s="4">
        <v>43598</v>
      </c>
      <c r="G1599" t="s">
        <v>5</v>
      </c>
      <c r="H1599" t="s">
        <v>4</v>
      </c>
      <c r="I1599" s="10">
        <v>119598.605</v>
      </c>
      <c r="J1599" s="30">
        <f t="shared" si="96"/>
        <v>119598.605</v>
      </c>
      <c r="K1599" s="30" t="e">
        <f t="shared" si="97"/>
        <v>#N/A</v>
      </c>
      <c r="L1599" s="30" t="e">
        <f t="shared" si="98"/>
        <v>#N/A</v>
      </c>
      <c r="M1599" s="10">
        <f t="shared" si="99"/>
        <v>119598.605</v>
      </c>
    </row>
    <row r="1600" spans="6:13" ht="20" customHeight="1" x14ac:dyDescent="0.2">
      <c r="F1600" s="4">
        <v>43599</v>
      </c>
      <c r="G1600" t="s">
        <v>5</v>
      </c>
      <c r="H1600" t="s">
        <v>4</v>
      </c>
      <c r="I1600" s="10">
        <v>123005.31</v>
      </c>
      <c r="J1600" s="30">
        <f t="shared" si="96"/>
        <v>123005.31</v>
      </c>
      <c r="K1600" s="30" t="e">
        <f t="shared" si="97"/>
        <v>#N/A</v>
      </c>
      <c r="L1600" s="30" t="e">
        <f t="shared" si="98"/>
        <v>#N/A</v>
      </c>
      <c r="M1600" s="10">
        <f t="shared" si="99"/>
        <v>123005.31</v>
      </c>
    </row>
    <row r="1601" spans="6:13" ht="20" customHeight="1" x14ac:dyDescent="0.2">
      <c r="F1601" s="4">
        <v>43600</v>
      </c>
      <c r="G1601" t="s">
        <v>5</v>
      </c>
      <c r="H1601" t="s">
        <v>4</v>
      </c>
      <c r="I1601" s="10">
        <v>126264.77499999999</v>
      </c>
      <c r="J1601" s="30">
        <f t="shared" si="96"/>
        <v>126264.77499999999</v>
      </c>
      <c r="K1601" s="30" t="e">
        <f t="shared" si="97"/>
        <v>#N/A</v>
      </c>
      <c r="L1601" s="30" t="e">
        <f t="shared" si="98"/>
        <v>#N/A</v>
      </c>
      <c r="M1601" s="10">
        <f t="shared" si="99"/>
        <v>126264.77499999999</v>
      </c>
    </row>
    <row r="1602" spans="6:13" ht="20" customHeight="1" x14ac:dyDescent="0.2">
      <c r="F1602" s="4">
        <v>43601</v>
      </c>
      <c r="G1602" t="s">
        <v>5</v>
      </c>
      <c r="H1602" t="s">
        <v>4</v>
      </c>
      <c r="I1602" s="10">
        <v>127389.485</v>
      </c>
      <c r="J1602" s="30">
        <f t="shared" si="96"/>
        <v>127389.485</v>
      </c>
      <c r="K1602" s="30" t="e">
        <f t="shared" si="97"/>
        <v>#N/A</v>
      </c>
      <c r="L1602" s="30" t="e">
        <f t="shared" si="98"/>
        <v>#N/A</v>
      </c>
      <c r="M1602" s="10">
        <f t="shared" si="99"/>
        <v>127389.485</v>
      </c>
    </row>
    <row r="1603" spans="6:13" ht="20" customHeight="1" x14ac:dyDescent="0.2">
      <c r="F1603" s="4">
        <v>43602</v>
      </c>
      <c r="G1603" t="s">
        <v>5</v>
      </c>
      <c r="H1603" t="s">
        <v>4</v>
      </c>
      <c r="I1603" s="10">
        <v>126934.24</v>
      </c>
      <c r="J1603" s="30">
        <f t="shared" si="96"/>
        <v>126934.24</v>
      </c>
      <c r="K1603" s="30" t="e">
        <f t="shared" si="97"/>
        <v>#N/A</v>
      </c>
      <c r="L1603" s="30" t="e">
        <f t="shared" si="98"/>
        <v>#N/A</v>
      </c>
      <c r="M1603" s="10">
        <f t="shared" si="99"/>
        <v>126934.24</v>
      </c>
    </row>
    <row r="1604" spans="6:13" ht="20" customHeight="1" x14ac:dyDescent="0.2">
      <c r="F1604" s="4">
        <v>43603</v>
      </c>
      <c r="G1604" t="s">
        <v>5</v>
      </c>
      <c r="H1604" t="s">
        <v>4</v>
      </c>
      <c r="I1604" s="10">
        <v>112990.63499999999</v>
      </c>
      <c r="J1604" s="30">
        <f t="shared" si="96"/>
        <v>112990.63499999999</v>
      </c>
      <c r="K1604" s="30" t="e">
        <f t="shared" si="97"/>
        <v>#N/A</v>
      </c>
      <c r="L1604" s="30" t="e">
        <f t="shared" si="98"/>
        <v>#N/A</v>
      </c>
      <c r="M1604" s="10">
        <f t="shared" si="99"/>
        <v>112990.63499999999</v>
      </c>
    </row>
    <row r="1605" spans="6:13" ht="20" customHeight="1" x14ac:dyDescent="0.2">
      <c r="F1605" s="4">
        <v>43604</v>
      </c>
      <c r="G1605" t="s">
        <v>5</v>
      </c>
      <c r="H1605" t="s">
        <v>4</v>
      </c>
      <c r="I1605" s="10">
        <v>104054.85</v>
      </c>
      <c r="J1605" s="30">
        <f t="shared" si="96"/>
        <v>104054.85</v>
      </c>
      <c r="K1605" s="30" t="e">
        <f t="shared" si="97"/>
        <v>#N/A</v>
      </c>
      <c r="L1605" s="30" t="e">
        <f t="shared" si="98"/>
        <v>#N/A</v>
      </c>
      <c r="M1605" s="10">
        <f t="shared" si="99"/>
        <v>104054.85</v>
      </c>
    </row>
    <row r="1606" spans="6:13" ht="20" customHeight="1" x14ac:dyDescent="0.2">
      <c r="F1606" s="4">
        <v>43605</v>
      </c>
      <c r="G1606" t="s">
        <v>5</v>
      </c>
      <c r="H1606" t="s">
        <v>4</v>
      </c>
      <c r="I1606" s="10">
        <v>118733.42</v>
      </c>
      <c r="J1606" s="30">
        <f t="shared" ref="J1606:J1669" si="100">IF(G1606="Y",I1606,NA())</f>
        <v>118733.42</v>
      </c>
      <c r="K1606" s="30" t="e">
        <f t="shared" ref="K1606:K1669" si="101">IF(G1606="N",I1606,NA())</f>
        <v>#N/A</v>
      </c>
      <c r="L1606" s="30" t="e">
        <f t="shared" ref="L1606:L1669" si="102">IF(H1606="Y",I1606,NA())</f>
        <v>#N/A</v>
      </c>
      <c r="M1606" s="10">
        <f t="shared" ref="M1606:M1669" si="103">IF(H1606="Y",NA(),I1606)</f>
        <v>118733.42</v>
      </c>
    </row>
    <row r="1607" spans="6:13" ht="20" customHeight="1" x14ac:dyDescent="0.2">
      <c r="F1607" s="4">
        <v>43606</v>
      </c>
      <c r="G1607" t="s">
        <v>5</v>
      </c>
      <c r="H1607" t="s">
        <v>4</v>
      </c>
      <c r="I1607" s="10">
        <v>121766.77</v>
      </c>
      <c r="J1607" s="30">
        <f t="shared" si="100"/>
        <v>121766.77</v>
      </c>
      <c r="K1607" s="30" t="e">
        <f t="shared" si="101"/>
        <v>#N/A</v>
      </c>
      <c r="L1607" s="30" t="e">
        <f t="shared" si="102"/>
        <v>#N/A</v>
      </c>
      <c r="M1607" s="10">
        <f t="shared" si="103"/>
        <v>121766.77</v>
      </c>
    </row>
    <row r="1608" spans="6:13" ht="20" customHeight="1" x14ac:dyDescent="0.2">
      <c r="F1608" s="4">
        <v>43607</v>
      </c>
      <c r="G1608" t="s">
        <v>5</v>
      </c>
      <c r="H1608" t="s">
        <v>4</v>
      </c>
      <c r="I1608" s="10">
        <v>122015.59</v>
      </c>
      <c r="J1608" s="30">
        <f t="shared" si="100"/>
        <v>122015.59</v>
      </c>
      <c r="K1608" s="30" t="e">
        <f t="shared" si="101"/>
        <v>#N/A</v>
      </c>
      <c r="L1608" s="30" t="e">
        <f t="shared" si="102"/>
        <v>#N/A</v>
      </c>
      <c r="M1608" s="10">
        <f t="shared" si="103"/>
        <v>122015.59</v>
      </c>
    </row>
    <row r="1609" spans="6:13" ht="20" customHeight="1" x14ac:dyDescent="0.2">
      <c r="F1609" s="4">
        <v>43608</v>
      </c>
      <c r="G1609" t="s">
        <v>5</v>
      </c>
      <c r="H1609" t="s">
        <v>4</v>
      </c>
      <c r="I1609" s="10">
        <v>119118.11</v>
      </c>
      <c r="J1609" s="30">
        <f t="shared" si="100"/>
        <v>119118.11</v>
      </c>
      <c r="K1609" s="30" t="e">
        <f t="shared" si="101"/>
        <v>#N/A</v>
      </c>
      <c r="L1609" s="30" t="e">
        <f t="shared" si="102"/>
        <v>#N/A</v>
      </c>
      <c r="M1609" s="10">
        <f t="shared" si="103"/>
        <v>119118.11</v>
      </c>
    </row>
    <row r="1610" spans="6:13" ht="20" customHeight="1" x14ac:dyDescent="0.2">
      <c r="F1610" s="4">
        <v>43609</v>
      </c>
      <c r="G1610" t="s">
        <v>5</v>
      </c>
      <c r="H1610" t="s">
        <v>4</v>
      </c>
      <c r="I1610" s="10">
        <v>118924.765</v>
      </c>
      <c r="J1610" s="30">
        <f t="shared" si="100"/>
        <v>118924.765</v>
      </c>
      <c r="K1610" s="30" t="e">
        <f t="shared" si="101"/>
        <v>#N/A</v>
      </c>
      <c r="L1610" s="30" t="e">
        <f t="shared" si="102"/>
        <v>#N/A</v>
      </c>
      <c r="M1610" s="10">
        <f t="shared" si="103"/>
        <v>118924.765</v>
      </c>
    </row>
    <row r="1611" spans="6:13" ht="20" customHeight="1" x14ac:dyDescent="0.2">
      <c r="F1611" s="4">
        <v>43610</v>
      </c>
      <c r="G1611" t="s">
        <v>5</v>
      </c>
      <c r="H1611" t="s">
        <v>4</v>
      </c>
      <c r="I1611" s="10">
        <v>104949.95</v>
      </c>
      <c r="J1611" s="30">
        <f t="shared" si="100"/>
        <v>104949.95</v>
      </c>
      <c r="K1611" s="30" t="e">
        <f t="shared" si="101"/>
        <v>#N/A</v>
      </c>
      <c r="L1611" s="30" t="e">
        <f t="shared" si="102"/>
        <v>#N/A</v>
      </c>
      <c r="M1611" s="10">
        <f t="shared" si="103"/>
        <v>104949.95</v>
      </c>
    </row>
    <row r="1612" spans="6:13" ht="20" customHeight="1" x14ac:dyDescent="0.2">
      <c r="F1612" s="4">
        <v>43611</v>
      </c>
      <c r="G1612" t="s">
        <v>5</v>
      </c>
      <c r="H1612" t="s">
        <v>4</v>
      </c>
      <c r="I1612" s="10">
        <v>106153.43</v>
      </c>
      <c r="J1612" s="30">
        <f t="shared" si="100"/>
        <v>106153.43</v>
      </c>
      <c r="K1612" s="30" t="e">
        <f t="shared" si="101"/>
        <v>#N/A</v>
      </c>
      <c r="L1612" s="30" t="e">
        <f t="shared" si="102"/>
        <v>#N/A</v>
      </c>
      <c r="M1612" s="10">
        <f t="shared" si="103"/>
        <v>106153.43</v>
      </c>
    </row>
    <row r="1613" spans="6:13" ht="20" customHeight="1" x14ac:dyDescent="0.2">
      <c r="F1613" s="4">
        <v>43612</v>
      </c>
      <c r="G1613" t="s">
        <v>5</v>
      </c>
      <c r="H1613" t="s">
        <v>4</v>
      </c>
      <c r="I1613" s="10">
        <v>130229.295</v>
      </c>
      <c r="J1613" s="30">
        <f t="shared" si="100"/>
        <v>130229.295</v>
      </c>
      <c r="K1613" s="30" t="e">
        <f t="shared" si="101"/>
        <v>#N/A</v>
      </c>
      <c r="L1613" s="30" t="e">
        <f t="shared" si="102"/>
        <v>#N/A</v>
      </c>
      <c r="M1613" s="10">
        <f t="shared" si="103"/>
        <v>130229.295</v>
      </c>
    </row>
    <row r="1614" spans="6:13" ht="20" customHeight="1" x14ac:dyDescent="0.2">
      <c r="F1614" s="4">
        <v>43613</v>
      </c>
      <c r="G1614" t="s">
        <v>5</v>
      </c>
      <c r="H1614" t="s">
        <v>4</v>
      </c>
      <c r="I1614" s="10">
        <v>133799.655</v>
      </c>
      <c r="J1614" s="30">
        <f t="shared" si="100"/>
        <v>133799.655</v>
      </c>
      <c r="K1614" s="30" t="e">
        <f t="shared" si="101"/>
        <v>#N/A</v>
      </c>
      <c r="L1614" s="30" t="e">
        <f t="shared" si="102"/>
        <v>#N/A</v>
      </c>
      <c r="M1614" s="10">
        <f t="shared" si="103"/>
        <v>133799.655</v>
      </c>
    </row>
    <row r="1615" spans="6:13" ht="20" customHeight="1" x14ac:dyDescent="0.2">
      <c r="F1615" s="4">
        <v>43614</v>
      </c>
      <c r="G1615" t="s">
        <v>5</v>
      </c>
      <c r="H1615" t="s">
        <v>4</v>
      </c>
      <c r="I1615" s="10">
        <v>136301.49</v>
      </c>
      <c r="J1615" s="30">
        <f t="shared" si="100"/>
        <v>136301.49</v>
      </c>
      <c r="K1615" s="30" t="e">
        <f t="shared" si="101"/>
        <v>#N/A</v>
      </c>
      <c r="L1615" s="30" t="e">
        <f t="shared" si="102"/>
        <v>#N/A</v>
      </c>
      <c r="M1615" s="10">
        <f t="shared" si="103"/>
        <v>136301.49</v>
      </c>
    </row>
    <row r="1616" spans="6:13" ht="20" customHeight="1" x14ac:dyDescent="0.2">
      <c r="F1616" s="4">
        <v>43615</v>
      </c>
      <c r="G1616" t="s">
        <v>5</v>
      </c>
      <c r="H1616" t="s">
        <v>4</v>
      </c>
      <c r="I1616" s="10">
        <v>138857.13500000001</v>
      </c>
      <c r="J1616" s="30">
        <f t="shared" si="100"/>
        <v>138857.13500000001</v>
      </c>
      <c r="K1616" s="30" t="e">
        <f t="shared" si="101"/>
        <v>#N/A</v>
      </c>
      <c r="L1616" s="30" t="e">
        <f t="shared" si="102"/>
        <v>#N/A</v>
      </c>
      <c r="M1616" s="10">
        <f t="shared" si="103"/>
        <v>138857.13500000001</v>
      </c>
    </row>
    <row r="1617" spans="6:13" ht="20" customHeight="1" x14ac:dyDescent="0.2">
      <c r="F1617" s="4">
        <v>43616</v>
      </c>
      <c r="G1617" t="s">
        <v>5</v>
      </c>
      <c r="H1617" t="s">
        <v>4</v>
      </c>
      <c r="I1617" s="10">
        <v>133869.14000000001</v>
      </c>
      <c r="J1617" s="30">
        <f t="shared" si="100"/>
        <v>133869.14000000001</v>
      </c>
      <c r="K1617" s="30" t="e">
        <f t="shared" si="101"/>
        <v>#N/A</v>
      </c>
      <c r="L1617" s="30" t="e">
        <f t="shared" si="102"/>
        <v>#N/A</v>
      </c>
      <c r="M1617" s="10">
        <f t="shared" si="103"/>
        <v>133869.14000000001</v>
      </c>
    </row>
    <row r="1618" spans="6:13" ht="20" customHeight="1" x14ac:dyDescent="0.2">
      <c r="F1618" s="4">
        <v>43617</v>
      </c>
      <c r="G1618" t="s">
        <v>5</v>
      </c>
      <c r="H1618" t="s">
        <v>4</v>
      </c>
      <c r="I1618" s="10">
        <v>120653.435</v>
      </c>
      <c r="J1618" s="30">
        <f t="shared" si="100"/>
        <v>120653.435</v>
      </c>
      <c r="K1618" s="30" t="e">
        <f t="shared" si="101"/>
        <v>#N/A</v>
      </c>
      <c r="L1618" s="30" t="e">
        <f t="shared" si="102"/>
        <v>#N/A</v>
      </c>
      <c r="M1618" s="10">
        <f t="shared" si="103"/>
        <v>120653.435</v>
      </c>
    </row>
    <row r="1619" spans="6:13" ht="20" customHeight="1" x14ac:dyDescent="0.2">
      <c r="F1619" s="4">
        <v>43618</v>
      </c>
      <c r="G1619" t="s">
        <v>5</v>
      </c>
      <c r="H1619" t="s">
        <v>4</v>
      </c>
      <c r="I1619" s="10">
        <v>118086.93</v>
      </c>
      <c r="J1619" s="30">
        <f t="shared" si="100"/>
        <v>118086.93</v>
      </c>
      <c r="K1619" s="30" t="e">
        <f t="shared" si="101"/>
        <v>#N/A</v>
      </c>
      <c r="L1619" s="30" t="e">
        <f t="shared" si="102"/>
        <v>#N/A</v>
      </c>
      <c r="M1619" s="10">
        <f t="shared" si="103"/>
        <v>118086.93</v>
      </c>
    </row>
    <row r="1620" spans="6:13" ht="20" customHeight="1" x14ac:dyDescent="0.2">
      <c r="F1620" s="4">
        <v>43619</v>
      </c>
      <c r="G1620" t="s">
        <v>5</v>
      </c>
      <c r="H1620" t="s">
        <v>4</v>
      </c>
      <c r="I1620" s="10">
        <v>135437.85</v>
      </c>
      <c r="J1620" s="30">
        <f t="shared" si="100"/>
        <v>135437.85</v>
      </c>
      <c r="K1620" s="30" t="e">
        <f t="shared" si="101"/>
        <v>#N/A</v>
      </c>
      <c r="L1620" s="30" t="e">
        <f t="shared" si="102"/>
        <v>#N/A</v>
      </c>
      <c r="M1620" s="10">
        <f t="shared" si="103"/>
        <v>135437.85</v>
      </c>
    </row>
    <row r="1621" spans="6:13" ht="20" customHeight="1" x14ac:dyDescent="0.2">
      <c r="F1621" s="4">
        <v>43620</v>
      </c>
      <c r="G1621" t="s">
        <v>5</v>
      </c>
      <c r="H1621" t="s">
        <v>4</v>
      </c>
      <c r="I1621" s="10">
        <v>136149.125</v>
      </c>
      <c r="J1621" s="30">
        <f t="shared" si="100"/>
        <v>136149.125</v>
      </c>
      <c r="K1621" s="30" t="e">
        <f t="shared" si="101"/>
        <v>#N/A</v>
      </c>
      <c r="L1621" s="30" t="e">
        <f t="shared" si="102"/>
        <v>#N/A</v>
      </c>
      <c r="M1621" s="10">
        <f t="shared" si="103"/>
        <v>136149.125</v>
      </c>
    </row>
    <row r="1622" spans="6:13" ht="20" customHeight="1" x14ac:dyDescent="0.2">
      <c r="F1622" s="4">
        <v>43621</v>
      </c>
      <c r="G1622" t="s">
        <v>5</v>
      </c>
      <c r="H1622" t="s">
        <v>4</v>
      </c>
      <c r="I1622" s="10">
        <v>137844.815</v>
      </c>
      <c r="J1622" s="30">
        <f t="shared" si="100"/>
        <v>137844.815</v>
      </c>
      <c r="K1622" s="30" t="e">
        <f t="shared" si="101"/>
        <v>#N/A</v>
      </c>
      <c r="L1622" s="30" t="e">
        <f t="shared" si="102"/>
        <v>#N/A</v>
      </c>
      <c r="M1622" s="10">
        <f t="shared" si="103"/>
        <v>137844.815</v>
      </c>
    </row>
    <row r="1623" spans="6:13" ht="20" customHeight="1" x14ac:dyDescent="0.2">
      <c r="F1623" s="4">
        <v>43622</v>
      </c>
      <c r="G1623" t="s">
        <v>5</v>
      </c>
      <c r="H1623" t="s">
        <v>4</v>
      </c>
      <c r="I1623" s="10">
        <v>134971.77499999999</v>
      </c>
      <c r="J1623" s="30">
        <f t="shared" si="100"/>
        <v>134971.77499999999</v>
      </c>
      <c r="K1623" s="30" t="e">
        <f t="shared" si="101"/>
        <v>#N/A</v>
      </c>
      <c r="L1623" s="30" t="e">
        <f t="shared" si="102"/>
        <v>#N/A</v>
      </c>
      <c r="M1623" s="10">
        <f t="shared" si="103"/>
        <v>134971.77499999999</v>
      </c>
    </row>
    <row r="1624" spans="6:13" ht="20" customHeight="1" x14ac:dyDescent="0.2">
      <c r="F1624" s="4">
        <v>43623</v>
      </c>
      <c r="G1624" t="s">
        <v>5</v>
      </c>
      <c r="H1624" t="s">
        <v>4</v>
      </c>
      <c r="I1624" s="10">
        <v>132003.44</v>
      </c>
      <c r="J1624" s="30">
        <f t="shared" si="100"/>
        <v>132003.44</v>
      </c>
      <c r="K1624" s="30" t="e">
        <f t="shared" si="101"/>
        <v>#N/A</v>
      </c>
      <c r="L1624" s="30" t="e">
        <f t="shared" si="102"/>
        <v>#N/A</v>
      </c>
      <c r="M1624" s="10">
        <f t="shared" si="103"/>
        <v>132003.44</v>
      </c>
    </row>
    <row r="1625" spans="6:13" ht="20" customHeight="1" x14ac:dyDescent="0.2">
      <c r="F1625" s="4">
        <v>43624</v>
      </c>
      <c r="G1625" t="s">
        <v>5</v>
      </c>
      <c r="H1625" t="s">
        <v>4</v>
      </c>
      <c r="I1625" s="10">
        <v>117243.63</v>
      </c>
      <c r="J1625" s="30">
        <f t="shared" si="100"/>
        <v>117243.63</v>
      </c>
      <c r="K1625" s="30" t="e">
        <f t="shared" si="101"/>
        <v>#N/A</v>
      </c>
      <c r="L1625" s="30" t="e">
        <f t="shared" si="102"/>
        <v>#N/A</v>
      </c>
      <c r="M1625" s="10">
        <f t="shared" si="103"/>
        <v>117243.63</v>
      </c>
    </row>
    <row r="1626" spans="6:13" ht="20" customHeight="1" x14ac:dyDescent="0.2">
      <c r="F1626" s="4">
        <v>43625</v>
      </c>
      <c r="G1626" t="s">
        <v>5</v>
      </c>
      <c r="H1626" t="s">
        <v>4</v>
      </c>
      <c r="I1626" s="10">
        <v>110669.42</v>
      </c>
      <c r="J1626" s="30">
        <f t="shared" si="100"/>
        <v>110669.42</v>
      </c>
      <c r="K1626" s="30" t="e">
        <f t="shared" si="101"/>
        <v>#N/A</v>
      </c>
      <c r="L1626" s="30" t="e">
        <f t="shared" si="102"/>
        <v>#N/A</v>
      </c>
      <c r="M1626" s="10">
        <f t="shared" si="103"/>
        <v>110669.42</v>
      </c>
    </row>
    <row r="1627" spans="6:13" ht="20" customHeight="1" x14ac:dyDescent="0.2">
      <c r="F1627" s="4">
        <v>43626</v>
      </c>
      <c r="G1627" t="s">
        <v>5</v>
      </c>
      <c r="H1627" t="s">
        <v>5</v>
      </c>
      <c r="I1627" s="10">
        <v>108133.03</v>
      </c>
      <c r="J1627" s="30">
        <f t="shared" si="100"/>
        <v>108133.03</v>
      </c>
      <c r="K1627" s="30" t="e">
        <f t="shared" si="101"/>
        <v>#N/A</v>
      </c>
      <c r="L1627" s="30">
        <f t="shared" si="102"/>
        <v>108133.03</v>
      </c>
      <c r="M1627" s="10" t="e">
        <f t="shared" si="103"/>
        <v>#N/A</v>
      </c>
    </row>
    <row r="1628" spans="6:13" ht="20" customHeight="1" x14ac:dyDescent="0.2">
      <c r="F1628" s="4">
        <v>43627</v>
      </c>
      <c r="G1628" t="s">
        <v>5</v>
      </c>
      <c r="H1628" t="s">
        <v>4</v>
      </c>
      <c r="I1628" s="10">
        <v>122760.92</v>
      </c>
      <c r="J1628" s="30">
        <f t="shared" si="100"/>
        <v>122760.92</v>
      </c>
      <c r="K1628" s="30" t="e">
        <f t="shared" si="101"/>
        <v>#N/A</v>
      </c>
      <c r="L1628" s="30" t="e">
        <f t="shared" si="102"/>
        <v>#N/A</v>
      </c>
      <c r="M1628" s="10">
        <f t="shared" si="103"/>
        <v>122760.92</v>
      </c>
    </row>
    <row r="1629" spans="6:13" ht="20" customHeight="1" x14ac:dyDescent="0.2">
      <c r="F1629" s="4">
        <v>43628</v>
      </c>
      <c r="G1629" t="s">
        <v>5</v>
      </c>
      <c r="H1629" t="s">
        <v>4</v>
      </c>
      <c r="I1629" s="10">
        <v>128127.75</v>
      </c>
      <c r="J1629" s="30">
        <f t="shared" si="100"/>
        <v>128127.75</v>
      </c>
      <c r="K1629" s="30" t="e">
        <f t="shared" si="101"/>
        <v>#N/A</v>
      </c>
      <c r="L1629" s="30" t="e">
        <f t="shared" si="102"/>
        <v>#N/A</v>
      </c>
      <c r="M1629" s="10">
        <f t="shared" si="103"/>
        <v>128127.75</v>
      </c>
    </row>
    <row r="1630" spans="6:13" ht="20" customHeight="1" x14ac:dyDescent="0.2">
      <c r="F1630" s="4">
        <v>43629</v>
      </c>
      <c r="G1630" t="s">
        <v>5</v>
      </c>
      <c r="H1630" t="s">
        <v>4</v>
      </c>
      <c r="I1630" s="10">
        <v>128535.19</v>
      </c>
      <c r="J1630" s="30">
        <f t="shared" si="100"/>
        <v>128535.19</v>
      </c>
      <c r="K1630" s="30" t="e">
        <f t="shared" si="101"/>
        <v>#N/A</v>
      </c>
      <c r="L1630" s="30" t="e">
        <f t="shared" si="102"/>
        <v>#N/A</v>
      </c>
      <c r="M1630" s="10">
        <f t="shared" si="103"/>
        <v>128535.19</v>
      </c>
    </row>
    <row r="1631" spans="6:13" ht="20" customHeight="1" x14ac:dyDescent="0.2">
      <c r="F1631" s="4">
        <v>43630</v>
      </c>
      <c r="G1631" t="s">
        <v>5</v>
      </c>
      <c r="H1631" t="s">
        <v>4</v>
      </c>
      <c r="I1631" s="10">
        <v>128153.19500000001</v>
      </c>
      <c r="J1631" s="30">
        <f t="shared" si="100"/>
        <v>128153.19500000001</v>
      </c>
      <c r="K1631" s="30" t="e">
        <f t="shared" si="101"/>
        <v>#N/A</v>
      </c>
      <c r="L1631" s="30" t="e">
        <f t="shared" si="102"/>
        <v>#N/A</v>
      </c>
      <c r="M1631" s="10">
        <f t="shared" si="103"/>
        <v>128153.19500000001</v>
      </c>
    </row>
    <row r="1632" spans="6:13" ht="20" customHeight="1" x14ac:dyDescent="0.2">
      <c r="F1632" s="4">
        <v>43631</v>
      </c>
      <c r="G1632" t="s">
        <v>5</v>
      </c>
      <c r="H1632" t="s">
        <v>4</v>
      </c>
      <c r="I1632" s="10">
        <v>121097.845</v>
      </c>
      <c r="J1632" s="30">
        <f t="shared" si="100"/>
        <v>121097.845</v>
      </c>
      <c r="K1632" s="30" t="e">
        <f t="shared" si="101"/>
        <v>#N/A</v>
      </c>
      <c r="L1632" s="30" t="e">
        <f t="shared" si="102"/>
        <v>#N/A</v>
      </c>
      <c r="M1632" s="10">
        <f t="shared" si="103"/>
        <v>121097.845</v>
      </c>
    </row>
    <row r="1633" spans="6:13" ht="20" customHeight="1" x14ac:dyDescent="0.2">
      <c r="F1633" s="4">
        <v>43632</v>
      </c>
      <c r="G1633" t="s">
        <v>5</v>
      </c>
      <c r="H1633" t="s">
        <v>4</v>
      </c>
      <c r="I1633" s="10">
        <v>116811.39</v>
      </c>
      <c r="J1633" s="30">
        <f t="shared" si="100"/>
        <v>116811.39</v>
      </c>
      <c r="K1633" s="30" t="e">
        <f t="shared" si="101"/>
        <v>#N/A</v>
      </c>
      <c r="L1633" s="30" t="e">
        <f t="shared" si="102"/>
        <v>#N/A</v>
      </c>
      <c r="M1633" s="10">
        <f t="shared" si="103"/>
        <v>116811.39</v>
      </c>
    </row>
    <row r="1634" spans="6:13" ht="20" customHeight="1" x14ac:dyDescent="0.2">
      <c r="F1634" s="4">
        <v>43633</v>
      </c>
      <c r="G1634" t="s">
        <v>5</v>
      </c>
      <c r="H1634" t="s">
        <v>4</v>
      </c>
      <c r="I1634" s="10">
        <v>129972.91499999999</v>
      </c>
      <c r="J1634" s="30">
        <f t="shared" si="100"/>
        <v>129972.91499999999</v>
      </c>
      <c r="K1634" s="30" t="e">
        <f t="shared" si="101"/>
        <v>#N/A</v>
      </c>
      <c r="L1634" s="30" t="e">
        <f t="shared" si="102"/>
        <v>#N/A</v>
      </c>
      <c r="M1634" s="10">
        <f t="shared" si="103"/>
        <v>129972.91499999999</v>
      </c>
    </row>
    <row r="1635" spans="6:13" ht="20" customHeight="1" x14ac:dyDescent="0.2">
      <c r="F1635" s="4">
        <v>43634</v>
      </c>
      <c r="G1635" t="s">
        <v>5</v>
      </c>
      <c r="H1635" t="s">
        <v>4</v>
      </c>
      <c r="I1635" s="10">
        <v>137922.22</v>
      </c>
      <c r="J1635" s="30">
        <f t="shared" si="100"/>
        <v>137922.22</v>
      </c>
      <c r="K1635" s="30" t="e">
        <f t="shared" si="101"/>
        <v>#N/A</v>
      </c>
      <c r="L1635" s="30" t="e">
        <f t="shared" si="102"/>
        <v>#N/A</v>
      </c>
      <c r="M1635" s="10">
        <f t="shared" si="103"/>
        <v>137922.22</v>
      </c>
    </row>
    <row r="1636" spans="6:13" ht="20" customHeight="1" x14ac:dyDescent="0.2">
      <c r="F1636" s="4">
        <v>43635</v>
      </c>
      <c r="G1636" t="s">
        <v>5</v>
      </c>
      <c r="H1636" t="s">
        <v>4</v>
      </c>
      <c r="I1636" s="10">
        <v>144737.12</v>
      </c>
      <c r="J1636" s="30">
        <f t="shared" si="100"/>
        <v>144737.12</v>
      </c>
      <c r="K1636" s="30" t="e">
        <f t="shared" si="101"/>
        <v>#N/A</v>
      </c>
      <c r="L1636" s="30" t="e">
        <f t="shared" si="102"/>
        <v>#N/A</v>
      </c>
      <c r="M1636" s="10">
        <f t="shared" si="103"/>
        <v>144737.12</v>
      </c>
    </row>
    <row r="1637" spans="6:13" ht="20" customHeight="1" x14ac:dyDescent="0.2">
      <c r="F1637" s="4">
        <v>43636</v>
      </c>
      <c r="G1637" t="s">
        <v>5</v>
      </c>
      <c r="H1637" t="s">
        <v>4</v>
      </c>
      <c r="I1637" s="10">
        <v>148609.595</v>
      </c>
      <c r="J1637" s="30">
        <f t="shared" si="100"/>
        <v>148609.595</v>
      </c>
      <c r="K1637" s="30" t="e">
        <f t="shared" si="101"/>
        <v>#N/A</v>
      </c>
      <c r="L1637" s="30" t="e">
        <f t="shared" si="102"/>
        <v>#N/A</v>
      </c>
      <c r="M1637" s="10">
        <f t="shared" si="103"/>
        <v>148609.595</v>
      </c>
    </row>
    <row r="1638" spans="6:13" ht="20" customHeight="1" x14ac:dyDescent="0.2">
      <c r="F1638" s="4">
        <v>43637</v>
      </c>
      <c r="G1638" t="s">
        <v>5</v>
      </c>
      <c r="H1638" t="s">
        <v>4</v>
      </c>
      <c r="I1638" s="10">
        <v>144504.32999999999</v>
      </c>
      <c r="J1638" s="30">
        <f t="shared" si="100"/>
        <v>144504.32999999999</v>
      </c>
      <c r="K1638" s="30" t="e">
        <f t="shared" si="101"/>
        <v>#N/A</v>
      </c>
      <c r="L1638" s="30" t="e">
        <f t="shared" si="102"/>
        <v>#N/A</v>
      </c>
      <c r="M1638" s="10">
        <f t="shared" si="103"/>
        <v>144504.32999999999</v>
      </c>
    </row>
    <row r="1639" spans="6:13" ht="20" customHeight="1" x14ac:dyDescent="0.2">
      <c r="F1639" s="4">
        <v>43638</v>
      </c>
      <c r="G1639" t="s">
        <v>5</v>
      </c>
      <c r="H1639" t="s">
        <v>4</v>
      </c>
      <c r="I1639" s="10">
        <v>132829.29</v>
      </c>
      <c r="J1639" s="30">
        <f t="shared" si="100"/>
        <v>132829.29</v>
      </c>
      <c r="K1639" s="30" t="e">
        <f t="shared" si="101"/>
        <v>#N/A</v>
      </c>
      <c r="L1639" s="30" t="e">
        <f t="shared" si="102"/>
        <v>#N/A</v>
      </c>
      <c r="M1639" s="10">
        <f t="shared" si="103"/>
        <v>132829.29</v>
      </c>
    </row>
    <row r="1640" spans="6:13" ht="20" customHeight="1" x14ac:dyDescent="0.2">
      <c r="F1640" s="4">
        <v>43639</v>
      </c>
      <c r="G1640" t="s">
        <v>5</v>
      </c>
      <c r="H1640" t="s">
        <v>4</v>
      </c>
      <c r="I1640" s="10">
        <v>133525.32</v>
      </c>
      <c r="J1640" s="30">
        <f t="shared" si="100"/>
        <v>133525.32</v>
      </c>
      <c r="K1640" s="30" t="e">
        <f t="shared" si="101"/>
        <v>#N/A</v>
      </c>
      <c r="L1640" s="30" t="e">
        <f t="shared" si="102"/>
        <v>#N/A</v>
      </c>
      <c r="M1640" s="10">
        <f t="shared" si="103"/>
        <v>133525.32</v>
      </c>
    </row>
    <row r="1641" spans="6:13" ht="20" customHeight="1" x14ac:dyDescent="0.2">
      <c r="F1641" s="4">
        <v>43640</v>
      </c>
      <c r="G1641" t="s">
        <v>5</v>
      </c>
      <c r="H1641" t="s">
        <v>4</v>
      </c>
      <c r="I1641" s="10">
        <v>146856.79999999999</v>
      </c>
      <c r="J1641" s="30">
        <f t="shared" si="100"/>
        <v>146856.79999999999</v>
      </c>
      <c r="K1641" s="30" t="e">
        <f t="shared" si="101"/>
        <v>#N/A</v>
      </c>
      <c r="L1641" s="30" t="e">
        <f t="shared" si="102"/>
        <v>#N/A</v>
      </c>
      <c r="M1641" s="10">
        <f t="shared" si="103"/>
        <v>146856.79999999999</v>
      </c>
    </row>
    <row r="1642" spans="6:13" ht="20" customHeight="1" x14ac:dyDescent="0.2">
      <c r="F1642" s="4">
        <v>43641</v>
      </c>
      <c r="G1642" t="s">
        <v>5</v>
      </c>
      <c r="H1642" t="s">
        <v>4</v>
      </c>
      <c r="I1642" s="10">
        <v>145807.25</v>
      </c>
      <c r="J1642" s="30">
        <f t="shared" si="100"/>
        <v>145807.25</v>
      </c>
      <c r="K1642" s="30" t="e">
        <f t="shared" si="101"/>
        <v>#N/A</v>
      </c>
      <c r="L1642" s="30" t="e">
        <f t="shared" si="102"/>
        <v>#N/A</v>
      </c>
      <c r="M1642" s="10">
        <f t="shared" si="103"/>
        <v>145807.25</v>
      </c>
    </row>
    <row r="1643" spans="6:13" ht="20" customHeight="1" x14ac:dyDescent="0.2">
      <c r="F1643" s="4">
        <v>43642</v>
      </c>
      <c r="G1643" t="s">
        <v>5</v>
      </c>
      <c r="H1643" t="s">
        <v>4</v>
      </c>
      <c r="I1643" s="10">
        <v>139351.56</v>
      </c>
      <c r="J1643" s="30">
        <f t="shared" si="100"/>
        <v>139351.56</v>
      </c>
      <c r="K1643" s="30" t="e">
        <f t="shared" si="101"/>
        <v>#N/A</v>
      </c>
      <c r="L1643" s="30" t="e">
        <f t="shared" si="102"/>
        <v>#N/A</v>
      </c>
      <c r="M1643" s="10">
        <f t="shared" si="103"/>
        <v>139351.56</v>
      </c>
    </row>
    <row r="1644" spans="6:13" ht="20" customHeight="1" x14ac:dyDescent="0.2">
      <c r="F1644" s="4">
        <v>43643</v>
      </c>
      <c r="G1644" t="s">
        <v>5</v>
      </c>
      <c r="H1644" t="s">
        <v>4</v>
      </c>
      <c r="I1644" s="10">
        <v>131023.66</v>
      </c>
      <c r="J1644" s="30">
        <f t="shared" si="100"/>
        <v>131023.66</v>
      </c>
      <c r="K1644" s="30" t="e">
        <f t="shared" si="101"/>
        <v>#N/A</v>
      </c>
      <c r="L1644" s="30" t="e">
        <f t="shared" si="102"/>
        <v>#N/A</v>
      </c>
      <c r="M1644" s="10">
        <f t="shared" si="103"/>
        <v>131023.66</v>
      </c>
    </row>
    <row r="1645" spans="6:13" ht="20" customHeight="1" x14ac:dyDescent="0.2">
      <c r="F1645" s="4">
        <v>43644</v>
      </c>
      <c r="G1645" t="s">
        <v>4</v>
      </c>
      <c r="H1645" t="s">
        <v>4</v>
      </c>
      <c r="I1645" s="10">
        <v>123546.62</v>
      </c>
      <c r="J1645" s="30" t="e">
        <f t="shared" si="100"/>
        <v>#N/A</v>
      </c>
      <c r="K1645" s="30">
        <f t="shared" si="101"/>
        <v>123546.62</v>
      </c>
      <c r="L1645" s="30" t="e">
        <f t="shared" si="102"/>
        <v>#N/A</v>
      </c>
      <c r="M1645" s="10">
        <f t="shared" si="103"/>
        <v>123546.62</v>
      </c>
    </row>
    <row r="1646" spans="6:13" ht="20" customHeight="1" x14ac:dyDescent="0.2">
      <c r="F1646" s="4">
        <v>43645</v>
      </c>
      <c r="G1646" t="s">
        <v>4</v>
      </c>
      <c r="H1646" t="s">
        <v>4</v>
      </c>
      <c r="I1646" s="10">
        <v>117924.13</v>
      </c>
      <c r="J1646" s="30" t="e">
        <f t="shared" si="100"/>
        <v>#N/A</v>
      </c>
      <c r="K1646" s="30">
        <f t="shared" si="101"/>
        <v>117924.13</v>
      </c>
      <c r="L1646" s="30" t="e">
        <f t="shared" si="102"/>
        <v>#N/A</v>
      </c>
      <c r="M1646" s="10">
        <f t="shared" si="103"/>
        <v>117924.13</v>
      </c>
    </row>
    <row r="1647" spans="6:13" ht="20" customHeight="1" x14ac:dyDescent="0.2">
      <c r="F1647" s="4">
        <v>43646</v>
      </c>
      <c r="G1647" t="s">
        <v>4</v>
      </c>
      <c r="H1647" t="s">
        <v>4</v>
      </c>
      <c r="I1647" s="10">
        <v>116150.91499999999</v>
      </c>
      <c r="J1647" s="30" t="e">
        <f t="shared" si="100"/>
        <v>#N/A</v>
      </c>
      <c r="K1647" s="30">
        <f t="shared" si="101"/>
        <v>116150.91499999999</v>
      </c>
      <c r="L1647" s="30" t="e">
        <f t="shared" si="102"/>
        <v>#N/A</v>
      </c>
      <c r="M1647" s="10">
        <f t="shared" si="103"/>
        <v>116150.91499999999</v>
      </c>
    </row>
    <row r="1648" spans="6:13" ht="20" customHeight="1" x14ac:dyDescent="0.2">
      <c r="F1648" s="4">
        <v>43647</v>
      </c>
      <c r="G1648" t="s">
        <v>4</v>
      </c>
      <c r="H1648" t="s">
        <v>4</v>
      </c>
      <c r="I1648" s="10">
        <v>130565.58</v>
      </c>
      <c r="J1648" s="30" t="e">
        <f t="shared" si="100"/>
        <v>#N/A</v>
      </c>
      <c r="K1648" s="30">
        <f t="shared" si="101"/>
        <v>130565.58</v>
      </c>
      <c r="L1648" s="30" t="e">
        <f t="shared" si="102"/>
        <v>#N/A</v>
      </c>
      <c r="M1648" s="10">
        <f t="shared" si="103"/>
        <v>130565.58</v>
      </c>
    </row>
    <row r="1649" spans="6:13" ht="20" customHeight="1" x14ac:dyDescent="0.2">
      <c r="F1649" s="4">
        <v>43648</v>
      </c>
      <c r="G1649" t="s">
        <v>4</v>
      </c>
      <c r="H1649" t="s">
        <v>4</v>
      </c>
      <c r="I1649" s="10">
        <v>135866.75</v>
      </c>
      <c r="J1649" s="30" t="e">
        <f t="shared" si="100"/>
        <v>#N/A</v>
      </c>
      <c r="K1649" s="30">
        <f t="shared" si="101"/>
        <v>135866.75</v>
      </c>
      <c r="L1649" s="30" t="e">
        <f t="shared" si="102"/>
        <v>#N/A</v>
      </c>
      <c r="M1649" s="10">
        <f t="shared" si="103"/>
        <v>135866.75</v>
      </c>
    </row>
    <row r="1650" spans="6:13" ht="20" customHeight="1" x14ac:dyDescent="0.2">
      <c r="F1650" s="4">
        <v>43649</v>
      </c>
      <c r="G1650" t="s">
        <v>4</v>
      </c>
      <c r="H1650" t="s">
        <v>4</v>
      </c>
      <c r="I1650" s="10">
        <v>137327.70000000001</v>
      </c>
      <c r="J1650" s="30" t="e">
        <f t="shared" si="100"/>
        <v>#N/A</v>
      </c>
      <c r="K1650" s="30">
        <f t="shared" si="101"/>
        <v>137327.70000000001</v>
      </c>
      <c r="L1650" s="30" t="e">
        <f t="shared" si="102"/>
        <v>#N/A</v>
      </c>
      <c r="M1650" s="10">
        <f t="shared" si="103"/>
        <v>137327.70000000001</v>
      </c>
    </row>
    <row r="1651" spans="6:13" ht="20" customHeight="1" x14ac:dyDescent="0.2">
      <c r="F1651" s="4">
        <v>43650</v>
      </c>
      <c r="G1651" t="s">
        <v>4</v>
      </c>
      <c r="H1651" t="s">
        <v>4</v>
      </c>
      <c r="I1651" s="10">
        <v>135182.72500000001</v>
      </c>
      <c r="J1651" s="30" t="e">
        <f t="shared" si="100"/>
        <v>#N/A</v>
      </c>
      <c r="K1651" s="30">
        <f t="shared" si="101"/>
        <v>135182.72500000001</v>
      </c>
      <c r="L1651" s="30" t="e">
        <f t="shared" si="102"/>
        <v>#N/A</v>
      </c>
      <c r="M1651" s="10">
        <f t="shared" si="103"/>
        <v>135182.72500000001</v>
      </c>
    </row>
    <row r="1652" spans="6:13" ht="20" customHeight="1" x14ac:dyDescent="0.2">
      <c r="F1652" s="4">
        <v>43651</v>
      </c>
      <c r="G1652" t="s">
        <v>4</v>
      </c>
      <c r="H1652" t="s">
        <v>4</v>
      </c>
      <c r="I1652" s="10">
        <v>132774.29500000001</v>
      </c>
      <c r="J1652" s="30" t="e">
        <f t="shared" si="100"/>
        <v>#N/A</v>
      </c>
      <c r="K1652" s="30">
        <f t="shared" si="101"/>
        <v>132774.29500000001</v>
      </c>
      <c r="L1652" s="30" t="e">
        <f t="shared" si="102"/>
        <v>#N/A</v>
      </c>
      <c r="M1652" s="10">
        <f t="shared" si="103"/>
        <v>132774.29500000001</v>
      </c>
    </row>
    <row r="1653" spans="6:13" ht="20" customHeight="1" x14ac:dyDescent="0.2">
      <c r="F1653" s="4">
        <v>43652</v>
      </c>
      <c r="G1653" t="s">
        <v>4</v>
      </c>
      <c r="H1653" t="s">
        <v>4</v>
      </c>
      <c r="I1653" s="10">
        <v>114660.9</v>
      </c>
      <c r="J1653" s="30" t="e">
        <f t="shared" si="100"/>
        <v>#N/A</v>
      </c>
      <c r="K1653" s="30">
        <f t="shared" si="101"/>
        <v>114660.9</v>
      </c>
      <c r="L1653" s="30" t="e">
        <f t="shared" si="102"/>
        <v>#N/A</v>
      </c>
      <c r="M1653" s="10">
        <f t="shared" si="103"/>
        <v>114660.9</v>
      </c>
    </row>
    <row r="1654" spans="6:13" ht="20" customHeight="1" x14ac:dyDescent="0.2">
      <c r="F1654" s="4">
        <v>43653</v>
      </c>
      <c r="G1654" t="s">
        <v>4</v>
      </c>
      <c r="H1654" t="s">
        <v>4</v>
      </c>
      <c r="I1654" s="10">
        <v>114469.88</v>
      </c>
      <c r="J1654" s="30" t="e">
        <f t="shared" si="100"/>
        <v>#N/A</v>
      </c>
      <c r="K1654" s="30">
        <f t="shared" si="101"/>
        <v>114469.88</v>
      </c>
      <c r="L1654" s="30" t="e">
        <f t="shared" si="102"/>
        <v>#N/A</v>
      </c>
      <c r="M1654" s="10">
        <f t="shared" si="103"/>
        <v>114469.88</v>
      </c>
    </row>
    <row r="1655" spans="6:13" ht="20" customHeight="1" x14ac:dyDescent="0.2">
      <c r="F1655" s="4">
        <v>43654</v>
      </c>
      <c r="G1655" t="s">
        <v>4</v>
      </c>
      <c r="H1655" t="s">
        <v>4</v>
      </c>
      <c r="I1655" s="10">
        <v>127307.26</v>
      </c>
      <c r="J1655" s="30" t="e">
        <f t="shared" si="100"/>
        <v>#N/A</v>
      </c>
      <c r="K1655" s="30">
        <f t="shared" si="101"/>
        <v>127307.26</v>
      </c>
      <c r="L1655" s="30" t="e">
        <f t="shared" si="102"/>
        <v>#N/A</v>
      </c>
      <c r="M1655" s="10">
        <f t="shared" si="103"/>
        <v>127307.26</v>
      </c>
    </row>
    <row r="1656" spans="6:13" ht="20" customHeight="1" x14ac:dyDescent="0.2">
      <c r="F1656" s="4">
        <v>43655</v>
      </c>
      <c r="G1656" t="s">
        <v>4</v>
      </c>
      <c r="H1656" t="s">
        <v>4</v>
      </c>
      <c r="I1656" s="10">
        <v>133803.98499999999</v>
      </c>
      <c r="J1656" s="30" t="e">
        <f t="shared" si="100"/>
        <v>#N/A</v>
      </c>
      <c r="K1656" s="30">
        <f t="shared" si="101"/>
        <v>133803.98499999999</v>
      </c>
      <c r="L1656" s="30" t="e">
        <f t="shared" si="102"/>
        <v>#N/A</v>
      </c>
      <c r="M1656" s="10">
        <f t="shared" si="103"/>
        <v>133803.98499999999</v>
      </c>
    </row>
    <row r="1657" spans="6:13" ht="20" customHeight="1" x14ac:dyDescent="0.2">
      <c r="F1657" s="4">
        <v>43656</v>
      </c>
      <c r="G1657" t="s">
        <v>4</v>
      </c>
      <c r="H1657" t="s">
        <v>4</v>
      </c>
      <c r="I1657" s="10">
        <v>127092.715</v>
      </c>
      <c r="J1657" s="30" t="e">
        <f t="shared" si="100"/>
        <v>#N/A</v>
      </c>
      <c r="K1657" s="30">
        <f t="shared" si="101"/>
        <v>127092.715</v>
      </c>
      <c r="L1657" s="30" t="e">
        <f t="shared" si="102"/>
        <v>#N/A</v>
      </c>
      <c r="M1657" s="10">
        <f t="shared" si="103"/>
        <v>127092.715</v>
      </c>
    </row>
    <row r="1658" spans="6:13" ht="20" customHeight="1" x14ac:dyDescent="0.2">
      <c r="F1658" s="4">
        <v>43657</v>
      </c>
      <c r="G1658" t="s">
        <v>4</v>
      </c>
      <c r="H1658" t="s">
        <v>4</v>
      </c>
      <c r="I1658" s="10">
        <v>133131.51999999999</v>
      </c>
      <c r="J1658" s="30" t="e">
        <f t="shared" si="100"/>
        <v>#N/A</v>
      </c>
      <c r="K1658" s="30">
        <f t="shared" si="101"/>
        <v>133131.51999999999</v>
      </c>
      <c r="L1658" s="30" t="e">
        <f t="shared" si="102"/>
        <v>#N/A</v>
      </c>
      <c r="M1658" s="10">
        <f t="shared" si="103"/>
        <v>133131.51999999999</v>
      </c>
    </row>
    <row r="1659" spans="6:13" ht="20" customHeight="1" x14ac:dyDescent="0.2">
      <c r="F1659" s="4">
        <v>43658</v>
      </c>
      <c r="G1659" t="s">
        <v>4</v>
      </c>
      <c r="H1659" t="s">
        <v>4</v>
      </c>
      <c r="I1659" s="10">
        <v>128384.14</v>
      </c>
      <c r="J1659" s="30" t="e">
        <f t="shared" si="100"/>
        <v>#N/A</v>
      </c>
      <c r="K1659" s="30">
        <f t="shared" si="101"/>
        <v>128384.14</v>
      </c>
      <c r="L1659" s="30" t="e">
        <f t="shared" si="102"/>
        <v>#N/A</v>
      </c>
      <c r="M1659" s="10">
        <f t="shared" si="103"/>
        <v>128384.14</v>
      </c>
    </row>
    <row r="1660" spans="6:13" ht="20" customHeight="1" x14ac:dyDescent="0.2">
      <c r="F1660" s="4">
        <v>43659</v>
      </c>
      <c r="G1660" t="s">
        <v>4</v>
      </c>
      <c r="H1660" t="s">
        <v>4</v>
      </c>
      <c r="I1660" s="10">
        <v>123954.31</v>
      </c>
      <c r="J1660" s="30" t="e">
        <f t="shared" si="100"/>
        <v>#N/A</v>
      </c>
      <c r="K1660" s="30">
        <f t="shared" si="101"/>
        <v>123954.31</v>
      </c>
      <c r="L1660" s="30" t="e">
        <f t="shared" si="102"/>
        <v>#N/A</v>
      </c>
      <c r="M1660" s="10">
        <f t="shared" si="103"/>
        <v>123954.31</v>
      </c>
    </row>
    <row r="1661" spans="6:13" ht="20" customHeight="1" x14ac:dyDescent="0.2">
      <c r="F1661" s="4">
        <v>43660</v>
      </c>
      <c r="G1661" t="s">
        <v>4</v>
      </c>
      <c r="H1661" t="s">
        <v>4</v>
      </c>
      <c r="I1661" s="10">
        <v>123740.265</v>
      </c>
      <c r="J1661" s="30" t="e">
        <f t="shared" si="100"/>
        <v>#N/A</v>
      </c>
      <c r="K1661" s="30">
        <f t="shared" si="101"/>
        <v>123740.265</v>
      </c>
      <c r="L1661" s="30" t="e">
        <f t="shared" si="102"/>
        <v>#N/A</v>
      </c>
      <c r="M1661" s="10">
        <f t="shared" si="103"/>
        <v>123740.265</v>
      </c>
    </row>
    <row r="1662" spans="6:13" ht="20" customHeight="1" x14ac:dyDescent="0.2">
      <c r="F1662" s="4">
        <v>43661</v>
      </c>
      <c r="G1662" t="s">
        <v>4</v>
      </c>
      <c r="H1662" t="s">
        <v>4</v>
      </c>
      <c r="I1662" s="10">
        <v>131739.20000000001</v>
      </c>
      <c r="J1662" s="30" t="e">
        <f t="shared" si="100"/>
        <v>#N/A</v>
      </c>
      <c r="K1662" s="30">
        <f t="shared" si="101"/>
        <v>131739.20000000001</v>
      </c>
      <c r="L1662" s="30" t="e">
        <f t="shared" si="102"/>
        <v>#N/A</v>
      </c>
      <c r="M1662" s="10">
        <f t="shared" si="103"/>
        <v>131739.20000000001</v>
      </c>
    </row>
    <row r="1663" spans="6:13" ht="20" customHeight="1" x14ac:dyDescent="0.2">
      <c r="F1663" s="4">
        <v>43662</v>
      </c>
      <c r="G1663" t="s">
        <v>5</v>
      </c>
      <c r="H1663" t="s">
        <v>4</v>
      </c>
      <c r="I1663" s="10">
        <v>132941.76999999999</v>
      </c>
      <c r="J1663" s="30">
        <f t="shared" si="100"/>
        <v>132941.76999999999</v>
      </c>
      <c r="K1663" s="30" t="e">
        <f t="shared" si="101"/>
        <v>#N/A</v>
      </c>
      <c r="L1663" s="30" t="e">
        <f t="shared" si="102"/>
        <v>#N/A</v>
      </c>
      <c r="M1663" s="10">
        <f t="shared" si="103"/>
        <v>132941.76999999999</v>
      </c>
    </row>
    <row r="1664" spans="6:13" ht="20" customHeight="1" x14ac:dyDescent="0.2">
      <c r="F1664" s="4">
        <v>43663</v>
      </c>
      <c r="G1664" t="s">
        <v>5</v>
      </c>
      <c r="H1664" t="s">
        <v>4</v>
      </c>
      <c r="I1664" s="10">
        <v>135339.82</v>
      </c>
      <c r="J1664" s="30">
        <f t="shared" si="100"/>
        <v>135339.82</v>
      </c>
      <c r="K1664" s="30" t="e">
        <f t="shared" si="101"/>
        <v>#N/A</v>
      </c>
      <c r="L1664" s="30" t="e">
        <f t="shared" si="102"/>
        <v>#N/A</v>
      </c>
      <c r="M1664" s="10">
        <f t="shared" si="103"/>
        <v>135339.82</v>
      </c>
    </row>
    <row r="1665" spans="6:13" ht="20" customHeight="1" x14ac:dyDescent="0.2">
      <c r="F1665" s="4">
        <v>43664</v>
      </c>
      <c r="G1665" t="s">
        <v>5</v>
      </c>
      <c r="H1665" t="s">
        <v>4</v>
      </c>
      <c r="I1665" s="10">
        <v>134119.14000000001</v>
      </c>
      <c r="J1665" s="30">
        <f t="shared" si="100"/>
        <v>134119.14000000001</v>
      </c>
      <c r="K1665" s="30" t="e">
        <f t="shared" si="101"/>
        <v>#N/A</v>
      </c>
      <c r="L1665" s="30" t="e">
        <f t="shared" si="102"/>
        <v>#N/A</v>
      </c>
      <c r="M1665" s="10">
        <f t="shared" si="103"/>
        <v>134119.14000000001</v>
      </c>
    </row>
    <row r="1666" spans="6:13" ht="20" customHeight="1" x14ac:dyDescent="0.2">
      <c r="F1666" s="4">
        <v>43665</v>
      </c>
      <c r="G1666" t="s">
        <v>5</v>
      </c>
      <c r="H1666" t="s">
        <v>4</v>
      </c>
      <c r="I1666" s="10">
        <v>132101.85999999999</v>
      </c>
      <c r="J1666" s="30">
        <f t="shared" si="100"/>
        <v>132101.85999999999</v>
      </c>
      <c r="K1666" s="30" t="e">
        <f t="shared" si="101"/>
        <v>#N/A</v>
      </c>
      <c r="L1666" s="30" t="e">
        <f t="shared" si="102"/>
        <v>#N/A</v>
      </c>
      <c r="M1666" s="10">
        <f t="shared" si="103"/>
        <v>132101.85999999999</v>
      </c>
    </row>
    <row r="1667" spans="6:13" ht="20" customHeight="1" x14ac:dyDescent="0.2">
      <c r="F1667" s="4">
        <v>43666</v>
      </c>
      <c r="G1667" t="s">
        <v>5</v>
      </c>
      <c r="H1667" t="s">
        <v>4</v>
      </c>
      <c r="I1667" s="10">
        <v>111288.905</v>
      </c>
      <c r="J1667" s="30">
        <f t="shared" si="100"/>
        <v>111288.905</v>
      </c>
      <c r="K1667" s="30" t="e">
        <f t="shared" si="101"/>
        <v>#N/A</v>
      </c>
      <c r="L1667" s="30" t="e">
        <f t="shared" si="102"/>
        <v>#N/A</v>
      </c>
      <c r="M1667" s="10">
        <f t="shared" si="103"/>
        <v>111288.905</v>
      </c>
    </row>
    <row r="1668" spans="6:13" ht="20" customHeight="1" x14ac:dyDescent="0.2">
      <c r="F1668" s="4">
        <v>43667</v>
      </c>
      <c r="G1668" t="s">
        <v>5</v>
      </c>
      <c r="H1668" t="s">
        <v>4</v>
      </c>
      <c r="I1668" s="10">
        <v>111293.15</v>
      </c>
      <c r="J1668" s="30">
        <f t="shared" si="100"/>
        <v>111293.15</v>
      </c>
      <c r="K1668" s="30" t="e">
        <f t="shared" si="101"/>
        <v>#N/A</v>
      </c>
      <c r="L1668" s="30" t="e">
        <f t="shared" si="102"/>
        <v>#N/A</v>
      </c>
      <c r="M1668" s="10">
        <f t="shared" si="103"/>
        <v>111293.15</v>
      </c>
    </row>
    <row r="1669" spans="6:13" ht="20" customHeight="1" x14ac:dyDescent="0.2">
      <c r="F1669" s="4">
        <v>43668</v>
      </c>
      <c r="G1669" t="s">
        <v>5</v>
      </c>
      <c r="H1669" t="s">
        <v>4</v>
      </c>
      <c r="I1669" s="10">
        <v>123618.42</v>
      </c>
      <c r="J1669" s="30">
        <f t="shared" si="100"/>
        <v>123618.42</v>
      </c>
      <c r="K1669" s="30" t="e">
        <f t="shared" si="101"/>
        <v>#N/A</v>
      </c>
      <c r="L1669" s="30" t="e">
        <f t="shared" si="102"/>
        <v>#N/A</v>
      </c>
      <c r="M1669" s="10">
        <f t="shared" si="103"/>
        <v>123618.42</v>
      </c>
    </row>
    <row r="1670" spans="6:13" ht="20" customHeight="1" x14ac:dyDescent="0.2">
      <c r="F1670" s="4">
        <v>43669</v>
      </c>
      <c r="G1670" t="s">
        <v>5</v>
      </c>
      <c r="H1670" t="s">
        <v>4</v>
      </c>
      <c r="I1670" s="10">
        <v>129008.62</v>
      </c>
      <c r="J1670" s="30">
        <f t="shared" ref="J1670:J1733" si="104">IF(G1670="Y",I1670,NA())</f>
        <v>129008.62</v>
      </c>
      <c r="K1670" s="30" t="e">
        <f t="shared" ref="K1670:K1733" si="105">IF(G1670="N",I1670,NA())</f>
        <v>#N/A</v>
      </c>
      <c r="L1670" s="30" t="e">
        <f t="shared" ref="L1670:L1733" si="106">IF(H1670="Y",I1670,NA())</f>
        <v>#N/A</v>
      </c>
      <c r="M1670" s="10">
        <f t="shared" ref="M1670:M1733" si="107">IF(H1670="Y",NA(),I1670)</f>
        <v>129008.62</v>
      </c>
    </row>
    <row r="1671" spans="6:13" ht="20" customHeight="1" x14ac:dyDescent="0.2">
      <c r="F1671" s="4">
        <v>43670</v>
      </c>
      <c r="G1671" t="s">
        <v>5</v>
      </c>
      <c r="H1671" t="s">
        <v>4</v>
      </c>
      <c r="I1671" s="10">
        <v>135782.54500000001</v>
      </c>
      <c r="J1671" s="30">
        <f t="shared" si="104"/>
        <v>135782.54500000001</v>
      </c>
      <c r="K1671" s="30" t="e">
        <f t="shared" si="105"/>
        <v>#N/A</v>
      </c>
      <c r="L1671" s="30" t="e">
        <f t="shared" si="106"/>
        <v>#N/A</v>
      </c>
      <c r="M1671" s="10">
        <f t="shared" si="107"/>
        <v>135782.54500000001</v>
      </c>
    </row>
    <row r="1672" spans="6:13" ht="20" customHeight="1" x14ac:dyDescent="0.2">
      <c r="F1672" s="4">
        <v>43671</v>
      </c>
      <c r="G1672" t="s">
        <v>5</v>
      </c>
      <c r="H1672" t="s">
        <v>4</v>
      </c>
      <c r="I1672" s="10">
        <v>132940.63</v>
      </c>
      <c r="J1672" s="30">
        <f t="shared" si="104"/>
        <v>132940.63</v>
      </c>
      <c r="K1672" s="30" t="e">
        <f t="shared" si="105"/>
        <v>#N/A</v>
      </c>
      <c r="L1672" s="30" t="e">
        <f t="shared" si="106"/>
        <v>#N/A</v>
      </c>
      <c r="M1672" s="10">
        <f t="shared" si="107"/>
        <v>132940.63</v>
      </c>
    </row>
    <row r="1673" spans="6:13" ht="20" customHeight="1" x14ac:dyDescent="0.2">
      <c r="F1673" s="4">
        <v>43672</v>
      </c>
      <c r="G1673" t="s">
        <v>5</v>
      </c>
      <c r="H1673" t="s">
        <v>4</v>
      </c>
      <c r="I1673" s="10">
        <v>136493.13</v>
      </c>
      <c r="J1673" s="30">
        <f t="shared" si="104"/>
        <v>136493.13</v>
      </c>
      <c r="K1673" s="30" t="e">
        <f t="shared" si="105"/>
        <v>#N/A</v>
      </c>
      <c r="L1673" s="30" t="e">
        <f t="shared" si="106"/>
        <v>#N/A</v>
      </c>
      <c r="M1673" s="10">
        <f t="shared" si="107"/>
        <v>136493.13</v>
      </c>
    </row>
    <row r="1674" spans="6:13" ht="20" customHeight="1" x14ac:dyDescent="0.2">
      <c r="F1674" s="4">
        <v>43673</v>
      </c>
      <c r="G1674" t="s">
        <v>5</v>
      </c>
      <c r="H1674" t="s">
        <v>4</v>
      </c>
      <c r="I1674" s="10">
        <v>121958.69</v>
      </c>
      <c r="J1674" s="30">
        <f t="shared" si="104"/>
        <v>121958.69</v>
      </c>
      <c r="K1674" s="30" t="e">
        <f t="shared" si="105"/>
        <v>#N/A</v>
      </c>
      <c r="L1674" s="30" t="e">
        <f t="shared" si="106"/>
        <v>#N/A</v>
      </c>
      <c r="M1674" s="10">
        <f t="shared" si="107"/>
        <v>121958.69</v>
      </c>
    </row>
    <row r="1675" spans="6:13" ht="20" customHeight="1" x14ac:dyDescent="0.2">
      <c r="F1675" s="4">
        <v>43674</v>
      </c>
      <c r="G1675" t="s">
        <v>5</v>
      </c>
      <c r="H1675" t="s">
        <v>4</v>
      </c>
      <c r="I1675" s="10">
        <v>118413.13499999999</v>
      </c>
      <c r="J1675" s="30">
        <f t="shared" si="104"/>
        <v>118413.13499999999</v>
      </c>
      <c r="K1675" s="30" t="e">
        <f t="shared" si="105"/>
        <v>#N/A</v>
      </c>
      <c r="L1675" s="30" t="e">
        <f t="shared" si="106"/>
        <v>#N/A</v>
      </c>
      <c r="M1675" s="10">
        <f t="shared" si="107"/>
        <v>118413.13499999999</v>
      </c>
    </row>
    <row r="1676" spans="6:13" ht="20" customHeight="1" x14ac:dyDescent="0.2">
      <c r="F1676" s="4">
        <v>43675</v>
      </c>
      <c r="G1676" t="s">
        <v>5</v>
      </c>
      <c r="H1676" t="s">
        <v>4</v>
      </c>
      <c r="I1676" s="10">
        <v>133205.18</v>
      </c>
      <c r="J1676" s="30">
        <f t="shared" si="104"/>
        <v>133205.18</v>
      </c>
      <c r="K1676" s="30" t="e">
        <f t="shared" si="105"/>
        <v>#N/A</v>
      </c>
      <c r="L1676" s="30" t="e">
        <f t="shared" si="106"/>
        <v>#N/A</v>
      </c>
      <c r="M1676" s="10">
        <f t="shared" si="107"/>
        <v>133205.18</v>
      </c>
    </row>
    <row r="1677" spans="6:13" ht="20" customHeight="1" x14ac:dyDescent="0.2">
      <c r="F1677" s="4">
        <v>43676</v>
      </c>
      <c r="G1677" t="s">
        <v>5</v>
      </c>
      <c r="H1677" t="s">
        <v>4</v>
      </c>
      <c r="I1677" s="10">
        <v>138858.04500000001</v>
      </c>
      <c r="J1677" s="30">
        <f t="shared" si="104"/>
        <v>138858.04500000001</v>
      </c>
      <c r="K1677" s="30" t="e">
        <f t="shared" si="105"/>
        <v>#N/A</v>
      </c>
      <c r="L1677" s="30" t="e">
        <f t="shared" si="106"/>
        <v>#N/A</v>
      </c>
      <c r="M1677" s="10">
        <f t="shared" si="107"/>
        <v>138858.04500000001</v>
      </c>
    </row>
    <row r="1678" spans="6:13" ht="20" customHeight="1" x14ac:dyDescent="0.2">
      <c r="F1678" s="4">
        <v>43677</v>
      </c>
      <c r="G1678" t="s">
        <v>5</v>
      </c>
      <c r="H1678" t="s">
        <v>4</v>
      </c>
      <c r="I1678" s="10">
        <v>140275.82999999999</v>
      </c>
      <c r="J1678" s="30">
        <f t="shared" si="104"/>
        <v>140275.82999999999</v>
      </c>
      <c r="K1678" s="30" t="e">
        <f t="shared" si="105"/>
        <v>#N/A</v>
      </c>
      <c r="L1678" s="30" t="e">
        <f t="shared" si="106"/>
        <v>#N/A</v>
      </c>
      <c r="M1678" s="10">
        <f t="shared" si="107"/>
        <v>140275.82999999999</v>
      </c>
    </row>
    <row r="1679" spans="6:13" ht="20" customHeight="1" x14ac:dyDescent="0.2">
      <c r="F1679" s="4">
        <v>43678</v>
      </c>
      <c r="G1679" t="s">
        <v>5</v>
      </c>
      <c r="H1679" t="s">
        <v>4</v>
      </c>
      <c r="I1679" s="10">
        <v>137651.13500000001</v>
      </c>
      <c r="J1679" s="30">
        <f t="shared" si="104"/>
        <v>137651.13500000001</v>
      </c>
      <c r="K1679" s="30" t="e">
        <f t="shared" si="105"/>
        <v>#N/A</v>
      </c>
      <c r="L1679" s="30" t="e">
        <f t="shared" si="106"/>
        <v>#N/A</v>
      </c>
      <c r="M1679" s="10">
        <f t="shared" si="107"/>
        <v>137651.13500000001</v>
      </c>
    </row>
    <row r="1680" spans="6:13" ht="20" customHeight="1" x14ac:dyDescent="0.2">
      <c r="F1680" s="4">
        <v>43679</v>
      </c>
      <c r="G1680" t="s">
        <v>5</v>
      </c>
      <c r="H1680" t="s">
        <v>4</v>
      </c>
      <c r="I1680" s="10">
        <v>135633.89000000001</v>
      </c>
      <c r="J1680" s="30">
        <f t="shared" si="104"/>
        <v>135633.89000000001</v>
      </c>
      <c r="K1680" s="30" t="e">
        <f t="shared" si="105"/>
        <v>#N/A</v>
      </c>
      <c r="L1680" s="30" t="e">
        <f t="shared" si="106"/>
        <v>#N/A</v>
      </c>
      <c r="M1680" s="10">
        <f t="shared" si="107"/>
        <v>135633.89000000001</v>
      </c>
    </row>
    <row r="1681" spans="6:13" ht="20" customHeight="1" x14ac:dyDescent="0.2">
      <c r="F1681" s="4">
        <v>43680</v>
      </c>
      <c r="G1681" t="s">
        <v>5</v>
      </c>
      <c r="H1681" t="s">
        <v>4</v>
      </c>
      <c r="I1681" s="10">
        <v>119933.7</v>
      </c>
      <c r="J1681" s="30">
        <f t="shared" si="104"/>
        <v>119933.7</v>
      </c>
      <c r="K1681" s="30" t="e">
        <f t="shared" si="105"/>
        <v>#N/A</v>
      </c>
      <c r="L1681" s="30" t="e">
        <f t="shared" si="106"/>
        <v>#N/A</v>
      </c>
      <c r="M1681" s="10">
        <f t="shared" si="107"/>
        <v>119933.7</v>
      </c>
    </row>
    <row r="1682" spans="6:13" ht="20" customHeight="1" x14ac:dyDescent="0.2">
      <c r="F1682" s="4">
        <v>43681</v>
      </c>
      <c r="G1682" t="s">
        <v>5</v>
      </c>
      <c r="H1682" t="s">
        <v>4</v>
      </c>
      <c r="I1682" s="10">
        <v>120350.215</v>
      </c>
      <c r="J1682" s="30">
        <f t="shared" si="104"/>
        <v>120350.215</v>
      </c>
      <c r="K1682" s="30" t="e">
        <f t="shared" si="105"/>
        <v>#N/A</v>
      </c>
      <c r="L1682" s="30" t="e">
        <f t="shared" si="106"/>
        <v>#N/A</v>
      </c>
      <c r="M1682" s="10">
        <f t="shared" si="107"/>
        <v>120350.215</v>
      </c>
    </row>
    <row r="1683" spans="6:13" ht="20" customHeight="1" x14ac:dyDescent="0.2">
      <c r="F1683" s="4">
        <v>43682</v>
      </c>
      <c r="G1683" t="s">
        <v>5</v>
      </c>
      <c r="H1683" t="s">
        <v>4</v>
      </c>
      <c r="I1683" s="10">
        <v>125652.05499999999</v>
      </c>
      <c r="J1683" s="30">
        <f t="shared" si="104"/>
        <v>125652.05499999999</v>
      </c>
      <c r="K1683" s="30" t="e">
        <f t="shared" si="105"/>
        <v>#N/A</v>
      </c>
      <c r="L1683" s="30" t="e">
        <f t="shared" si="106"/>
        <v>#N/A</v>
      </c>
      <c r="M1683" s="10">
        <f t="shared" si="107"/>
        <v>125652.05499999999</v>
      </c>
    </row>
    <row r="1684" spans="6:13" ht="20" customHeight="1" x14ac:dyDescent="0.2">
      <c r="F1684" s="4">
        <v>43683</v>
      </c>
      <c r="G1684" t="s">
        <v>5</v>
      </c>
      <c r="H1684" t="s">
        <v>4</v>
      </c>
      <c r="I1684" s="10">
        <v>132120.39000000001</v>
      </c>
      <c r="J1684" s="30">
        <f t="shared" si="104"/>
        <v>132120.39000000001</v>
      </c>
      <c r="K1684" s="30" t="e">
        <f t="shared" si="105"/>
        <v>#N/A</v>
      </c>
      <c r="L1684" s="30" t="e">
        <f t="shared" si="106"/>
        <v>#N/A</v>
      </c>
      <c r="M1684" s="10">
        <f t="shared" si="107"/>
        <v>132120.39000000001</v>
      </c>
    </row>
    <row r="1685" spans="6:13" ht="20" customHeight="1" x14ac:dyDescent="0.2">
      <c r="F1685" s="4">
        <v>43684</v>
      </c>
      <c r="G1685" t="s">
        <v>5</v>
      </c>
      <c r="H1685" t="s">
        <v>4</v>
      </c>
      <c r="I1685" s="10">
        <v>136315.38</v>
      </c>
      <c r="J1685" s="30">
        <f t="shared" si="104"/>
        <v>136315.38</v>
      </c>
      <c r="K1685" s="30" t="e">
        <f t="shared" si="105"/>
        <v>#N/A</v>
      </c>
      <c r="L1685" s="30" t="e">
        <f t="shared" si="106"/>
        <v>#N/A</v>
      </c>
      <c r="M1685" s="10">
        <f t="shared" si="107"/>
        <v>136315.38</v>
      </c>
    </row>
    <row r="1686" spans="6:13" ht="20" customHeight="1" x14ac:dyDescent="0.2">
      <c r="F1686" s="4">
        <v>43685</v>
      </c>
      <c r="G1686" t="s">
        <v>5</v>
      </c>
      <c r="H1686" t="s">
        <v>4</v>
      </c>
      <c r="I1686" s="10">
        <v>133004.73000000001</v>
      </c>
      <c r="J1686" s="30">
        <f t="shared" si="104"/>
        <v>133004.73000000001</v>
      </c>
      <c r="K1686" s="30" t="e">
        <f t="shared" si="105"/>
        <v>#N/A</v>
      </c>
      <c r="L1686" s="30" t="e">
        <f t="shared" si="106"/>
        <v>#N/A</v>
      </c>
      <c r="M1686" s="10">
        <f t="shared" si="107"/>
        <v>133004.73000000001</v>
      </c>
    </row>
    <row r="1687" spans="6:13" ht="20" customHeight="1" x14ac:dyDescent="0.2">
      <c r="F1687" s="4">
        <v>43686</v>
      </c>
      <c r="G1687" t="s">
        <v>5</v>
      </c>
      <c r="H1687" t="s">
        <v>4</v>
      </c>
      <c r="I1687" s="10">
        <v>142555.10500000001</v>
      </c>
      <c r="J1687" s="30">
        <f t="shared" si="104"/>
        <v>142555.10500000001</v>
      </c>
      <c r="K1687" s="30" t="e">
        <f t="shared" si="105"/>
        <v>#N/A</v>
      </c>
      <c r="L1687" s="30" t="e">
        <f t="shared" si="106"/>
        <v>#N/A</v>
      </c>
      <c r="M1687" s="10">
        <f t="shared" si="107"/>
        <v>142555.10500000001</v>
      </c>
    </row>
    <row r="1688" spans="6:13" ht="20" customHeight="1" x14ac:dyDescent="0.2">
      <c r="F1688" s="4">
        <v>43687</v>
      </c>
      <c r="G1688" t="s">
        <v>5</v>
      </c>
      <c r="H1688" t="s">
        <v>4</v>
      </c>
      <c r="I1688" s="10">
        <v>128554.605</v>
      </c>
      <c r="J1688" s="30">
        <f t="shared" si="104"/>
        <v>128554.605</v>
      </c>
      <c r="K1688" s="30" t="e">
        <f t="shared" si="105"/>
        <v>#N/A</v>
      </c>
      <c r="L1688" s="30" t="e">
        <f t="shared" si="106"/>
        <v>#N/A</v>
      </c>
      <c r="M1688" s="10">
        <f t="shared" si="107"/>
        <v>128554.605</v>
      </c>
    </row>
    <row r="1689" spans="6:13" ht="20" customHeight="1" x14ac:dyDescent="0.2">
      <c r="F1689" s="4">
        <v>43688</v>
      </c>
      <c r="G1689" t="s">
        <v>5</v>
      </c>
      <c r="H1689" t="s">
        <v>4</v>
      </c>
      <c r="I1689" s="10">
        <v>121028.325</v>
      </c>
      <c r="J1689" s="30">
        <f t="shared" si="104"/>
        <v>121028.325</v>
      </c>
      <c r="K1689" s="30" t="e">
        <f t="shared" si="105"/>
        <v>#N/A</v>
      </c>
      <c r="L1689" s="30" t="e">
        <f t="shared" si="106"/>
        <v>#N/A</v>
      </c>
      <c r="M1689" s="10">
        <f t="shared" si="107"/>
        <v>121028.325</v>
      </c>
    </row>
    <row r="1690" spans="6:13" ht="20" customHeight="1" x14ac:dyDescent="0.2">
      <c r="F1690" s="4">
        <v>43689</v>
      </c>
      <c r="G1690" t="s">
        <v>5</v>
      </c>
      <c r="H1690" t="s">
        <v>4</v>
      </c>
      <c r="I1690" s="10">
        <v>136683.4</v>
      </c>
      <c r="J1690" s="30">
        <f t="shared" si="104"/>
        <v>136683.4</v>
      </c>
      <c r="K1690" s="30" t="e">
        <f t="shared" si="105"/>
        <v>#N/A</v>
      </c>
      <c r="L1690" s="30" t="e">
        <f t="shared" si="106"/>
        <v>#N/A</v>
      </c>
      <c r="M1690" s="10">
        <f t="shared" si="107"/>
        <v>136683.4</v>
      </c>
    </row>
    <row r="1691" spans="6:13" ht="20" customHeight="1" x14ac:dyDescent="0.2">
      <c r="F1691" s="4">
        <v>43690</v>
      </c>
      <c r="G1691" t="s">
        <v>5</v>
      </c>
      <c r="H1691" t="s">
        <v>4</v>
      </c>
      <c r="I1691" s="10">
        <v>141474.26500000001</v>
      </c>
      <c r="J1691" s="30">
        <f t="shared" si="104"/>
        <v>141474.26500000001</v>
      </c>
      <c r="K1691" s="30" t="e">
        <f t="shared" si="105"/>
        <v>#N/A</v>
      </c>
      <c r="L1691" s="30" t="e">
        <f t="shared" si="106"/>
        <v>#N/A</v>
      </c>
      <c r="M1691" s="10">
        <f t="shared" si="107"/>
        <v>141474.26500000001</v>
      </c>
    </row>
    <row r="1692" spans="6:13" ht="20" customHeight="1" x14ac:dyDescent="0.2">
      <c r="F1692" s="4">
        <v>43691</v>
      </c>
      <c r="G1692" t="s">
        <v>5</v>
      </c>
      <c r="H1692" t="s">
        <v>4</v>
      </c>
      <c r="I1692" s="10">
        <v>134681.435</v>
      </c>
      <c r="J1692" s="30">
        <f t="shared" si="104"/>
        <v>134681.435</v>
      </c>
      <c r="K1692" s="30" t="e">
        <f t="shared" si="105"/>
        <v>#N/A</v>
      </c>
      <c r="L1692" s="30" t="e">
        <f t="shared" si="106"/>
        <v>#N/A</v>
      </c>
      <c r="M1692" s="10">
        <f t="shared" si="107"/>
        <v>134681.435</v>
      </c>
    </row>
    <row r="1693" spans="6:13" ht="20" customHeight="1" x14ac:dyDescent="0.2">
      <c r="F1693" s="4">
        <v>43692</v>
      </c>
      <c r="G1693" t="s">
        <v>5</v>
      </c>
      <c r="H1693" t="s">
        <v>4</v>
      </c>
      <c r="I1693" s="10">
        <v>128119.715</v>
      </c>
      <c r="J1693" s="30">
        <f t="shared" si="104"/>
        <v>128119.715</v>
      </c>
      <c r="K1693" s="30" t="e">
        <f t="shared" si="105"/>
        <v>#N/A</v>
      </c>
      <c r="L1693" s="30" t="e">
        <f t="shared" si="106"/>
        <v>#N/A</v>
      </c>
      <c r="M1693" s="10">
        <f t="shared" si="107"/>
        <v>128119.715</v>
      </c>
    </row>
    <row r="1694" spans="6:13" ht="20" customHeight="1" x14ac:dyDescent="0.2">
      <c r="F1694" s="4">
        <v>43693</v>
      </c>
      <c r="G1694" t="s">
        <v>5</v>
      </c>
      <c r="H1694" t="s">
        <v>4</v>
      </c>
      <c r="I1694" s="10">
        <v>129781.155</v>
      </c>
      <c r="J1694" s="30">
        <f t="shared" si="104"/>
        <v>129781.155</v>
      </c>
      <c r="K1694" s="30" t="e">
        <f t="shared" si="105"/>
        <v>#N/A</v>
      </c>
      <c r="L1694" s="30" t="e">
        <f t="shared" si="106"/>
        <v>#N/A</v>
      </c>
      <c r="M1694" s="10">
        <f t="shared" si="107"/>
        <v>129781.155</v>
      </c>
    </row>
    <row r="1695" spans="6:13" ht="20" customHeight="1" x14ac:dyDescent="0.2">
      <c r="F1695" s="4">
        <v>43694</v>
      </c>
      <c r="G1695" t="s">
        <v>5</v>
      </c>
      <c r="H1695" t="s">
        <v>4</v>
      </c>
      <c r="I1695" s="10">
        <v>115460.6</v>
      </c>
      <c r="J1695" s="30">
        <f t="shared" si="104"/>
        <v>115460.6</v>
      </c>
      <c r="K1695" s="30" t="e">
        <f t="shared" si="105"/>
        <v>#N/A</v>
      </c>
      <c r="L1695" s="30" t="e">
        <f t="shared" si="106"/>
        <v>#N/A</v>
      </c>
      <c r="M1695" s="10">
        <f t="shared" si="107"/>
        <v>115460.6</v>
      </c>
    </row>
    <row r="1696" spans="6:13" ht="20" customHeight="1" x14ac:dyDescent="0.2">
      <c r="F1696" s="4">
        <v>43695</v>
      </c>
      <c r="G1696" t="s">
        <v>5</v>
      </c>
      <c r="H1696" t="s">
        <v>4</v>
      </c>
      <c r="I1696" s="10">
        <v>110816.375</v>
      </c>
      <c r="J1696" s="30">
        <f t="shared" si="104"/>
        <v>110816.375</v>
      </c>
      <c r="K1696" s="30" t="e">
        <f t="shared" si="105"/>
        <v>#N/A</v>
      </c>
      <c r="L1696" s="30" t="e">
        <f t="shared" si="106"/>
        <v>#N/A</v>
      </c>
      <c r="M1696" s="10">
        <f t="shared" si="107"/>
        <v>110816.375</v>
      </c>
    </row>
    <row r="1697" spans="6:13" ht="20" customHeight="1" x14ac:dyDescent="0.2">
      <c r="F1697" s="4">
        <v>43696</v>
      </c>
      <c r="G1697" t="s">
        <v>5</v>
      </c>
      <c r="H1697" t="s">
        <v>4</v>
      </c>
      <c r="I1697" s="10">
        <v>131067.25</v>
      </c>
      <c r="J1697" s="30">
        <f t="shared" si="104"/>
        <v>131067.25</v>
      </c>
      <c r="K1697" s="30" t="e">
        <f t="shared" si="105"/>
        <v>#N/A</v>
      </c>
      <c r="L1697" s="30" t="e">
        <f t="shared" si="106"/>
        <v>#N/A</v>
      </c>
      <c r="M1697" s="10">
        <f t="shared" si="107"/>
        <v>131067.25</v>
      </c>
    </row>
    <row r="1698" spans="6:13" ht="20" customHeight="1" x14ac:dyDescent="0.2">
      <c r="F1698" s="4">
        <v>43697</v>
      </c>
      <c r="G1698" t="s">
        <v>5</v>
      </c>
      <c r="H1698" t="s">
        <v>4</v>
      </c>
      <c r="I1698" s="10">
        <v>131438.54999999999</v>
      </c>
      <c r="J1698" s="30">
        <f t="shared" si="104"/>
        <v>131438.54999999999</v>
      </c>
      <c r="K1698" s="30" t="e">
        <f t="shared" si="105"/>
        <v>#N/A</v>
      </c>
      <c r="L1698" s="30" t="e">
        <f t="shared" si="106"/>
        <v>#N/A</v>
      </c>
      <c r="M1698" s="10">
        <f t="shared" si="107"/>
        <v>131438.54999999999</v>
      </c>
    </row>
    <row r="1699" spans="6:13" ht="20" customHeight="1" x14ac:dyDescent="0.2">
      <c r="F1699" s="4">
        <v>43698</v>
      </c>
      <c r="G1699" t="s">
        <v>5</v>
      </c>
      <c r="H1699" t="s">
        <v>4</v>
      </c>
      <c r="I1699" s="10">
        <v>120747.08</v>
      </c>
      <c r="J1699" s="30">
        <f t="shared" si="104"/>
        <v>120747.08</v>
      </c>
      <c r="K1699" s="30" t="e">
        <f t="shared" si="105"/>
        <v>#N/A</v>
      </c>
      <c r="L1699" s="30" t="e">
        <f t="shared" si="106"/>
        <v>#N/A</v>
      </c>
      <c r="M1699" s="10">
        <f t="shared" si="107"/>
        <v>120747.08</v>
      </c>
    </row>
    <row r="1700" spans="6:13" ht="20" customHeight="1" x14ac:dyDescent="0.2">
      <c r="F1700" s="4">
        <v>43699</v>
      </c>
      <c r="G1700" t="s">
        <v>5</v>
      </c>
      <c r="H1700" t="s">
        <v>4</v>
      </c>
      <c r="I1700" s="10">
        <v>127697.99</v>
      </c>
      <c r="J1700" s="30">
        <f t="shared" si="104"/>
        <v>127697.99</v>
      </c>
      <c r="K1700" s="30" t="e">
        <f t="shared" si="105"/>
        <v>#N/A</v>
      </c>
      <c r="L1700" s="30" t="e">
        <f t="shared" si="106"/>
        <v>#N/A</v>
      </c>
      <c r="M1700" s="10">
        <f t="shared" si="107"/>
        <v>127697.99</v>
      </c>
    </row>
    <row r="1701" spans="6:13" ht="20" customHeight="1" x14ac:dyDescent="0.2">
      <c r="F1701" s="4">
        <v>43700</v>
      </c>
      <c r="G1701" t="s">
        <v>5</v>
      </c>
      <c r="H1701" t="s">
        <v>4</v>
      </c>
      <c r="I1701" s="10">
        <v>126763.36500000001</v>
      </c>
      <c r="J1701" s="30">
        <f t="shared" si="104"/>
        <v>126763.36500000001</v>
      </c>
      <c r="K1701" s="30" t="e">
        <f t="shared" si="105"/>
        <v>#N/A</v>
      </c>
      <c r="L1701" s="30" t="e">
        <f t="shared" si="106"/>
        <v>#N/A</v>
      </c>
      <c r="M1701" s="10">
        <f t="shared" si="107"/>
        <v>126763.36500000001</v>
      </c>
    </row>
    <row r="1702" spans="6:13" ht="20" customHeight="1" x14ac:dyDescent="0.2">
      <c r="F1702" s="4">
        <v>43701</v>
      </c>
      <c r="G1702" t="s">
        <v>5</v>
      </c>
      <c r="H1702" t="s">
        <v>4</v>
      </c>
      <c r="I1702" s="10">
        <v>107303.47500000001</v>
      </c>
      <c r="J1702" s="30">
        <f t="shared" si="104"/>
        <v>107303.47500000001</v>
      </c>
      <c r="K1702" s="30" t="e">
        <f t="shared" si="105"/>
        <v>#N/A</v>
      </c>
      <c r="L1702" s="30" t="e">
        <f t="shared" si="106"/>
        <v>#N/A</v>
      </c>
      <c r="M1702" s="10">
        <f t="shared" si="107"/>
        <v>107303.47500000001</v>
      </c>
    </row>
    <row r="1703" spans="6:13" ht="20" customHeight="1" x14ac:dyDescent="0.2">
      <c r="F1703" s="4">
        <v>43702</v>
      </c>
      <c r="G1703" t="s">
        <v>5</v>
      </c>
      <c r="H1703" t="s">
        <v>4</v>
      </c>
      <c r="I1703" s="10">
        <v>113980.3</v>
      </c>
      <c r="J1703" s="30">
        <f t="shared" si="104"/>
        <v>113980.3</v>
      </c>
      <c r="K1703" s="30" t="e">
        <f t="shared" si="105"/>
        <v>#N/A</v>
      </c>
      <c r="L1703" s="30" t="e">
        <f t="shared" si="106"/>
        <v>#N/A</v>
      </c>
      <c r="M1703" s="10">
        <f t="shared" si="107"/>
        <v>113980.3</v>
      </c>
    </row>
    <row r="1704" spans="6:13" ht="20" customHeight="1" x14ac:dyDescent="0.2">
      <c r="F1704" s="4">
        <v>43703</v>
      </c>
      <c r="G1704" t="s">
        <v>5</v>
      </c>
      <c r="H1704" t="s">
        <v>4</v>
      </c>
      <c r="I1704" s="10">
        <v>132704.36499999999</v>
      </c>
      <c r="J1704" s="30">
        <f t="shared" si="104"/>
        <v>132704.36499999999</v>
      </c>
      <c r="K1704" s="30" t="e">
        <f t="shared" si="105"/>
        <v>#N/A</v>
      </c>
      <c r="L1704" s="30" t="e">
        <f t="shared" si="106"/>
        <v>#N/A</v>
      </c>
      <c r="M1704" s="10">
        <f t="shared" si="107"/>
        <v>132704.36499999999</v>
      </c>
    </row>
    <row r="1705" spans="6:13" ht="20" customHeight="1" x14ac:dyDescent="0.2">
      <c r="F1705" s="4">
        <v>43704</v>
      </c>
      <c r="G1705" t="s">
        <v>5</v>
      </c>
      <c r="H1705" t="s">
        <v>4</v>
      </c>
      <c r="I1705" s="10">
        <v>130964.88499999999</v>
      </c>
      <c r="J1705" s="30">
        <f t="shared" si="104"/>
        <v>130964.88499999999</v>
      </c>
      <c r="K1705" s="30" t="e">
        <f t="shared" si="105"/>
        <v>#N/A</v>
      </c>
      <c r="L1705" s="30" t="e">
        <f t="shared" si="106"/>
        <v>#N/A</v>
      </c>
      <c r="M1705" s="10">
        <f t="shared" si="107"/>
        <v>130964.88499999999</v>
      </c>
    </row>
    <row r="1706" spans="6:13" ht="20" customHeight="1" x14ac:dyDescent="0.2">
      <c r="F1706" s="4">
        <v>43705</v>
      </c>
      <c r="G1706" t="s">
        <v>5</v>
      </c>
      <c r="H1706" t="s">
        <v>4</v>
      </c>
      <c r="I1706" s="10">
        <v>137660.94</v>
      </c>
      <c r="J1706" s="30">
        <f t="shared" si="104"/>
        <v>137660.94</v>
      </c>
      <c r="K1706" s="30" t="e">
        <f t="shared" si="105"/>
        <v>#N/A</v>
      </c>
      <c r="L1706" s="30" t="e">
        <f t="shared" si="106"/>
        <v>#N/A</v>
      </c>
      <c r="M1706" s="10">
        <f t="shared" si="107"/>
        <v>137660.94</v>
      </c>
    </row>
    <row r="1707" spans="6:13" ht="20" customHeight="1" x14ac:dyDescent="0.2">
      <c r="F1707" s="4">
        <v>43706</v>
      </c>
      <c r="G1707" t="s">
        <v>5</v>
      </c>
      <c r="H1707" t="s">
        <v>4</v>
      </c>
      <c r="I1707" s="10">
        <v>134233.345</v>
      </c>
      <c r="J1707" s="30">
        <f t="shared" si="104"/>
        <v>134233.345</v>
      </c>
      <c r="K1707" s="30" t="e">
        <f t="shared" si="105"/>
        <v>#N/A</v>
      </c>
      <c r="L1707" s="30" t="e">
        <f t="shared" si="106"/>
        <v>#N/A</v>
      </c>
      <c r="M1707" s="10">
        <f t="shared" si="107"/>
        <v>134233.345</v>
      </c>
    </row>
    <row r="1708" spans="6:13" ht="20" customHeight="1" x14ac:dyDescent="0.2">
      <c r="F1708" s="4">
        <v>43707</v>
      </c>
      <c r="G1708" t="s">
        <v>5</v>
      </c>
      <c r="H1708" t="s">
        <v>4</v>
      </c>
      <c r="I1708" s="10">
        <v>131871.07999999999</v>
      </c>
      <c r="J1708" s="30">
        <f t="shared" si="104"/>
        <v>131871.07999999999</v>
      </c>
      <c r="K1708" s="30" t="e">
        <f t="shared" si="105"/>
        <v>#N/A</v>
      </c>
      <c r="L1708" s="30" t="e">
        <f t="shared" si="106"/>
        <v>#N/A</v>
      </c>
      <c r="M1708" s="10">
        <f t="shared" si="107"/>
        <v>131871.07999999999</v>
      </c>
    </row>
    <row r="1709" spans="6:13" ht="20" customHeight="1" x14ac:dyDescent="0.2">
      <c r="F1709" s="4">
        <v>43708</v>
      </c>
      <c r="G1709" t="s">
        <v>5</v>
      </c>
      <c r="H1709" t="s">
        <v>4</v>
      </c>
      <c r="I1709" s="10">
        <v>107616.03</v>
      </c>
      <c r="J1709" s="30">
        <f t="shared" si="104"/>
        <v>107616.03</v>
      </c>
      <c r="K1709" s="30" t="e">
        <f t="shared" si="105"/>
        <v>#N/A</v>
      </c>
      <c r="L1709" s="30" t="e">
        <f t="shared" si="106"/>
        <v>#N/A</v>
      </c>
      <c r="M1709" s="10">
        <f t="shared" si="107"/>
        <v>107616.03</v>
      </c>
    </row>
    <row r="1710" spans="6:13" ht="20" customHeight="1" x14ac:dyDescent="0.2">
      <c r="F1710" s="4">
        <v>43709</v>
      </c>
      <c r="G1710" t="s">
        <v>5</v>
      </c>
      <c r="H1710" t="s">
        <v>4</v>
      </c>
      <c r="I1710" s="10">
        <v>106779.47500000001</v>
      </c>
      <c r="J1710" s="30">
        <f t="shared" si="104"/>
        <v>106779.47500000001</v>
      </c>
      <c r="K1710" s="30" t="e">
        <f t="shared" si="105"/>
        <v>#N/A</v>
      </c>
      <c r="L1710" s="30" t="e">
        <f t="shared" si="106"/>
        <v>#N/A</v>
      </c>
      <c r="M1710" s="10">
        <f t="shared" si="107"/>
        <v>106779.47500000001</v>
      </c>
    </row>
    <row r="1711" spans="6:13" ht="20" customHeight="1" x14ac:dyDescent="0.2">
      <c r="F1711" s="4">
        <v>43710</v>
      </c>
      <c r="G1711" t="s">
        <v>5</v>
      </c>
      <c r="H1711" t="s">
        <v>4</v>
      </c>
      <c r="I1711" s="10">
        <v>121697.38</v>
      </c>
      <c r="J1711" s="30">
        <f t="shared" si="104"/>
        <v>121697.38</v>
      </c>
      <c r="K1711" s="30" t="e">
        <f t="shared" si="105"/>
        <v>#N/A</v>
      </c>
      <c r="L1711" s="30" t="e">
        <f t="shared" si="106"/>
        <v>#N/A</v>
      </c>
      <c r="M1711" s="10">
        <f t="shared" si="107"/>
        <v>121697.38</v>
      </c>
    </row>
    <row r="1712" spans="6:13" ht="20" customHeight="1" x14ac:dyDescent="0.2">
      <c r="F1712" s="4">
        <v>43711</v>
      </c>
      <c r="G1712" t="s">
        <v>5</v>
      </c>
      <c r="H1712" t="s">
        <v>4</v>
      </c>
      <c r="I1712" s="10">
        <v>118871.215</v>
      </c>
      <c r="J1712" s="30">
        <f t="shared" si="104"/>
        <v>118871.215</v>
      </c>
      <c r="K1712" s="30" t="e">
        <f t="shared" si="105"/>
        <v>#N/A</v>
      </c>
      <c r="L1712" s="30" t="e">
        <f t="shared" si="106"/>
        <v>#N/A</v>
      </c>
      <c r="M1712" s="10">
        <f t="shared" si="107"/>
        <v>118871.215</v>
      </c>
    </row>
    <row r="1713" spans="6:13" ht="20" customHeight="1" x14ac:dyDescent="0.2">
      <c r="F1713" s="4">
        <v>43712</v>
      </c>
      <c r="G1713" t="s">
        <v>5</v>
      </c>
      <c r="H1713" t="s">
        <v>4</v>
      </c>
      <c r="I1713" s="10">
        <v>122652.81</v>
      </c>
      <c r="J1713" s="30">
        <f t="shared" si="104"/>
        <v>122652.81</v>
      </c>
      <c r="K1713" s="30" t="e">
        <f t="shared" si="105"/>
        <v>#N/A</v>
      </c>
      <c r="L1713" s="30" t="e">
        <f t="shared" si="106"/>
        <v>#N/A</v>
      </c>
      <c r="M1713" s="10">
        <f t="shared" si="107"/>
        <v>122652.81</v>
      </c>
    </row>
    <row r="1714" spans="6:13" ht="20" customHeight="1" x14ac:dyDescent="0.2">
      <c r="F1714" s="4">
        <v>43713</v>
      </c>
      <c r="G1714" t="s">
        <v>5</v>
      </c>
      <c r="H1714" t="s">
        <v>4</v>
      </c>
      <c r="I1714" s="10">
        <v>120223.175</v>
      </c>
      <c r="J1714" s="30">
        <f t="shared" si="104"/>
        <v>120223.175</v>
      </c>
      <c r="K1714" s="30" t="e">
        <f t="shared" si="105"/>
        <v>#N/A</v>
      </c>
      <c r="L1714" s="30" t="e">
        <f t="shared" si="106"/>
        <v>#N/A</v>
      </c>
      <c r="M1714" s="10">
        <f t="shared" si="107"/>
        <v>120223.175</v>
      </c>
    </row>
    <row r="1715" spans="6:13" ht="20" customHeight="1" x14ac:dyDescent="0.2">
      <c r="F1715" s="4">
        <v>43714</v>
      </c>
      <c r="G1715" t="s">
        <v>5</v>
      </c>
      <c r="H1715" t="s">
        <v>4</v>
      </c>
      <c r="I1715" s="10">
        <v>122222.69</v>
      </c>
      <c r="J1715" s="30">
        <f t="shared" si="104"/>
        <v>122222.69</v>
      </c>
      <c r="K1715" s="30" t="e">
        <f t="shared" si="105"/>
        <v>#N/A</v>
      </c>
      <c r="L1715" s="30" t="e">
        <f t="shared" si="106"/>
        <v>#N/A</v>
      </c>
      <c r="M1715" s="10">
        <f t="shared" si="107"/>
        <v>122222.69</v>
      </c>
    </row>
    <row r="1716" spans="6:13" ht="20" customHeight="1" x14ac:dyDescent="0.2">
      <c r="F1716" s="4">
        <v>43715</v>
      </c>
      <c r="G1716" t="s">
        <v>5</v>
      </c>
      <c r="H1716" t="s">
        <v>4</v>
      </c>
      <c r="I1716" s="10">
        <v>115200.19</v>
      </c>
      <c r="J1716" s="30">
        <f t="shared" si="104"/>
        <v>115200.19</v>
      </c>
      <c r="K1716" s="30" t="e">
        <f t="shared" si="105"/>
        <v>#N/A</v>
      </c>
      <c r="L1716" s="30" t="e">
        <f t="shared" si="106"/>
        <v>#N/A</v>
      </c>
      <c r="M1716" s="10">
        <f t="shared" si="107"/>
        <v>115200.19</v>
      </c>
    </row>
    <row r="1717" spans="6:13" ht="20" customHeight="1" x14ac:dyDescent="0.2">
      <c r="F1717" s="4">
        <v>43716</v>
      </c>
      <c r="G1717" t="s">
        <v>5</v>
      </c>
      <c r="H1717" t="s">
        <v>4</v>
      </c>
      <c r="I1717" s="10">
        <v>116999.07</v>
      </c>
      <c r="J1717" s="30">
        <f t="shared" si="104"/>
        <v>116999.07</v>
      </c>
      <c r="K1717" s="30" t="e">
        <f t="shared" si="105"/>
        <v>#N/A</v>
      </c>
      <c r="L1717" s="30" t="e">
        <f t="shared" si="106"/>
        <v>#N/A</v>
      </c>
      <c r="M1717" s="10">
        <f t="shared" si="107"/>
        <v>116999.07</v>
      </c>
    </row>
    <row r="1718" spans="6:13" ht="20" customHeight="1" x14ac:dyDescent="0.2">
      <c r="F1718" s="4">
        <v>43717</v>
      </c>
      <c r="G1718" t="s">
        <v>5</v>
      </c>
      <c r="H1718" t="s">
        <v>4</v>
      </c>
      <c r="I1718" s="10">
        <v>130448.11500000001</v>
      </c>
      <c r="J1718" s="30">
        <f t="shared" si="104"/>
        <v>130448.11500000001</v>
      </c>
      <c r="K1718" s="30" t="e">
        <f t="shared" si="105"/>
        <v>#N/A</v>
      </c>
      <c r="L1718" s="30" t="e">
        <f t="shared" si="106"/>
        <v>#N/A</v>
      </c>
      <c r="M1718" s="10">
        <f t="shared" si="107"/>
        <v>130448.11500000001</v>
      </c>
    </row>
    <row r="1719" spans="6:13" ht="20" customHeight="1" x14ac:dyDescent="0.2">
      <c r="F1719" s="4">
        <v>43718</v>
      </c>
      <c r="G1719" t="s">
        <v>5</v>
      </c>
      <c r="H1719" t="s">
        <v>4</v>
      </c>
      <c r="I1719" s="10">
        <v>131665.01500000001</v>
      </c>
      <c r="J1719" s="30">
        <f t="shared" si="104"/>
        <v>131665.01500000001</v>
      </c>
      <c r="K1719" s="30" t="e">
        <f t="shared" si="105"/>
        <v>#N/A</v>
      </c>
      <c r="L1719" s="30" t="e">
        <f t="shared" si="106"/>
        <v>#N/A</v>
      </c>
      <c r="M1719" s="10">
        <f t="shared" si="107"/>
        <v>131665.01500000001</v>
      </c>
    </row>
    <row r="1720" spans="6:13" ht="20" customHeight="1" x14ac:dyDescent="0.2">
      <c r="F1720" s="4">
        <v>43719</v>
      </c>
      <c r="G1720" t="s">
        <v>5</v>
      </c>
      <c r="H1720" t="s">
        <v>4</v>
      </c>
      <c r="I1720" s="10">
        <v>121100.045</v>
      </c>
      <c r="J1720" s="30">
        <f t="shared" si="104"/>
        <v>121100.045</v>
      </c>
      <c r="K1720" s="30" t="e">
        <f t="shared" si="105"/>
        <v>#N/A</v>
      </c>
      <c r="L1720" s="30" t="e">
        <f t="shared" si="106"/>
        <v>#N/A</v>
      </c>
      <c r="M1720" s="10">
        <f t="shared" si="107"/>
        <v>121100.045</v>
      </c>
    </row>
    <row r="1721" spans="6:13" ht="20" customHeight="1" x14ac:dyDescent="0.2">
      <c r="F1721" s="4">
        <v>43720</v>
      </c>
      <c r="G1721" t="s">
        <v>5</v>
      </c>
      <c r="H1721" t="s">
        <v>4</v>
      </c>
      <c r="I1721" s="10">
        <v>118723.07</v>
      </c>
      <c r="J1721" s="30">
        <f t="shared" si="104"/>
        <v>118723.07</v>
      </c>
      <c r="K1721" s="30" t="e">
        <f t="shared" si="105"/>
        <v>#N/A</v>
      </c>
      <c r="L1721" s="30" t="e">
        <f t="shared" si="106"/>
        <v>#N/A</v>
      </c>
      <c r="M1721" s="10">
        <f t="shared" si="107"/>
        <v>118723.07</v>
      </c>
    </row>
    <row r="1722" spans="6:13" ht="20" customHeight="1" x14ac:dyDescent="0.2">
      <c r="F1722" s="4">
        <v>43721</v>
      </c>
      <c r="G1722" t="s">
        <v>5</v>
      </c>
      <c r="H1722" t="s">
        <v>4</v>
      </c>
      <c r="I1722" s="10">
        <v>120349.015</v>
      </c>
      <c r="J1722" s="30">
        <f t="shared" si="104"/>
        <v>120349.015</v>
      </c>
      <c r="K1722" s="30" t="e">
        <f t="shared" si="105"/>
        <v>#N/A</v>
      </c>
      <c r="L1722" s="30" t="e">
        <f t="shared" si="106"/>
        <v>#N/A</v>
      </c>
      <c r="M1722" s="10">
        <f t="shared" si="107"/>
        <v>120349.015</v>
      </c>
    </row>
    <row r="1723" spans="6:13" ht="20" customHeight="1" x14ac:dyDescent="0.2">
      <c r="F1723" s="4">
        <v>43722</v>
      </c>
      <c r="G1723" t="s">
        <v>5</v>
      </c>
      <c r="H1723" t="s">
        <v>4</v>
      </c>
      <c r="I1723" s="10">
        <v>103500.955</v>
      </c>
      <c r="J1723" s="30">
        <f t="shared" si="104"/>
        <v>103500.955</v>
      </c>
      <c r="K1723" s="30" t="e">
        <f t="shared" si="105"/>
        <v>#N/A</v>
      </c>
      <c r="L1723" s="30" t="e">
        <f t="shared" si="106"/>
        <v>#N/A</v>
      </c>
      <c r="M1723" s="10">
        <f t="shared" si="107"/>
        <v>103500.955</v>
      </c>
    </row>
    <row r="1724" spans="6:13" ht="20" customHeight="1" x14ac:dyDescent="0.2">
      <c r="F1724" s="4">
        <v>43723</v>
      </c>
      <c r="G1724" t="s">
        <v>5</v>
      </c>
      <c r="H1724" t="s">
        <v>4</v>
      </c>
      <c r="I1724" s="10">
        <v>105149.02</v>
      </c>
      <c r="J1724" s="30">
        <f t="shared" si="104"/>
        <v>105149.02</v>
      </c>
      <c r="K1724" s="30" t="e">
        <f t="shared" si="105"/>
        <v>#N/A</v>
      </c>
      <c r="L1724" s="30" t="e">
        <f t="shared" si="106"/>
        <v>#N/A</v>
      </c>
      <c r="M1724" s="10">
        <f t="shared" si="107"/>
        <v>105149.02</v>
      </c>
    </row>
    <row r="1725" spans="6:13" ht="20" customHeight="1" x14ac:dyDescent="0.2">
      <c r="F1725" s="4">
        <v>43724</v>
      </c>
      <c r="G1725" t="s">
        <v>5</v>
      </c>
      <c r="H1725" t="s">
        <v>4</v>
      </c>
      <c r="I1725" s="10">
        <v>119362.235</v>
      </c>
      <c r="J1725" s="30">
        <f t="shared" si="104"/>
        <v>119362.235</v>
      </c>
      <c r="K1725" s="30" t="e">
        <f t="shared" si="105"/>
        <v>#N/A</v>
      </c>
      <c r="L1725" s="30" t="e">
        <f t="shared" si="106"/>
        <v>#N/A</v>
      </c>
      <c r="M1725" s="10">
        <f t="shared" si="107"/>
        <v>119362.235</v>
      </c>
    </row>
    <row r="1726" spans="6:13" ht="20" customHeight="1" x14ac:dyDescent="0.2">
      <c r="F1726" s="4">
        <v>43725</v>
      </c>
      <c r="G1726" t="s">
        <v>5</v>
      </c>
      <c r="H1726" t="s">
        <v>4</v>
      </c>
      <c r="I1726" s="10">
        <v>124129.44</v>
      </c>
      <c r="J1726" s="30">
        <f t="shared" si="104"/>
        <v>124129.44</v>
      </c>
      <c r="K1726" s="30" t="e">
        <f t="shared" si="105"/>
        <v>#N/A</v>
      </c>
      <c r="L1726" s="30" t="e">
        <f t="shared" si="106"/>
        <v>#N/A</v>
      </c>
      <c r="M1726" s="10">
        <f t="shared" si="107"/>
        <v>124129.44</v>
      </c>
    </row>
    <row r="1727" spans="6:13" ht="20" customHeight="1" x14ac:dyDescent="0.2">
      <c r="F1727" s="4">
        <v>43726</v>
      </c>
      <c r="G1727" t="s">
        <v>5</v>
      </c>
      <c r="H1727" t="s">
        <v>4</v>
      </c>
      <c r="I1727" s="10">
        <v>119715.705</v>
      </c>
      <c r="J1727" s="30">
        <f t="shared" si="104"/>
        <v>119715.705</v>
      </c>
      <c r="K1727" s="30" t="e">
        <f t="shared" si="105"/>
        <v>#N/A</v>
      </c>
      <c r="L1727" s="30" t="e">
        <f t="shared" si="106"/>
        <v>#N/A</v>
      </c>
      <c r="M1727" s="10">
        <f t="shared" si="107"/>
        <v>119715.705</v>
      </c>
    </row>
    <row r="1728" spans="6:13" ht="20" customHeight="1" x14ac:dyDescent="0.2">
      <c r="F1728" s="4">
        <v>43727</v>
      </c>
      <c r="G1728" t="s">
        <v>5</v>
      </c>
      <c r="H1728" t="s">
        <v>4</v>
      </c>
      <c r="I1728" s="10">
        <v>108102.56</v>
      </c>
      <c r="J1728" s="30">
        <f t="shared" si="104"/>
        <v>108102.56</v>
      </c>
      <c r="K1728" s="30" t="e">
        <f t="shared" si="105"/>
        <v>#N/A</v>
      </c>
      <c r="L1728" s="30" t="e">
        <f t="shared" si="106"/>
        <v>#N/A</v>
      </c>
      <c r="M1728" s="10">
        <f t="shared" si="107"/>
        <v>108102.56</v>
      </c>
    </row>
    <row r="1729" spans="6:13" ht="20" customHeight="1" x14ac:dyDescent="0.2">
      <c r="F1729" s="4">
        <v>43728</v>
      </c>
      <c r="G1729" t="s">
        <v>4</v>
      </c>
      <c r="H1729" t="s">
        <v>4</v>
      </c>
      <c r="I1729" s="10">
        <v>107222.345</v>
      </c>
      <c r="J1729" s="30" t="e">
        <f t="shared" si="104"/>
        <v>#N/A</v>
      </c>
      <c r="K1729" s="30">
        <f t="shared" si="105"/>
        <v>107222.345</v>
      </c>
      <c r="L1729" s="30" t="e">
        <f t="shared" si="106"/>
        <v>#N/A</v>
      </c>
      <c r="M1729" s="10">
        <f t="shared" si="107"/>
        <v>107222.345</v>
      </c>
    </row>
    <row r="1730" spans="6:13" ht="20" customHeight="1" x14ac:dyDescent="0.2">
      <c r="F1730" s="4">
        <v>43729</v>
      </c>
      <c r="G1730" t="s">
        <v>4</v>
      </c>
      <c r="H1730" t="s">
        <v>4</v>
      </c>
      <c r="I1730" s="10">
        <v>101348.35</v>
      </c>
      <c r="J1730" s="30" t="e">
        <f t="shared" si="104"/>
        <v>#N/A</v>
      </c>
      <c r="K1730" s="30">
        <f t="shared" si="105"/>
        <v>101348.35</v>
      </c>
      <c r="L1730" s="30" t="e">
        <f t="shared" si="106"/>
        <v>#N/A</v>
      </c>
      <c r="M1730" s="10">
        <f t="shared" si="107"/>
        <v>101348.35</v>
      </c>
    </row>
    <row r="1731" spans="6:13" ht="20" customHeight="1" x14ac:dyDescent="0.2">
      <c r="F1731" s="4">
        <v>43730</v>
      </c>
      <c r="G1731" t="s">
        <v>4</v>
      </c>
      <c r="H1731" t="s">
        <v>4</v>
      </c>
      <c r="I1731" s="10">
        <v>102386.52499999999</v>
      </c>
      <c r="J1731" s="30" t="e">
        <f t="shared" si="104"/>
        <v>#N/A</v>
      </c>
      <c r="K1731" s="30">
        <f t="shared" si="105"/>
        <v>102386.52499999999</v>
      </c>
      <c r="L1731" s="30" t="e">
        <f t="shared" si="106"/>
        <v>#N/A</v>
      </c>
      <c r="M1731" s="10">
        <f t="shared" si="107"/>
        <v>102386.52499999999</v>
      </c>
    </row>
    <row r="1732" spans="6:13" ht="20" customHeight="1" x14ac:dyDescent="0.2">
      <c r="F1732" s="4">
        <v>43731</v>
      </c>
      <c r="G1732" t="s">
        <v>4</v>
      </c>
      <c r="H1732" t="s">
        <v>4</v>
      </c>
      <c r="I1732" s="10">
        <v>121862.88499999999</v>
      </c>
      <c r="J1732" s="30" t="e">
        <f t="shared" si="104"/>
        <v>#N/A</v>
      </c>
      <c r="K1732" s="30">
        <f t="shared" si="105"/>
        <v>121862.88499999999</v>
      </c>
      <c r="L1732" s="30" t="e">
        <f t="shared" si="106"/>
        <v>#N/A</v>
      </c>
      <c r="M1732" s="10">
        <f t="shared" si="107"/>
        <v>121862.88499999999</v>
      </c>
    </row>
    <row r="1733" spans="6:13" ht="20" customHeight="1" x14ac:dyDescent="0.2">
      <c r="F1733" s="4">
        <v>43732</v>
      </c>
      <c r="G1733" t="s">
        <v>4</v>
      </c>
      <c r="H1733" t="s">
        <v>4</v>
      </c>
      <c r="I1733" s="10">
        <v>125787.33</v>
      </c>
      <c r="J1733" s="30" t="e">
        <f t="shared" si="104"/>
        <v>#N/A</v>
      </c>
      <c r="K1733" s="30">
        <f t="shared" si="105"/>
        <v>125787.33</v>
      </c>
      <c r="L1733" s="30" t="e">
        <f t="shared" si="106"/>
        <v>#N/A</v>
      </c>
      <c r="M1733" s="10">
        <f t="shared" si="107"/>
        <v>125787.33</v>
      </c>
    </row>
    <row r="1734" spans="6:13" ht="20" customHeight="1" x14ac:dyDescent="0.2">
      <c r="F1734" s="4">
        <v>43733</v>
      </c>
      <c r="G1734" t="s">
        <v>4</v>
      </c>
      <c r="H1734" t="s">
        <v>4</v>
      </c>
      <c r="I1734" s="10">
        <v>124302.93</v>
      </c>
      <c r="J1734" s="30" t="e">
        <f t="shared" ref="J1734:J1797" si="108">IF(G1734="Y",I1734,NA())</f>
        <v>#N/A</v>
      </c>
      <c r="K1734" s="30">
        <f t="shared" ref="K1734:K1797" si="109">IF(G1734="N",I1734,NA())</f>
        <v>124302.93</v>
      </c>
      <c r="L1734" s="30" t="e">
        <f t="shared" ref="L1734:L1797" si="110">IF(H1734="Y",I1734,NA())</f>
        <v>#N/A</v>
      </c>
      <c r="M1734" s="10">
        <f t="shared" ref="M1734:M1797" si="111">IF(H1734="Y",NA(),I1734)</f>
        <v>124302.93</v>
      </c>
    </row>
    <row r="1735" spans="6:13" ht="20" customHeight="1" x14ac:dyDescent="0.2">
      <c r="F1735" s="4">
        <v>43734</v>
      </c>
      <c r="G1735" t="s">
        <v>4</v>
      </c>
      <c r="H1735" t="s">
        <v>4</v>
      </c>
      <c r="I1735" s="10">
        <v>117320.175</v>
      </c>
      <c r="J1735" s="30" t="e">
        <f t="shared" si="108"/>
        <v>#N/A</v>
      </c>
      <c r="K1735" s="30">
        <f t="shared" si="109"/>
        <v>117320.175</v>
      </c>
      <c r="L1735" s="30" t="e">
        <f t="shared" si="110"/>
        <v>#N/A</v>
      </c>
      <c r="M1735" s="10">
        <f t="shared" si="111"/>
        <v>117320.175</v>
      </c>
    </row>
    <row r="1736" spans="6:13" ht="20" customHeight="1" x14ac:dyDescent="0.2">
      <c r="F1736" s="4">
        <v>43735</v>
      </c>
      <c r="G1736" t="s">
        <v>4</v>
      </c>
      <c r="H1736" t="s">
        <v>5</v>
      </c>
      <c r="I1736" s="10">
        <v>106043.02</v>
      </c>
      <c r="J1736" s="30" t="e">
        <f t="shared" si="108"/>
        <v>#N/A</v>
      </c>
      <c r="K1736" s="30">
        <f t="shared" si="109"/>
        <v>106043.02</v>
      </c>
      <c r="L1736" s="30">
        <f t="shared" si="110"/>
        <v>106043.02</v>
      </c>
      <c r="M1736" s="10" t="e">
        <f t="shared" si="111"/>
        <v>#N/A</v>
      </c>
    </row>
    <row r="1737" spans="6:13" ht="20" customHeight="1" x14ac:dyDescent="0.2">
      <c r="F1737" s="4">
        <v>43736</v>
      </c>
      <c r="G1737" t="s">
        <v>4</v>
      </c>
      <c r="H1737" t="s">
        <v>4</v>
      </c>
      <c r="I1737" s="10">
        <v>108762.31</v>
      </c>
      <c r="J1737" s="30" t="e">
        <f t="shared" si="108"/>
        <v>#N/A</v>
      </c>
      <c r="K1737" s="30">
        <f t="shared" si="109"/>
        <v>108762.31</v>
      </c>
      <c r="L1737" s="30" t="e">
        <f t="shared" si="110"/>
        <v>#N/A</v>
      </c>
      <c r="M1737" s="10">
        <f t="shared" si="111"/>
        <v>108762.31</v>
      </c>
    </row>
    <row r="1738" spans="6:13" ht="20" customHeight="1" x14ac:dyDescent="0.2">
      <c r="F1738" s="4">
        <v>43737</v>
      </c>
      <c r="G1738" t="s">
        <v>4</v>
      </c>
      <c r="H1738" t="s">
        <v>4</v>
      </c>
      <c r="I1738" s="10">
        <v>104804.09</v>
      </c>
      <c r="J1738" s="30" t="e">
        <f t="shared" si="108"/>
        <v>#N/A</v>
      </c>
      <c r="K1738" s="30">
        <f t="shared" si="109"/>
        <v>104804.09</v>
      </c>
      <c r="L1738" s="30" t="e">
        <f t="shared" si="110"/>
        <v>#N/A</v>
      </c>
      <c r="M1738" s="10">
        <f t="shared" si="111"/>
        <v>104804.09</v>
      </c>
    </row>
    <row r="1739" spans="6:13" ht="20" customHeight="1" x14ac:dyDescent="0.2">
      <c r="F1739" s="4">
        <v>43738</v>
      </c>
      <c r="G1739" t="s">
        <v>4</v>
      </c>
      <c r="H1739" t="s">
        <v>4</v>
      </c>
      <c r="I1739" s="10">
        <v>121770.82</v>
      </c>
      <c r="J1739" s="30" t="e">
        <f t="shared" si="108"/>
        <v>#N/A</v>
      </c>
      <c r="K1739" s="30">
        <f t="shared" si="109"/>
        <v>121770.82</v>
      </c>
      <c r="L1739" s="30" t="e">
        <f t="shared" si="110"/>
        <v>#N/A</v>
      </c>
      <c r="M1739" s="10">
        <f t="shared" si="111"/>
        <v>121770.82</v>
      </c>
    </row>
    <row r="1740" spans="6:13" ht="20" customHeight="1" x14ac:dyDescent="0.2">
      <c r="F1740" s="4">
        <v>43739</v>
      </c>
      <c r="G1740" t="s">
        <v>4</v>
      </c>
      <c r="H1740" t="s">
        <v>4</v>
      </c>
      <c r="I1740" s="10">
        <v>117265.27499999999</v>
      </c>
      <c r="J1740" s="30" t="e">
        <f t="shared" si="108"/>
        <v>#N/A</v>
      </c>
      <c r="K1740" s="30">
        <f t="shared" si="109"/>
        <v>117265.27499999999</v>
      </c>
      <c r="L1740" s="30" t="e">
        <f t="shared" si="110"/>
        <v>#N/A</v>
      </c>
      <c r="M1740" s="10">
        <f t="shared" si="111"/>
        <v>117265.27499999999</v>
      </c>
    </row>
    <row r="1741" spans="6:13" ht="20" customHeight="1" x14ac:dyDescent="0.2">
      <c r="F1741" s="4">
        <v>43740</v>
      </c>
      <c r="G1741" t="s">
        <v>4</v>
      </c>
      <c r="H1741" t="s">
        <v>4</v>
      </c>
      <c r="I1741" s="10">
        <v>110760.825</v>
      </c>
      <c r="J1741" s="30" t="e">
        <f t="shared" si="108"/>
        <v>#N/A</v>
      </c>
      <c r="K1741" s="30">
        <f t="shared" si="109"/>
        <v>110760.825</v>
      </c>
      <c r="L1741" s="30" t="e">
        <f t="shared" si="110"/>
        <v>#N/A</v>
      </c>
      <c r="M1741" s="10">
        <f t="shared" si="111"/>
        <v>110760.825</v>
      </c>
    </row>
    <row r="1742" spans="6:13" ht="20" customHeight="1" x14ac:dyDescent="0.2">
      <c r="F1742" s="4">
        <v>43741</v>
      </c>
      <c r="G1742" t="s">
        <v>4</v>
      </c>
      <c r="H1742" t="s">
        <v>4</v>
      </c>
      <c r="I1742" s="10">
        <v>109312.85</v>
      </c>
      <c r="J1742" s="30" t="e">
        <f t="shared" si="108"/>
        <v>#N/A</v>
      </c>
      <c r="K1742" s="30">
        <f t="shared" si="109"/>
        <v>109312.85</v>
      </c>
      <c r="L1742" s="30" t="e">
        <f t="shared" si="110"/>
        <v>#N/A</v>
      </c>
      <c r="M1742" s="10">
        <f t="shared" si="111"/>
        <v>109312.85</v>
      </c>
    </row>
    <row r="1743" spans="6:13" ht="20" customHeight="1" x14ac:dyDescent="0.2">
      <c r="F1743" s="4">
        <v>43742</v>
      </c>
      <c r="G1743" t="s">
        <v>4</v>
      </c>
      <c r="H1743" t="s">
        <v>4</v>
      </c>
      <c r="I1743" s="10">
        <v>117512.56</v>
      </c>
      <c r="J1743" s="30" t="e">
        <f t="shared" si="108"/>
        <v>#N/A</v>
      </c>
      <c r="K1743" s="30">
        <f t="shared" si="109"/>
        <v>117512.56</v>
      </c>
      <c r="L1743" s="30" t="e">
        <f t="shared" si="110"/>
        <v>#N/A</v>
      </c>
      <c r="M1743" s="10">
        <f t="shared" si="111"/>
        <v>117512.56</v>
      </c>
    </row>
    <row r="1744" spans="6:13" ht="20" customHeight="1" x14ac:dyDescent="0.2">
      <c r="F1744" s="4">
        <v>43743</v>
      </c>
      <c r="G1744" t="s">
        <v>4</v>
      </c>
      <c r="H1744" t="s">
        <v>4</v>
      </c>
      <c r="I1744" s="10">
        <v>101386.01</v>
      </c>
      <c r="J1744" s="30" t="e">
        <f t="shared" si="108"/>
        <v>#N/A</v>
      </c>
      <c r="K1744" s="30">
        <f t="shared" si="109"/>
        <v>101386.01</v>
      </c>
      <c r="L1744" s="30" t="e">
        <f t="shared" si="110"/>
        <v>#N/A</v>
      </c>
      <c r="M1744" s="10">
        <f t="shared" si="111"/>
        <v>101386.01</v>
      </c>
    </row>
    <row r="1745" spans="6:13" ht="20" customHeight="1" x14ac:dyDescent="0.2">
      <c r="F1745" s="4">
        <v>43744</v>
      </c>
      <c r="G1745" t="s">
        <v>4</v>
      </c>
      <c r="H1745" t="s">
        <v>4</v>
      </c>
      <c r="I1745" s="10">
        <v>93011.345000000001</v>
      </c>
      <c r="J1745" s="30" t="e">
        <f t="shared" si="108"/>
        <v>#N/A</v>
      </c>
      <c r="K1745" s="30">
        <f t="shared" si="109"/>
        <v>93011.345000000001</v>
      </c>
      <c r="L1745" s="30" t="e">
        <f t="shared" si="110"/>
        <v>#N/A</v>
      </c>
      <c r="M1745" s="10">
        <f t="shared" si="111"/>
        <v>93011.345000000001</v>
      </c>
    </row>
    <row r="1746" spans="6:13" ht="20" customHeight="1" x14ac:dyDescent="0.2">
      <c r="F1746" s="4">
        <v>43745</v>
      </c>
      <c r="G1746" t="s">
        <v>4</v>
      </c>
      <c r="H1746" t="s">
        <v>4</v>
      </c>
      <c r="I1746" s="10">
        <v>113296.31</v>
      </c>
      <c r="J1746" s="30" t="e">
        <f t="shared" si="108"/>
        <v>#N/A</v>
      </c>
      <c r="K1746" s="30">
        <f t="shared" si="109"/>
        <v>113296.31</v>
      </c>
      <c r="L1746" s="30" t="e">
        <f t="shared" si="110"/>
        <v>#N/A</v>
      </c>
      <c r="M1746" s="10">
        <f t="shared" si="111"/>
        <v>113296.31</v>
      </c>
    </row>
    <row r="1747" spans="6:13" ht="20" customHeight="1" x14ac:dyDescent="0.2">
      <c r="F1747" s="4">
        <v>43746</v>
      </c>
      <c r="G1747" t="s">
        <v>5</v>
      </c>
      <c r="H1747" t="s">
        <v>4</v>
      </c>
      <c r="I1747" s="10">
        <v>117504.77499999999</v>
      </c>
      <c r="J1747" s="30">
        <f t="shared" si="108"/>
        <v>117504.77499999999</v>
      </c>
      <c r="K1747" s="30" t="e">
        <f t="shared" si="109"/>
        <v>#N/A</v>
      </c>
      <c r="L1747" s="30" t="e">
        <f t="shared" si="110"/>
        <v>#N/A</v>
      </c>
      <c r="M1747" s="10">
        <f t="shared" si="111"/>
        <v>117504.77499999999</v>
      </c>
    </row>
    <row r="1748" spans="6:13" ht="20" customHeight="1" x14ac:dyDescent="0.2">
      <c r="F1748" s="4">
        <v>43747</v>
      </c>
      <c r="G1748" t="s">
        <v>5</v>
      </c>
      <c r="H1748" t="s">
        <v>4</v>
      </c>
      <c r="I1748" s="10">
        <v>122771.82</v>
      </c>
      <c r="J1748" s="30">
        <f t="shared" si="108"/>
        <v>122771.82</v>
      </c>
      <c r="K1748" s="30" t="e">
        <f t="shared" si="109"/>
        <v>#N/A</v>
      </c>
      <c r="L1748" s="30" t="e">
        <f t="shared" si="110"/>
        <v>#N/A</v>
      </c>
      <c r="M1748" s="10">
        <f t="shared" si="111"/>
        <v>122771.82</v>
      </c>
    </row>
    <row r="1749" spans="6:13" ht="20" customHeight="1" x14ac:dyDescent="0.2">
      <c r="F1749" s="4">
        <v>43748</v>
      </c>
      <c r="G1749" t="s">
        <v>5</v>
      </c>
      <c r="H1749" t="s">
        <v>4</v>
      </c>
      <c r="I1749" s="10">
        <v>123692.08</v>
      </c>
      <c r="J1749" s="30">
        <f t="shared" si="108"/>
        <v>123692.08</v>
      </c>
      <c r="K1749" s="30" t="e">
        <f t="shared" si="109"/>
        <v>#N/A</v>
      </c>
      <c r="L1749" s="30" t="e">
        <f t="shared" si="110"/>
        <v>#N/A</v>
      </c>
      <c r="M1749" s="10">
        <f t="shared" si="111"/>
        <v>123692.08</v>
      </c>
    </row>
    <row r="1750" spans="6:13" ht="20" customHeight="1" x14ac:dyDescent="0.2">
      <c r="F1750" s="4">
        <v>43749</v>
      </c>
      <c r="G1750" t="s">
        <v>5</v>
      </c>
      <c r="H1750" t="s">
        <v>4</v>
      </c>
      <c r="I1750" s="10">
        <v>115250.505</v>
      </c>
      <c r="J1750" s="30">
        <f t="shared" si="108"/>
        <v>115250.505</v>
      </c>
      <c r="K1750" s="30" t="e">
        <f t="shared" si="109"/>
        <v>#N/A</v>
      </c>
      <c r="L1750" s="30" t="e">
        <f t="shared" si="110"/>
        <v>#N/A</v>
      </c>
      <c r="M1750" s="10">
        <f t="shared" si="111"/>
        <v>115250.505</v>
      </c>
    </row>
    <row r="1751" spans="6:13" ht="20" customHeight="1" x14ac:dyDescent="0.2">
      <c r="F1751" s="4">
        <v>43750</v>
      </c>
      <c r="G1751" t="s">
        <v>5</v>
      </c>
      <c r="H1751" t="s">
        <v>4</v>
      </c>
      <c r="I1751" s="10">
        <v>101053.36500000001</v>
      </c>
      <c r="J1751" s="30">
        <f t="shared" si="108"/>
        <v>101053.36500000001</v>
      </c>
      <c r="K1751" s="30" t="e">
        <f t="shared" si="109"/>
        <v>#N/A</v>
      </c>
      <c r="L1751" s="30" t="e">
        <f t="shared" si="110"/>
        <v>#N/A</v>
      </c>
      <c r="M1751" s="10">
        <f t="shared" si="111"/>
        <v>101053.36500000001</v>
      </c>
    </row>
    <row r="1752" spans="6:13" ht="20" customHeight="1" x14ac:dyDescent="0.2">
      <c r="F1752" s="4">
        <v>43751</v>
      </c>
      <c r="G1752" t="s">
        <v>5</v>
      </c>
      <c r="H1752" t="s">
        <v>4</v>
      </c>
      <c r="I1752" s="10">
        <v>94744.7</v>
      </c>
      <c r="J1752" s="30">
        <f t="shared" si="108"/>
        <v>94744.7</v>
      </c>
      <c r="K1752" s="30" t="e">
        <f t="shared" si="109"/>
        <v>#N/A</v>
      </c>
      <c r="L1752" s="30" t="e">
        <f t="shared" si="110"/>
        <v>#N/A</v>
      </c>
      <c r="M1752" s="10">
        <f t="shared" si="111"/>
        <v>94744.7</v>
      </c>
    </row>
    <row r="1753" spans="6:13" ht="20" customHeight="1" x14ac:dyDescent="0.2">
      <c r="F1753" s="4">
        <v>43752</v>
      </c>
      <c r="G1753" t="s">
        <v>5</v>
      </c>
      <c r="H1753" t="s">
        <v>4</v>
      </c>
      <c r="I1753" s="10">
        <v>110290.12</v>
      </c>
      <c r="J1753" s="30">
        <f t="shared" si="108"/>
        <v>110290.12</v>
      </c>
      <c r="K1753" s="30" t="e">
        <f t="shared" si="109"/>
        <v>#N/A</v>
      </c>
      <c r="L1753" s="30" t="e">
        <f t="shared" si="110"/>
        <v>#N/A</v>
      </c>
      <c r="M1753" s="10">
        <f t="shared" si="111"/>
        <v>110290.12</v>
      </c>
    </row>
    <row r="1754" spans="6:13" ht="20" customHeight="1" x14ac:dyDescent="0.2">
      <c r="F1754" s="4">
        <v>43753</v>
      </c>
      <c r="G1754" t="s">
        <v>5</v>
      </c>
      <c r="H1754" t="s">
        <v>4</v>
      </c>
      <c r="I1754" s="10">
        <v>112052.12</v>
      </c>
      <c r="J1754" s="30">
        <f t="shared" si="108"/>
        <v>112052.12</v>
      </c>
      <c r="K1754" s="30" t="e">
        <f t="shared" si="109"/>
        <v>#N/A</v>
      </c>
      <c r="L1754" s="30" t="e">
        <f t="shared" si="110"/>
        <v>#N/A</v>
      </c>
      <c r="M1754" s="10">
        <f t="shared" si="111"/>
        <v>112052.12</v>
      </c>
    </row>
    <row r="1755" spans="6:13" ht="20" customHeight="1" x14ac:dyDescent="0.2">
      <c r="F1755" s="4">
        <v>43754</v>
      </c>
      <c r="G1755" t="s">
        <v>5</v>
      </c>
      <c r="H1755" t="s">
        <v>4</v>
      </c>
      <c r="I1755" s="10">
        <v>117533.72</v>
      </c>
      <c r="J1755" s="30">
        <f t="shared" si="108"/>
        <v>117533.72</v>
      </c>
      <c r="K1755" s="30" t="e">
        <f t="shared" si="109"/>
        <v>#N/A</v>
      </c>
      <c r="L1755" s="30" t="e">
        <f t="shared" si="110"/>
        <v>#N/A</v>
      </c>
      <c r="M1755" s="10">
        <f t="shared" si="111"/>
        <v>117533.72</v>
      </c>
    </row>
    <row r="1756" spans="6:13" ht="20" customHeight="1" x14ac:dyDescent="0.2">
      <c r="F1756" s="4">
        <v>43755</v>
      </c>
      <c r="G1756" t="s">
        <v>5</v>
      </c>
      <c r="H1756" t="s">
        <v>4</v>
      </c>
      <c r="I1756" s="10">
        <v>116690.04</v>
      </c>
      <c r="J1756" s="30">
        <f t="shared" si="108"/>
        <v>116690.04</v>
      </c>
      <c r="K1756" s="30" t="e">
        <f t="shared" si="109"/>
        <v>#N/A</v>
      </c>
      <c r="L1756" s="30" t="e">
        <f t="shared" si="110"/>
        <v>#N/A</v>
      </c>
      <c r="M1756" s="10">
        <f t="shared" si="111"/>
        <v>116690.04</v>
      </c>
    </row>
    <row r="1757" spans="6:13" ht="20" customHeight="1" x14ac:dyDescent="0.2">
      <c r="F1757" s="4">
        <v>43756</v>
      </c>
      <c r="G1757" t="s">
        <v>5</v>
      </c>
      <c r="H1757" t="s">
        <v>4</v>
      </c>
      <c r="I1757" s="10">
        <v>109857.485</v>
      </c>
      <c r="J1757" s="30">
        <f t="shared" si="108"/>
        <v>109857.485</v>
      </c>
      <c r="K1757" s="30" t="e">
        <f t="shared" si="109"/>
        <v>#N/A</v>
      </c>
      <c r="L1757" s="30" t="e">
        <f t="shared" si="110"/>
        <v>#N/A</v>
      </c>
      <c r="M1757" s="10">
        <f t="shared" si="111"/>
        <v>109857.485</v>
      </c>
    </row>
    <row r="1758" spans="6:13" ht="20" customHeight="1" x14ac:dyDescent="0.2">
      <c r="F1758" s="4">
        <v>43757</v>
      </c>
      <c r="G1758" t="s">
        <v>5</v>
      </c>
      <c r="H1758" t="s">
        <v>4</v>
      </c>
      <c r="I1758" s="10">
        <v>102032.495</v>
      </c>
      <c r="J1758" s="30">
        <f t="shared" si="108"/>
        <v>102032.495</v>
      </c>
      <c r="K1758" s="30" t="e">
        <f t="shared" si="109"/>
        <v>#N/A</v>
      </c>
      <c r="L1758" s="30" t="e">
        <f t="shared" si="110"/>
        <v>#N/A</v>
      </c>
      <c r="M1758" s="10">
        <f t="shared" si="111"/>
        <v>102032.495</v>
      </c>
    </row>
    <row r="1759" spans="6:13" ht="20" customHeight="1" x14ac:dyDescent="0.2">
      <c r="F1759" s="4">
        <v>43758</v>
      </c>
      <c r="G1759" t="s">
        <v>5</v>
      </c>
      <c r="H1759" t="s">
        <v>4</v>
      </c>
      <c r="I1759" s="10">
        <v>102684.515</v>
      </c>
      <c r="J1759" s="30">
        <f t="shared" si="108"/>
        <v>102684.515</v>
      </c>
      <c r="K1759" s="30" t="e">
        <f t="shared" si="109"/>
        <v>#N/A</v>
      </c>
      <c r="L1759" s="30" t="e">
        <f t="shared" si="110"/>
        <v>#N/A</v>
      </c>
      <c r="M1759" s="10">
        <f t="shared" si="111"/>
        <v>102684.515</v>
      </c>
    </row>
    <row r="1760" spans="6:13" ht="20" customHeight="1" x14ac:dyDescent="0.2">
      <c r="F1760" s="4">
        <v>43759</v>
      </c>
      <c r="G1760" t="s">
        <v>5</v>
      </c>
      <c r="H1760" t="s">
        <v>4</v>
      </c>
      <c r="I1760" s="10">
        <v>114502.07</v>
      </c>
      <c r="J1760" s="30">
        <f t="shared" si="108"/>
        <v>114502.07</v>
      </c>
      <c r="K1760" s="30" t="e">
        <f t="shared" si="109"/>
        <v>#N/A</v>
      </c>
      <c r="L1760" s="30" t="e">
        <f t="shared" si="110"/>
        <v>#N/A</v>
      </c>
      <c r="M1760" s="10">
        <f t="shared" si="111"/>
        <v>114502.07</v>
      </c>
    </row>
    <row r="1761" spans="6:13" ht="20" customHeight="1" x14ac:dyDescent="0.2">
      <c r="F1761" s="4">
        <v>43760</v>
      </c>
      <c r="G1761" t="s">
        <v>5</v>
      </c>
      <c r="H1761" t="s">
        <v>4</v>
      </c>
      <c r="I1761" s="10">
        <v>114108.545</v>
      </c>
      <c r="J1761" s="30">
        <f t="shared" si="108"/>
        <v>114108.545</v>
      </c>
      <c r="K1761" s="30" t="e">
        <f t="shared" si="109"/>
        <v>#N/A</v>
      </c>
      <c r="L1761" s="30" t="e">
        <f t="shared" si="110"/>
        <v>#N/A</v>
      </c>
      <c r="M1761" s="10">
        <f t="shared" si="111"/>
        <v>114108.545</v>
      </c>
    </row>
    <row r="1762" spans="6:13" ht="20" customHeight="1" x14ac:dyDescent="0.2">
      <c r="F1762" s="4">
        <v>43761</v>
      </c>
      <c r="G1762" t="s">
        <v>5</v>
      </c>
      <c r="H1762" t="s">
        <v>4</v>
      </c>
      <c r="I1762" s="10">
        <v>114281.61500000001</v>
      </c>
      <c r="J1762" s="30">
        <f t="shared" si="108"/>
        <v>114281.61500000001</v>
      </c>
      <c r="K1762" s="30" t="e">
        <f t="shared" si="109"/>
        <v>#N/A</v>
      </c>
      <c r="L1762" s="30" t="e">
        <f t="shared" si="110"/>
        <v>#N/A</v>
      </c>
      <c r="M1762" s="10">
        <f t="shared" si="111"/>
        <v>114281.61500000001</v>
      </c>
    </row>
    <row r="1763" spans="6:13" ht="20" customHeight="1" x14ac:dyDescent="0.2">
      <c r="F1763" s="4">
        <v>43762</v>
      </c>
      <c r="G1763" t="s">
        <v>5</v>
      </c>
      <c r="H1763" t="s">
        <v>4</v>
      </c>
      <c r="I1763" s="10">
        <v>115442.655</v>
      </c>
      <c r="J1763" s="30">
        <f t="shared" si="108"/>
        <v>115442.655</v>
      </c>
      <c r="K1763" s="30" t="e">
        <f t="shared" si="109"/>
        <v>#N/A</v>
      </c>
      <c r="L1763" s="30" t="e">
        <f t="shared" si="110"/>
        <v>#N/A</v>
      </c>
      <c r="M1763" s="10">
        <f t="shared" si="111"/>
        <v>115442.655</v>
      </c>
    </row>
    <row r="1764" spans="6:13" ht="20" customHeight="1" x14ac:dyDescent="0.2">
      <c r="F1764" s="4">
        <v>43763</v>
      </c>
      <c r="G1764" t="s">
        <v>5</v>
      </c>
      <c r="H1764" t="s">
        <v>4</v>
      </c>
      <c r="I1764" s="10">
        <v>109130.77</v>
      </c>
      <c r="J1764" s="30">
        <f t="shared" si="108"/>
        <v>109130.77</v>
      </c>
      <c r="K1764" s="30" t="e">
        <f t="shared" si="109"/>
        <v>#N/A</v>
      </c>
      <c r="L1764" s="30" t="e">
        <f t="shared" si="110"/>
        <v>#N/A</v>
      </c>
      <c r="M1764" s="10">
        <f t="shared" si="111"/>
        <v>109130.77</v>
      </c>
    </row>
    <row r="1765" spans="6:13" ht="20" customHeight="1" x14ac:dyDescent="0.2">
      <c r="F1765" s="4">
        <v>43764</v>
      </c>
      <c r="G1765" t="s">
        <v>5</v>
      </c>
      <c r="H1765" t="s">
        <v>4</v>
      </c>
      <c r="I1765" s="10">
        <v>96698.285000000003</v>
      </c>
      <c r="J1765" s="30">
        <f t="shared" si="108"/>
        <v>96698.285000000003</v>
      </c>
      <c r="K1765" s="30" t="e">
        <f t="shared" si="109"/>
        <v>#N/A</v>
      </c>
      <c r="L1765" s="30" t="e">
        <f t="shared" si="110"/>
        <v>#N/A</v>
      </c>
      <c r="M1765" s="10">
        <f t="shared" si="111"/>
        <v>96698.285000000003</v>
      </c>
    </row>
    <row r="1766" spans="6:13" ht="20" customHeight="1" x14ac:dyDescent="0.2">
      <c r="F1766" s="4">
        <v>43765</v>
      </c>
      <c r="G1766" t="s">
        <v>5</v>
      </c>
      <c r="H1766" t="s">
        <v>4</v>
      </c>
      <c r="I1766" s="10">
        <v>102830.55499999999</v>
      </c>
      <c r="J1766" s="30">
        <f t="shared" si="108"/>
        <v>102830.55499999999</v>
      </c>
      <c r="K1766" s="30" t="e">
        <f t="shared" si="109"/>
        <v>#N/A</v>
      </c>
      <c r="L1766" s="30" t="e">
        <f t="shared" si="110"/>
        <v>#N/A</v>
      </c>
      <c r="M1766" s="10">
        <f t="shared" si="111"/>
        <v>102830.55499999999</v>
      </c>
    </row>
    <row r="1767" spans="6:13" ht="20" customHeight="1" x14ac:dyDescent="0.2">
      <c r="F1767" s="4">
        <v>43766</v>
      </c>
      <c r="G1767" t="s">
        <v>5</v>
      </c>
      <c r="H1767" t="s">
        <v>4</v>
      </c>
      <c r="I1767" s="10">
        <v>112634.63499999999</v>
      </c>
      <c r="J1767" s="30">
        <f t="shared" si="108"/>
        <v>112634.63499999999</v>
      </c>
      <c r="K1767" s="30" t="e">
        <f t="shared" si="109"/>
        <v>#N/A</v>
      </c>
      <c r="L1767" s="30" t="e">
        <f t="shared" si="110"/>
        <v>#N/A</v>
      </c>
      <c r="M1767" s="10">
        <f t="shared" si="111"/>
        <v>112634.63499999999</v>
      </c>
    </row>
    <row r="1768" spans="6:13" ht="20" customHeight="1" x14ac:dyDescent="0.2">
      <c r="F1768" s="4">
        <v>43767</v>
      </c>
      <c r="G1768" t="s">
        <v>5</v>
      </c>
      <c r="H1768" t="s">
        <v>4</v>
      </c>
      <c r="I1768" s="10">
        <v>111887.405</v>
      </c>
      <c r="J1768" s="30">
        <f t="shared" si="108"/>
        <v>111887.405</v>
      </c>
      <c r="K1768" s="30" t="e">
        <f t="shared" si="109"/>
        <v>#N/A</v>
      </c>
      <c r="L1768" s="30" t="e">
        <f t="shared" si="110"/>
        <v>#N/A</v>
      </c>
      <c r="M1768" s="10">
        <f t="shared" si="111"/>
        <v>111887.405</v>
      </c>
    </row>
    <row r="1769" spans="6:13" ht="20" customHeight="1" x14ac:dyDescent="0.2">
      <c r="F1769" s="4">
        <v>43768</v>
      </c>
      <c r="G1769" t="s">
        <v>5</v>
      </c>
      <c r="H1769" t="s">
        <v>4</v>
      </c>
      <c r="I1769" s="10">
        <v>117375.73</v>
      </c>
      <c r="J1769" s="30">
        <f t="shared" si="108"/>
        <v>117375.73</v>
      </c>
      <c r="K1769" s="30" t="e">
        <f t="shared" si="109"/>
        <v>#N/A</v>
      </c>
      <c r="L1769" s="30" t="e">
        <f t="shared" si="110"/>
        <v>#N/A</v>
      </c>
      <c r="M1769" s="10">
        <f t="shared" si="111"/>
        <v>117375.73</v>
      </c>
    </row>
    <row r="1770" spans="6:13" ht="20" customHeight="1" x14ac:dyDescent="0.2">
      <c r="F1770" s="4">
        <v>43769</v>
      </c>
      <c r="G1770" t="s">
        <v>5</v>
      </c>
      <c r="H1770" t="s">
        <v>4</v>
      </c>
      <c r="I1770" s="10">
        <v>121752.875</v>
      </c>
      <c r="J1770" s="30">
        <f t="shared" si="108"/>
        <v>121752.875</v>
      </c>
      <c r="K1770" s="30" t="e">
        <f t="shared" si="109"/>
        <v>#N/A</v>
      </c>
      <c r="L1770" s="30" t="e">
        <f t="shared" si="110"/>
        <v>#N/A</v>
      </c>
      <c r="M1770" s="10">
        <f t="shared" si="111"/>
        <v>121752.875</v>
      </c>
    </row>
    <row r="1771" spans="6:13" ht="20" customHeight="1" x14ac:dyDescent="0.2">
      <c r="F1771" s="4">
        <v>43770</v>
      </c>
      <c r="G1771" t="s">
        <v>5</v>
      </c>
      <c r="H1771" t="s">
        <v>4</v>
      </c>
      <c r="I1771" s="10">
        <v>130510.905</v>
      </c>
      <c r="J1771" s="30">
        <f t="shared" si="108"/>
        <v>130510.905</v>
      </c>
      <c r="K1771" s="30" t="e">
        <f t="shared" si="109"/>
        <v>#N/A</v>
      </c>
      <c r="L1771" s="30" t="e">
        <f t="shared" si="110"/>
        <v>#N/A</v>
      </c>
      <c r="M1771" s="10">
        <f t="shared" si="111"/>
        <v>130510.905</v>
      </c>
    </row>
    <row r="1772" spans="6:13" ht="20" customHeight="1" x14ac:dyDescent="0.2">
      <c r="F1772" s="4">
        <v>43771</v>
      </c>
      <c r="G1772" t="s">
        <v>5</v>
      </c>
      <c r="H1772" t="s">
        <v>4</v>
      </c>
      <c r="I1772" s="10">
        <v>105806.825</v>
      </c>
      <c r="J1772" s="30">
        <f t="shared" si="108"/>
        <v>105806.825</v>
      </c>
      <c r="K1772" s="30" t="e">
        <f t="shared" si="109"/>
        <v>#N/A</v>
      </c>
      <c r="L1772" s="30" t="e">
        <f t="shared" si="110"/>
        <v>#N/A</v>
      </c>
      <c r="M1772" s="10">
        <f t="shared" si="111"/>
        <v>105806.825</v>
      </c>
    </row>
    <row r="1773" spans="6:13" ht="20" customHeight="1" x14ac:dyDescent="0.2">
      <c r="F1773" s="4">
        <v>43772</v>
      </c>
      <c r="G1773" t="s">
        <v>5</v>
      </c>
      <c r="H1773" t="s">
        <v>4</v>
      </c>
      <c r="I1773" s="10">
        <v>96867.014999999999</v>
      </c>
      <c r="J1773" s="30">
        <f t="shared" si="108"/>
        <v>96867.014999999999</v>
      </c>
      <c r="K1773" s="30" t="e">
        <f t="shared" si="109"/>
        <v>#N/A</v>
      </c>
      <c r="L1773" s="30" t="e">
        <f t="shared" si="110"/>
        <v>#N/A</v>
      </c>
      <c r="M1773" s="10">
        <f t="shared" si="111"/>
        <v>96867.014999999999</v>
      </c>
    </row>
    <row r="1774" spans="6:13" ht="20" customHeight="1" x14ac:dyDescent="0.2">
      <c r="F1774" s="4">
        <v>43773</v>
      </c>
      <c r="G1774" t="s">
        <v>5</v>
      </c>
      <c r="H1774" t="s">
        <v>4</v>
      </c>
      <c r="I1774" s="10">
        <v>107279.84</v>
      </c>
      <c r="J1774" s="30">
        <f t="shared" si="108"/>
        <v>107279.84</v>
      </c>
      <c r="K1774" s="30" t="e">
        <f t="shared" si="109"/>
        <v>#N/A</v>
      </c>
      <c r="L1774" s="30" t="e">
        <f t="shared" si="110"/>
        <v>#N/A</v>
      </c>
      <c r="M1774" s="10">
        <f t="shared" si="111"/>
        <v>107279.84</v>
      </c>
    </row>
    <row r="1775" spans="6:13" ht="20" customHeight="1" x14ac:dyDescent="0.2">
      <c r="F1775" s="4">
        <v>43774</v>
      </c>
      <c r="G1775" t="s">
        <v>5</v>
      </c>
      <c r="H1775" t="s">
        <v>5</v>
      </c>
      <c r="I1775" s="10">
        <v>96817</v>
      </c>
      <c r="J1775" s="30">
        <f t="shared" si="108"/>
        <v>96817</v>
      </c>
      <c r="K1775" s="30" t="e">
        <f t="shared" si="109"/>
        <v>#N/A</v>
      </c>
      <c r="L1775" s="30">
        <f t="shared" si="110"/>
        <v>96817</v>
      </c>
      <c r="M1775" s="10" t="e">
        <f t="shared" si="111"/>
        <v>#N/A</v>
      </c>
    </row>
    <row r="1776" spans="6:13" ht="20" customHeight="1" x14ac:dyDescent="0.2">
      <c r="F1776" s="4">
        <v>43775</v>
      </c>
      <c r="G1776" t="s">
        <v>5</v>
      </c>
      <c r="H1776" t="s">
        <v>4</v>
      </c>
      <c r="I1776" s="10">
        <v>104381.38</v>
      </c>
      <c r="J1776" s="30">
        <f t="shared" si="108"/>
        <v>104381.38</v>
      </c>
      <c r="K1776" s="30" t="e">
        <f t="shared" si="109"/>
        <v>#N/A</v>
      </c>
      <c r="L1776" s="30" t="e">
        <f t="shared" si="110"/>
        <v>#N/A</v>
      </c>
      <c r="M1776" s="10">
        <f t="shared" si="111"/>
        <v>104381.38</v>
      </c>
    </row>
    <row r="1777" spans="6:13" ht="20" customHeight="1" x14ac:dyDescent="0.2">
      <c r="F1777" s="4">
        <v>43776</v>
      </c>
      <c r="G1777" t="s">
        <v>5</v>
      </c>
      <c r="H1777" t="s">
        <v>4</v>
      </c>
      <c r="I1777" s="10">
        <v>115132.64</v>
      </c>
      <c r="J1777" s="30">
        <f t="shared" si="108"/>
        <v>115132.64</v>
      </c>
      <c r="K1777" s="30" t="e">
        <f t="shared" si="109"/>
        <v>#N/A</v>
      </c>
      <c r="L1777" s="30" t="e">
        <f t="shared" si="110"/>
        <v>#N/A</v>
      </c>
      <c r="M1777" s="10">
        <f t="shared" si="111"/>
        <v>115132.64</v>
      </c>
    </row>
    <row r="1778" spans="6:13" ht="20" customHeight="1" x14ac:dyDescent="0.2">
      <c r="F1778" s="4">
        <v>43777</v>
      </c>
      <c r="G1778" t="s">
        <v>5</v>
      </c>
      <c r="H1778" t="s">
        <v>4</v>
      </c>
      <c r="I1778" s="10">
        <v>113954.78</v>
      </c>
      <c r="J1778" s="30">
        <f t="shared" si="108"/>
        <v>113954.78</v>
      </c>
      <c r="K1778" s="30" t="e">
        <f t="shared" si="109"/>
        <v>#N/A</v>
      </c>
      <c r="L1778" s="30" t="e">
        <f t="shared" si="110"/>
        <v>#N/A</v>
      </c>
      <c r="M1778" s="10">
        <f t="shared" si="111"/>
        <v>113954.78</v>
      </c>
    </row>
    <row r="1779" spans="6:13" ht="20" customHeight="1" x14ac:dyDescent="0.2">
      <c r="F1779" s="4">
        <v>43778</v>
      </c>
      <c r="G1779" t="s">
        <v>5</v>
      </c>
      <c r="H1779" t="s">
        <v>4</v>
      </c>
      <c r="I1779" s="10">
        <v>108924.79</v>
      </c>
      <c r="J1779" s="30">
        <f t="shared" si="108"/>
        <v>108924.79</v>
      </c>
      <c r="K1779" s="30" t="e">
        <f t="shared" si="109"/>
        <v>#N/A</v>
      </c>
      <c r="L1779" s="30" t="e">
        <f t="shared" si="110"/>
        <v>#N/A</v>
      </c>
      <c r="M1779" s="10">
        <f t="shared" si="111"/>
        <v>108924.79</v>
      </c>
    </row>
    <row r="1780" spans="6:13" ht="20" customHeight="1" x14ac:dyDescent="0.2">
      <c r="F1780" s="4">
        <v>43779</v>
      </c>
      <c r="G1780" t="s">
        <v>5</v>
      </c>
      <c r="H1780" t="s">
        <v>4</v>
      </c>
      <c r="I1780" s="10">
        <v>101550.045</v>
      </c>
      <c r="J1780" s="30">
        <f t="shared" si="108"/>
        <v>101550.045</v>
      </c>
      <c r="K1780" s="30" t="e">
        <f t="shared" si="109"/>
        <v>#N/A</v>
      </c>
      <c r="L1780" s="30" t="e">
        <f t="shared" si="110"/>
        <v>#N/A</v>
      </c>
      <c r="M1780" s="10">
        <f t="shared" si="111"/>
        <v>101550.045</v>
      </c>
    </row>
    <row r="1781" spans="6:13" ht="20" customHeight="1" x14ac:dyDescent="0.2">
      <c r="F1781" s="4">
        <v>43780</v>
      </c>
      <c r="G1781" t="s">
        <v>5</v>
      </c>
      <c r="H1781" t="s">
        <v>4</v>
      </c>
      <c r="I1781" s="10">
        <v>106758.95</v>
      </c>
      <c r="J1781" s="30">
        <f t="shared" si="108"/>
        <v>106758.95</v>
      </c>
      <c r="K1781" s="30" t="e">
        <f t="shared" si="109"/>
        <v>#N/A</v>
      </c>
      <c r="L1781" s="30" t="e">
        <f t="shared" si="110"/>
        <v>#N/A</v>
      </c>
      <c r="M1781" s="10">
        <f t="shared" si="111"/>
        <v>106758.95</v>
      </c>
    </row>
    <row r="1782" spans="6:13" ht="20" customHeight="1" x14ac:dyDescent="0.2">
      <c r="F1782" s="4">
        <v>43781</v>
      </c>
      <c r="G1782" t="s">
        <v>5</v>
      </c>
      <c r="H1782" t="s">
        <v>4</v>
      </c>
      <c r="I1782" s="10">
        <v>104303.46</v>
      </c>
      <c r="J1782" s="30">
        <f t="shared" si="108"/>
        <v>104303.46</v>
      </c>
      <c r="K1782" s="30" t="e">
        <f t="shared" si="109"/>
        <v>#N/A</v>
      </c>
      <c r="L1782" s="30" t="e">
        <f t="shared" si="110"/>
        <v>#N/A</v>
      </c>
      <c r="M1782" s="10">
        <f t="shared" si="111"/>
        <v>104303.46</v>
      </c>
    </row>
    <row r="1783" spans="6:13" ht="20" customHeight="1" x14ac:dyDescent="0.2">
      <c r="F1783" s="4">
        <v>43782</v>
      </c>
      <c r="G1783" t="s">
        <v>5</v>
      </c>
      <c r="H1783" t="s">
        <v>4</v>
      </c>
      <c r="I1783" s="10">
        <v>112573.54</v>
      </c>
      <c r="J1783" s="30">
        <f t="shared" si="108"/>
        <v>112573.54</v>
      </c>
      <c r="K1783" s="30" t="e">
        <f t="shared" si="109"/>
        <v>#N/A</v>
      </c>
      <c r="L1783" s="30" t="e">
        <f t="shared" si="110"/>
        <v>#N/A</v>
      </c>
      <c r="M1783" s="10">
        <f t="shared" si="111"/>
        <v>112573.54</v>
      </c>
    </row>
    <row r="1784" spans="6:13" ht="20" customHeight="1" x14ac:dyDescent="0.2">
      <c r="F1784" s="4">
        <v>43783</v>
      </c>
      <c r="G1784" t="s">
        <v>5</v>
      </c>
      <c r="H1784" t="s">
        <v>4</v>
      </c>
      <c r="I1784" s="10">
        <v>109828.93</v>
      </c>
      <c r="J1784" s="30">
        <f t="shared" si="108"/>
        <v>109828.93</v>
      </c>
      <c r="K1784" s="30" t="e">
        <f t="shared" si="109"/>
        <v>#N/A</v>
      </c>
      <c r="L1784" s="30" t="e">
        <f t="shared" si="110"/>
        <v>#N/A</v>
      </c>
      <c r="M1784" s="10">
        <f t="shared" si="111"/>
        <v>109828.93</v>
      </c>
    </row>
    <row r="1785" spans="6:13" ht="20" customHeight="1" x14ac:dyDescent="0.2">
      <c r="F1785" s="4">
        <v>43784</v>
      </c>
      <c r="G1785" t="s">
        <v>5</v>
      </c>
      <c r="H1785" t="s">
        <v>4</v>
      </c>
      <c r="I1785" s="10">
        <v>110954.755</v>
      </c>
      <c r="J1785" s="30">
        <f t="shared" si="108"/>
        <v>110954.755</v>
      </c>
      <c r="K1785" s="30" t="e">
        <f t="shared" si="109"/>
        <v>#N/A</v>
      </c>
      <c r="L1785" s="30" t="e">
        <f t="shared" si="110"/>
        <v>#N/A</v>
      </c>
      <c r="M1785" s="10">
        <f t="shared" si="111"/>
        <v>110954.755</v>
      </c>
    </row>
    <row r="1786" spans="6:13" ht="20" customHeight="1" x14ac:dyDescent="0.2">
      <c r="F1786" s="4">
        <v>43785</v>
      </c>
      <c r="G1786" t="s">
        <v>5</v>
      </c>
      <c r="H1786" t="s">
        <v>4</v>
      </c>
      <c r="I1786" s="10">
        <v>97646.12</v>
      </c>
      <c r="J1786" s="30">
        <f t="shared" si="108"/>
        <v>97646.12</v>
      </c>
      <c r="K1786" s="30" t="e">
        <f t="shared" si="109"/>
        <v>#N/A</v>
      </c>
      <c r="L1786" s="30" t="e">
        <f t="shared" si="110"/>
        <v>#N/A</v>
      </c>
      <c r="M1786" s="10">
        <f t="shared" si="111"/>
        <v>97646.12</v>
      </c>
    </row>
    <row r="1787" spans="6:13" ht="20" customHeight="1" x14ac:dyDescent="0.2">
      <c r="F1787" s="4">
        <v>43786</v>
      </c>
      <c r="G1787" t="s">
        <v>5</v>
      </c>
      <c r="H1787" t="s">
        <v>4</v>
      </c>
      <c r="I1787" s="10">
        <v>96742.49</v>
      </c>
      <c r="J1787" s="30">
        <f t="shared" si="108"/>
        <v>96742.49</v>
      </c>
      <c r="K1787" s="30" t="e">
        <f t="shared" si="109"/>
        <v>#N/A</v>
      </c>
      <c r="L1787" s="30" t="e">
        <f t="shared" si="110"/>
        <v>#N/A</v>
      </c>
      <c r="M1787" s="10">
        <f t="shared" si="111"/>
        <v>96742.49</v>
      </c>
    </row>
    <row r="1788" spans="6:13" ht="20" customHeight="1" x14ac:dyDescent="0.2">
      <c r="F1788" s="4">
        <v>43787</v>
      </c>
      <c r="G1788" t="s">
        <v>5</v>
      </c>
      <c r="H1788" t="s">
        <v>4</v>
      </c>
      <c r="I1788" s="10">
        <v>109148.25</v>
      </c>
      <c r="J1788" s="30">
        <f t="shared" si="108"/>
        <v>109148.25</v>
      </c>
      <c r="K1788" s="30" t="e">
        <f t="shared" si="109"/>
        <v>#N/A</v>
      </c>
      <c r="L1788" s="30" t="e">
        <f t="shared" si="110"/>
        <v>#N/A</v>
      </c>
      <c r="M1788" s="10">
        <f t="shared" si="111"/>
        <v>109148.25</v>
      </c>
    </row>
    <row r="1789" spans="6:13" ht="20" customHeight="1" x14ac:dyDescent="0.2">
      <c r="F1789" s="4">
        <v>43788</v>
      </c>
      <c r="G1789" t="s">
        <v>5</v>
      </c>
      <c r="H1789" t="s">
        <v>4</v>
      </c>
      <c r="I1789" s="10">
        <v>112033.87</v>
      </c>
      <c r="J1789" s="30">
        <f t="shared" si="108"/>
        <v>112033.87</v>
      </c>
      <c r="K1789" s="30" t="e">
        <f t="shared" si="109"/>
        <v>#N/A</v>
      </c>
      <c r="L1789" s="30" t="e">
        <f t="shared" si="110"/>
        <v>#N/A</v>
      </c>
      <c r="M1789" s="10">
        <f t="shared" si="111"/>
        <v>112033.87</v>
      </c>
    </row>
    <row r="1790" spans="6:13" ht="20" customHeight="1" x14ac:dyDescent="0.2">
      <c r="F1790" s="4">
        <v>43789</v>
      </c>
      <c r="G1790" t="s">
        <v>5</v>
      </c>
      <c r="H1790" t="s">
        <v>4</v>
      </c>
      <c r="I1790" s="10">
        <v>119736.125</v>
      </c>
      <c r="J1790" s="30">
        <f t="shared" si="108"/>
        <v>119736.125</v>
      </c>
      <c r="K1790" s="30" t="e">
        <f t="shared" si="109"/>
        <v>#N/A</v>
      </c>
      <c r="L1790" s="30" t="e">
        <f t="shared" si="110"/>
        <v>#N/A</v>
      </c>
      <c r="M1790" s="10">
        <f t="shared" si="111"/>
        <v>119736.125</v>
      </c>
    </row>
    <row r="1791" spans="6:13" ht="20" customHeight="1" x14ac:dyDescent="0.2">
      <c r="F1791" s="4">
        <v>43790</v>
      </c>
      <c r="G1791" t="s">
        <v>5</v>
      </c>
      <c r="H1791" t="s">
        <v>4</v>
      </c>
      <c r="I1791" s="10">
        <v>131312</v>
      </c>
      <c r="J1791" s="30">
        <f t="shared" si="108"/>
        <v>131312</v>
      </c>
      <c r="K1791" s="30" t="e">
        <f t="shared" si="109"/>
        <v>#N/A</v>
      </c>
      <c r="L1791" s="30" t="e">
        <f t="shared" si="110"/>
        <v>#N/A</v>
      </c>
      <c r="M1791" s="10">
        <f t="shared" si="111"/>
        <v>131312</v>
      </c>
    </row>
    <row r="1792" spans="6:13" ht="20" customHeight="1" x14ac:dyDescent="0.2">
      <c r="F1792" s="4">
        <v>43791</v>
      </c>
      <c r="G1792" t="s">
        <v>5</v>
      </c>
      <c r="H1792" t="s">
        <v>4</v>
      </c>
      <c r="I1792" s="10">
        <v>109049.36500000001</v>
      </c>
      <c r="J1792" s="30">
        <f t="shared" si="108"/>
        <v>109049.36500000001</v>
      </c>
      <c r="K1792" s="30" t="e">
        <f t="shared" si="109"/>
        <v>#N/A</v>
      </c>
      <c r="L1792" s="30" t="e">
        <f t="shared" si="110"/>
        <v>#N/A</v>
      </c>
      <c r="M1792" s="10">
        <f t="shared" si="111"/>
        <v>109049.36500000001</v>
      </c>
    </row>
    <row r="1793" spans="6:13" ht="20" customHeight="1" x14ac:dyDescent="0.2">
      <c r="F1793" s="4">
        <v>43792</v>
      </c>
      <c r="G1793" t="s">
        <v>5</v>
      </c>
      <c r="H1793" t="s">
        <v>4</v>
      </c>
      <c r="I1793" s="10">
        <v>97245.764999999999</v>
      </c>
      <c r="J1793" s="30">
        <f t="shared" si="108"/>
        <v>97245.764999999999</v>
      </c>
      <c r="K1793" s="30" t="e">
        <f t="shared" si="109"/>
        <v>#N/A</v>
      </c>
      <c r="L1793" s="30" t="e">
        <f t="shared" si="110"/>
        <v>#N/A</v>
      </c>
      <c r="M1793" s="10">
        <f t="shared" si="111"/>
        <v>97245.764999999999</v>
      </c>
    </row>
    <row r="1794" spans="6:13" ht="20" customHeight="1" x14ac:dyDescent="0.2">
      <c r="F1794" s="4">
        <v>43793</v>
      </c>
      <c r="G1794" t="s">
        <v>5</v>
      </c>
      <c r="H1794" t="s">
        <v>4</v>
      </c>
      <c r="I1794" s="10">
        <v>96778.25</v>
      </c>
      <c r="J1794" s="30">
        <f t="shared" si="108"/>
        <v>96778.25</v>
      </c>
      <c r="K1794" s="30" t="e">
        <f t="shared" si="109"/>
        <v>#N/A</v>
      </c>
      <c r="L1794" s="30" t="e">
        <f t="shared" si="110"/>
        <v>#N/A</v>
      </c>
      <c r="M1794" s="10">
        <f t="shared" si="111"/>
        <v>96778.25</v>
      </c>
    </row>
    <row r="1795" spans="6:13" ht="20" customHeight="1" x14ac:dyDescent="0.2">
      <c r="F1795" s="4">
        <v>43794</v>
      </c>
      <c r="G1795" t="s">
        <v>5</v>
      </c>
      <c r="H1795" t="s">
        <v>4</v>
      </c>
      <c r="I1795" s="10">
        <v>113899.3</v>
      </c>
      <c r="J1795" s="30">
        <f t="shared" si="108"/>
        <v>113899.3</v>
      </c>
      <c r="K1795" s="30" t="e">
        <f t="shared" si="109"/>
        <v>#N/A</v>
      </c>
      <c r="L1795" s="30" t="e">
        <f t="shared" si="110"/>
        <v>#N/A</v>
      </c>
      <c r="M1795" s="10">
        <f t="shared" si="111"/>
        <v>113899.3</v>
      </c>
    </row>
    <row r="1796" spans="6:13" ht="20" customHeight="1" x14ac:dyDescent="0.2">
      <c r="F1796" s="4">
        <v>43795</v>
      </c>
      <c r="G1796" t="s">
        <v>5</v>
      </c>
      <c r="H1796" t="s">
        <v>4</v>
      </c>
      <c r="I1796" s="10">
        <v>107629.16</v>
      </c>
      <c r="J1796" s="30">
        <f t="shared" si="108"/>
        <v>107629.16</v>
      </c>
      <c r="K1796" s="30" t="e">
        <f t="shared" si="109"/>
        <v>#N/A</v>
      </c>
      <c r="L1796" s="30" t="e">
        <f t="shared" si="110"/>
        <v>#N/A</v>
      </c>
      <c r="M1796" s="10">
        <f t="shared" si="111"/>
        <v>107629.16</v>
      </c>
    </row>
    <row r="1797" spans="6:13" ht="20" customHeight="1" x14ac:dyDescent="0.2">
      <c r="F1797" s="4">
        <v>43796</v>
      </c>
      <c r="G1797" t="s">
        <v>5</v>
      </c>
      <c r="H1797" t="s">
        <v>4</v>
      </c>
      <c r="I1797" s="10">
        <v>108417.69500000001</v>
      </c>
      <c r="J1797" s="30">
        <f t="shared" si="108"/>
        <v>108417.69500000001</v>
      </c>
      <c r="K1797" s="30" t="e">
        <f t="shared" si="109"/>
        <v>#N/A</v>
      </c>
      <c r="L1797" s="30" t="e">
        <f t="shared" si="110"/>
        <v>#N/A</v>
      </c>
      <c r="M1797" s="10">
        <f t="shared" si="111"/>
        <v>108417.69500000001</v>
      </c>
    </row>
    <row r="1798" spans="6:13" ht="20" customHeight="1" x14ac:dyDescent="0.2">
      <c r="F1798" s="4">
        <v>43797</v>
      </c>
      <c r="G1798" t="s">
        <v>5</v>
      </c>
      <c r="H1798" t="s">
        <v>4</v>
      </c>
      <c r="I1798" s="10">
        <v>112735.875</v>
      </c>
      <c r="J1798" s="30">
        <f t="shared" ref="J1798:J1861" si="112">IF(G1798="Y",I1798,NA())</f>
        <v>112735.875</v>
      </c>
      <c r="K1798" s="30" t="e">
        <f t="shared" ref="K1798:K1861" si="113">IF(G1798="N",I1798,NA())</f>
        <v>#N/A</v>
      </c>
      <c r="L1798" s="30" t="e">
        <f t="shared" ref="L1798:L1861" si="114">IF(H1798="Y",I1798,NA())</f>
        <v>#N/A</v>
      </c>
      <c r="M1798" s="10">
        <f t="shared" ref="M1798:M1861" si="115">IF(H1798="Y",NA(),I1798)</f>
        <v>112735.875</v>
      </c>
    </row>
    <row r="1799" spans="6:13" ht="20" customHeight="1" x14ac:dyDescent="0.2">
      <c r="F1799" s="4">
        <v>43798</v>
      </c>
      <c r="G1799" t="s">
        <v>5</v>
      </c>
      <c r="H1799" t="s">
        <v>4</v>
      </c>
      <c r="I1799" s="10">
        <v>114799.91</v>
      </c>
      <c r="J1799" s="30">
        <f t="shared" si="112"/>
        <v>114799.91</v>
      </c>
      <c r="K1799" s="30" t="e">
        <f t="shared" si="113"/>
        <v>#N/A</v>
      </c>
      <c r="L1799" s="30" t="e">
        <f t="shared" si="114"/>
        <v>#N/A</v>
      </c>
      <c r="M1799" s="10">
        <f t="shared" si="115"/>
        <v>114799.91</v>
      </c>
    </row>
    <row r="1800" spans="6:13" ht="20" customHeight="1" x14ac:dyDescent="0.2">
      <c r="F1800" s="4">
        <v>43799</v>
      </c>
      <c r="G1800" t="s">
        <v>5</v>
      </c>
      <c r="H1800" t="s">
        <v>4</v>
      </c>
      <c r="I1800" s="10">
        <v>98959.56</v>
      </c>
      <c r="J1800" s="30">
        <f t="shared" si="112"/>
        <v>98959.56</v>
      </c>
      <c r="K1800" s="30" t="e">
        <f t="shared" si="113"/>
        <v>#N/A</v>
      </c>
      <c r="L1800" s="30" t="e">
        <f t="shared" si="114"/>
        <v>#N/A</v>
      </c>
      <c r="M1800" s="10">
        <f t="shared" si="115"/>
        <v>98959.56</v>
      </c>
    </row>
    <row r="1801" spans="6:13" ht="20" customHeight="1" x14ac:dyDescent="0.2">
      <c r="F1801" s="4">
        <v>43800</v>
      </c>
      <c r="G1801" t="s">
        <v>5</v>
      </c>
      <c r="H1801" t="s">
        <v>4</v>
      </c>
      <c r="I1801" s="10">
        <v>100233.98</v>
      </c>
      <c r="J1801" s="30">
        <f t="shared" si="112"/>
        <v>100233.98</v>
      </c>
      <c r="K1801" s="30" t="e">
        <f t="shared" si="113"/>
        <v>#N/A</v>
      </c>
      <c r="L1801" s="30" t="e">
        <f t="shared" si="114"/>
        <v>#N/A</v>
      </c>
      <c r="M1801" s="10">
        <f t="shared" si="115"/>
        <v>100233.98</v>
      </c>
    </row>
    <row r="1802" spans="6:13" ht="20" customHeight="1" x14ac:dyDescent="0.2">
      <c r="F1802" s="4">
        <v>43801</v>
      </c>
      <c r="G1802" t="s">
        <v>5</v>
      </c>
      <c r="H1802" t="s">
        <v>4</v>
      </c>
      <c r="I1802" s="10">
        <v>110609.4</v>
      </c>
      <c r="J1802" s="30">
        <f t="shared" si="112"/>
        <v>110609.4</v>
      </c>
      <c r="K1802" s="30" t="e">
        <f t="shared" si="113"/>
        <v>#N/A</v>
      </c>
      <c r="L1802" s="30" t="e">
        <f t="shared" si="114"/>
        <v>#N/A</v>
      </c>
      <c r="M1802" s="10">
        <f t="shared" si="115"/>
        <v>110609.4</v>
      </c>
    </row>
    <row r="1803" spans="6:13" ht="20" customHeight="1" x14ac:dyDescent="0.2">
      <c r="F1803" s="4">
        <v>43802</v>
      </c>
      <c r="G1803" t="s">
        <v>5</v>
      </c>
      <c r="H1803" t="s">
        <v>4</v>
      </c>
      <c r="I1803" s="10">
        <v>109094.04</v>
      </c>
      <c r="J1803" s="30">
        <f t="shared" si="112"/>
        <v>109094.04</v>
      </c>
      <c r="K1803" s="30" t="e">
        <f t="shared" si="113"/>
        <v>#N/A</v>
      </c>
      <c r="L1803" s="30" t="e">
        <f t="shared" si="114"/>
        <v>#N/A</v>
      </c>
      <c r="M1803" s="10">
        <f t="shared" si="115"/>
        <v>109094.04</v>
      </c>
    </row>
    <row r="1804" spans="6:13" ht="20" customHeight="1" x14ac:dyDescent="0.2">
      <c r="F1804" s="4">
        <v>43803</v>
      </c>
      <c r="G1804" t="s">
        <v>5</v>
      </c>
      <c r="H1804" t="s">
        <v>4</v>
      </c>
      <c r="I1804" s="10">
        <v>107400.705</v>
      </c>
      <c r="J1804" s="30">
        <f t="shared" si="112"/>
        <v>107400.705</v>
      </c>
      <c r="K1804" s="30" t="e">
        <f t="shared" si="113"/>
        <v>#N/A</v>
      </c>
      <c r="L1804" s="30" t="e">
        <f t="shared" si="114"/>
        <v>#N/A</v>
      </c>
      <c r="M1804" s="10">
        <f t="shared" si="115"/>
        <v>107400.705</v>
      </c>
    </row>
    <row r="1805" spans="6:13" ht="20" customHeight="1" x14ac:dyDescent="0.2">
      <c r="F1805" s="4">
        <v>43804</v>
      </c>
      <c r="G1805" t="s">
        <v>5</v>
      </c>
      <c r="H1805" t="s">
        <v>4</v>
      </c>
      <c r="I1805" s="10">
        <v>107891.69</v>
      </c>
      <c r="J1805" s="30">
        <f t="shared" si="112"/>
        <v>107891.69</v>
      </c>
      <c r="K1805" s="30" t="e">
        <f t="shared" si="113"/>
        <v>#N/A</v>
      </c>
      <c r="L1805" s="30" t="e">
        <f t="shared" si="114"/>
        <v>#N/A</v>
      </c>
      <c r="M1805" s="10">
        <f t="shared" si="115"/>
        <v>107891.69</v>
      </c>
    </row>
    <row r="1806" spans="6:13" ht="20" customHeight="1" x14ac:dyDescent="0.2">
      <c r="F1806" s="4">
        <v>43805</v>
      </c>
      <c r="G1806" t="s">
        <v>5</v>
      </c>
      <c r="H1806" t="s">
        <v>4</v>
      </c>
      <c r="I1806" s="10">
        <v>105028.985</v>
      </c>
      <c r="J1806" s="30">
        <f t="shared" si="112"/>
        <v>105028.985</v>
      </c>
      <c r="K1806" s="30" t="e">
        <f t="shared" si="113"/>
        <v>#N/A</v>
      </c>
      <c r="L1806" s="30" t="e">
        <f t="shared" si="114"/>
        <v>#N/A</v>
      </c>
      <c r="M1806" s="10">
        <f t="shared" si="115"/>
        <v>105028.985</v>
      </c>
    </row>
    <row r="1807" spans="6:13" ht="20" customHeight="1" x14ac:dyDescent="0.2">
      <c r="F1807" s="4">
        <v>43806</v>
      </c>
      <c r="G1807" t="s">
        <v>5</v>
      </c>
      <c r="H1807" t="s">
        <v>4</v>
      </c>
      <c r="I1807" s="10">
        <v>95436.3</v>
      </c>
      <c r="J1807" s="30">
        <f t="shared" si="112"/>
        <v>95436.3</v>
      </c>
      <c r="K1807" s="30" t="e">
        <f t="shared" si="113"/>
        <v>#N/A</v>
      </c>
      <c r="L1807" s="30" t="e">
        <f t="shared" si="114"/>
        <v>#N/A</v>
      </c>
      <c r="M1807" s="10">
        <f t="shared" si="115"/>
        <v>95436.3</v>
      </c>
    </row>
    <row r="1808" spans="6:13" ht="20" customHeight="1" x14ac:dyDescent="0.2">
      <c r="F1808" s="4">
        <v>43807</v>
      </c>
      <c r="G1808" t="s">
        <v>5</v>
      </c>
      <c r="H1808" t="s">
        <v>4</v>
      </c>
      <c r="I1808" s="10">
        <v>97577.414999999994</v>
      </c>
      <c r="J1808" s="30">
        <f t="shared" si="112"/>
        <v>97577.414999999994</v>
      </c>
      <c r="K1808" s="30" t="e">
        <f t="shared" si="113"/>
        <v>#N/A</v>
      </c>
      <c r="L1808" s="30" t="e">
        <f t="shared" si="114"/>
        <v>#N/A</v>
      </c>
      <c r="M1808" s="10">
        <f t="shared" si="115"/>
        <v>97577.414999999994</v>
      </c>
    </row>
    <row r="1809" spans="6:13" ht="20" customHeight="1" x14ac:dyDescent="0.2">
      <c r="F1809" s="4">
        <v>43808</v>
      </c>
      <c r="G1809" t="s">
        <v>5</v>
      </c>
      <c r="H1809" t="s">
        <v>4</v>
      </c>
      <c r="I1809" s="10">
        <v>127910.83500000001</v>
      </c>
      <c r="J1809" s="30">
        <f t="shared" si="112"/>
        <v>127910.83500000001</v>
      </c>
      <c r="K1809" s="30" t="e">
        <f t="shared" si="113"/>
        <v>#N/A</v>
      </c>
      <c r="L1809" s="30" t="e">
        <f t="shared" si="114"/>
        <v>#N/A</v>
      </c>
      <c r="M1809" s="10">
        <f t="shared" si="115"/>
        <v>127910.83500000001</v>
      </c>
    </row>
    <row r="1810" spans="6:13" ht="20" customHeight="1" x14ac:dyDescent="0.2">
      <c r="F1810" s="4">
        <v>43809</v>
      </c>
      <c r="G1810" t="s">
        <v>5</v>
      </c>
      <c r="H1810" t="s">
        <v>4</v>
      </c>
      <c r="I1810" s="10">
        <v>109548.62</v>
      </c>
      <c r="J1810" s="30">
        <f t="shared" si="112"/>
        <v>109548.62</v>
      </c>
      <c r="K1810" s="30" t="e">
        <f t="shared" si="113"/>
        <v>#N/A</v>
      </c>
      <c r="L1810" s="30" t="e">
        <f t="shared" si="114"/>
        <v>#N/A</v>
      </c>
      <c r="M1810" s="10">
        <f t="shared" si="115"/>
        <v>109548.62</v>
      </c>
    </row>
    <row r="1811" spans="6:13" ht="20" customHeight="1" x14ac:dyDescent="0.2">
      <c r="F1811" s="4">
        <v>43810</v>
      </c>
      <c r="G1811" t="s">
        <v>5</v>
      </c>
      <c r="H1811" t="s">
        <v>4</v>
      </c>
      <c r="I1811" s="10">
        <v>109060.375</v>
      </c>
      <c r="J1811" s="30">
        <f t="shared" si="112"/>
        <v>109060.375</v>
      </c>
      <c r="K1811" s="30" t="e">
        <f t="shared" si="113"/>
        <v>#N/A</v>
      </c>
      <c r="L1811" s="30" t="e">
        <f t="shared" si="114"/>
        <v>#N/A</v>
      </c>
      <c r="M1811" s="10">
        <f t="shared" si="115"/>
        <v>109060.375</v>
      </c>
    </row>
    <row r="1812" spans="6:13" ht="20" customHeight="1" x14ac:dyDescent="0.2">
      <c r="F1812" s="4">
        <v>43811</v>
      </c>
      <c r="G1812" t="s">
        <v>5</v>
      </c>
      <c r="H1812" t="s">
        <v>4</v>
      </c>
      <c r="I1812" s="10">
        <v>108599.065</v>
      </c>
      <c r="J1812" s="30">
        <f t="shared" si="112"/>
        <v>108599.065</v>
      </c>
      <c r="K1812" s="30" t="e">
        <f t="shared" si="113"/>
        <v>#N/A</v>
      </c>
      <c r="L1812" s="30" t="e">
        <f t="shared" si="114"/>
        <v>#N/A</v>
      </c>
      <c r="M1812" s="10">
        <f t="shared" si="115"/>
        <v>108599.065</v>
      </c>
    </row>
    <row r="1813" spans="6:13" ht="20" customHeight="1" x14ac:dyDescent="0.2">
      <c r="F1813" s="4">
        <v>43812</v>
      </c>
      <c r="G1813" t="s">
        <v>5</v>
      </c>
      <c r="H1813" t="s">
        <v>4</v>
      </c>
      <c r="I1813" s="10">
        <v>107070.61</v>
      </c>
      <c r="J1813" s="30">
        <f t="shared" si="112"/>
        <v>107070.61</v>
      </c>
      <c r="K1813" s="30" t="e">
        <f t="shared" si="113"/>
        <v>#N/A</v>
      </c>
      <c r="L1813" s="30" t="e">
        <f t="shared" si="114"/>
        <v>#N/A</v>
      </c>
      <c r="M1813" s="10">
        <f t="shared" si="115"/>
        <v>107070.61</v>
      </c>
    </row>
    <row r="1814" spans="6:13" ht="20" customHeight="1" x14ac:dyDescent="0.2">
      <c r="F1814" s="4">
        <v>43813</v>
      </c>
      <c r="G1814" t="s">
        <v>5</v>
      </c>
      <c r="H1814" t="s">
        <v>4</v>
      </c>
      <c r="I1814" s="10">
        <v>101239.235</v>
      </c>
      <c r="J1814" s="30">
        <f t="shared" si="112"/>
        <v>101239.235</v>
      </c>
      <c r="K1814" s="30" t="e">
        <f t="shared" si="113"/>
        <v>#N/A</v>
      </c>
      <c r="L1814" s="30" t="e">
        <f t="shared" si="114"/>
        <v>#N/A</v>
      </c>
      <c r="M1814" s="10">
        <f t="shared" si="115"/>
        <v>101239.235</v>
      </c>
    </row>
    <row r="1815" spans="6:13" ht="20" customHeight="1" x14ac:dyDescent="0.2">
      <c r="F1815" s="4">
        <v>43814</v>
      </c>
      <c r="G1815" t="s">
        <v>5</v>
      </c>
      <c r="H1815" t="s">
        <v>4</v>
      </c>
      <c r="I1815" s="10">
        <v>98723.45</v>
      </c>
      <c r="J1815" s="30">
        <f t="shared" si="112"/>
        <v>98723.45</v>
      </c>
      <c r="K1815" s="30" t="e">
        <f t="shared" si="113"/>
        <v>#N/A</v>
      </c>
      <c r="L1815" s="30" t="e">
        <f t="shared" si="114"/>
        <v>#N/A</v>
      </c>
      <c r="M1815" s="10">
        <f t="shared" si="115"/>
        <v>98723.45</v>
      </c>
    </row>
    <row r="1816" spans="6:13" ht="20" customHeight="1" x14ac:dyDescent="0.2">
      <c r="F1816" s="4">
        <v>43815</v>
      </c>
      <c r="G1816" t="s">
        <v>5</v>
      </c>
      <c r="H1816" t="s">
        <v>4</v>
      </c>
      <c r="I1816" s="10">
        <v>114400.065</v>
      </c>
      <c r="J1816" s="30">
        <f t="shared" si="112"/>
        <v>114400.065</v>
      </c>
      <c r="K1816" s="30" t="e">
        <f t="shared" si="113"/>
        <v>#N/A</v>
      </c>
      <c r="L1816" s="30" t="e">
        <f t="shared" si="114"/>
        <v>#N/A</v>
      </c>
      <c r="M1816" s="10">
        <f t="shared" si="115"/>
        <v>114400.065</v>
      </c>
    </row>
    <row r="1817" spans="6:13" ht="20" customHeight="1" x14ac:dyDescent="0.2">
      <c r="F1817" s="4">
        <v>43816</v>
      </c>
      <c r="G1817" t="s">
        <v>5</v>
      </c>
      <c r="H1817" t="s">
        <v>4</v>
      </c>
      <c r="I1817" s="10">
        <v>123999.07</v>
      </c>
      <c r="J1817" s="30">
        <f t="shared" si="112"/>
        <v>123999.07</v>
      </c>
      <c r="K1817" s="30" t="e">
        <f t="shared" si="113"/>
        <v>#N/A</v>
      </c>
      <c r="L1817" s="30" t="e">
        <f t="shared" si="114"/>
        <v>#N/A</v>
      </c>
      <c r="M1817" s="10">
        <f t="shared" si="115"/>
        <v>123999.07</v>
      </c>
    </row>
    <row r="1818" spans="6:13" ht="20" customHeight="1" x14ac:dyDescent="0.2">
      <c r="F1818" s="4">
        <v>43817</v>
      </c>
      <c r="G1818" t="s">
        <v>5</v>
      </c>
      <c r="H1818" t="s">
        <v>4</v>
      </c>
      <c r="I1818" s="10">
        <v>146990.89000000001</v>
      </c>
      <c r="J1818" s="30">
        <f t="shared" si="112"/>
        <v>146990.89000000001</v>
      </c>
      <c r="K1818" s="30" t="e">
        <f t="shared" si="113"/>
        <v>#N/A</v>
      </c>
      <c r="L1818" s="30" t="e">
        <f t="shared" si="114"/>
        <v>#N/A</v>
      </c>
      <c r="M1818" s="10">
        <f t="shared" si="115"/>
        <v>146990.89000000001</v>
      </c>
    </row>
    <row r="1819" spans="6:13" ht="20" customHeight="1" x14ac:dyDescent="0.2">
      <c r="F1819" s="4">
        <v>43818</v>
      </c>
      <c r="G1819" t="s">
        <v>5</v>
      </c>
      <c r="H1819" t="s">
        <v>4</v>
      </c>
      <c r="I1819" s="10">
        <v>125050.61</v>
      </c>
      <c r="J1819" s="30">
        <f t="shared" si="112"/>
        <v>125050.61</v>
      </c>
      <c r="K1819" s="30" t="e">
        <f t="shared" si="113"/>
        <v>#N/A</v>
      </c>
      <c r="L1819" s="30" t="e">
        <f t="shared" si="114"/>
        <v>#N/A</v>
      </c>
      <c r="M1819" s="10">
        <f t="shared" si="115"/>
        <v>125050.61</v>
      </c>
    </row>
    <row r="1820" spans="6:13" ht="20" customHeight="1" x14ac:dyDescent="0.2">
      <c r="F1820" s="4">
        <v>43819</v>
      </c>
      <c r="G1820" t="s">
        <v>4</v>
      </c>
      <c r="H1820" t="s">
        <v>4</v>
      </c>
      <c r="I1820" s="10">
        <v>150553.4</v>
      </c>
      <c r="J1820" s="30" t="e">
        <f t="shared" si="112"/>
        <v>#N/A</v>
      </c>
      <c r="K1820" s="30">
        <f t="shared" si="113"/>
        <v>150553.4</v>
      </c>
      <c r="L1820" s="30" t="e">
        <f t="shared" si="114"/>
        <v>#N/A</v>
      </c>
      <c r="M1820" s="10">
        <f t="shared" si="115"/>
        <v>150553.4</v>
      </c>
    </row>
    <row r="1821" spans="6:13" ht="20" customHeight="1" x14ac:dyDescent="0.2">
      <c r="F1821" s="4">
        <v>43820</v>
      </c>
      <c r="G1821" t="s">
        <v>4</v>
      </c>
      <c r="H1821" t="s">
        <v>4</v>
      </c>
      <c r="I1821" s="10">
        <v>100632.47500000001</v>
      </c>
      <c r="J1821" s="30" t="e">
        <f t="shared" si="112"/>
        <v>#N/A</v>
      </c>
      <c r="K1821" s="30">
        <f t="shared" si="113"/>
        <v>100632.47500000001</v>
      </c>
      <c r="L1821" s="30" t="e">
        <f t="shared" si="114"/>
        <v>#N/A</v>
      </c>
      <c r="M1821" s="10">
        <f t="shared" si="115"/>
        <v>100632.47500000001</v>
      </c>
    </row>
    <row r="1822" spans="6:13" ht="20" customHeight="1" x14ac:dyDescent="0.2">
      <c r="F1822" s="4">
        <v>43821</v>
      </c>
      <c r="G1822" t="s">
        <v>4</v>
      </c>
      <c r="H1822" t="s">
        <v>4</v>
      </c>
      <c r="I1822" s="10">
        <v>90145.615000000005</v>
      </c>
      <c r="J1822" s="30" t="e">
        <f t="shared" si="112"/>
        <v>#N/A</v>
      </c>
      <c r="K1822" s="30">
        <f t="shared" si="113"/>
        <v>90145.615000000005</v>
      </c>
      <c r="L1822" s="30" t="e">
        <f t="shared" si="114"/>
        <v>#N/A</v>
      </c>
      <c r="M1822" s="10">
        <f t="shared" si="115"/>
        <v>90145.615000000005</v>
      </c>
    </row>
    <row r="1823" spans="6:13" ht="20" customHeight="1" x14ac:dyDescent="0.2">
      <c r="F1823" s="4">
        <v>43822</v>
      </c>
      <c r="G1823" t="s">
        <v>4</v>
      </c>
      <c r="H1823" t="s">
        <v>4</v>
      </c>
      <c r="I1823" s="10">
        <v>101818.02499999999</v>
      </c>
      <c r="J1823" s="30" t="e">
        <f t="shared" si="112"/>
        <v>#N/A</v>
      </c>
      <c r="K1823" s="30">
        <f t="shared" si="113"/>
        <v>101818.02499999999</v>
      </c>
      <c r="L1823" s="30" t="e">
        <f t="shared" si="114"/>
        <v>#N/A</v>
      </c>
      <c r="M1823" s="10">
        <f t="shared" si="115"/>
        <v>101818.02499999999</v>
      </c>
    </row>
    <row r="1824" spans="6:13" ht="20" customHeight="1" x14ac:dyDescent="0.2">
      <c r="F1824" s="4">
        <v>43823</v>
      </c>
      <c r="G1824" t="s">
        <v>4</v>
      </c>
      <c r="H1824" t="s">
        <v>4</v>
      </c>
      <c r="I1824" s="10">
        <v>102168.93</v>
      </c>
      <c r="J1824" s="30" t="e">
        <f t="shared" si="112"/>
        <v>#N/A</v>
      </c>
      <c r="K1824" s="30">
        <f t="shared" si="113"/>
        <v>102168.93</v>
      </c>
      <c r="L1824" s="30" t="e">
        <f t="shared" si="114"/>
        <v>#N/A</v>
      </c>
      <c r="M1824" s="10">
        <f t="shared" si="115"/>
        <v>102168.93</v>
      </c>
    </row>
    <row r="1825" spans="6:13" ht="20" customHeight="1" x14ac:dyDescent="0.2">
      <c r="F1825" s="4">
        <v>43824</v>
      </c>
      <c r="G1825" t="s">
        <v>4</v>
      </c>
      <c r="H1825" t="s">
        <v>5</v>
      </c>
      <c r="I1825" s="10">
        <v>98312.744999999995</v>
      </c>
      <c r="J1825" s="30" t="e">
        <f t="shared" si="112"/>
        <v>#N/A</v>
      </c>
      <c r="K1825" s="30">
        <f t="shared" si="113"/>
        <v>98312.744999999995</v>
      </c>
      <c r="L1825" s="30">
        <f t="shared" si="114"/>
        <v>98312.744999999995</v>
      </c>
      <c r="M1825" s="10" t="e">
        <f t="shared" si="115"/>
        <v>#N/A</v>
      </c>
    </row>
    <row r="1826" spans="6:13" ht="20" customHeight="1" x14ac:dyDescent="0.2">
      <c r="F1826" s="4">
        <v>43825</v>
      </c>
      <c r="G1826" t="s">
        <v>4</v>
      </c>
      <c r="H1826" t="s">
        <v>5</v>
      </c>
      <c r="I1826" s="10">
        <v>96120.524999999994</v>
      </c>
      <c r="J1826" s="30" t="e">
        <f t="shared" si="112"/>
        <v>#N/A</v>
      </c>
      <c r="K1826" s="30">
        <f t="shared" si="113"/>
        <v>96120.524999999994</v>
      </c>
      <c r="L1826" s="30">
        <f t="shared" si="114"/>
        <v>96120.524999999994</v>
      </c>
      <c r="M1826" s="10" t="e">
        <f t="shared" si="115"/>
        <v>#N/A</v>
      </c>
    </row>
    <row r="1827" spans="6:13" ht="20" customHeight="1" x14ac:dyDescent="0.2">
      <c r="F1827" s="4">
        <v>43826</v>
      </c>
      <c r="G1827" t="s">
        <v>4</v>
      </c>
      <c r="H1827" t="s">
        <v>4</v>
      </c>
      <c r="I1827" s="10">
        <v>107256.065</v>
      </c>
      <c r="J1827" s="30" t="e">
        <f t="shared" si="112"/>
        <v>#N/A</v>
      </c>
      <c r="K1827" s="30">
        <f t="shared" si="113"/>
        <v>107256.065</v>
      </c>
      <c r="L1827" s="30" t="e">
        <f t="shared" si="114"/>
        <v>#N/A</v>
      </c>
      <c r="M1827" s="10">
        <f t="shared" si="115"/>
        <v>107256.065</v>
      </c>
    </row>
    <row r="1828" spans="6:13" ht="20" customHeight="1" x14ac:dyDescent="0.2">
      <c r="F1828" s="4">
        <v>43827</v>
      </c>
      <c r="G1828" t="s">
        <v>4</v>
      </c>
      <c r="H1828" t="s">
        <v>4</v>
      </c>
      <c r="I1828" s="10">
        <v>113521.685</v>
      </c>
      <c r="J1828" s="30" t="e">
        <f t="shared" si="112"/>
        <v>#N/A</v>
      </c>
      <c r="K1828" s="30">
        <f t="shared" si="113"/>
        <v>113521.685</v>
      </c>
      <c r="L1828" s="30" t="e">
        <f t="shared" si="114"/>
        <v>#N/A</v>
      </c>
      <c r="M1828" s="10">
        <f t="shared" si="115"/>
        <v>113521.685</v>
      </c>
    </row>
    <row r="1829" spans="6:13" ht="20" customHeight="1" x14ac:dyDescent="0.2">
      <c r="F1829" s="4">
        <v>43828</v>
      </c>
      <c r="G1829" t="s">
        <v>4</v>
      </c>
      <c r="H1829" t="s">
        <v>4</v>
      </c>
      <c r="I1829" s="10">
        <v>118293.52499999999</v>
      </c>
      <c r="J1829" s="30" t="e">
        <f t="shared" si="112"/>
        <v>#N/A</v>
      </c>
      <c r="K1829" s="30">
        <f t="shared" si="113"/>
        <v>118293.52499999999</v>
      </c>
      <c r="L1829" s="30" t="e">
        <f t="shared" si="114"/>
        <v>#N/A</v>
      </c>
      <c r="M1829" s="10">
        <f t="shared" si="115"/>
        <v>118293.52499999999</v>
      </c>
    </row>
    <row r="1830" spans="6:13" ht="20" customHeight="1" x14ac:dyDescent="0.2">
      <c r="F1830" s="4">
        <v>43829</v>
      </c>
      <c r="G1830" t="s">
        <v>4</v>
      </c>
      <c r="H1830" t="s">
        <v>4</v>
      </c>
      <c r="I1830" s="10">
        <v>140410.125</v>
      </c>
      <c r="J1830" s="30" t="e">
        <f t="shared" si="112"/>
        <v>#N/A</v>
      </c>
      <c r="K1830" s="30">
        <f t="shared" si="113"/>
        <v>140410.125</v>
      </c>
      <c r="L1830" s="30" t="e">
        <f t="shared" si="114"/>
        <v>#N/A</v>
      </c>
      <c r="M1830" s="10">
        <f t="shared" si="115"/>
        <v>140410.125</v>
      </c>
    </row>
    <row r="1831" spans="6:13" ht="20" customHeight="1" x14ac:dyDescent="0.2">
      <c r="F1831" s="4">
        <v>43830</v>
      </c>
      <c r="G1831" t="s">
        <v>4</v>
      </c>
      <c r="H1831" t="s">
        <v>4</v>
      </c>
      <c r="I1831" s="10">
        <v>95410.39</v>
      </c>
      <c r="J1831" s="30" t="e">
        <f t="shared" si="112"/>
        <v>#N/A</v>
      </c>
      <c r="K1831" s="30">
        <f t="shared" si="113"/>
        <v>95410.39</v>
      </c>
      <c r="L1831" s="30" t="e">
        <f t="shared" si="114"/>
        <v>#N/A</v>
      </c>
      <c r="M1831" s="10">
        <f t="shared" si="115"/>
        <v>95410.39</v>
      </c>
    </row>
    <row r="1832" spans="6:13" ht="20" customHeight="1" x14ac:dyDescent="0.2">
      <c r="F1832" s="4">
        <v>43831</v>
      </c>
      <c r="G1832" t="s">
        <v>4</v>
      </c>
      <c r="H1832" t="s">
        <v>5</v>
      </c>
      <c r="I1832" s="10">
        <v>89077.854999999996</v>
      </c>
      <c r="J1832" s="30" t="e">
        <f t="shared" si="112"/>
        <v>#N/A</v>
      </c>
      <c r="K1832" s="30">
        <f t="shared" si="113"/>
        <v>89077.854999999996</v>
      </c>
      <c r="L1832" s="30">
        <f t="shared" si="114"/>
        <v>89077.854999999996</v>
      </c>
      <c r="M1832" s="10" t="e">
        <f t="shared" si="115"/>
        <v>#N/A</v>
      </c>
    </row>
    <row r="1833" spans="6:13" ht="20" customHeight="1" x14ac:dyDescent="0.2">
      <c r="F1833" s="4">
        <v>43832</v>
      </c>
      <c r="G1833" t="s">
        <v>4</v>
      </c>
      <c r="H1833" t="s">
        <v>4</v>
      </c>
      <c r="I1833" s="10">
        <v>102988.185</v>
      </c>
      <c r="J1833" s="30" t="e">
        <f t="shared" si="112"/>
        <v>#N/A</v>
      </c>
      <c r="K1833" s="30">
        <f t="shared" si="113"/>
        <v>102988.185</v>
      </c>
      <c r="L1833" s="30" t="e">
        <f t="shared" si="114"/>
        <v>#N/A</v>
      </c>
      <c r="M1833" s="10">
        <f t="shared" si="115"/>
        <v>102988.185</v>
      </c>
    </row>
    <row r="1834" spans="6:13" ht="20" customHeight="1" x14ac:dyDescent="0.2">
      <c r="F1834" s="4">
        <v>43833</v>
      </c>
      <c r="G1834" t="s">
        <v>4</v>
      </c>
      <c r="H1834" t="s">
        <v>4</v>
      </c>
      <c r="I1834" s="10">
        <v>118922.215</v>
      </c>
      <c r="J1834" s="30" t="e">
        <f t="shared" si="112"/>
        <v>#N/A</v>
      </c>
      <c r="K1834" s="30">
        <f t="shared" si="113"/>
        <v>118922.215</v>
      </c>
      <c r="L1834" s="30" t="e">
        <f t="shared" si="114"/>
        <v>#N/A</v>
      </c>
      <c r="M1834" s="10">
        <f t="shared" si="115"/>
        <v>118922.215</v>
      </c>
    </row>
    <row r="1835" spans="6:13" ht="20" customHeight="1" x14ac:dyDescent="0.2">
      <c r="F1835" s="4">
        <v>43834</v>
      </c>
      <c r="G1835" t="s">
        <v>4</v>
      </c>
      <c r="H1835" t="s">
        <v>4</v>
      </c>
      <c r="I1835" s="10">
        <v>102245.61</v>
      </c>
      <c r="J1835" s="30" t="e">
        <f t="shared" si="112"/>
        <v>#N/A</v>
      </c>
      <c r="K1835" s="30">
        <f t="shared" si="113"/>
        <v>102245.61</v>
      </c>
      <c r="L1835" s="30" t="e">
        <f t="shared" si="114"/>
        <v>#N/A</v>
      </c>
      <c r="M1835" s="10">
        <f t="shared" si="115"/>
        <v>102245.61</v>
      </c>
    </row>
    <row r="1836" spans="6:13" ht="20" customHeight="1" x14ac:dyDescent="0.2">
      <c r="F1836" s="4">
        <v>43835</v>
      </c>
      <c r="G1836" t="s">
        <v>4</v>
      </c>
      <c r="H1836" t="s">
        <v>4</v>
      </c>
      <c r="I1836" s="10">
        <v>95671.2</v>
      </c>
      <c r="J1836" s="30" t="e">
        <f t="shared" si="112"/>
        <v>#N/A</v>
      </c>
      <c r="K1836" s="30">
        <f t="shared" si="113"/>
        <v>95671.2</v>
      </c>
      <c r="L1836" s="30" t="e">
        <f t="shared" si="114"/>
        <v>#N/A</v>
      </c>
      <c r="M1836" s="10">
        <f t="shared" si="115"/>
        <v>95671.2</v>
      </c>
    </row>
    <row r="1837" spans="6:13" ht="20" customHeight="1" x14ac:dyDescent="0.2">
      <c r="F1837" s="4">
        <v>43836</v>
      </c>
      <c r="G1837" t="s">
        <v>4</v>
      </c>
      <c r="H1837" t="s">
        <v>4</v>
      </c>
      <c r="I1837" s="10">
        <v>110253.59</v>
      </c>
      <c r="J1837" s="30" t="e">
        <f t="shared" si="112"/>
        <v>#N/A</v>
      </c>
      <c r="K1837" s="30">
        <f t="shared" si="113"/>
        <v>110253.59</v>
      </c>
      <c r="L1837" s="30" t="e">
        <f t="shared" si="114"/>
        <v>#N/A</v>
      </c>
      <c r="M1837" s="10">
        <f t="shared" si="115"/>
        <v>110253.59</v>
      </c>
    </row>
    <row r="1838" spans="6:13" ht="20" customHeight="1" x14ac:dyDescent="0.2">
      <c r="F1838" s="4">
        <v>43837</v>
      </c>
      <c r="G1838" t="s">
        <v>4</v>
      </c>
      <c r="H1838" t="s">
        <v>4</v>
      </c>
      <c r="I1838" s="10">
        <v>109336.56</v>
      </c>
      <c r="J1838" s="30" t="e">
        <f t="shared" si="112"/>
        <v>#N/A</v>
      </c>
      <c r="K1838" s="30">
        <f t="shared" si="113"/>
        <v>109336.56</v>
      </c>
      <c r="L1838" s="30" t="e">
        <f t="shared" si="114"/>
        <v>#N/A</v>
      </c>
      <c r="M1838" s="10">
        <f t="shared" si="115"/>
        <v>109336.56</v>
      </c>
    </row>
    <row r="1839" spans="6:13" ht="20" customHeight="1" x14ac:dyDescent="0.2">
      <c r="F1839" s="4">
        <v>43838</v>
      </c>
      <c r="G1839" t="s">
        <v>4</v>
      </c>
      <c r="H1839" t="s">
        <v>4</v>
      </c>
      <c r="I1839" s="10">
        <v>110038.625</v>
      </c>
      <c r="J1839" s="30" t="e">
        <f t="shared" si="112"/>
        <v>#N/A</v>
      </c>
      <c r="K1839" s="30">
        <f t="shared" si="113"/>
        <v>110038.625</v>
      </c>
      <c r="L1839" s="30" t="e">
        <f t="shared" si="114"/>
        <v>#N/A</v>
      </c>
      <c r="M1839" s="10">
        <f t="shared" si="115"/>
        <v>110038.625</v>
      </c>
    </row>
    <row r="1840" spans="6:13" ht="20" customHeight="1" x14ac:dyDescent="0.2">
      <c r="F1840" s="4">
        <v>43839</v>
      </c>
      <c r="G1840" t="s">
        <v>4</v>
      </c>
      <c r="H1840" t="s">
        <v>4</v>
      </c>
      <c r="I1840" s="10">
        <v>127365.59</v>
      </c>
      <c r="J1840" s="30" t="e">
        <f t="shared" si="112"/>
        <v>#N/A</v>
      </c>
      <c r="K1840" s="30">
        <f t="shared" si="113"/>
        <v>127365.59</v>
      </c>
      <c r="L1840" s="30" t="e">
        <f t="shared" si="114"/>
        <v>#N/A</v>
      </c>
      <c r="M1840" s="10">
        <f t="shared" si="115"/>
        <v>127365.59</v>
      </c>
    </row>
    <row r="1841" spans="6:13" ht="20" customHeight="1" x14ac:dyDescent="0.2">
      <c r="F1841" s="4">
        <v>43840</v>
      </c>
      <c r="G1841" t="s">
        <v>4</v>
      </c>
      <c r="H1841" t="s">
        <v>4</v>
      </c>
      <c r="I1841" s="10">
        <v>122533.88</v>
      </c>
      <c r="J1841" s="30" t="e">
        <f t="shared" si="112"/>
        <v>#N/A</v>
      </c>
      <c r="K1841" s="30">
        <f t="shared" si="113"/>
        <v>122533.88</v>
      </c>
      <c r="L1841" s="30" t="e">
        <f t="shared" si="114"/>
        <v>#N/A</v>
      </c>
      <c r="M1841" s="10">
        <f t="shared" si="115"/>
        <v>122533.88</v>
      </c>
    </row>
    <row r="1842" spans="6:13" ht="20" customHeight="1" x14ac:dyDescent="0.2">
      <c r="F1842" s="4">
        <v>43841</v>
      </c>
      <c r="G1842" t="s">
        <v>4</v>
      </c>
      <c r="H1842" t="s">
        <v>4</v>
      </c>
      <c r="I1842" s="10">
        <v>91886.604999999996</v>
      </c>
      <c r="J1842" s="30" t="e">
        <f t="shared" si="112"/>
        <v>#N/A</v>
      </c>
      <c r="K1842" s="30">
        <f t="shared" si="113"/>
        <v>91886.604999999996</v>
      </c>
      <c r="L1842" s="30" t="e">
        <f t="shared" si="114"/>
        <v>#N/A</v>
      </c>
      <c r="M1842" s="10">
        <f t="shared" si="115"/>
        <v>91886.604999999996</v>
      </c>
    </row>
    <row r="1843" spans="6:13" ht="20" customHeight="1" x14ac:dyDescent="0.2">
      <c r="F1843" s="4">
        <v>43842</v>
      </c>
      <c r="G1843" t="s">
        <v>4</v>
      </c>
      <c r="H1843" t="s">
        <v>4</v>
      </c>
      <c r="I1843" s="10">
        <v>91797.595000000001</v>
      </c>
      <c r="J1843" s="30" t="e">
        <f t="shared" si="112"/>
        <v>#N/A</v>
      </c>
      <c r="K1843" s="30">
        <f t="shared" si="113"/>
        <v>91797.595000000001</v>
      </c>
      <c r="L1843" s="30" t="e">
        <f t="shared" si="114"/>
        <v>#N/A</v>
      </c>
      <c r="M1843" s="10">
        <f t="shared" si="115"/>
        <v>91797.595000000001</v>
      </c>
    </row>
    <row r="1844" spans="6:13" ht="20" customHeight="1" x14ac:dyDescent="0.2">
      <c r="F1844" s="4">
        <v>43843</v>
      </c>
      <c r="G1844" t="s">
        <v>4</v>
      </c>
      <c r="H1844" t="s">
        <v>4</v>
      </c>
      <c r="I1844" s="10">
        <v>119653.94500000001</v>
      </c>
      <c r="J1844" s="30" t="e">
        <f t="shared" si="112"/>
        <v>#N/A</v>
      </c>
      <c r="K1844" s="30">
        <f t="shared" si="113"/>
        <v>119653.94500000001</v>
      </c>
      <c r="L1844" s="30" t="e">
        <f t="shared" si="114"/>
        <v>#N/A</v>
      </c>
      <c r="M1844" s="10">
        <f t="shared" si="115"/>
        <v>119653.94500000001</v>
      </c>
    </row>
    <row r="1845" spans="6:13" ht="20" customHeight="1" x14ac:dyDescent="0.2">
      <c r="F1845" s="4">
        <v>43844</v>
      </c>
      <c r="G1845" t="s">
        <v>4</v>
      </c>
      <c r="H1845" t="s">
        <v>4</v>
      </c>
      <c r="I1845" s="10">
        <v>137302.60500000001</v>
      </c>
      <c r="J1845" s="30" t="e">
        <f t="shared" si="112"/>
        <v>#N/A</v>
      </c>
      <c r="K1845" s="30">
        <f t="shared" si="113"/>
        <v>137302.60500000001</v>
      </c>
      <c r="L1845" s="30" t="e">
        <f t="shared" si="114"/>
        <v>#N/A</v>
      </c>
      <c r="M1845" s="10">
        <f t="shared" si="115"/>
        <v>137302.60500000001</v>
      </c>
    </row>
    <row r="1846" spans="6:13" ht="20" customHeight="1" x14ac:dyDescent="0.2">
      <c r="F1846" s="4">
        <v>43845</v>
      </c>
      <c r="G1846" t="s">
        <v>4</v>
      </c>
      <c r="H1846" t="s">
        <v>4</v>
      </c>
      <c r="I1846" s="10">
        <v>137408.22500000001</v>
      </c>
      <c r="J1846" s="30" t="e">
        <f t="shared" si="112"/>
        <v>#N/A</v>
      </c>
      <c r="K1846" s="30">
        <f t="shared" si="113"/>
        <v>137408.22500000001</v>
      </c>
      <c r="L1846" s="30" t="e">
        <f t="shared" si="114"/>
        <v>#N/A</v>
      </c>
      <c r="M1846" s="10">
        <f t="shared" si="115"/>
        <v>137408.22500000001</v>
      </c>
    </row>
    <row r="1847" spans="6:13" ht="20" customHeight="1" x14ac:dyDescent="0.2">
      <c r="F1847" s="4">
        <v>43846</v>
      </c>
      <c r="G1847" t="s">
        <v>4</v>
      </c>
      <c r="H1847" t="s">
        <v>4</v>
      </c>
      <c r="I1847" s="10">
        <v>109669.645</v>
      </c>
      <c r="J1847" s="30" t="e">
        <f t="shared" si="112"/>
        <v>#N/A</v>
      </c>
      <c r="K1847" s="30">
        <f t="shared" si="113"/>
        <v>109669.645</v>
      </c>
      <c r="L1847" s="30" t="e">
        <f t="shared" si="114"/>
        <v>#N/A</v>
      </c>
      <c r="M1847" s="10">
        <f t="shared" si="115"/>
        <v>109669.645</v>
      </c>
    </row>
    <row r="1848" spans="6:13" ht="20" customHeight="1" x14ac:dyDescent="0.2">
      <c r="F1848" s="4">
        <v>43847</v>
      </c>
      <c r="G1848" t="s">
        <v>4</v>
      </c>
      <c r="H1848" t="s">
        <v>4</v>
      </c>
      <c r="I1848" s="10">
        <v>108108.175</v>
      </c>
      <c r="J1848" s="30" t="e">
        <f t="shared" si="112"/>
        <v>#N/A</v>
      </c>
      <c r="K1848" s="30">
        <f t="shared" si="113"/>
        <v>108108.175</v>
      </c>
      <c r="L1848" s="30" t="e">
        <f t="shared" si="114"/>
        <v>#N/A</v>
      </c>
      <c r="M1848" s="10">
        <f t="shared" si="115"/>
        <v>108108.175</v>
      </c>
    </row>
    <row r="1849" spans="6:13" ht="20" customHeight="1" x14ac:dyDescent="0.2">
      <c r="F1849" s="4">
        <v>43848</v>
      </c>
      <c r="G1849" t="s">
        <v>4</v>
      </c>
      <c r="H1849" t="s">
        <v>4</v>
      </c>
      <c r="I1849" s="10">
        <v>105946.34</v>
      </c>
      <c r="J1849" s="30" t="e">
        <f t="shared" si="112"/>
        <v>#N/A</v>
      </c>
      <c r="K1849" s="30">
        <f t="shared" si="113"/>
        <v>105946.34</v>
      </c>
      <c r="L1849" s="30" t="e">
        <f t="shared" si="114"/>
        <v>#N/A</v>
      </c>
      <c r="M1849" s="10">
        <f t="shared" si="115"/>
        <v>105946.34</v>
      </c>
    </row>
    <row r="1850" spans="6:13" ht="20" customHeight="1" x14ac:dyDescent="0.2">
      <c r="F1850" s="4">
        <v>43849</v>
      </c>
      <c r="G1850" t="s">
        <v>4</v>
      </c>
      <c r="H1850" t="s">
        <v>4</v>
      </c>
      <c r="I1850" s="10">
        <v>106921.55499999999</v>
      </c>
      <c r="J1850" s="30" t="e">
        <f t="shared" si="112"/>
        <v>#N/A</v>
      </c>
      <c r="K1850" s="30">
        <f t="shared" si="113"/>
        <v>106921.55499999999</v>
      </c>
      <c r="L1850" s="30" t="e">
        <f t="shared" si="114"/>
        <v>#N/A</v>
      </c>
      <c r="M1850" s="10">
        <f t="shared" si="115"/>
        <v>106921.55499999999</v>
      </c>
    </row>
    <row r="1851" spans="6:13" ht="20" customHeight="1" x14ac:dyDescent="0.2">
      <c r="F1851" s="4">
        <v>43850</v>
      </c>
      <c r="G1851" t="s">
        <v>4</v>
      </c>
      <c r="H1851" t="s">
        <v>4</v>
      </c>
      <c r="I1851" s="10">
        <v>116291.535</v>
      </c>
      <c r="J1851" s="30" t="e">
        <f t="shared" si="112"/>
        <v>#N/A</v>
      </c>
      <c r="K1851" s="30">
        <f t="shared" si="113"/>
        <v>116291.535</v>
      </c>
      <c r="L1851" s="30" t="e">
        <f t="shared" si="114"/>
        <v>#N/A</v>
      </c>
      <c r="M1851" s="10">
        <f t="shared" si="115"/>
        <v>116291.535</v>
      </c>
    </row>
    <row r="1852" spans="6:13" ht="20" customHeight="1" x14ac:dyDescent="0.2">
      <c r="F1852" s="4">
        <v>43851</v>
      </c>
      <c r="G1852" t="s">
        <v>4</v>
      </c>
      <c r="H1852" t="s">
        <v>4</v>
      </c>
      <c r="I1852" s="10">
        <v>112128.19500000001</v>
      </c>
      <c r="J1852" s="30" t="e">
        <f t="shared" si="112"/>
        <v>#N/A</v>
      </c>
      <c r="K1852" s="30">
        <f t="shared" si="113"/>
        <v>112128.19500000001</v>
      </c>
      <c r="L1852" s="30" t="e">
        <f t="shared" si="114"/>
        <v>#N/A</v>
      </c>
      <c r="M1852" s="10">
        <f t="shared" si="115"/>
        <v>112128.19500000001</v>
      </c>
    </row>
    <row r="1853" spans="6:13" ht="20" customHeight="1" x14ac:dyDescent="0.2">
      <c r="F1853" s="4">
        <v>43852</v>
      </c>
      <c r="G1853" t="s">
        <v>4</v>
      </c>
      <c r="H1853" t="s">
        <v>4</v>
      </c>
      <c r="I1853" s="10">
        <v>119287.15</v>
      </c>
      <c r="J1853" s="30" t="e">
        <f t="shared" si="112"/>
        <v>#N/A</v>
      </c>
      <c r="K1853" s="30">
        <f t="shared" si="113"/>
        <v>119287.15</v>
      </c>
      <c r="L1853" s="30" t="e">
        <f t="shared" si="114"/>
        <v>#N/A</v>
      </c>
      <c r="M1853" s="10">
        <f t="shared" si="115"/>
        <v>119287.15</v>
      </c>
    </row>
    <row r="1854" spans="6:13" ht="20" customHeight="1" x14ac:dyDescent="0.2">
      <c r="F1854" s="4">
        <v>43853</v>
      </c>
      <c r="G1854" t="s">
        <v>4</v>
      </c>
      <c r="H1854" t="s">
        <v>4</v>
      </c>
      <c r="I1854" s="10">
        <v>112254.83</v>
      </c>
      <c r="J1854" s="30" t="e">
        <f t="shared" si="112"/>
        <v>#N/A</v>
      </c>
      <c r="K1854" s="30">
        <f t="shared" si="113"/>
        <v>112254.83</v>
      </c>
      <c r="L1854" s="30" t="e">
        <f t="shared" si="114"/>
        <v>#N/A</v>
      </c>
      <c r="M1854" s="10">
        <f t="shared" si="115"/>
        <v>112254.83</v>
      </c>
    </row>
    <row r="1855" spans="6:13" ht="20" customHeight="1" x14ac:dyDescent="0.2">
      <c r="F1855" s="4">
        <v>43854</v>
      </c>
      <c r="G1855" t="s">
        <v>4</v>
      </c>
      <c r="H1855" t="s">
        <v>4</v>
      </c>
      <c r="I1855" s="10">
        <v>109316.375</v>
      </c>
      <c r="J1855" s="30" t="e">
        <f t="shared" si="112"/>
        <v>#N/A</v>
      </c>
      <c r="K1855" s="30">
        <f t="shared" si="113"/>
        <v>109316.375</v>
      </c>
      <c r="L1855" s="30" t="e">
        <f t="shared" si="114"/>
        <v>#N/A</v>
      </c>
      <c r="M1855" s="10">
        <f t="shared" si="115"/>
        <v>109316.375</v>
      </c>
    </row>
    <row r="1856" spans="6:13" ht="20" customHeight="1" x14ac:dyDescent="0.2">
      <c r="F1856" s="4">
        <v>43855</v>
      </c>
      <c r="G1856" t="s">
        <v>4</v>
      </c>
      <c r="H1856" t="s">
        <v>4</v>
      </c>
      <c r="I1856" s="10">
        <v>102445.88</v>
      </c>
      <c r="J1856" s="30" t="e">
        <f t="shared" si="112"/>
        <v>#N/A</v>
      </c>
      <c r="K1856" s="30">
        <f t="shared" si="113"/>
        <v>102445.88</v>
      </c>
      <c r="L1856" s="30" t="e">
        <f t="shared" si="114"/>
        <v>#N/A</v>
      </c>
      <c r="M1856" s="10">
        <f t="shared" si="115"/>
        <v>102445.88</v>
      </c>
    </row>
    <row r="1857" spans="6:13" ht="20" customHeight="1" x14ac:dyDescent="0.2">
      <c r="F1857" s="4">
        <v>43856</v>
      </c>
      <c r="G1857" t="s">
        <v>4</v>
      </c>
      <c r="H1857" t="s">
        <v>5</v>
      </c>
      <c r="I1857" s="10">
        <v>101233.205</v>
      </c>
      <c r="J1857" s="30" t="e">
        <f t="shared" si="112"/>
        <v>#N/A</v>
      </c>
      <c r="K1857" s="30">
        <f t="shared" si="113"/>
        <v>101233.205</v>
      </c>
      <c r="L1857" s="30">
        <f t="shared" si="114"/>
        <v>101233.205</v>
      </c>
      <c r="M1857" s="10" t="e">
        <f t="shared" si="115"/>
        <v>#N/A</v>
      </c>
    </row>
    <row r="1858" spans="6:13" ht="20" customHeight="1" x14ac:dyDescent="0.2">
      <c r="F1858" s="4">
        <v>43857</v>
      </c>
      <c r="G1858" t="s">
        <v>4</v>
      </c>
      <c r="H1858" t="s">
        <v>5</v>
      </c>
      <c r="I1858" s="10">
        <v>103134.46</v>
      </c>
      <c r="J1858" s="30" t="e">
        <f t="shared" si="112"/>
        <v>#N/A</v>
      </c>
      <c r="K1858" s="30">
        <f t="shared" si="113"/>
        <v>103134.46</v>
      </c>
      <c r="L1858" s="30">
        <f t="shared" si="114"/>
        <v>103134.46</v>
      </c>
      <c r="M1858" s="10" t="e">
        <f t="shared" si="115"/>
        <v>#N/A</v>
      </c>
    </row>
    <row r="1859" spans="6:13" ht="20" customHeight="1" x14ac:dyDescent="0.2">
      <c r="F1859" s="4">
        <v>43858</v>
      </c>
      <c r="G1859" t="s">
        <v>4</v>
      </c>
      <c r="H1859" t="s">
        <v>4</v>
      </c>
      <c r="I1859" s="10">
        <v>116190.55499999999</v>
      </c>
      <c r="J1859" s="30" t="e">
        <f t="shared" si="112"/>
        <v>#N/A</v>
      </c>
      <c r="K1859" s="30">
        <f t="shared" si="113"/>
        <v>116190.55499999999</v>
      </c>
      <c r="L1859" s="30" t="e">
        <f t="shared" si="114"/>
        <v>#N/A</v>
      </c>
      <c r="M1859" s="10">
        <f t="shared" si="115"/>
        <v>116190.55499999999</v>
      </c>
    </row>
    <row r="1860" spans="6:13" ht="20" customHeight="1" x14ac:dyDescent="0.2">
      <c r="F1860" s="4">
        <v>43859</v>
      </c>
      <c r="G1860" t="s">
        <v>4</v>
      </c>
      <c r="H1860" t="s">
        <v>4</v>
      </c>
      <c r="I1860" s="10">
        <v>129812.91499999999</v>
      </c>
      <c r="J1860" s="30" t="e">
        <f t="shared" si="112"/>
        <v>#N/A</v>
      </c>
      <c r="K1860" s="30">
        <f t="shared" si="113"/>
        <v>129812.91499999999</v>
      </c>
      <c r="L1860" s="30" t="e">
        <f t="shared" si="114"/>
        <v>#N/A</v>
      </c>
      <c r="M1860" s="10">
        <f t="shared" si="115"/>
        <v>129812.91499999999</v>
      </c>
    </row>
    <row r="1861" spans="6:13" ht="20" customHeight="1" x14ac:dyDescent="0.2">
      <c r="F1861" s="4">
        <v>43860</v>
      </c>
      <c r="G1861" t="s">
        <v>5</v>
      </c>
      <c r="H1861" t="s">
        <v>4</v>
      </c>
      <c r="I1861" s="10">
        <v>154816.49</v>
      </c>
      <c r="J1861" s="30">
        <f t="shared" si="112"/>
        <v>154816.49</v>
      </c>
      <c r="K1861" s="30" t="e">
        <f t="shared" si="113"/>
        <v>#N/A</v>
      </c>
      <c r="L1861" s="30" t="e">
        <f t="shared" si="114"/>
        <v>#N/A</v>
      </c>
      <c r="M1861" s="10">
        <f t="shared" si="115"/>
        <v>154816.49</v>
      </c>
    </row>
    <row r="1862" spans="6:13" ht="20" customHeight="1" x14ac:dyDescent="0.2">
      <c r="F1862" s="4">
        <v>43861</v>
      </c>
      <c r="G1862" t="s">
        <v>5</v>
      </c>
      <c r="H1862" t="s">
        <v>4</v>
      </c>
      <c r="I1862" s="10">
        <v>170653.84</v>
      </c>
      <c r="J1862" s="30">
        <f t="shared" ref="J1862:J1925" si="116">IF(G1862="Y",I1862,NA())</f>
        <v>170653.84</v>
      </c>
      <c r="K1862" s="30" t="e">
        <f t="shared" ref="K1862:K1925" si="117">IF(G1862="N",I1862,NA())</f>
        <v>#N/A</v>
      </c>
      <c r="L1862" s="30" t="e">
        <f t="shared" ref="L1862:L1925" si="118">IF(H1862="Y",I1862,NA())</f>
        <v>#N/A</v>
      </c>
      <c r="M1862" s="10">
        <f t="shared" ref="M1862:M1925" si="119">IF(H1862="Y",NA(),I1862)</f>
        <v>170653.84</v>
      </c>
    </row>
    <row r="1863" spans="6:13" ht="20" customHeight="1" x14ac:dyDescent="0.2">
      <c r="F1863" s="4">
        <v>43862</v>
      </c>
      <c r="G1863" t="s">
        <v>5</v>
      </c>
      <c r="H1863" t="s">
        <v>4</v>
      </c>
      <c r="I1863" s="10">
        <v>131856.315</v>
      </c>
      <c r="J1863" s="30">
        <f t="shared" si="116"/>
        <v>131856.315</v>
      </c>
      <c r="K1863" s="30" t="e">
        <f t="shared" si="117"/>
        <v>#N/A</v>
      </c>
      <c r="L1863" s="30" t="e">
        <f t="shared" si="118"/>
        <v>#N/A</v>
      </c>
      <c r="M1863" s="10">
        <f t="shared" si="119"/>
        <v>131856.315</v>
      </c>
    </row>
    <row r="1864" spans="6:13" ht="20" customHeight="1" x14ac:dyDescent="0.2">
      <c r="F1864" s="4">
        <v>43863</v>
      </c>
      <c r="G1864" t="s">
        <v>5</v>
      </c>
      <c r="H1864" t="s">
        <v>4</v>
      </c>
      <c r="I1864" s="10">
        <v>97609.06</v>
      </c>
      <c r="J1864" s="30">
        <f t="shared" si="116"/>
        <v>97609.06</v>
      </c>
      <c r="K1864" s="30" t="e">
        <f t="shared" si="117"/>
        <v>#N/A</v>
      </c>
      <c r="L1864" s="30" t="e">
        <f t="shared" si="118"/>
        <v>#N/A</v>
      </c>
      <c r="M1864" s="10">
        <f t="shared" si="119"/>
        <v>97609.06</v>
      </c>
    </row>
    <row r="1865" spans="6:13" ht="20" customHeight="1" x14ac:dyDescent="0.2">
      <c r="F1865" s="4">
        <v>43864</v>
      </c>
      <c r="G1865" t="s">
        <v>5</v>
      </c>
      <c r="H1865" t="s">
        <v>4</v>
      </c>
      <c r="I1865" s="10">
        <v>105004.91</v>
      </c>
      <c r="J1865" s="30">
        <f t="shared" si="116"/>
        <v>105004.91</v>
      </c>
      <c r="K1865" s="30" t="e">
        <f t="shared" si="117"/>
        <v>#N/A</v>
      </c>
      <c r="L1865" s="30" t="e">
        <f t="shared" si="118"/>
        <v>#N/A</v>
      </c>
      <c r="M1865" s="10">
        <f t="shared" si="119"/>
        <v>105004.91</v>
      </c>
    </row>
    <row r="1866" spans="6:13" ht="20" customHeight="1" x14ac:dyDescent="0.2">
      <c r="F1866" s="4">
        <v>43865</v>
      </c>
      <c r="G1866" t="s">
        <v>5</v>
      </c>
      <c r="H1866" t="s">
        <v>4</v>
      </c>
      <c r="I1866" s="10">
        <v>107034.065</v>
      </c>
      <c r="J1866" s="30">
        <f t="shared" si="116"/>
        <v>107034.065</v>
      </c>
      <c r="K1866" s="30" t="e">
        <f t="shared" si="117"/>
        <v>#N/A</v>
      </c>
      <c r="L1866" s="30" t="e">
        <f t="shared" si="118"/>
        <v>#N/A</v>
      </c>
      <c r="M1866" s="10">
        <f t="shared" si="119"/>
        <v>107034.065</v>
      </c>
    </row>
    <row r="1867" spans="6:13" ht="20" customHeight="1" x14ac:dyDescent="0.2">
      <c r="F1867" s="4">
        <v>43866</v>
      </c>
      <c r="G1867" t="s">
        <v>5</v>
      </c>
      <c r="H1867" t="s">
        <v>4</v>
      </c>
      <c r="I1867" s="10">
        <v>108988.44</v>
      </c>
      <c r="J1867" s="30">
        <f t="shared" si="116"/>
        <v>108988.44</v>
      </c>
      <c r="K1867" s="30" t="e">
        <f t="shared" si="117"/>
        <v>#N/A</v>
      </c>
      <c r="L1867" s="30" t="e">
        <f t="shared" si="118"/>
        <v>#N/A</v>
      </c>
      <c r="M1867" s="10">
        <f t="shared" si="119"/>
        <v>108988.44</v>
      </c>
    </row>
    <row r="1868" spans="6:13" ht="20" customHeight="1" x14ac:dyDescent="0.2">
      <c r="F1868" s="4">
        <v>43867</v>
      </c>
      <c r="G1868" t="s">
        <v>5</v>
      </c>
      <c r="H1868" t="s">
        <v>4</v>
      </c>
      <c r="I1868" s="10">
        <v>120569.46</v>
      </c>
      <c r="J1868" s="30">
        <f t="shared" si="116"/>
        <v>120569.46</v>
      </c>
      <c r="K1868" s="30" t="e">
        <f t="shared" si="117"/>
        <v>#N/A</v>
      </c>
      <c r="L1868" s="30" t="e">
        <f t="shared" si="118"/>
        <v>#N/A</v>
      </c>
      <c r="M1868" s="10">
        <f t="shared" si="119"/>
        <v>120569.46</v>
      </c>
    </row>
    <row r="1869" spans="6:13" ht="20" customHeight="1" x14ac:dyDescent="0.2">
      <c r="F1869" s="4">
        <v>43868</v>
      </c>
      <c r="G1869" t="s">
        <v>5</v>
      </c>
      <c r="H1869" t="s">
        <v>4</v>
      </c>
      <c r="I1869" s="10">
        <v>120734.85</v>
      </c>
      <c r="J1869" s="30">
        <f t="shared" si="116"/>
        <v>120734.85</v>
      </c>
      <c r="K1869" s="30" t="e">
        <f t="shared" si="117"/>
        <v>#N/A</v>
      </c>
      <c r="L1869" s="30" t="e">
        <f t="shared" si="118"/>
        <v>#N/A</v>
      </c>
      <c r="M1869" s="10">
        <f t="shared" si="119"/>
        <v>120734.85</v>
      </c>
    </row>
    <row r="1870" spans="6:13" ht="20" customHeight="1" x14ac:dyDescent="0.2">
      <c r="F1870" s="4">
        <v>43869</v>
      </c>
      <c r="G1870" t="s">
        <v>5</v>
      </c>
      <c r="H1870" t="s">
        <v>4</v>
      </c>
      <c r="I1870" s="10">
        <v>107864.44500000001</v>
      </c>
      <c r="J1870" s="30">
        <f t="shared" si="116"/>
        <v>107864.44500000001</v>
      </c>
      <c r="K1870" s="30" t="e">
        <f t="shared" si="117"/>
        <v>#N/A</v>
      </c>
      <c r="L1870" s="30" t="e">
        <f t="shared" si="118"/>
        <v>#N/A</v>
      </c>
      <c r="M1870" s="10">
        <f t="shared" si="119"/>
        <v>107864.44500000001</v>
      </c>
    </row>
    <row r="1871" spans="6:13" ht="20" customHeight="1" x14ac:dyDescent="0.2">
      <c r="F1871" s="4">
        <v>43870</v>
      </c>
      <c r="G1871" t="s">
        <v>5</v>
      </c>
      <c r="H1871" t="s">
        <v>4</v>
      </c>
      <c r="I1871" s="10">
        <v>103857.11</v>
      </c>
      <c r="J1871" s="30">
        <f t="shared" si="116"/>
        <v>103857.11</v>
      </c>
      <c r="K1871" s="30" t="e">
        <f t="shared" si="117"/>
        <v>#N/A</v>
      </c>
      <c r="L1871" s="30" t="e">
        <f t="shared" si="118"/>
        <v>#N/A</v>
      </c>
      <c r="M1871" s="10">
        <f t="shared" si="119"/>
        <v>103857.11</v>
      </c>
    </row>
    <row r="1872" spans="6:13" ht="20" customHeight="1" x14ac:dyDescent="0.2">
      <c r="F1872" s="4">
        <v>43871</v>
      </c>
      <c r="G1872" t="s">
        <v>5</v>
      </c>
      <c r="H1872" t="s">
        <v>4</v>
      </c>
      <c r="I1872" s="10">
        <v>122975.46</v>
      </c>
      <c r="J1872" s="30">
        <f t="shared" si="116"/>
        <v>122975.46</v>
      </c>
      <c r="K1872" s="30" t="e">
        <f t="shared" si="117"/>
        <v>#N/A</v>
      </c>
      <c r="L1872" s="30" t="e">
        <f t="shared" si="118"/>
        <v>#N/A</v>
      </c>
      <c r="M1872" s="10">
        <f t="shared" si="119"/>
        <v>122975.46</v>
      </c>
    </row>
    <row r="1873" spans="6:13" ht="20" customHeight="1" x14ac:dyDescent="0.2">
      <c r="F1873" s="4">
        <v>43872</v>
      </c>
      <c r="G1873" t="s">
        <v>5</v>
      </c>
      <c r="H1873" t="s">
        <v>4</v>
      </c>
      <c r="I1873" s="10">
        <v>127110.58</v>
      </c>
      <c r="J1873" s="30">
        <f t="shared" si="116"/>
        <v>127110.58</v>
      </c>
      <c r="K1873" s="30" t="e">
        <f t="shared" si="117"/>
        <v>#N/A</v>
      </c>
      <c r="L1873" s="30" t="e">
        <f t="shared" si="118"/>
        <v>#N/A</v>
      </c>
      <c r="M1873" s="10">
        <f t="shared" si="119"/>
        <v>127110.58</v>
      </c>
    </row>
    <row r="1874" spans="6:13" ht="20" customHeight="1" x14ac:dyDescent="0.2">
      <c r="F1874" s="4">
        <v>43873</v>
      </c>
      <c r="G1874" t="s">
        <v>5</v>
      </c>
      <c r="H1874" t="s">
        <v>4</v>
      </c>
      <c r="I1874" s="10">
        <v>124618.565</v>
      </c>
      <c r="J1874" s="30">
        <f t="shared" si="116"/>
        <v>124618.565</v>
      </c>
      <c r="K1874" s="30" t="e">
        <f t="shared" si="117"/>
        <v>#N/A</v>
      </c>
      <c r="L1874" s="30" t="e">
        <f t="shared" si="118"/>
        <v>#N/A</v>
      </c>
      <c r="M1874" s="10">
        <f t="shared" si="119"/>
        <v>124618.565</v>
      </c>
    </row>
    <row r="1875" spans="6:13" ht="20" customHeight="1" x14ac:dyDescent="0.2">
      <c r="F1875" s="4">
        <v>43874</v>
      </c>
      <c r="G1875" t="s">
        <v>5</v>
      </c>
      <c r="H1875" t="s">
        <v>4</v>
      </c>
      <c r="I1875" s="10">
        <v>139137.185</v>
      </c>
      <c r="J1875" s="30">
        <f t="shared" si="116"/>
        <v>139137.185</v>
      </c>
      <c r="K1875" s="30" t="e">
        <f t="shared" si="117"/>
        <v>#N/A</v>
      </c>
      <c r="L1875" s="30" t="e">
        <f t="shared" si="118"/>
        <v>#N/A</v>
      </c>
      <c r="M1875" s="10">
        <f t="shared" si="119"/>
        <v>139137.185</v>
      </c>
    </row>
    <row r="1876" spans="6:13" ht="20" customHeight="1" x14ac:dyDescent="0.2">
      <c r="F1876" s="4">
        <v>43875</v>
      </c>
      <c r="G1876" t="s">
        <v>5</v>
      </c>
      <c r="H1876" t="s">
        <v>4</v>
      </c>
      <c r="I1876" s="10">
        <v>139855.63</v>
      </c>
      <c r="J1876" s="30">
        <f t="shared" si="116"/>
        <v>139855.63</v>
      </c>
      <c r="K1876" s="30" t="e">
        <f t="shared" si="117"/>
        <v>#N/A</v>
      </c>
      <c r="L1876" s="30" t="e">
        <f t="shared" si="118"/>
        <v>#N/A</v>
      </c>
      <c r="M1876" s="10">
        <f t="shared" si="119"/>
        <v>139855.63</v>
      </c>
    </row>
    <row r="1877" spans="6:13" ht="20" customHeight="1" x14ac:dyDescent="0.2">
      <c r="F1877" s="4">
        <v>43876</v>
      </c>
      <c r="G1877" t="s">
        <v>5</v>
      </c>
      <c r="H1877" t="s">
        <v>4</v>
      </c>
      <c r="I1877" s="10">
        <v>108300.63499999999</v>
      </c>
      <c r="J1877" s="30">
        <f t="shared" si="116"/>
        <v>108300.63499999999</v>
      </c>
      <c r="K1877" s="30" t="e">
        <f t="shared" si="117"/>
        <v>#N/A</v>
      </c>
      <c r="L1877" s="30" t="e">
        <f t="shared" si="118"/>
        <v>#N/A</v>
      </c>
      <c r="M1877" s="10">
        <f t="shared" si="119"/>
        <v>108300.63499999999</v>
      </c>
    </row>
    <row r="1878" spans="6:13" ht="20" customHeight="1" x14ac:dyDescent="0.2">
      <c r="F1878" s="4">
        <v>43877</v>
      </c>
      <c r="G1878" t="s">
        <v>5</v>
      </c>
      <c r="H1878" t="s">
        <v>4</v>
      </c>
      <c r="I1878" s="10">
        <v>100904.27</v>
      </c>
      <c r="J1878" s="30">
        <f t="shared" si="116"/>
        <v>100904.27</v>
      </c>
      <c r="K1878" s="30" t="e">
        <f t="shared" si="117"/>
        <v>#N/A</v>
      </c>
      <c r="L1878" s="30" t="e">
        <f t="shared" si="118"/>
        <v>#N/A</v>
      </c>
      <c r="M1878" s="10">
        <f t="shared" si="119"/>
        <v>100904.27</v>
      </c>
    </row>
    <row r="1879" spans="6:13" ht="20" customHeight="1" x14ac:dyDescent="0.2">
      <c r="F1879" s="4">
        <v>43878</v>
      </c>
      <c r="G1879" t="s">
        <v>5</v>
      </c>
      <c r="H1879" t="s">
        <v>4</v>
      </c>
      <c r="I1879" s="10">
        <v>123351.845</v>
      </c>
      <c r="J1879" s="30">
        <f t="shared" si="116"/>
        <v>123351.845</v>
      </c>
      <c r="K1879" s="30" t="e">
        <f t="shared" si="117"/>
        <v>#N/A</v>
      </c>
      <c r="L1879" s="30" t="e">
        <f t="shared" si="118"/>
        <v>#N/A</v>
      </c>
      <c r="M1879" s="10">
        <f t="shared" si="119"/>
        <v>123351.845</v>
      </c>
    </row>
    <row r="1880" spans="6:13" ht="20" customHeight="1" x14ac:dyDescent="0.2">
      <c r="F1880" s="4">
        <v>43879</v>
      </c>
      <c r="G1880" t="s">
        <v>5</v>
      </c>
      <c r="H1880" t="s">
        <v>4</v>
      </c>
      <c r="I1880" s="10">
        <v>119178.12</v>
      </c>
      <c r="J1880" s="30">
        <f t="shared" si="116"/>
        <v>119178.12</v>
      </c>
      <c r="K1880" s="30" t="e">
        <f t="shared" si="117"/>
        <v>#N/A</v>
      </c>
      <c r="L1880" s="30" t="e">
        <f t="shared" si="118"/>
        <v>#N/A</v>
      </c>
      <c r="M1880" s="10">
        <f t="shared" si="119"/>
        <v>119178.12</v>
      </c>
    </row>
    <row r="1881" spans="6:13" ht="20" customHeight="1" x14ac:dyDescent="0.2">
      <c r="F1881" s="4">
        <v>43880</v>
      </c>
      <c r="G1881" t="s">
        <v>5</v>
      </c>
      <c r="H1881" t="s">
        <v>4</v>
      </c>
      <c r="I1881" s="10">
        <v>109375.215</v>
      </c>
      <c r="J1881" s="30">
        <f t="shared" si="116"/>
        <v>109375.215</v>
      </c>
      <c r="K1881" s="30" t="e">
        <f t="shared" si="117"/>
        <v>#N/A</v>
      </c>
      <c r="L1881" s="30" t="e">
        <f t="shared" si="118"/>
        <v>#N/A</v>
      </c>
      <c r="M1881" s="10">
        <f t="shared" si="119"/>
        <v>109375.215</v>
      </c>
    </row>
    <row r="1882" spans="6:13" ht="20" customHeight="1" x14ac:dyDescent="0.2">
      <c r="F1882" s="4">
        <v>43881</v>
      </c>
      <c r="G1882" t="s">
        <v>5</v>
      </c>
      <c r="H1882" t="s">
        <v>4</v>
      </c>
      <c r="I1882" s="10">
        <v>112202.145</v>
      </c>
      <c r="J1882" s="30">
        <f t="shared" si="116"/>
        <v>112202.145</v>
      </c>
      <c r="K1882" s="30" t="e">
        <f t="shared" si="117"/>
        <v>#N/A</v>
      </c>
      <c r="L1882" s="30" t="e">
        <f t="shared" si="118"/>
        <v>#N/A</v>
      </c>
      <c r="M1882" s="10">
        <f t="shared" si="119"/>
        <v>112202.145</v>
      </c>
    </row>
    <row r="1883" spans="6:13" ht="20" customHeight="1" x14ac:dyDescent="0.2">
      <c r="F1883" s="4">
        <v>43882</v>
      </c>
      <c r="G1883" t="s">
        <v>5</v>
      </c>
      <c r="H1883" t="s">
        <v>4</v>
      </c>
      <c r="I1883" s="10">
        <v>108949.05499999999</v>
      </c>
      <c r="J1883" s="30">
        <f t="shared" si="116"/>
        <v>108949.05499999999</v>
      </c>
      <c r="K1883" s="30" t="e">
        <f t="shared" si="117"/>
        <v>#N/A</v>
      </c>
      <c r="L1883" s="30" t="e">
        <f t="shared" si="118"/>
        <v>#N/A</v>
      </c>
      <c r="M1883" s="10">
        <f t="shared" si="119"/>
        <v>108949.05499999999</v>
      </c>
    </row>
    <row r="1884" spans="6:13" ht="20" customHeight="1" x14ac:dyDescent="0.2">
      <c r="F1884" s="4">
        <v>43883</v>
      </c>
      <c r="G1884" t="s">
        <v>5</v>
      </c>
      <c r="H1884" t="s">
        <v>4</v>
      </c>
      <c r="I1884" s="10">
        <v>96922.02</v>
      </c>
      <c r="J1884" s="30">
        <f t="shared" si="116"/>
        <v>96922.02</v>
      </c>
      <c r="K1884" s="30" t="e">
        <f t="shared" si="117"/>
        <v>#N/A</v>
      </c>
      <c r="L1884" s="30" t="e">
        <f t="shared" si="118"/>
        <v>#N/A</v>
      </c>
      <c r="M1884" s="10">
        <f t="shared" si="119"/>
        <v>96922.02</v>
      </c>
    </row>
    <row r="1885" spans="6:13" ht="20" customHeight="1" x14ac:dyDescent="0.2">
      <c r="F1885" s="4">
        <v>43884</v>
      </c>
      <c r="G1885" t="s">
        <v>5</v>
      </c>
      <c r="H1885" t="s">
        <v>4</v>
      </c>
      <c r="I1885" s="10">
        <v>106129.66499999999</v>
      </c>
      <c r="J1885" s="30">
        <f t="shared" si="116"/>
        <v>106129.66499999999</v>
      </c>
      <c r="K1885" s="30" t="e">
        <f t="shared" si="117"/>
        <v>#N/A</v>
      </c>
      <c r="L1885" s="30" t="e">
        <f t="shared" si="118"/>
        <v>#N/A</v>
      </c>
      <c r="M1885" s="10">
        <f t="shared" si="119"/>
        <v>106129.66499999999</v>
      </c>
    </row>
    <row r="1886" spans="6:13" ht="20" customHeight="1" x14ac:dyDescent="0.2">
      <c r="F1886" s="4">
        <v>43885</v>
      </c>
      <c r="G1886" t="s">
        <v>5</v>
      </c>
      <c r="H1886" t="s">
        <v>4</v>
      </c>
      <c r="I1886" s="10">
        <v>122619.05499999999</v>
      </c>
      <c r="J1886" s="30">
        <f t="shared" si="116"/>
        <v>122619.05499999999</v>
      </c>
      <c r="K1886" s="30" t="e">
        <f t="shared" si="117"/>
        <v>#N/A</v>
      </c>
      <c r="L1886" s="30" t="e">
        <f t="shared" si="118"/>
        <v>#N/A</v>
      </c>
      <c r="M1886" s="10">
        <f t="shared" si="119"/>
        <v>122619.05499999999</v>
      </c>
    </row>
    <row r="1887" spans="6:13" ht="20" customHeight="1" x14ac:dyDescent="0.2">
      <c r="F1887" s="4">
        <v>43886</v>
      </c>
      <c r="G1887" t="s">
        <v>5</v>
      </c>
      <c r="H1887" t="s">
        <v>4</v>
      </c>
      <c r="I1887" s="10">
        <v>123558.425</v>
      </c>
      <c r="J1887" s="30">
        <f t="shared" si="116"/>
        <v>123558.425</v>
      </c>
      <c r="K1887" s="30" t="e">
        <f t="shared" si="117"/>
        <v>#N/A</v>
      </c>
      <c r="L1887" s="30" t="e">
        <f t="shared" si="118"/>
        <v>#N/A</v>
      </c>
      <c r="M1887" s="10">
        <f t="shared" si="119"/>
        <v>123558.425</v>
      </c>
    </row>
    <row r="1888" spans="6:13" ht="20" customHeight="1" x14ac:dyDescent="0.2">
      <c r="F1888" s="4">
        <v>43887</v>
      </c>
      <c r="G1888" t="s">
        <v>5</v>
      </c>
      <c r="H1888" t="s">
        <v>4</v>
      </c>
      <c r="I1888" s="10">
        <v>108371.125</v>
      </c>
      <c r="J1888" s="30">
        <f t="shared" si="116"/>
        <v>108371.125</v>
      </c>
      <c r="K1888" s="30" t="e">
        <f t="shared" si="117"/>
        <v>#N/A</v>
      </c>
      <c r="L1888" s="30" t="e">
        <f t="shared" si="118"/>
        <v>#N/A</v>
      </c>
      <c r="M1888" s="10">
        <f t="shared" si="119"/>
        <v>108371.125</v>
      </c>
    </row>
    <row r="1889" spans="6:13" ht="20" customHeight="1" x14ac:dyDescent="0.2">
      <c r="F1889" s="4">
        <v>43888</v>
      </c>
      <c r="G1889" t="s">
        <v>5</v>
      </c>
      <c r="H1889" t="s">
        <v>4</v>
      </c>
      <c r="I1889" s="10">
        <v>108675.4</v>
      </c>
      <c r="J1889" s="30">
        <f t="shared" si="116"/>
        <v>108675.4</v>
      </c>
      <c r="K1889" s="30" t="e">
        <f t="shared" si="117"/>
        <v>#N/A</v>
      </c>
      <c r="L1889" s="30" t="e">
        <f t="shared" si="118"/>
        <v>#N/A</v>
      </c>
      <c r="M1889" s="10">
        <f t="shared" si="119"/>
        <v>108675.4</v>
      </c>
    </row>
    <row r="1890" spans="6:13" ht="20" customHeight="1" x14ac:dyDescent="0.2">
      <c r="F1890" s="4">
        <v>43889</v>
      </c>
      <c r="G1890" t="s">
        <v>5</v>
      </c>
      <c r="H1890" t="s">
        <v>4</v>
      </c>
      <c r="I1890" s="10">
        <v>110006.97</v>
      </c>
      <c r="J1890" s="30">
        <f t="shared" si="116"/>
        <v>110006.97</v>
      </c>
      <c r="K1890" s="30" t="e">
        <f t="shared" si="117"/>
        <v>#N/A</v>
      </c>
      <c r="L1890" s="30" t="e">
        <f t="shared" si="118"/>
        <v>#N/A</v>
      </c>
      <c r="M1890" s="10">
        <f t="shared" si="119"/>
        <v>110006.97</v>
      </c>
    </row>
    <row r="1891" spans="6:13" ht="20" customHeight="1" x14ac:dyDescent="0.2">
      <c r="F1891" s="4">
        <v>43890</v>
      </c>
      <c r="G1891" t="s">
        <v>5</v>
      </c>
      <c r="H1891" t="s">
        <v>4</v>
      </c>
      <c r="I1891" s="10">
        <v>100380.94</v>
      </c>
      <c r="J1891" s="30">
        <f t="shared" si="116"/>
        <v>100380.94</v>
      </c>
      <c r="K1891" s="30" t="e">
        <f t="shared" si="117"/>
        <v>#N/A</v>
      </c>
      <c r="L1891" s="30" t="e">
        <f t="shared" si="118"/>
        <v>#N/A</v>
      </c>
      <c r="M1891" s="10">
        <f t="shared" si="119"/>
        <v>100380.94</v>
      </c>
    </row>
    <row r="1892" spans="6:13" ht="20" customHeight="1" x14ac:dyDescent="0.2">
      <c r="F1892" s="4">
        <v>43891</v>
      </c>
      <c r="G1892" t="s">
        <v>5</v>
      </c>
      <c r="H1892" t="s">
        <v>4</v>
      </c>
      <c r="I1892" s="10">
        <v>101413.145</v>
      </c>
      <c r="J1892" s="30">
        <f t="shared" si="116"/>
        <v>101413.145</v>
      </c>
      <c r="K1892" s="30" t="e">
        <f t="shared" si="117"/>
        <v>#N/A</v>
      </c>
      <c r="L1892" s="30" t="e">
        <f t="shared" si="118"/>
        <v>#N/A</v>
      </c>
      <c r="M1892" s="10">
        <f t="shared" si="119"/>
        <v>101413.145</v>
      </c>
    </row>
    <row r="1893" spans="6:13" ht="20" customHeight="1" x14ac:dyDescent="0.2">
      <c r="F1893" s="4">
        <v>43892</v>
      </c>
      <c r="G1893" t="s">
        <v>5</v>
      </c>
      <c r="H1893" t="s">
        <v>4</v>
      </c>
      <c r="I1893" s="10">
        <v>106359.955</v>
      </c>
      <c r="J1893" s="30">
        <f t="shared" si="116"/>
        <v>106359.955</v>
      </c>
      <c r="K1893" s="30" t="e">
        <f t="shared" si="117"/>
        <v>#N/A</v>
      </c>
      <c r="L1893" s="30" t="e">
        <f t="shared" si="118"/>
        <v>#N/A</v>
      </c>
      <c r="M1893" s="10">
        <f t="shared" si="119"/>
        <v>106359.955</v>
      </c>
    </row>
    <row r="1894" spans="6:13" ht="20" customHeight="1" x14ac:dyDescent="0.2">
      <c r="F1894" s="4">
        <v>43893</v>
      </c>
      <c r="G1894" t="s">
        <v>5</v>
      </c>
      <c r="H1894" t="s">
        <v>4</v>
      </c>
      <c r="I1894" s="10">
        <v>108746.37</v>
      </c>
      <c r="J1894" s="30">
        <f t="shared" si="116"/>
        <v>108746.37</v>
      </c>
      <c r="K1894" s="30" t="e">
        <f t="shared" si="117"/>
        <v>#N/A</v>
      </c>
      <c r="L1894" s="30" t="e">
        <f t="shared" si="118"/>
        <v>#N/A</v>
      </c>
      <c r="M1894" s="10">
        <f t="shared" si="119"/>
        <v>108746.37</v>
      </c>
    </row>
    <row r="1895" spans="6:13" ht="20" customHeight="1" x14ac:dyDescent="0.2">
      <c r="F1895" s="4">
        <v>43894</v>
      </c>
      <c r="G1895" t="s">
        <v>5</v>
      </c>
      <c r="H1895" t="s">
        <v>4</v>
      </c>
      <c r="I1895" s="10">
        <v>117505.625</v>
      </c>
      <c r="J1895" s="30">
        <f t="shared" si="116"/>
        <v>117505.625</v>
      </c>
      <c r="K1895" s="30" t="e">
        <f t="shared" si="117"/>
        <v>#N/A</v>
      </c>
      <c r="L1895" s="30" t="e">
        <f t="shared" si="118"/>
        <v>#N/A</v>
      </c>
      <c r="M1895" s="10">
        <f t="shared" si="119"/>
        <v>117505.625</v>
      </c>
    </row>
    <row r="1896" spans="6:13" ht="20" customHeight="1" x14ac:dyDescent="0.2">
      <c r="F1896" s="4">
        <v>43895</v>
      </c>
      <c r="G1896" t="s">
        <v>5</v>
      </c>
      <c r="H1896" t="s">
        <v>4</v>
      </c>
      <c r="I1896" s="10">
        <v>119734.63499999999</v>
      </c>
      <c r="J1896" s="30">
        <f t="shared" si="116"/>
        <v>119734.63499999999</v>
      </c>
      <c r="K1896" s="30" t="e">
        <f t="shared" si="117"/>
        <v>#N/A</v>
      </c>
      <c r="L1896" s="30" t="e">
        <f t="shared" si="118"/>
        <v>#N/A</v>
      </c>
      <c r="M1896" s="10">
        <f t="shared" si="119"/>
        <v>119734.63499999999</v>
      </c>
    </row>
    <row r="1897" spans="6:13" ht="20" customHeight="1" x14ac:dyDescent="0.2">
      <c r="F1897" s="4">
        <v>43896</v>
      </c>
      <c r="G1897" t="s">
        <v>5</v>
      </c>
      <c r="H1897" t="s">
        <v>4</v>
      </c>
      <c r="I1897" s="10">
        <v>111322.325</v>
      </c>
      <c r="J1897" s="30">
        <f t="shared" si="116"/>
        <v>111322.325</v>
      </c>
      <c r="K1897" s="30" t="e">
        <f t="shared" si="117"/>
        <v>#N/A</v>
      </c>
      <c r="L1897" s="30" t="e">
        <f t="shared" si="118"/>
        <v>#N/A</v>
      </c>
      <c r="M1897" s="10">
        <f t="shared" si="119"/>
        <v>111322.325</v>
      </c>
    </row>
    <row r="1898" spans="6:13" ht="20" customHeight="1" x14ac:dyDescent="0.2">
      <c r="F1898" s="4">
        <v>43897</v>
      </c>
      <c r="G1898" t="s">
        <v>5</v>
      </c>
      <c r="H1898" t="s">
        <v>4</v>
      </c>
      <c r="I1898" s="10">
        <v>96850.78</v>
      </c>
      <c r="J1898" s="30">
        <f t="shared" si="116"/>
        <v>96850.78</v>
      </c>
      <c r="K1898" s="30" t="e">
        <f t="shared" si="117"/>
        <v>#N/A</v>
      </c>
      <c r="L1898" s="30" t="e">
        <f t="shared" si="118"/>
        <v>#N/A</v>
      </c>
      <c r="M1898" s="10">
        <f t="shared" si="119"/>
        <v>96850.78</v>
      </c>
    </row>
    <row r="1899" spans="6:13" ht="20" customHeight="1" x14ac:dyDescent="0.2">
      <c r="F1899" s="4">
        <v>43898</v>
      </c>
      <c r="G1899" t="s">
        <v>5</v>
      </c>
      <c r="H1899" t="s">
        <v>4</v>
      </c>
      <c r="I1899" s="10">
        <v>92553.29</v>
      </c>
      <c r="J1899" s="30">
        <f t="shared" si="116"/>
        <v>92553.29</v>
      </c>
      <c r="K1899" s="30" t="e">
        <f t="shared" si="117"/>
        <v>#N/A</v>
      </c>
      <c r="L1899" s="30" t="e">
        <f t="shared" si="118"/>
        <v>#N/A</v>
      </c>
      <c r="M1899" s="10">
        <f t="shared" si="119"/>
        <v>92553.29</v>
      </c>
    </row>
    <row r="1900" spans="6:13" ht="20" customHeight="1" x14ac:dyDescent="0.2">
      <c r="F1900" s="4">
        <v>43899</v>
      </c>
      <c r="G1900" t="s">
        <v>5</v>
      </c>
      <c r="H1900" t="s">
        <v>5</v>
      </c>
      <c r="I1900" s="10">
        <v>94641.7</v>
      </c>
      <c r="J1900" s="30">
        <f t="shared" si="116"/>
        <v>94641.7</v>
      </c>
      <c r="K1900" s="30" t="e">
        <f t="shared" si="117"/>
        <v>#N/A</v>
      </c>
      <c r="L1900" s="30">
        <f t="shared" si="118"/>
        <v>94641.7</v>
      </c>
      <c r="M1900" s="10" t="e">
        <f t="shared" si="119"/>
        <v>#N/A</v>
      </c>
    </row>
    <row r="1901" spans="6:13" ht="20" customHeight="1" x14ac:dyDescent="0.2">
      <c r="F1901" s="4">
        <v>43900</v>
      </c>
      <c r="G1901" t="s">
        <v>5</v>
      </c>
      <c r="H1901" t="s">
        <v>4</v>
      </c>
      <c r="I1901" s="10">
        <v>112142.54</v>
      </c>
      <c r="J1901" s="30">
        <f t="shared" si="116"/>
        <v>112142.54</v>
      </c>
      <c r="K1901" s="30" t="e">
        <f t="shared" si="117"/>
        <v>#N/A</v>
      </c>
      <c r="L1901" s="30" t="e">
        <f t="shared" si="118"/>
        <v>#N/A</v>
      </c>
      <c r="M1901" s="10">
        <f t="shared" si="119"/>
        <v>112142.54</v>
      </c>
    </row>
    <row r="1902" spans="6:13" ht="20" customHeight="1" x14ac:dyDescent="0.2">
      <c r="F1902" s="4">
        <v>43901</v>
      </c>
      <c r="G1902" t="s">
        <v>5</v>
      </c>
      <c r="H1902" t="s">
        <v>4</v>
      </c>
      <c r="I1902" s="10">
        <v>118830.14</v>
      </c>
      <c r="J1902" s="30">
        <f t="shared" si="116"/>
        <v>118830.14</v>
      </c>
      <c r="K1902" s="30" t="e">
        <f t="shared" si="117"/>
        <v>#N/A</v>
      </c>
      <c r="L1902" s="30" t="e">
        <f t="shared" si="118"/>
        <v>#N/A</v>
      </c>
      <c r="M1902" s="10">
        <f t="shared" si="119"/>
        <v>118830.14</v>
      </c>
    </row>
    <row r="1903" spans="6:13" ht="20" customHeight="1" x14ac:dyDescent="0.2">
      <c r="F1903" s="4">
        <v>43902</v>
      </c>
      <c r="G1903" t="s">
        <v>5</v>
      </c>
      <c r="H1903" t="s">
        <v>4</v>
      </c>
      <c r="I1903" s="10">
        <v>120272.77499999999</v>
      </c>
      <c r="J1903" s="30">
        <f t="shared" si="116"/>
        <v>120272.77499999999</v>
      </c>
      <c r="K1903" s="30" t="e">
        <f t="shared" si="117"/>
        <v>#N/A</v>
      </c>
      <c r="L1903" s="30" t="e">
        <f t="shared" si="118"/>
        <v>#N/A</v>
      </c>
      <c r="M1903" s="10">
        <f t="shared" si="119"/>
        <v>120272.77499999999</v>
      </c>
    </row>
    <row r="1904" spans="6:13" ht="20" customHeight="1" x14ac:dyDescent="0.2">
      <c r="F1904" s="4">
        <v>43903</v>
      </c>
      <c r="G1904" t="s">
        <v>5</v>
      </c>
      <c r="H1904" t="s">
        <v>4</v>
      </c>
      <c r="I1904" s="10">
        <v>115075.81</v>
      </c>
      <c r="J1904" s="30">
        <f t="shared" si="116"/>
        <v>115075.81</v>
      </c>
      <c r="K1904" s="30" t="e">
        <f t="shared" si="117"/>
        <v>#N/A</v>
      </c>
      <c r="L1904" s="30" t="e">
        <f t="shared" si="118"/>
        <v>#N/A</v>
      </c>
      <c r="M1904" s="10">
        <f t="shared" si="119"/>
        <v>115075.81</v>
      </c>
    </row>
    <row r="1905" spans="6:13" ht="20" customHeight="1" x14ac:dyDescent="0.2">
      <c r="F1905" s="4">
        <v>43904</v>
      </c>
      <c r="G1905" t="s">
        <v>5</v>
      </c>
      <c r="H1905" t="s">
        <v>4</v>
      </c>
      <c r="I1905" s="10">
        <v>96016.19</v>
      </c>
      <c r="J1905" s="30">
        <f t="shared" si="116"/>
        <v>96016.19</v>
      </c>
      <c r="K1905" s="30" t="e">
        <f t="shared" si="117"/>
        <v>#N/A</v>
      </c>
      <c r="L1905" s="30" t="e">
        <f t="shared" si="118"/>
        <v>#N/A</v>
      </c>
      <c r="M1905" s="10">
        <f t="shared" si="119"/>
        <v>96016.19</v>
      </c>
    </row>
    <row r="1906" spans="6:13" ht="20" customHeight="1" x14ac:dyDescent="0.2">
      <c r="F1906" s="4">
        <v>43905</v>
      </c>
      <c r="G1906" t="s">
        <v>5</v>
      </c>
      <c r="H1906" t="s">
        <v>4</v>
      </c>
      <c r="I1906" s="10">
        <v>97664.934999999998</v>
      </c>
      <c r="J1906" s="30">
        <f t="shared" si="116"/>
        <v>97664.934999999998</v>
      </c>
      <c r="K1906" s="30" t="e">
        <f t="shared" si="117"/>
        <v>#N/A</v>
      </c>
      <c r="L1906" s="30" t="e">
        <f t="shared" si="118"/>
        <v>#N/A</v>
      </c>
      <c r="M1906" s="10">
        <f t="shared" si="119"/>
        <v>97664.934999999998</v>
      </c>
    </row>
    <row r="1907" spans="6:13" ht="20" customHeight="1" x14ac:dyDescent="0.2">
      <c r="F1907" s="4">
        <v>43906</v>
      </c>
      <c r="G1907" t="s">
        <v>5</v>
      </c>
      <c r="H1907" t="s">
        <v>4</v>
      </c>
      <c r="I1907" s="10">
        <v>110586.815</v>
      </c>
      <c r="J1907" s="30">
        <f t="shared" si="116"/>
        <v>110586.815</v>
      </c>
      <c r="K1907" s="30" t="e">
        <f t="shared" si="117"/>
        <v>#N/A</v>
      </c>
      <c r="L1907" s="30" t="e">
        <f t="shared" si="118"/>
        <v>#N/A</v>
      </c>
      <c r="M1907" s="10">
        <f t="shared" si="119"/>
        <v>110586.815</v>
      </c>
    </row>
    <row r="1908" spans="6:13" ht="20" customHeight="1" x14ac:dyDescent="0.2">
      <c r="F1908" s="4">
        <v>43907</v>
      </c>
      <c r="G1908" t="s">
        <v>5</v>
      </c>
      <c r="H1908" t="s">
        <v>4</v>
      </c>
      <c r="I1908" s="10">
        <v>115254.185</v>
      </c>
      <c r="J1908" s="30">
        <f t="shared" si="116"/>
        <v>115254.185</v>
      </c>
      <c r="K1908" s="30" t="e">
        <f t="shared" si="117"/>
        <v>#N/A</v>
      </c>
      <c r="L1908" s="30" t="e">
        <f t="shared" si="118"/>
        <v>#N/A</v>
      </c>
      <c r="M1908" s="10">
        <f t="shared" si="119"/>
        <v>115254.185</v>
      </c>
    </row>
    <row r="1909" spans="6:13" ht="20" customHeight="1" x14ac:dyDescent="0.2">
      <c r="F1909" s="4">
        <v>43908</v>
      </c>
      <c r="G1909" t="s">
        <v>5</v>
      </c>
      <c r="H1909" t="s">
        <v>4</v>
      </c>
      <c r="I1909" s="10">
        <v>121127.145</v>
      </c>
      <c r="J1909" s="30">
        <f t="shared" si="116"/>
        <v>121127.145</v>
      </c>
      <c r="K1909" s="30" t="e">
        <f t="shared" si="117"/>
        <v>#N/A</v>
      </c>
      <c r="L1909" s="30" t="e">
        <f t="shared" si="118"/>
        <v>#N/A</v>
      </c>
      <c r="M1909" s="10">
        <f t="shared" si="119"/>
        <v>121127.145</v>
      </c>
    </row>
    <row r="1910" spans="6:13" ht="20" customHeight="1" x14ac:dyDescent="0.2">
      <c r="F1910" s="4">
        <v>43909</v>
      </c>
      <c r="G1910" t="s">
        <v>5</v>
      </c>
      <c r="H1910" t="s">
        <v>4</v>
      </c>
      <c r="I1910" s="10">
        <v>127266.86</v>
      </c>
      <c r="J1910" s="30">
        <f t="shared" si="116"/>
        <v>127266.86</v>
      </c>
      <c r="K1910" s="30" t="e">
        <f t="shared" si="117"/>
        <v>#N/A</v>
      </c>
      <c r="L1910" s="30" t="e">
        <f t="shared" si="118"/>
        <v>#N/A</v>
      </c>
      <c r="M1910" s="10">
        <f t="shared" si="119"/>
        <v>127266.86</v>
      </c>
    </row>
    <row r="1911" spans="6:13" ht="20" customHeight="1" x14ac:dyDescent="0.2">
      <c r="F1911" s="4">
        <v>43910</v>
      </c>
      <c r="G1911" t="s">
        <v>5</v>
      </c>
      <c r="H1911" t="s">
        <v>4</v>
      </c>
      <c r="I1911" s="10">
        <v>111547.605</v>
      </c>
      <c r="J1911" s="30">
        <f t="shared" si="116"/>
        <v>111547.605</v>
      </c>
      <c r="K1911" s="30" t="e">
        <f t="shared" si="117"/>
        <v>#N/A</v>
      </c>
      <c r="L1911" s="30" t="e">
        <f t="shared" si="118"/>
        <v>#N/A</v>
      </c>
      <c r="M1911" s="10">
        <f t="shared" si="119"/>
        <v>111547.605</v>
      </c>
    </row>
    <row r="1912" spans="6:13" ht="20" customHeight="1" x14ac:dyDescent="0.2">
      <c r="F1912" s="4">
        <v>43911</v>
      </c>
      <c r="G1912" t="s">
        <v>5</v>
      </c>
      <c r="H1912" t="s">
        <v>4</v>
      </c>
      <c r="I1912" s="10">
        <v>103999.33500000001</v>
      </c>
      <c r="J1912" s="30">
        <f t="shared" si="116"/>
        <v>103999.33500000001</v>
      </c>
      <c r="K1912" s="30" t="e">
        <f t="shared" si="117"/>
        <v>#N/A</v>
      </c>
      <c r="L1912" s="30" t="e">
        <f t="shared" si="118"/>
        <v>#N/A</v>
      </c>
      <c r="M1912" s="10">
        <f t="shared" si="119"/>
        <v>103999.33500000001</v>
      </c>
    </row>
    <row r="1913" spans="6:13" ht="20" customHeight="1" x14ac:dyDescent="0.2">
      <c r="F1913" s="4">
        <v>43912</v>
      </c>
      <c r="G1913" t="s">
        <v>5</v>
      </c>
      <c r="H1913" t="s">
        <v>4</v>
      </c>
      <c r="I1913" s="10">
        <v>97449.684999999998</v>
      </c>
      <c r="J1913" s="30">
        <f t="shared" si="116"/>
        <v>97449.684999999998</v>
      </c>
      <c r="K1913" s="30" t="e">
        <f t="shared" si="117"/>
        <v>#N/A</v>
      </c>
      <c r="L1913" s="30" t="e">
        <f t="shared" si="118"/>
        <v>#N/A</v>
      </c>
      <c r="M1913" s="10">
        <f t="shared" si="119"/>
        <v>97449.684999999998</v>
      </c>
    </row>
    <row r="1914" spans="6:13" ht="20" customHeight="1" x14ac:dyDescent="0.2">
      <c r="F1914" s="4">
        <v>43913</v>
      </c>
      <c r="G1914" t="s">
        <v>5</v>
      </c>
      <c r="H1914" t="s">
        <v>4</v>
      </c>
      <c r="I1914" s="10">
        <v>112906.94500000001</v>
      </c>
      <c r="J1914" s="30">
        <f t="shared" si="116"/>
        <v>112906.94500000001</v>
      </c>
      <c r="K1914" s="30" t="e">
        <f t="shared" si="117"/>
        <v>#N/A</v>
      </c>
      <c r="L1914" s="30" t="e">
        <f t="shared" si="118"/>
        <v>#N/A</v>
      </c>
      <c r="M1914" s="10">
        <f t="shared" si="119"/>
        <v>112906.94500000001</v>
      </c>
    </row>
    <row r="1915" spans="6:13" ht="20" customHeight="1" x14ac:dyDescent="0.2">
      <c r="F1915" s="4">
        <v>43914</v>
      </c>
      <c r="G1915" t="s">
        <v>4</v>
      </c>
      <c r="H1915" t="s">
        <v>4</v>
      </c>
      <c r="I1915" s="10">
        <v>114935.545</v>
      </c>
      <c r="J1915" s="30" t="e">
        <f t="shared" si="116"/>
        <v>#N/A</v>
      </c>
      <c r="K1915" s="30">
        <f t="shared" si="117"/>
        <v>114935.545</v>
      </c>
      <c r="L1915" s="30" t="e">
        <f t="shared" si="118"/>
        <v>#N/A</v>
      </c>
      <c r="M1915" s="10">
        <f t="shared" si="119"/>
        <v>114935.545</v>
      </c>
    </row>
    <row r="1916" spans="6:13" ht="20" customHeight="1" x14ac:dyDescent="0.2">
      <c r="F1916" s="4">
        <v>43915</v>
      </c>
      <c r="G1916" t="s">
        <v>4</v>
      </c>
      <c r="H1916" t="s">
        <v>4</v>
      </c>
      <c r="I1916" s="10">
        <v>113147.815</v>
      </c>
      <c r="J1916" s="30" t="e">
        <f t="shared" si="116"/>
        <v>#N/A</v>
      </c>
      <c r="K1916" s="30">
        <f t="shared" si="117"/>
        <v>113147.815</v>
      </c>
      <c r="L1916" s="30" t="e">
        <f t="shared" si="118"/>
        <v>#N/A</v>
      </c>
      <c r="M1916" s="10">
        <f t="shared" si="119"/>
        <v>113147.815</v>
      </c>
    </row>
    <row r="1917" spans="6:13" ht="20" customHeight="1" x14ac:dyDescent="0.2">
      <c r="F1917" s="4">
        <v>43916</v>
      </c>
      <c r="G1917" t="s">
        <v>4</v>
      </c>
      <c r="H1917" t="s">
        <v>4</v>
      </c>
      <c r="I1917" s="10">
        <v>110088.01</v>
      </c>
      <c r="J1917" s="30" t="e">
        <f t="shared" si="116"/>
        <v>#N/A</v>
      </c>
      <c r="K1917" s="30">
        <f t="shared" si="117"/>
        <v>110088.01</v>
      </c>
      <c r="L1917" s="30" t="e">
        <f t="shared" si="118"/>
        <v>#N/A</v>
      </c>
      <c r="M1917" s="10">
        <f t="shared" si="119"/>
        <v>110088.01</v>
      </c>
    </row>
    <row r="1918" spans="6:13" ht="20" customHeight="1" x14ac:dyDescent="0.2">
      <c r="F1918" s="4">
        <v>43917</v>
      </c>
      <c r="G1918" t="s">
        <v>4</v>
      </c>
      <c r="H1918" t="s">
        <v>4</v>
      </c>
      <c r="I1918" s="10">
        <v>111958.245</v>
      </c>
      <c r="J1918" s="30" t="e">
        <f t="shared" si="116"/>
        <v>#N/A</v>
      </c>
      <c r="K1918" s="30">
        <f t="shared" si="117"/>
        <v>111958.245</v>
      </c>
      <c r="L1918" s="30" t="e">
        <f t="shared" si="118"/>
        <v>#N/A</v>
      </c>
      <c r="M1918" s="10">
        <f t="shared" si="119"/>
        <v>111958.245</v>
      </c>
    </row>
    <row r="1919" spans="6:13" ht="20" customHeight="1" x14ac:dyDescent="0.2">
      <c r="F1919" s="4">
        <v>43918</v>
      </c>
      <c r="G1919" t="s">
        <v>4</v>
      </c>
      <c r="H1919" t="s">
        <v>4</v>
      </c>
      <c r="I1919" s="10">
        <v>97923.714999999997</v>
      </c>
      <c r="J1919" s="30" t="e">
        <f t="shared" si="116"/>
        <v>#N/A</v>
      </c>
      <c r="K1919" s="30">
        <f t="shared" si="117"/>
        <v>97923.714999999997</v>
      </c>
      <c r="L1919" s="30" t="e">
        <f t="shared" si="118"/>
        <v>#N/A</v>
      </c>
      <c r="M1919" s="10">
        <f t="shared" si="119"/>
        <v>97923.714999999997</v>
      </c>
    </row>
    <row r="1920" spans="6:13" ht="20" customHeight="1" x14ac:dyDescent="0.2">
      <c r="F1920" s="4">
        <v>43919</v>
      </c>
      <c r="G1920" t="s">
        <v>4</v>
      </c>
      <c r="H1920" t="s">
        <v>4</v>
      </c>
      <c r="I1920" s="10">
        <v>95953.205000000002</v>
      </c>
      <c r="J1920" s="30" t="e">
        <f t="shared" si="116"/>
        <v>#N/A</v>
      </c>
      <c r="K1920" s="30">
        <f t="shared" si="117"/>
        <v>95953.205000000002</v>
      </c>
      <c r="L1920" s="30" t="e">
        <f t="shared" si="118"/>
        <v>#N/A</v>
      </c>
      <c r="M1920" s="10">
        <f t="shared" si="119"/>
        <v>95953.205000000002</v>
      </c>
    </row>
    <row r="1921" spans="6:13" ht="20" customHeight="1" x14ac:dyDescent="0.2">
      <c r="F1921" s="4">
        <v>43920</v>
      </c>
      <c r="G1921" t="s">
        <v>4</v>
      </c>
      <c r="H1921" t="s">
        <v>4</v>
      </c>
      <c r="I1921" s="10">
        <v>107687.51</v>
      </c>
      <c r="J1921" s="30" t="e">
        <f t="shared" si="116"/>
        <v>#N/A</v>
      </c>
      <c r="K1921" s="30">
        <f t="shared" si="117"/>
        <v>107687.51</v>
      </c>
      <c r="L1921" s="30" t="e">
        <f t="shared" si="118"/>
        <v>#N/A</v>
      </c>
      <c r="M1921" s="10">
        <f t="shared" si="119"/>
        <v>107687.51</v>
      </c>
    </row>
    <row r="1922" spans="6:13" ht="20" customHeight="1" x14ac:dyDescent="0.2">
      <c r="F1922" s="4">
        <v>43921</v>
      </c>
      <c r="G1922" t="s">
        <v>4</v>
      </c>
      <c r="H1922" t="s">
        <v>4</v>
      </c>
      <c r="I1922" s="10">
        <v>109043.86500000001</v>
      </c>
      <c r="J1922" s="30" t="e">
        <f t="shared" si="116"/>
        <v>#N/A</v>
      </c>
      <c r="K1922" s="30">
        <f t="shared" si="117"/>
        <v>109043.86500000001</v>
      </c>
      <c r="L1922" s="30" t="e">
        <f t="shared" si="118"/>
        <v>#N/A</v>
      </c>
      <c r="M1922" s="10">
        <f t="shared" si="119"/>
        <v>109043.86500000001</v>
      </c>
    </row>
    <row r="1923" spans="6:13" ht="20" customHeight="1" x14ac:dyDescent="0.2">
      <c r="F1923" s="4">
        <v>43922</v>
      </c>
      <c r="G1923" t="s">
        <v>4</v>
      </c>
      <c r="H1923" t="s">
        <v>4</v>
      </c>
      <c r="I1923" s="10">
        <v>110991.625</v>
      </c>
      <c r="J1923" s="30" t="e">
        <f t="shared" si="116"/>
        <v>#N/A</v>
      </c>
      <c r="K1923" s="30">
        <f t="shared" si="117"/>
        <v>110991.625</v>
      </c>
      <c r="L1923" s="30" t="e">
        <f t="shared" si="118"/>
        <v>#N/A</v>
      </c>
      <c r="M1923" s="10">
        <f t="shared" si="119"/>
        <v>110991.625</v>
      </c>
    </row>
    <row r="1924" spans="6:13" ht="20" customHeight="1" x14ac:dyDescent="0.2">
      <c r="F1924" s="4">
        <v>43923</v>
      </c>
      <c r="G1924" t="s">
        <v>4</v>
      </c>
      <c r="H1924" t="s">
        <v>4</v>
      </c>
      <c r="I1924" s="10">
        <v>116302.66499999999</v>
      </c>
      <c r="J1924" s="30" t="e">
        <f t="shared" si="116"/>
        <v>#N/A</v>
      </c>
      <c r="K1924" s="30">
        <f t="shared" si="117"/>
        <v>116302.66499999999</v>
      </c>
      <c r="L1924" s="30" t="e">
        <f t="shared" si="118"/>
        <v>#N/A</v>
      </c>
      <c r="M1924" s="10">
        <f t="shared" si="119"/>
        <v>116302.66499999999</v>
      </c>
    </row>
    <row r="1925" spans="6:13" ht="20" customHeight="1" x14ac:dyDescent="0.2">
      <c r="F1925" s="4">
        <v>43924</v>
      </c>
      <c r="G1925" t="s">
        <v>4</v>
      </c>
      <c r="H1925" t="s">
        <v>4</v>
      </c>
      <c r="I1925" s="10">
        <v>104294.57</v>
      </c>
      <c r="J1925" s="30" t="e">
        <f t="shared" si="116"/>
        <v>#N/A</v>
      </c>
      <c r="K1925" s="30">
        <f t="shared" si="117"/>
        <v>104294.57</v>
      </c>
      <c r="L1925" s="30" t="e">
        <f t="shared" si="118"/>
        <v>#N/A</v>
      </c>
      <c r="M1925" s="10">
        <f t="shared" si="119"/>
        <v>104294.57</v>
      </c>
    </row>
    <row r="1926" spans="6:13" ht="20" customHeight="1" x14ac:dyDescent="0.2">
      <c r="F1926" s="4">
        <v>43925</v>
      </c>
      <c r="G1926" t="s">
        <v>4</v>
      </c>
      <c r="H1926" t="s">
        <v>4</v>
      </c>
      <c r="I1926" s="10">
        <v>101854.155</v>
      </c>
      <c r="J1926" s="30" t="e">
        <f t="shared" ref="J1926:J1989" si="120">IF(G1926="Y",I1926,NA())</f>
        <v>#N/A</v>
      </c>
      <c r="K1926" s="30">
        <f t="shared" ref="K1926:K1989" si="121">IF(G1926="N",I1926,NA())</f>
        <v>101854.155</v>
      </c>
      <c r="L1926" s="30" t="e">
        <f t="shared" ref="L1926:L1989" si="122">IF(H1926="Y",I1926,NA())</f>
        <v>#N/A</v>
      </c>
      <c r="M1926" s="10">
        <f t="shared" ref="M1926:M1989" si="123">IF(H1926="Y",NA(),I1926)</f>
        <v>101854.155</v>
      </c>
    </row>
    <row r="1927" spans="6:13" ht="20" customHeight="1" x14ac:dyDescent="0.2">
      <c r="F1927" s="4">
        <v>43926</v>
      </c>
      <c r="G1927" t="s">
        <v>4</v>
      </c>
      <c r="H1927" t="s">
        <v>4</v>
      </c>
      <c r="I1927" s="10">
        <v>105098.02499999999</v>
      </c>
      <c r="J1927" s="30" t="e">
        <f t="shared" si="120"/>
        <v>#N/A</v>
      </c>
      <c r="K1927" s="30">
        <f t="shared" si="121"/>
        <v>105098.02499999999</v>
      </c>
      <c r="L1927" s="30" t="e">
        <f t="shared" si="122"/>
        <v>#N/A</v>
      </c>
      <c r="M1927" s="10">
        <f t="shared" si="123"/>
        <v>105098.02499999999</v>
      </c>
    </row>
    <row r="1928" spans="6:13" ht="20" customHeight="1" x14ac:dyDescent="0.2">
      <c r="F1928" s="4">
        <v>43927</v>
      </c>
      <c r="G1928" t="s">
        <v>4</v>
      </c>
      <c r="H1928" t="s">
        <v>4</v>
      </c>
      <c r="I1928" s="10">
        <v>118074.565</v>
      </c>
      <c r="J1928" s="30" t="e">
        <f t="shared" si="120"/>
        <v>#N/A</v>
      </c>
      <c r="K1928" s="30">
        <f t="shared" si="121"/>
        <v>118074.565</v>
      </c>
      <c r="L1928" s="30" t="e">
        <f t="shared" si="122"/>
        <v>#N/A</v>
      </c>
      <c r="M1928" s="10">
        <f t="shared" si="123"/>
        <v>118074.565</v>
      </c>
    </row>
    <row r="1929" spans="6:13" ht="20" customHeight="1" x14ac:dyDescent="0.2">
      <c r="F1929" s="4">
        <v>43928</v>
      </c>
      <c r="G1929" t="s">
        <v>4</v>
      </c>
      <c r="H1929" t="s">
        <v>4</v>
      </c>
      <c r="I1929" s="10">
        <v>118404.455</v>
      </c>
      <c r="J1929" s="30" t="e">
        <f t="shared" si="120"/>
        <v>#N/A</v>
      </c>
      <c r="K1929" s="30">
        <f t="shared" si="121"/>
        <v>118404.455</v>
      </c>
      <c r="L1929" s="30" t="e">
        <f t="shared" si="122"/>
        <v>#N/A</v>
      </c>
      <c r="M1929" s="10">
        <f t="shared" si="123"/>
        <v>118404.455</v>
      </c>
    </row>
    <row r="1930" spans="6:13" ht="20" customHeight="1" x14ac:dyDescent="0.2">
      <c r="F1930" s="4">
        <v>43929</v>
      </c>
      <c r="G1930" t="s">
        <v>4</v>
      </c>
      <c r="H1930" t="s">
        <v>4</v>
      </c>
      <c r="I1930" s="10">
        <v>108404.01</v>
      </c>
      <c r="J1930" s="30" t="e">
        <f t="shared" si="120"/>
        <v>#N/A</v>
      </c>
      <c r="K1930" s="30">
        <f t="shared" si="121"/>
        <v>108404.01</v>
      </c>
      <c r="L1930" s="30" t="e">
        <f t="shared" si="122"/>
        <v>#N/A</v>
      </c>
      <c r="M1930" s="10">
        <f t="shared" si="123"/>
        <v>108404.01</v>
      </c>
    </row>
    <row r="1931" spans="6:13" ht="20" customHeight="1" x14ac:dyDescent="0.2">
      <c r="F1931" s="4">
        <v>43930</v>
      </c>
      <c r="G1931" t="s">
        <v>4</v>
      </c>
      <c r="H1931" t="s">
        <v>4</v>
      </c>
      <c r="I1931" s="10">
        <v>108587.52</v>
      </c>
      <c r="J1931" s="30" t="e">
        <f t="shared" si="120"/>
        <v>#N/A</v>
      </c>
      <c r="K1931" s="30">
        <f t="shared" si="121"/>
        <v>108587.52</v>
      </c>
      <c r="L1931" s="30" t="e">
        <f t="shared" si="122"/>
        <v>#N/A</v>
      </c>
      <c r="M1931" s="10">
        <f t="shared" si="123"/>
        <v>108587.52</v>
      </c>
    </row>
    <row r="1932" spans="6:13" ht="20" customHeight="1" x14ac:dyDescent="0.2">
      <c r="F1932" s="4">
        <v>43931</v>
      </c>
      <c r="G1932" t="s">
        <v>4</v>
      </c>
      <c r="H1932" t="s">
        <v>5</v>
      </c>
      <c r="I1932" s="10">
        <v>94831.23</v>
      </c>
      <c r="J1932" s="30" t="e">
        <f t="shared" si="120"/>
        <v>#N/A</v>
      </c>
      <c r="K1932" s="30">
        <f t="shared" si="121"/>
        <v>94831.23</v>
      </c>
      <c r="L1932" s="30">
        <f t="shared" si="122"/>
        <v>94831.23</v>
      </c>
      <c r="M1932" s="10" t="e">
        <f t="shared" si="123"/>
        <v>#N/A</v>
      </c>
    </row>
    <row r="1933" spans="6:13" ht="20" customHeight="1" x14ac:dyDescent="0.2">
      <c r="F1933" s="4">
        <v>43932</v>
      </c>
      <c r="G1933" t="s">
        <v>4</v>
      </c>
      <c r="H1933" t="s">
        <v>5</v>
      </c>
      <c r="I1933" s="10">
        <v>92097.07</v>
      </c>
      <c r="J1933" s="30" t="e">
        <f t="shared" si="120"/>
        <v>#N/A</v>
      </c>
      <c r="K1933" s="30">
        <f t="shared" si="121"/>
        <v>92097.07</v>
      </c>
      <c r="L1933" s="30">
        <f t="shared" si="122"/>
        <v>92097.07</v>
      </c>
      <c r="M1933" s="10" t="e">
        <f t="shared" si="123"/>
        <v>#N/A</v>
      </c>
    </row>
    <row r="1934" spans="6:13" ht="20" customHeight="1" x14ac:dyDescent="0.2">
      <c r="F1934" s="4">
        <v>43933</v>
      </c>
      <c r="G1934" t="s">
        <v>4</v>
      </c>
      <c r="H1934" t="s">
        <v>5</v>
      </c>
      <c r="I1934" s="10">
        <v>101760.09</v>
      </c>
      <c r="J1934" s="30" t="e">
        <f t="shared" si="120"/>
        <v>#N/A</v>
      </c>
      <c r="K1934" s="30">
        <f t="shared" si="121"/>
        <v>101760.09</v>
      </c>
      <c r="L1934" s="30">
        <f t="shared" si="122"/>
        <v>101760.09</v>
      </c>
      <c r="M1934" s="10" t="e">
        <f t="shared" si="123"/>
        <v>#N/A</v>
      </c>
    </row>
    <row r="1935" spans="6:13" ht="20" customHeight="1" x14ac:dyDescent="0.2">
      <c r="F1935" s="4">
        <v>43934</v>
      </c>
      <c r="G1935" t="s">
        <v>4</v>
      </c>
      <c r="H1935" t="s">
        <v>5</v>
      </c>
      <c r="I1935" s="10">
        <v>100025.9</v>
      </c>
      <c r="J1935" s="30" t="e">
        <f t="shared" si="120"/>
        <v>#N/A</v>
      </c>
      <c r="K1935" s="30">
        <f t="shared" si="121"/>
        <v>100025.9</v>
      </c>
      <c r="L1935" s="30">
        <f t="shared" si="122"/>
        <v>100025.9</v>
      </c>
      <c r="M1935" s="10" t="e">
        <f t="shared" si="123"/>
        <v>#N/A</v>
      </c>
    </row>
    <row r="1936" spans="6:13" ht="20" customHeight="1" x14ac:dyDescent="0.2">
      <c r="F1936" s="4">
        <v>43935</v>
      </c>
      <c r="G1936" t="s">
        <v>4</v>
      </c>
      <c r="H1936" t="s">
        <v>4</v>
      </c>
      <c r="I1936" s="10">
        <v>107849.83</v>
      </c>
      <c r="J1936" s="30" t="e">
        <f t="shared" si="120"/>
        <v>#N/A</v>
      </c>
      <c r="K1936" s="30">
        <f t="shared" si="121"/>
        <v>107849.83</v>
      </c>
      <c r="L1936" s="30" t="e">
        <f t="shared" si="122"/>
        <v>#N/A</v>
      </c>
      <c r="M1936" s="10">
        <f t="shared" si="123"/>
        <v>107849.83</v>
      </c>
    </row>
    <row r="1937" spans="6:13" ht="20" customHeight="1" x14ac:dyDescent="0.2">
      <c r="F1937" s="4">
        <v>43936</v>
      </c>
      <c r="G1937" t="s">
        <v>4</v>
      </c>
      <c r="H1937" t="s">
        <v>4</v>
      </c>
      <c r="I1937" s="10">
        <v>104547.34</v>
      </c>
      <c r="J1937" s="30" t="e">
        <f t="shared" si="120"/>
        <v>#N/A</v>
      </c>
      <c r="K1937" s="30">
        <f t="shared" si="121"/>
        <v>104547.34</v>
      </c>
      <c r="L1937" s="30" t="e">
        <f t="shared" si="122"/>
        <v>#N/A</v>
      </c>
      <c r="M1937" s="10">
        <f t="shared" si="123"/>
        <v>104547.34</v>
      </c>
    </row>
    <row r="1938" spans="6:13" ht="20" customHeight="1" x14ac:dyDescent="0.2">
      <c r="F1938" s="4">
        <v>43937</v>
      </c>
      <c r="G1938" t="s">
        <v>4</v>
      </c>
      <c r="H1938" t="s">
        <v>4</v>
      </c>
      <c r="I1938" s="10">
        <v>106527.94500000001</v>
      </c>
      <c r="J1938" s="30" t="e">
        <f t="shared" si="120"/>
        <v>#N/A</v>
      </c>
      <c r="K1938" s="30">
        <f t="shared" si="121"/>
        <v>106527.94500000001</v>
      </c>
      <c r="L1938" s="30" t="e">
        <f t="shared" si="122"/>
        <v>#N/A</v>
      </c>
      <c r="M1938" s="10">
        <f t="shared" si="123"/>
        <v>106527.94500000001</v>
      </c>
    </row>
    <row r="1939" spans="6:13" ht="20" customHeight="1" x14ac:dyDescent="0.2">
      <c r="F1939" s="4">
        <v>43938</v>
      </c>
      <c r="G1939" t="s">
        <v>4</v>
      </c>
      <c r="H1939" t="s">
        <v>4</v>
      </c>
      <c r="I1939" s="10">
        <v>106943.49</v>
      </c>
      <c r="J1939" s="30" t="e">
        <f t="shared" si="120"/>
        <v>#N/A</v>
      </c>
      <c r="K1939" s="30">
        <f t="shared" si="121"/>
        <v>106943.49</v>
      </c>
      <c r="L1939" s="30" t="e">
        <f t="shared" si="122"/>
        <v>#N/A</v>
      </c>
      <c r="M1939" s="10">
        <f t="shared" si="123"/>
        <v>106943.49</v>
      </c>
    </row>
    <row r="1940" spans="6:13" ht="20" customHeight="1" x14ac:dyDescent="0.2">
      <c r="F1940" s="4">
        <v>43939</v>
      </c>
      <c r="G1940" t="s">
        <v>4</v>
      </c>
      <c r="H1940" t="s">
        <v>4</v>
      </c>
      <c r="I1940" s="10">
        <v>106888.545</v>
      </c>
      <c r="J1940" s="30" t="e">
        <f t="shared" si="120"/>
        <v>#N/A</v>
      </c>
      <c r="K1940" s="30">
        <f t="shared" si="121"/>
        <v>106888.545</v>
      </c>
      <c r="L1940" s="30" t="e">
        <f t="shared" si="122"/>
        <v>#N/A</v>
      </c>
      <c r="M1940" s="10">
        <f t="shared" si="123"/>
        <v>106888.545</v>
      </c>
    </row>
    <row r="1941" spans="6:13" ht="20" customHeight="1" x14ac:dyDescent="0.2">
      <c r="F1941" s="4">
        <v>43940</v>
      </c>
      <c r="G1941" t="s">
        <v>4</v>
      </c>
      <c r="H1941" t="s">
        <v>4</v>
      </c>
      <c r="I1941" s="10">
        <v>100737.83500000001</v>
      </c>
      <c r="J1941" s="30" t="e">
        <f t="shared" si="120"/>
        <v>#N/A</v>
      </c>
      <c r="K1941" s="30">
        <f t="shared" si="121"/>
        <v>100737.83500000001</v>
      </c>
      <c r="L1941" s="30" t="e">
        <f t="shared" si="122"/>
        <v>#N/A</v>
      </c>
      <c r="M1941" s="10">
        <f t="shared" si="123"/>
        <v>100737.83500000001</v>
      </c>
    </row>
    <row r="1942" spans="6:13" ht="20" customHeight="1" x14ac:dyDescent="0.2">
      <c r="F1942" s="4">
        <v>43941</v>
      </c>
      <c r="G1942" t="s">
        <v>4</v>
      </c>
      <c r="H1942" t="s">
        <v>4</v>
      </c>
      <c r="I1942" s="10">
        <v>109168.595</v>
      </c>
      <c r="J1942" s="30" t="e">
        <f t="shared" si="120"/>
        <v>#N/A</v>
      </c>
      <c r="K1942" s="30">
        <f t="shared" si="121"/>
        <v>109168.595</v>
      </c>
      <c r="L1942" s="30" t="e">
        <f t="shared" si="122"/>
        <v>#N/A</v>
      </c>
      <c r="M1942" s="10">
        <f t="shared" si="123"/>
        <v>109168.595</v>
      </c>
    </row>
    <row r="1943" spans="6:13" ht="20" customHeight="1" x14ac:dyDescent="0.2">
      <c r="F1943" s="4">
        <v>43942</v>
      </c>
      <c r="G1943" t="s">
        <v>4</v>
      </c>
      <c r="H1943" t="s">
        <v>4</v>
      </c>
      <c r="I1943" s="10">
        <v>111417.63</v>
      </c>
      <c r="J1943" s="30" t="e">
        <f t="shared" si="120"/>
        <v>#N/A</v>
      </c>
      <c r="K1943" s="30">
        <f t="shared" si="121"/>
        <v>111417.63</v>
      </c>
      <c r="L1943" s="30" t="e">
        <f t="shared" si="122"/>
        <v>#N/A</v>
      </c>
      <c r="M1943" s="10">
        <f t="shared" si="123"/>
        <v>111417.63</v>
      </c>
    </row>
    <row r="1944" spans="6:13" ht="20" customHeight="1" x14ac:dyDescent="0.2">
      <c r="F1944" s="4">
        <v>43943</v>
      </c>
      <c r="G1944" t="s">
        <v>4</v>
      </c>
      <c r="H1944" t="s">
        <v>4</v>
      </c>
      <c r="I1944" s="10">
        <v>113506.01</v>
      </c>
      <c r="J1944" s="30" t="e">
        <f t="shared" si="120"/>
        <v>#N/A</v>
      </c>
      <c r="K1944" s="30">
        <f t="shared" si="121"/>
        <v>113506.01</v>
      </c>
      <c r="L1944" s="30" t="e">
        <f t="shared" si="122"/>
        <v>#N/A</v>
      </c>
      <c r="M1944" s="10">
        <f t="shared" si="123"/>
        <v>113506.01</v>
      </c>
    </row>
    <row r="1945" spans="6:13" ht="20" customHeight="1" x14ac:dyDescent="0.2">
      <c r="F1945" s="4">
        <v>43944</v>
      </c>
      <c r="G1945" t="s">
        <v>4</v>
      </c>
      <c r="H1945" t="s">
        <v>4</v>
      </c>
      <c r="I1945" s="10">
        <v>112872.88</v>
      </c>
      <c r="J1945" s="30" t="e">
        <f t="shared" si="120"/>
        <v>#N/A</v>
      </c>
      <c r="K1945" s="30">
        <f t="shared" si="121"/>
        <v>112872.88</v>
      </c>
      <c r="L1945" s="30" t="e">
        <f t="shared" si="122"/>
        <v>#N/A</v>
      </c>
      <c r="M1945" s="10">
        <f t="shared" si="123"/>
        <v>112872.88</v>
      </c>
    </row>
    <row r="1946" spans="6:13" ht="20" customHeight="1" x14ac:dyDescent="0.2">
      <c r="F1946" s="4">
        <v>43945</v>
      </c>
      <c r="G1946" t="s">
        <v>4</v>
      </c>
      <c r="H1946" t="s">
        <v>4</v>
      </c>
      <c r="I1946" s="10">
        <v>106565.295</v>
      </c>
      <c r="J1946" s="30" t="e">
        <f t="shared" si="120"/>
        <v>#N/A</v>
      </c>
      <c r="K1946" s="30">
        <f t="shared" si="121"/>
        <v>106565.295</v>
      </c>
      <c r="L1946" s="30" t="e">
        <f t="shared" si="122"/>
        <v>#N/A</v>
      </c>
      <c r="M1946" s="10">
        <f t="shared" si="123"/>
        <v>106565.295</v>
      </c>
    </row>
    <row r="1947" spans="6:13" ht="20" customHeight="1" x14ac:dyDescent="0.2">
      <c r="F1947" s="4">
        <v>43946</v>
      </c>
      <c r="G1947" t="s">
        <v>4</v>
      </c>
      <c r="H1947" t="s">
        <v>5</v>
      </c>
      <c r="I1947" s="10">
        <v>96845.119999999995</v>
      </c>
      <c r="J1947" s="30" t="e">
        <f t="shared" si="120"/>
        <v>#N/A</v>
      </c>
      <c r="K1947" s="30">
        <f t="shared" si="121"/>
        <v>96845.119999999995</v>
      </c>
      <c r="L1947" s="30">
        <f t="shared" si="122"/>
        <v>96845.119999999995</v>
      </c>
      <c r="M1947" s="10" t="e">
        <f t="shared" si="123"/>
        <v>#N/A</v>
      </c>
    </row>
    <row r="1948" spans="6:13" ht="20" customHeight="1" x14ac:dyDescent="0.2">
      <c r="F1948" s="4">
        <v>43947</v>
      </c>
      <c r="G1948" t="s">
        <v>4</v>
      </c>
      <c r="H1948" t="s">
        <v>4</v>
      </c>
      <c r="I1948" s="10">
        <v>96572.934999999998</v>
      </c>
      <c r="J1948" s="30" t="e">
        <f t="shared" si="120"/>
        <v>#N/A</v>
      </c>
      <c r="K1948" s="30">
        <f t="shared" si="121"/>
        <v>96572.934999999998</v>
      </c>
      <c r="L1948" s="30" t="e">
        <f t="shared" si="122"/>
        <v>#N/A</v>
      </c>
      <c r="M1948" s="10">
        <f t="shared" si="123"/>
        <v>96572.934999999998</v>
      </c>
    </row>
    <row r="1949" spans="6:13" ht="20" customHeight="1" x14ac:dyDescent="0.2">
      <c r="F1949" s="4">
        <v>43948</v>
      </c>
      <c r="G1949" t="s">
        <v>4</v>
      </c>
      <c r="H1949" t="s">
        <v>4</v>
      </c>
      <c r="I1949" s="10">
        <v>113471.83</v>
      </c>
      <c r="J1949" s="30" t="e">
        <f t="shared" si="120"/>
        <v>#N/A</v>
      </c>
      <c r="K1949" s="30">
        <f t="shared" si="121"/>
        <v>113471.83</v>
      </c>
      <c r="L1949" s="30" t="e">
        <f t="shared" si="122"/>
        <v>#N/A</v>
      </c>
      <c r="M1949" s="10">
        <f t="shared" si="123"/>
        <v>113471.83</v>
      </c>
    </row>
    <row r="1950" spans="6:13" ht="20" customHeight="1" x14ac:dyDescent="0.2">
      <c r="F1950" s="4">
        <v>43949</v>
      </c>
      <c r="G1950" t="s">
        <v>4</v>
      </c>
      <c r="H1950" t="s">
        <v>4</v>
      </c>
      <c r="I1950" s="10">
        <v>112124.06</v>
      </c>
      <c r="J1950" s="30" t="e">
        <f t="shared" si="120"/>
        <v>#N/A</v>
      </c>
      <c r="K1950" s="30">
        <f t="shared" si="121"/>
        <v>112124.06</v>
      </c>
      <c r="L1950" s="30" t="e">
        <f t="shared" si="122"/>
        <v>#N/A</v>
      </c>
      <c r="M1950" s="10">
        <f t="shared" si="123"/>
        <v>112124.06</v>
      </c>
    </row>
    <row r="1951" spans="6:13" ht="20" customHeight="1" x14ac:dyDescent="0.2">
      <c r="F1951" s="4">
        <v>43950</v>
      </c>
      <c r="G1951" t="s">
        <v>4</v>
      </c>
      <c r="H1951" t="s">
        <v>4</v>
      </c>
      <c r="I1951" s="10">
        <v>121307.84</v>
      </c>
      <c r="J1951" s="30" t="e">
        <f t="shared" si="120"/>
        <v>#N/A</v>
      </c>
      <c r="K1951" s="30">
        <f t="shared" si="121"/>
        <v>121307.84</v>
      </c>
      <c r="L1951" s="30" t="e">
        <f t="shared" si="122"/>
        <v>#N/A</v>
      </c>
      <c r="M1951" s="10">
        <f t="shared" si="123"/>
        <v>121307.84</v>
      </c>
    </row>
    <row r="1952" spans="6:13" ht="20" customHeight="1" x14ac:dyDescent="0.2">
      <c r="F1952" s="4">
        <v>43951</v>
      </c>
      <c r="G1952" t="s">
        <v>4</v>
      </c>
      <c r="H1952" t="s">
        <v>4</v>
      </c>
      <c r="I1952" s="10">
        <v>121353.33</v>
      </c>
      <c r="J1952" s="30" t="e">
        <f t="shared" si="120"/>
        <v>#N/A</v>
      </c>
      <c r="K1952" s="30">
        <f t="shared" si="121"/>
        <v>121353.33</v>
      </c>
      <c r="L1952" s="30" t="e">
        <f t="shared" si="122"/>
        <v>#N/A</v>
      </c>
      <c r="M1952" s="10">
        <f t="shared" si="123"/>
        <v>121353.33</v>
      </c>
    </row>
    <row r="1953" spans="6:13" ht="20" customHeight="1" x14ac:dyDescent="0.2">
      <c r="F1953" s="4">
        <v>43952</v>
      </c>
      <c r="G1953" t="s">
        <v>4</v>
      </c>
      <c r="H1953" t="s">
        <v>4</v>
      </c>
      <c r="I1953" s="10">
        <v>127238.875</v>
      </c>
      <c r="J1953" s="30" t="e">
        <f t="shared" si="120"/>
        <v>#N/A</v>
      </c>
      <c r="K1953" s="30">
        <f t="shared" si="121"/>
        <v>127238.875</v>
      </c>
      <c r="L1953" s="30" t="e">
        <f t="shared" si="122"/>
        <v>#N/A</v>
      </c>
      <c r="M1953" s="10">
        <f t="shared" si="123"/>
        <v>127238.875</v>
      </c>
    </row>
    <row r="1954" spans="6:13" ht="20" customHeight="1" x14ac:dyDescent="0.2">
      <c r="F1954" s="4">
        <v>43953</v>
      </c>
      <c r="G1954" t="s">
        <v>4</v>
      </c>
      <c r="H1954" t="s">
        <v>4</v>
      </c>
      <c r="I1954" s="10">
        <v>111665.72500000001</v>
      </c>
      <c r="J1954" s="30" t="e">
        <f t="shared" si="120"/>
        <v>#N/A</v>
      </c>
      <c r="K1954" s="30">
        <f t="shared" si="121"/>
        <v>111665.72500000001</v>
      </c>
      <c r="L1954" s="30" t="e">
        <f t="shared" si="122"/>
        <v>#N/A</v>
      </c>
      <c r="M1954" s="10">
        <f t="shared" si="123"/>
        <v>111665.72500000001</v>
      </c>
    </row>
    <row r="1955" spans="6:13" ht="20" customHeight="1" x14ac:dyDescent="0.2">
      <c r="F1955" s="4">
        <v>43954</v>
      </c>
      <c r="G1955" t="s">
        <v>4</v>
      </c>
      <c r="H1955" t="s">
        <v>4</v>
      </c>
      <c r="I1955" s="10">
        <v>109669.355</v>
      </c>
      <c r="J1955" s="30" t="e">
        <f t="shared" si="120"/>
        <v>#N/A</v>
      </c>
      <c r="K1955" s="30">
        <f t="shared" si="121"/>
        <v>109669.355</v>
      </c>
      <c r="L1955" s="30" t="e">
        <f t="shared" si="122"/>
        <v>#N/A</v>
      </c>
      <c r="M1955" s="10">
        <f t="shared" si="123"/>
        <v>109669.355</v>
      </c>
    </row>
    <row r="1956" spans="6:13" ht="20" customHeight="1" x14ac:dyDescent="0.2">
      <c r="F1956" s="4">
        <v>43955</v>
      </c>
      <c r="G1956" t="s">
        <v>4</v>
      </c>
      <c r="H1956" t="s">
        <v>4</v>
      </c>
      <c r="I1956" s="10">
        <v>126892.26</v>
      </c>
      <c r="J1956" s="30" t="e">
        <f t="shared" si="120"/>
        <v>#N/A</v>
      </c>
      <c r="K1956" s="30">
        <f t="shared" si="121"/>
        <v>126892.26</v>
      </c>
      <c r="L1956" s="30" t="e">
        <f t="shared" si="122"/>
        <v>#N/A</v>
      </c>
      <c r="M1956" s="10">
        <f t="shared" si="123"/>
        <v>126892.26</v>
      </c>
    </row>
    <row r="1957" spans="6:13" ht="20" customHeight="1" x14ac:dyDescent="0.2">
      <c r="F1957" s="4">
        <v>43956</v>
      </c>
      <c r="G1957" t="s">
        <v>4</v>
      </c>
      <c r="H1957" t="s">
        <v>4</v>
      </c>
      <c r="I1957" s="10">
        <v>118839.095</v>
      </c>
      <c r="J1957" s="30" t="e">
        <f t="shared" si="120"/>
        <v>#N/A</v>
      </c>
      <c r="K1957" s="30">
        <f t="shared" si="121"/>
        <v>118839.095</v>
      </c>
      <c r="L1957" s="30" t="e">
        <f t="shared" si="122"/>
        <v>#N/A</v>
      </c>
      <c r="M1957" s="10">
        <f t="shared" si="123"/>
        <v>118839.095</v>
      </c>
    </row>
    <row r="1958" spans="6:13" ht="20" customHeight="1" x14ac:dyDescent="0.2">
      <c r="F1958" s="4">
        <v>43957</v>
      </c>
      <c r="G1958" t="s">
        <v>4</v>
      </c>
      <c r="H1958" t="s">
        <v>4</v>
      </c>
      <c r="I1958" s="10">
        <v>113214.27</v>
      </c>
      <c r="J1958" s="30" t="e">
        <f t="shared" si="120"/>
        <v>#N/A</v>
      </c>
      <c r="K1958" s="30">
        <f t="shared" si="121"/>
        <v>113214.27</v>
      </c>
      <c r="L1958" s="30" t="e">
        <f t="shared" si="122"/>
        <v>#N/A</v>
      </c>
      <c r="M1958" s="10">
        <f t="shared" si="123"/>
        <v>113214.27</v>
      </c>
    </row>
    <row r="1959" spans="6:13" ht="20" customHeight="1" x14ac:dyDescent="0.2">
      <c r="F1959" s="4">
        <v>43958</v>
      </c>
      <c r="G1959" t="s">
        <v>4</v>
      </c>
      <c r="H1959" t="s">
        <v>4</v>
      </c>
      <c r="I1959" s="10">
        <v>109642.755</v>
      </c>
      <c r="J1959" s="30" t="e">
        <f t="shared" si="120"/>
        <v>#N/A</v>
      </c>
      <c r="K1959" s="30">
        <f t="shared" si="121"/>
        <v>109642.755</v>
      </c>
      <c r="L1959" s="30" t="e">
        <f t="shared" si="122"/>
        <v>#N/A</v>
      </c>
      <c r="M1959" s="10">
        <f t="shared" si="123"/>
        <v>109642.755</v>
      </c>
    </row>
    <row r="1960" spans="6:13" ht="20" customHeight="1" x14ac:dyDescent="0.2">
      <c r="F1960" s="4">
        <v>43959</v>
      </c>
      <c r="G1960" t="s">
        <v>4</v>
      </c>
      <c r="H1960" t="s">
        <v>4</v>
      </c>
      <c r="I1960" s="10">
        <v>107914.05499999999</v>
      </c>
      <c r="J1960" s="30" t="e">
        <f t="shared" si="120"/>
        <v>#N/A</v>
      </c>
      <c r="K1960" s="30">
        <f t="shared" si="121"/>
        <v>107914.05499999999</v>
      </c>
      <c r="L1960" s="30" t="e">
        <f t="shared" si="122"/>
        <v>#N/A</v>
      </c>
      <c r="M1960" s="10">
        <f t="shared" si="123"/>
        <v>107914.05499999999</v>
      </c>
    </row>
    <row r="1961" spans="6:13" ht="20" customHeight="1" x14ac:dyDescent="0.2">
      <c r="F1961" s="4">
        <v>43960</v>
      </c>
      <c r="G1961" t="s">
        <v>4</v>
      </c>
      <c r="H1961" t="s">
        <v>4</v>
      </c>
      <c r="I1961" s="10">
        <v>107786.255</v>
      </c>
      <c r="J1961" s="30" t="e">
        <f t="shared" si="120"/>
        <v>#N/A</v>
      </c>
      <c r="K1961" s="30">
        <f t="shared" si="121"/>
        <v>107786.255</v>
      </c>
      <c r="L1961" s="30" t="e">
        <f t="shared" si="122"/>
        <v>#N/A</v>
      </c>
      <c r="M1961" s="10">
        <f t="shared" si="123"/>
        <v>107786.255</v>
      </c>
    </row>
    <row r="1962" spans="6:13" ht="20" customHeight="1" x14ac:dyDescent="0.2">
      <c r="F1962" s="4">
        <v>43961</v>
      </c>
      <c r="G1962" t="s">
        <v>4</v>
      </c>
      <c r="H1962" t="s">
        <v>4</v>
      </c>
      <c r="I1962" s="10">
        <v>107555.19</v>
      </c>
      <c r="J1962" s="30" t="e">
        <f t="shared" si="120"/>
        <v>#N/A</v>
      </c>
      <c r="K1962" s="30">
        <f t="shared" si="121"/>
        <v>107555.19</v>
      </c>
      <c r="L1962" s="30" t="e">
        <f t="shared" si="122"/>
        <v>#N/A</v>
      </c>
      <c r="M1962" s="10">
        <f t="shared" si="123"/>
        <v>107555.19</v>
      </c>
    </row>
    <row r="1963" spans="6:13" ht="20" customHeight="1" x14ac:dyDescent="0.2">
      <c r="F1963" s="4">
        <v>43962</v>
      </c>
      <c r="G1963" t="s">
        <v>4</v>
      </c>
      <c r="H1963" t="s">
        <v>4</v>
      </c>
      <c r="I1963" s="10">
        <v>122550.94500000001</v>
      </c>
      <c r="J1963" s="30" t="e">
        <f t="shared" si="120"/>
        <v>#N/A</v>
      </c>
      <c r="K1963" s="30">
        <f t="shared" si="121"/>
        <v>122550.94500000001</v>
      </c>
      <c r="L1963" s="30" t="e">
        <f t="shared" si="122"/>
        <v>#N/A</v>
      </c>
      <c r="M1963" s="10">
        <f t="shared" si="123"/>
        <v>122550.94500000001</v>
      </c>
    </row>
    <row r="1964" spans="6:13" ht="20" customHeight="1" x14ac:dyDescent="0.2">
      <c r="F1964" s="4">
        <v>43963</v>
      </c>
      <c r="G1964" t="s">
        <v>4</v>
      </c>
      <c r="H1964" t="s">
        <v>4</v>
      </c>
      <c r="I1964" s="10">
        <v>120767.795</v>
      </c>
      <c r="J1964" s="30" t="e">
        <f t="shared" si="120"/>
        <v>#N/A</v>
      </c>
      <c r="K1964" s="30">
        <f t="shared" si="121"/>
        <v>120767.795</v>
      </c>
      <c r="L1964" s="30" t="e">
        <f t="shared" si="122"/>
        <v>#N/A</v>
      </c>
      <c r="M1964" s="10">
        <f t="shared" si="123"/>
        <v>120767.795</v>
      </c>
    </row>
    <row r="1965" spans="6:13" ht="20" customHeight="1" x14ac:dyDescent="0.2">
      <c r="F1965" s="4">
        <v>43964</v>
      </c>
      <c r="G1965" t="s">
        <v>4</v>
      </c>
      <c r="H1965" t="s">
        <v>4</v>
      </c>
      <c r="I1965" s="10">
        <v>127145.14</v>
      </c>
      <c r="J1965" s="30" t="e">
        <f t="shared" si="120"/>
        <v>#N/A</v>
      </c>
      <c r="K1965" s="30">
        <f t="shared" si="121"/>
        <v>127145.14</v>
      </c>
      <c r="L1965" s="30" t="e">
        <f t="shared" si="122"/>
        <v>#N/A</v>
      </c>
      <c r="M1965" s="10">
        <f t="shared" si="123"/>
        <v>127145.14</v>
      </c>
    </row>
    <row r="1966" spans="6:13" ht="20" customHeight="1" x14ac:dyDescent="0.2">
      <c r="F1966" s="4">
        <v>43965</v>
      </c>
      <c r="G1966" t="s">
        <v>4</v>
      </c>
      <c r="H1966" t="s">
        <v>4</v>
      </c>
      <c r="I1966" s="10">
        <v>129285.09</v>
      </c>
      <c r="J1966" s="30" t="e">
        <f t="shared" si="120"/>
        <v>#N/A</v>
      </c>
      <c r="K1966" s="30">
        <f t="shared" si="121"/>
        <v>129285.09</v>
      </c>
      <c r="L1966" s="30" t="e">
        <f t="shared" si="122"/>
        <v>#N/A</v>
      </c>
      <c r="M1966" s="10">
        <f t="shared" si="123"/>
        <v>129285.09</v>
      </c>
    </row>
    <row r="1967" spans="6:13" ht="20" customHeight="1" x14ac:dyDescent="0.2">
      <c r="F1967" s="4">
        <v>43966</v>
      </c>
      <c r="G1967" t="s">
        <v>4</v>
      </c>
      <c r="H1967" t="s">
        <v>4</v>
      </c>
      <c r="I1967" s="10">
        <v>129112.45</v>
      </c>
      <c r="J1967" s="30" t="e">
        <f t="shared" si="120"/>
        <v>#N/A</v>
      </c>
      <c r="K1967" s="30">
        <f t="shared" si="121"/>
        <v>129112.45</v>
      </c>
      <c r="L1967" s="30" t="e">
        <f t="shared" si="122"/>
        <v>#N/A</v>
      </c>
      <c r="M1967" s="10">
        <f t="shared" si="123"/>
        <v>129112.45</v>
      </c>
    </row>
    <row r="1968" spans="6:13" ht="20" customHeight="1" x14ac:dyDescent="0.2">
      <c r="F1968" s="4">
        <v>43967</v>
      </c>
      <c r="G1968" t="s">
        <v>4</v>
      </c>
      <c r="H1968" t="s">
        <v>4</v>
      </c>
      <c r="I1968" s="10">
        <v>110420.89</v>
      </c>
      <c r="J1968" s="30" t="e">
        <f t="shared" si="120"/>
        <v>#N/A</v>
      </c>
      <c r="K1968" s="30">
        <f t="shared" si="121"/>
        <v>110420.89</v>
      </c>
      <c r="L1968" s="30" t="e">
        <f t="shared" si="122"/>
        <v>#N/A</v>
      </c>
      <c r="M1968" s="10">
        <f t="shared" si="123"/>
        <v>110420.89</v>
      </c>
    </row>
    <row r="1969" spans="6:13" ht="20" customHeight="1" x14ac:dyDescent="0.2">
      <c r="F1969" s="4">
        <v>43968</v>
      </c>
      <c r="G1969" t="s">
        <v>4</v>
      </c>
      <c r="H1969" t="s">
        <v>4</v>
      </c>
      <c r="I1969" s="10">
        <v>109774.425</v>
      </c>
      <c r="J1969" s="30" t="e">
        <f t="shared" si="120"/>
        <v>#N/A</v>
      </c>
      <c r="K1969" s="30">
        <f t="shared" si="121"/>
        <v>109774.425</v>
      </c>
      <c r="L1969" s="30" t="e">
        <f t="shared" si="122"/>
        <v>#N/A</v>
      </c>
      <c r="M1969" s="10">
        <f t="shared" si="123"/>
        <v>109774.425</v>
      </c>
    </row>
    <row r="1970" spans="6:13" ht="20" customHeight="1" x14ac:dyDescent="0.2">
      <c r="F1970" s="4">
        <v>43969</v>
      </c>
      <c r="G1970" t="s">
        <v>4</v>
      </c>
      <c r="H1970" t="s">
        <v>4</v>
      </c>
      <c r="I1970" s="10">
        <v>120076.645</v>
      </c>
      <c r="J1970" s="30" t="e">
        <f t="shared" si="120"/>
        <v>#N/A</v>
      </c>
      <c r="K1970" s="30">
        <f t="shared" si="121"/>
        <v>120076.645</v>
      </c>
      <c r="L1970" s="30" t="e">
        <f t="shared" si="122"/>
        <v>#N/A</v>
      </c>
      <c r="M1970" s="10">
        <f t="shared" si="123"/>
        <v>120076.645</v>
      </c>
    </row>
    <row r="1971" spans="6:13" ht="20" customHeight="1" x14ac:dyDescent="0.2">
      <c r="F1971" s="4">
        <v>43970</v>
      </c>
      <c r="G1971" t="s">
        <v>4</v>
      </c>
      <c r="H1971" t="s">
        <v>4</v>
      </c>
      <c r="I1971" s="10">
        <v>119789.97</v>
      </c>
      <c r="J1971" s="30" t="e">
        <f t="shared" si="120"/>
        <v>#N/A</v>
      </c>
      <c r="K1971" s="30">
        <f t="shared" si="121"/>
        <v>119789.97</v>
      </c>
      <c r="L1971" s="30" t="e">
        <f t="shared" si="122"/>
        <v>#N/A</v>
      </c>
      <c r="M1971" s="10">
        <f t="shared" si="123"/>
        <v>119789.97</v>
      </c>
    </row>
    <row r="1972" spans="6:13" ht="20" customHeight="1" x14ac:dyDescent="0.2">
      <c r="F1972" s="4">
        <v>43971</v>
      </c>
      <c r="G1972" t="s">
        <v>4</v>
      </c>
      <c r="H1972" t="s">
        <v>4</v>
      </c>
      <c r="I1972" s="10">
        <v>119803.985</v>
      </c>
      <c r="J1972" s="30" t="e">
        <f t="shared" si="120"/>
        <v>#N/A</v>
      </c>
      <c r="K1972" s="30">
        <f t="shared" si="121"/>
        <v>119803.985</v>
      </c>
      <c r="L1972" s="30" t="e">
        <f t="shared" si="122"/>
        <v>#N/A</v>
      </c>
      <c r="M1972" s="10">
        <f t="shared" si="123"/>
        <v>119803.985</v>
      </c>
    </row>
    <row r="1973" spans="6:13" ht="20" customHeight="1" x14ac:dyDescent="0.2">
      <c r="F1973" s="4">
        <v>43972</v>
      </c>
      <c r="G1973" t="s">
        <v>4</v>
      </c>
      <c r="H1973" t="s">
        <v>4</v>
      </c>
      <c r="I1973" s="10">
        <v>127563.61</v>
      </c>
      <c r="J1973" s="30" t="e">
        <f t="shared" si="120"/>
        <v>#N/A</v>
      </c>
      <c r="K1973" s="30">
        <f t="shared" si="121"/>
        <v>127563.61</v>
      </c>
      <c r="L1973" s="30" t="e">
        <f t="shared" si="122"/>
        <v>#N/A</v>
      </c>
      <c r="M1973" s="10">
        <f t="shared" si="123"/>
        <v>127563.61</v>
      </c>
    </row>
    <row r="1974" spans="6:13" ht="20" customHeight="1" x14ac:dyDescent="0.2">
      <c r="F1974" s="4">
        <v>43973</v>
      </c>
      <c r="G1974" t="s">
        <v>4</v>
      </c>
      <c r="H1974" t="s">
        <v>4</v>
      </c>
      <c r="I1974" s="10">
        <v>130472.2</v>
      </c>
      <c r="J1974" s="30" t="e">
        <f t="shared" si="120"/>
        <v>#N/A</v>
      </c>
      <c r="K1974" s="30">
        <f t="shared" si="121"/>
        <v>130472.2</v>
      </c>
      <c r="L1974" s="30" t="e">
        <f t="shared" si="122"/>
        <v>#N/A</v>
      </c>
      <c r="M1974" s="10">
        <f t="shared" si="123"/>
        <v>130472.2</v>
      </c>
    </row>
    <row r="1975" spans="6:13" ht="20" customHeight="1" x14ac:dyDescent="0.2">
      <c r="F1975" s="4">
        <v>43974</v>
      </c>
      <c r="G1975" t="s">
        <v>4</v>
      </c>
      <c r="H1975" t="s">
        <v>4</v>
      </c>
      <c r="I1975" s="10">
        <v>115234.32</v>
      </c>
      <c r="J1975" s="30" t="e">
        <f t="shared" si="120"/>
        <v>#N/A</v>
      </c>
      <c r="K1975" s="30">
        <f t="shared" si="121"/>
        <v>115234.32</v>
      </c>
      <c r="L1975" s="30" t="e">
        <f t="shared" si="122"/>
        <v>#N/A</v>
      </c>
      <c r="M1975" s="10">
        <f t="shared" si="123"/>
        <v>115234.32</v>
      </c>
    </row>
    <row r="1976" spans="6:13" ht="20" customHeight="1" x14ac:dyDescent="0.2">
      <c r="F1976" s="4">
        <v>43975</v>
      </c>
      <c r="G1976" t="s">
        <v>4</v>
      </c>
      <c r="H1976" t="s">
        <v>4</v>
      </c>
      <c r="I1976" s="10">
        <v>109579.82</v>
      </c>
      <c r="J1976" s="30" t="e">
        <f t="shared" si="120"/>
        <v>#N/A</v>
      </c>
      <c r="K1976" s="30">
        <f t="shared" si="121"/>
        <v>109579.82</v>
      </c>
      <c r="L1976" s="30" t="e">
        <f t="shared" si="122"/>
        <v>#N/A</v>
      </c>
      <c r="M1976" s="10">
        <f t="shared" si="123"/>
        <v>109579.82</v>
      </c>
    </row>
    <row r="1977" spans="6:13" ht="20" customHeight="1" x14ac:dyDescent="0.2">
      <c r="F1977" s="4">
        <v>43976</v>
      </c>
      <c r="G1977" t="s">
        <v>4</v>
      </c>
      <c r="H1977" t="s">
        <v>4</v>
      </c>
      <c r="I1977" s="10">
        <v>125532.575</v>
      </c>
      <c r="J1977" s="30" t="e">
        <f t="shared" si="120"/>
        <v>#N/A</v>
      </c>
      <c r="K1977" s="30">
        <f t="shared" si="121"/>
        <v>125532.575</v>
      </c>
      <c r="L1977" s="30" t="e">
        <f t="shared" si="122"/>
        <v>#N/A</v>
      </c>
      <c r="M1977" s="10">
        <f t="shared" si="123"/>
        <v>125532.575</v>
      </c>
    </row>
    <row r="1978" spans="6:13" ht="20" customHeight="1" x14ac:dyDescent="0.2">
      <c r="F1978" s="4">
        <v>43977</v>
      </c>
      <c r="G1978" t="s">
        <v>4</v>
      </c>
      <c r="H1978" t="s">
        <v>4</v>
      </c>
      <c r="I1978" s="10">
        <v>126788.83500000001</v>
      </c>
      <c r="J1978" s="30" t="e">
        <f t="shared" si="120"/>
        <v>#N/A</v>
      </c>
      <c r="K1978" s="30">
        <f t="shared" si="121"/>
        <v>126788.83500000001</v>
      </c>
      <c r="L1978" s="30" t="e">
        <f t="shared" si="122"/>
        <v>#N/A</v>
      </c>
      <c r="M1978" s="10">
        <f t="shared" si="123"/>
        <v>126788.83500000001</v>
      </c>
    </row>
    <row r="1979" spans="6:13" ht="20" customHeight="1" x14ac:dyDescent="0.2">
      <c r="F1979" s="4">
        <v>43978</v>
      </c>
      <c r="G1979" t="s">
        <v>5</v>
      </c>
      <c r="H1979" t="s">
        <v>4</v>
      </c>
      <c r="I1979" s="10">
        <v>124189.8</v>
      </c>
      <c r="J1979" s="30">
        <f t="shared" si="120"/>
        <v>124189.8</v>
      </c>
      <c r="K1979" s="30" t="e">
        <f t="shared" si="121"/>
        <v>#N/A</v>
      </c>
      <c r="L1979" s="30" t="e">
        <f t="shared" si="122"/>
        <v>#N/A</v>
      </c>
      <c r="M1979" s="10">
        <f t="shared" si="123"/>
        <v>124189.8</v>
      </c>
    </row>
    <row r="1980" spans="6:13" ht="20" customHeight="1" x14ac:dyDescent="0.2">
      <c r="F1980" s="4">
        <v>43979</v>
      </c>
      <c r="G1980" t="s">
        <v>5</v>
      </c>
      <c r="H1980" t="s">
        <v>4</v>
      </c>
      <c r="I1980" s="10">
        <v>124062.485</v>
      </c>
      <c r="J1980" s="30">
        <f t="shared" si="120"/>
        <v>124062.485</v>
      </c>
      <c r="K1980" s="30" t="e">
        <f t="shared" si="121"/>
        <v>#N/A</v>
      </c>
      <c r="L1980" s="30" t="e">
        <f t="shared" si="122"/>
        <v>#N/A</v>
      </c>
      <c r="M1980" s="10">
        <f t="shared" si="123"/>
        <v>124062.485</v>
      </c>
    </row>
    <row r="1981" spans="6:13" ht="20" customHeight="1" x14ac:dyDescent="0.2">
      <c r="F1981" s="4">
        <v>43980</v>
      </c>
      <c r="G1981" t="s">
        <v>5</v>
      </c>
      <c r="H1981" t="s">
        <v>4</v>
      </c>
      <c r="I1981" s="10">
        <v>120072.09</v>
      </c>
      <c r="J1981" s="30">
        <f t="shared" si="120"/>
        <v>120072.09</v>
      </c>
      <c r="K1981" s="30" t="e">
        <f t="shared" si="121"/>
        <v>#N/A</v>
      </c>
      <c r="L1981" s="30" t="e">
        <f t="shared" si="122"/>
        <v>#N/A</v>
      </c>
      <c r="M1981" s="10">
        <f t="shared" si="123"/>
        <v>120072.09</v>
      </c>
    </row>
    <row r="1982" spans="6:13" ht="20" customHeight="1" x14ac:dyDescent="0.2">
      <c r="F1982" s="4">
        <v>43981</v>
      </c>
      <c r="G1982" t="s">
        <v>5</v>
      </c>
      <c r="H1982" t="s">
        <v>4</v>
      </c>
      <c r="I1982" s="10">
        <v>102231.77</v>
      </c>
      <c r="J1982" s="30">
        <f t="shared" si="120"/>
        <v>102231.77</v>
      </c>
      <c r="K1982" s="30" t="e">
        <f t="shared" si="121"/>
        <v>#N/A</v>
      </c>
      <c r="L1982" s="30" t="e">
        <f t="shared" si="122"/>
        <v>#N/A</v>
      </c>
      <c r="M1982" s="10">
        <f t="shared" si="123"/>
        <v>102231.77</v>
      </c>
    </row>
    <row r="1983" spans="6:13" ht="20" customHeight="1" x14ac:dyDescent="0.2">
      <c r="F1983" s="4">
        <v>43982</v>
      </c>
      <c r="G1983" t="s">
        <v>5</v>
      </c>
      <c r="H1983" t="s">
        <v>4</v>
      </c>
      <c r="I1983" s="10">
        <v>102684.59</v>
      </c>
      <c r="J1983" s="30">
        <f t="shared" si="120"/>
        <v>102684.59</v>
      </c>
      <c r="K1983" s="30" t="e">
        <f t="shared" si="121"/>
        <v>#N/A</v>
      </c>
      <c r="L1983" s="30" t="e">
        <f t="shared" si="122"/>
        <v>#N/A</v>
      </c>
      <c r="M1983" s="10">
        <f t="shared" si="123"/>
        <v>102684.59</v>
      </c>
    </row>
    <row r="1984" spans="6:13" ht="20" customHeight="1" x14ac:dyDescent="0.2">
      <c r="F1984" s="4">
        <v>43983</v>
      </c>
      <c r="G1984" t="s">
        <v>5</v>
      </c>
      <c r="H1984" t="s">
        <v>4</v>
      </c>
      <c r="I1984" s="10">
        <v>132039.70499999999</v>
      </c>
      <c r="J1984" s="30">
        <f t="shared" si="120"/>
        <v>132039.70499999999</v>
      </c>
      <c r="K1984" s="30" t="e">
        <f t="shared" si="121"/>
        <v>#N/A</v>
      </c>
      <c r="L1984" s="30" t="e">
        <f t="shared" si="122"/>
        <v>#N/A</v>
      </c>
      <c r="M1984" s="10">
        <f t="shared" si="123"/>
        <v>132039.70499999999</v>
      </c>
    </row>
    <row r="1985" spans="6:13" ht="20" customHeight="1" x14ac:dyDescent="0.2">
      <c r="F1985" s="4">
        <v>43984</v>
      </c>
      <c r="G1985" t="s">
        <v>5</v>
      </c>
      <c r="H1985" t="s">
        <v>4</v>
      </c>
      <c r="I1985" s="10">
        <v>132710.35999999999</v>
      </c>
      <c r="J1985" s="30">
        <f t="shared" si="120"/>
        <v>132710.35999999999</v>
      </c>
      <c r="K1985" s="30" t="e">
        <f t="shared" si="121"/>
        <v>#N/A</v>
      </c>
      <c r="L1985" s="30" t="e">
        <f t="shared" si="122"/>
        <v>#N/A</v>
      </c>
      <c r="M1985" s="10">
        <f t="shared" si="123"/>
        <v>132710.35999999999</v>
      </c>
    </row>
    <row r="1986" spans="6:13" ht="20" customHeight="1" x14ac:dyDescent="0.2">
      <c r="F1986" s="4">
        <v>43985</v>
      </c>
      <c r="G1986" t="s">
        <v>5</v>
      </c>
      <c r="H1986" t="s">
        <v>4</v>
      </c>
      <c r="I1986" s="10">
        <v>130801.825</v>
      </c>
      <c r="J1986" s="30">
        <f t="shared" si="120"/>
        <v>130801.825</v>
      </c>
      <c r="K1986" s="30" t="e">
        <f t="shared" si="121"/>
        <v>#N/A</v>
      </c>
      <c r="L1986" s="30" t="e">
        <f t="shared" si="122"/>
        <v>#N/A</v>
      </c>
      <c r="M1986" s="10">
        <f t="shared" si="123"/>
        <v>130801.825</v>
      </c>
    </row>
    <row r="1987" spans="6:13" ht="20" customHeight="1" x14ac:dyDescent="0.2">
      <c r="F1987" s="4">
        <v>43986</v>
      </c>
      <c r="G1987" t="s">
        <v>5</v>
      </c>
      <c r="H1987" t="s">
        <v>4</v>
      </c>
      <c r="I1987" s="10">
        <v>133322.02499999999</v>
      </c>
      <c r="J1987" s="30">
        <f t="shared" si="120"/>
        <v>133322.02499999999</v>
      </c>
      <c r="K1987" s="30" t="e">
        <f t="shared" si="121"/>
        <v>#N/A</v>
      </c>
      <c r="L1987" s="30" t="e">
        <f t="shared" si="122"/>
        <v>#N/A</v>
      </c>
      <c r="M1987" s="10">
        <f t="shared" si="123"/>
        <v>133322.02499999999</v>
      </c>
    </row>
    <row r="1988" spans="6:13" ht="20" customHeight="1" x14ac:dyDescent="0.2">
      <c r="F1988" s="4">
        <v>43987</v>
      </c>
      <c r="G1988" t="s">
        <v>5</v>
      </c>
      <c r="H1988" t="s">
        <v>4</v>
      </c>
      <c r="I1988" s="10">
        <v>137368.465</v>
      </c>
      <c r="J1988" s="30">
        <f t="shared" si="120"/>
        <v>137368.465</v>
      </c>
      <c r="K1988" s="30" t="e">
        <f t="shared" si="121"/>
        <v>#N/A</v>
      </c>
      <c r="L1988" s="30" t="e">
        <f t="shared" si="122"/>
        <v>#N/A</v>
      </c>
      <c r="M1988" s="10">
        <f t="shared" si="123"/>
        <v>137368.465</v>
      </c>
    </row>
    <row r="1989" spans="6:13" ht="20" customHeight="1" x14ac:dyDescent="0.2">
      <c r="F1989" s="4">
        <v>43988</v>
      </c>
      <c r="G1989" t="s">
        <v>5</v>
      </c>
      <c r="H1989" t="s">
        <v>4</v>
      </c>
      <c r="I1989" s="10">
        <v>126427.92</v>
      </c>
      <c r="J1989" s="30">
        <f t="shared" si="120"/>
        <v>126427.92</v>
      </c>
      <c r="K1989" s="30" t="e">
        <f t="shared" si="121"/>
        <v>#N/A</v>
      </c>
      <c r="L1989" s="30" t="e">
        <f t="shared" si="122"/>
        <v>#N/A</v>
      </c>
      <c r="M1989" s="10">
        <f t="shared" si="123"/>
        <v>126427.92</v>
      </c>
    </row>
    <row r="1990" spans="6:13" ht="20" customHeight="1" x14ac:dyDescent="0.2">
      <c r="F1990" s="4">
        <v>43989</v>
      </c>
      <c r="G1990" t="s">
        <v>5</v>
      </c>
      <c r="H1990" t="s">
        <v>4</v>
      </c>
      <c r="I1990" s="10">
        <v>119524.41</v>
      </c>
      <c r="J1990" s="30">
        <f t="shared" ref="J1990:J2053" si="124">IF(G1990="Y",I1990,NA())</f>
        <v>119524.41</v>
      </c>
      <c r="K1990" s="30" t="e">
        <f t="shared" ref="K1990:K2053" si="125">IF(G1990="N",I1990,NA())</f>
        <v>#N/A</v>
      </c>
      <c r="L1990" s="30" t="e">
        <f t="shared" ref="L1990:L2053" si="126">IF(H1990="Y",I1990,NA())</f>
        <v>#N/A</v>
      </c>
      <c r="M1990" s="10">
        <f t="shared" ref="M1990:M2053" si="127">IF(H1990="Y",NA(),I1990)</f>
        <v>119524.41</v>
      </c>
    </row>
    <row r="1991" spans="6:13" ht="20" customHeight="1" x14ac:dyDescent="0.2">
      <c r="F1991" s="4">
        <v>43990</v>
      </c>
      <c r="G1991" t="s">
        <v>5</v>
      </c>
      <c r="H1991" t="s">
        <v>5</v>
      </c>
      <c r="I1991" s="10">
        <v>124792.97500000001</v>
      </c>
      <c r="J1991" s="30">
        <f t="shared" si="124"/>
        <v>124792.97500000001</v>
      </c>
      <c r="K1991" s="30" t="e">
        <f t="shared" si="125"/>
        <v>#N/A</v>
      </c>
      <c r="L1991" s="30">
        <f t="shared" si="126"/>
        <v>124792.97500000001</v>
      </c>
      <c r="M1991" s="10" t="e">
        <f t="shared" si="127"/>
        <v>#N/A</v>
      </c>
    </row>
    <row r="1992" spans="6:13" ht="20" customHeight="1" x14ac:dyDescent="0.2">
      <c r="F1992" s="4">
        <v>43991</v>
      </c>
      <c r="G1992" t="s">
        <v>5</v>
      </c>
      <c r="H1992" t="s">
        <v>4</v>
      </c>
      <c r="I1992" s="10">
        <v>141571.29500000001</v>
      </c>
      <c r="J1992" s="30">
        <f t="shared" si="124"/>
        <v>141571.29500000001</v>
      </c>
      <c r="K1992" s="30" t="e">
        <f t="shared" si="125"/>
        <v>#N/A</v>
      </c>
      <c r="L1992" s="30" t="e">
        <f t="shared" si="126"/>
        <v>#N/A</v>
      </c>
      <c r="M1992" s="10">
        <f t="shared" si="127"/>
        <v>141571.29500000001</v>
      </c>
    </row>
    <row r="1993" spans="6:13" ht="20" customHeight="1" x14ac:dyDescent="0.2">
      <c r="F1993" s="4">
        <v>43992</v>
      </c>
      <c r="G1993" t="s">
        <v>5</v>
      </c>
      <c r="H1993" t="s">
        <v>4</v>
      </c>
      <c r="I1993" s="10">
        <v>137795.79500000001</v>
      </c>
      <c r="J1993" s="30">
        <f t="shared" si="124"/>
        <v>137795.79500000001</v>
      </c>
      <c r="K1993" s="30" t="e">
        <f t="shared" si="125"/>
        <v>#N/A</v>
      </c>
      <c r="L1993" s="30" t="e">
        <f t="shared" si="126"/>
        <v>#N/A</v>
      </c>
      <c r="M1993" s="10">
        <f t="shared" si="127"/>
        <v>137795.79500000001</v>
      </c>
    </row>
    <row r="1994" spans="6:13" ht="20" customHeight="1" x14ac:dyDescent="0.2">
      <c r="F1994" s="4">
        <v>43993</v>
      </c>
      <c r="G1994" t="s">
        <v>5</v>
      </c>
      <c r="H1994" t="s">
        <v>4</v>
      </c>
      <c r="I1994" s="10">
        <v>141444.44500000001</v>
      </c>
      <c r="J1994" s="30">
        <f t="shared" si="124"/>
        <v>141444.44500000001</v>
      </c>
      <c r="K1994" s="30" t="e">
        <f t="shared" si="125"/>
        <v>#N/A</v>
      </c>
      <c r="L1994" s="30" t="e">
        <f t="shared" si="126"/>
        <v>#N/A</v>
      </c>
      <c r="M1994" s="10">
        <f t="shared" si="127"/>
        <v>141444.44500000001</v>
      </c>
    </row>
    <row r="1995" spans="6:13" ht="20" customHeight="1" x14ac:dyDescent="0.2">
      <c r="F1995" s="4">
        <v>43994</v>
      </c>
      <c r="G1995" t="s">
        <v>5</v>
      </c>
      <c r="H1995" t="s">
        <v>4</v>
      </c>
      <c r="I1995" s="10">
        <v>134684.58499999999</v>
      </c>
      <c r="J1995" s="30">
        <f t="shared" si="124"/>
        <v>134684.58499999999</v>
      </c>
      <c r="K1995" s="30" t="e">
        <f t="shared" si="125"/>
        <v>#N/A</v>
      </c>
      <c r="L1995" s="30" t="e">
        <f t="shared" si="126"/>
        <v>#N/A</v>
      </c>
      <c r="M1995" s="10">
        <f t="shared" si="127"/>
        <v>134684.58499999999</v>
      </c>
    </row>
    <row r="1996" spans="6:13" ht="20" customHeight="1" x14ac:dyDescent="0.2">
      <c r="F1996" s="4">
        <v>43995</v>
      </c>
      <c r="G1996" t="s">
        <v>5</v>
      </c>
      <c r="H1996" t="s">
        <v>4</v>
      </c>
      <c r="I1996" s="10">
        <v>117394.455</v>
      </c>
      <c r="J1996" s="30">
        <f t="shared" si="124"/>
        <v>117394.455</v>
      </c>
      <c r="K1996" s="30" t="e">
        <f t="shared" si="125"/>
        <v>#N/A</v>
      </c>
      <c r="L1996" s="30" t="e">
        <f t="shared" si="126"/>
        <v>#N/A</v>
      </c>
      <c r="M1996" s="10">
        <f t="shared" si="127"/>
        <v>117394.455</v>
      </c>
    </row>
    <row r="1997" spans="6:13" ht="20" customHeight="1" x14ac:dyDescent="0.2">
      <c r="F1997" s="4">
        <v>43996</v>
      </c>
      <c r="G1997" t="s">
        <v>5</v>
      </c>
      <c r="H1997" t="s">
        <v>4</v>
      </c>
      <c r="I1997" s="10">
        <v>107553.005</v>
      </c>
      <c r="J1997" s="30">
        <f t="shared" si="124"/>
        <v>107553.005</v>
      </c>
      <c r="K1997" s="30" t="e">
        <f t="shared" si="125"/>
        <v>#N/A</v>
      </c>
      <c r="L1997" s="30" t="e">
        <f t="shared" si="126"/>
        <v>#N/A</v>
      </c>
      <c r="M1997" s="10">
        <f t="shared" si="127"/>
        <v>107553.005</v>
      </c>
    </row>
    <row r="1998" spans="6:13" ht="20" customHeight="1" x14ac:dyDescent="0.2">
      <c r="F1998" s="4">
        <v>43997</v>
      </c>
      <c r="G1998" t="s">
        <v>5</v>
      </c>
      <c r="H1998" t="s">
        <v>4</v>
      </c>
      <c r="I1998" s="10">
        <v>121221.455</v>
      </c>
      <c r="J1998" s="30">
        <f t="shared" si="124"/>
        <v>121221.455</v>
      </c>
      <c r="K1998" s="30" t="e">
        <f t="shared" si="125"/>
        <v>#N/A</v>
      </c>
      <c r="L1998" s="30" t="e">
        <f t="shared" si="126"/>
        <v>#N/A</v>
      </c>
      <c r="M1998" s="10">
        <f t="shared" si="127"/>
        <v>121221.455</v>
      </c>
    </row>
    <row r="1999" spans="6:13" ht="20" customHeight="1" x14ac:dyDescent="0.2">
      <c r="F1999" s="4">
        <v>43998</v>
      </c>
      <c r="G1999" t="s">
        <v>5</v>
      </c>
      <c r="H1999" t="s">
        <v>4</v>
      </c>
      <c r="I1999" s="10">
        <v>124473.67</v>
      </c>
      <c r="J1999" s="30">
        <f t="shared" si="124"/>
        <v>124473.67</v>
      </c>
      <c r="K1999" s="30" t="e">
        <f t="shared" si="125"/>
        <v>#N/A</v>
      </c>
      <c r="L1999" s="30" t="e">
        <f t="shared" si="126"/>
        <v>#N/A</v>
      </c>
      <c r="M1999" s="10">
        <f t="shared" si="127"/>
        <v>124473.67</v>
      </c>
    </row>
    <row r="2000" spans="6:13" ht="20" customHeight="1" x14ac:dyDescent="0.2">
      <c r="F2000" s="4">
        <v>43999</v>
      </c>
      <c r="G2000" t="s">
        <v>5</v>
      </c>
      <c r="H2000" t="s">
        <v>4</v>
      </c>
      <c r="I2000" s="10">
        <v>133969.69</v>
      </c>
      <c r="J2000" s="30">
        <f t="shared" si="124"/>
        <v>133969.69</v>
      </c>
      <c r="K2000" s="30" t="e">
        <f t="shared" si="125"/>
        <v>#N/A</v>
      </c>
      <c r="L2000" s="30" t="e">
        <f t="shared" si="126"/>
        <v>#N/A</v>
      </c>
      <c r="M2000" s="10">
        <f t="shared" si="127"/>
        <v>133969.69</v>
      </c>
    </row>
    <row r="2001" spans="6:13" ht="20" customHeight="1" x14ac:dyDescent="0.2">
      <c r="F2001" s="4">
        <v>44000</v>
      </c>
      <c r="G2001" t="s">
        <v>5</v>
      </c>
      <c r="H2001" t="s">
        <v>4</v>
      </c>
      <c r="I2001" s="10">
        <v>130437.325</v>
      </c>
      <c r="J2001" s="30">
        <f t="shared" si="124"/>
        <v>130437.325</v>
      </c>
      <c r="K2001" s="30" t="e">
        <f t="shared" si="125"/>
        <v>#N/A</v>
      </c>
      <c r="L2001" s="30" t="e">
        <f t="shared" si="126"/>
        <v>#N/A</v>
      </c>
      <c r="M2001" s="10">
        <f t="shared" si="127"/>
        <v>130437.325</v>
      </c>
    </row>
    <row r="2002" spans="6:13" ht="20" customHeight="1" x14ac:dyDescent="0.2">
      <c r="F2002" s="4">
        <v>44001</v>
      </c>
      <c r="G2002" t="s">
        <v>5</v>
      </c>
      <c r="H2002" t="s">
        <v>4</v>
      </c>
      <c r="I2002" s="10">
        <v>120149.435</v>
      </c>
      <c r="J2002" s="30">
        <f t="shared" si="124"/>
        <v>120149.435</v>
      </c>
      <c r="K2002" s="30" t="e">
        <f t="shared" si="125"/>
        <v>#N/A</v>
      </c>
      <c r="L2002" s="30" t="e">
        <f t="shared" si="126"/>
        <v>#N/A</v>
      </c>
      <c r="M2002" s="10">
        <f t="shared" si="127"/>
        <v>120149.435</v>
      </c>
    </row>
    <row r="2003" spans="6:13" ht="20" customHeight="1" x14ac:dyDescent="0.2">
      <c r="F2003" s="4">
        <v>44002</v>
      </c>
      <c r="G2003" t="s">
        <v>5</v>
      </c>
      <c r="H2003" t="s">
        <v>4</v>
      </c>
      <c r="I2003" s="10">
        <v>109644.69500000001</v>
      </c>
      <c r="J2003" s="30">
        <f t="shared" si="124"/>
        <v>109644.69500000001</v>
      </c>
      <c r="K2003" s="30" t="e">
        <f t="shared" si="125"/>
        <v>#N/A</v>
      </c>
      <c r="L2003" s="30" t="e">
        <f t="shared" si="126"/>
        <v>#N/A</v>
      </c>
      <c r="M2003" s="10">
        <f t="shared" si="127"/>
        <v>109644.69500000001</v>
      </c>
    </row>
    <row r="2004" spans="6:13" ht="20" customHeight="1" x14ac:dyDescent="0.2">
      <c r="F2004" s="4">
        <v>44003</v>
      </c>
      <c r="G2004" t="s">
        <v>5</v>
      </c>
      <c r="H2004" t="s">
        <v>4</v>
      </c>
      <c r="I2004" s="10">
        <v>121528.375</v>
      </c>
      <c r="J2004" s="30">
        <f t="shared" si="124"/>
        <v>121528.375</v>
      </c>
      <c r="K2004" s="30" t="e">
        <f t="shared" si="125"/>
        <v>#N/A</v>
      </c>
      <c r="L2004" s="30" t="e">
        <f t="shared" si="126"/>
        <v>#N/A</v>
      </c>
      <c r="M2004" s="10">
        <f t="shared" si="127"/>
        <v>121528.375</v>
      </c>
    </row>
    <row r="2005" spans="6:13" ht="20" customHeight="1" x14ac:dyDescent="0.2">
      <c r="F2005" s="4">
        <v>44004</v>
      </c>
      <c r="G2005" t="s">
        <v>5</v>
      </c>
      <c r="H2005" t="s">
        <v>4</v>
      </c>
      <c r="I2005" s="10">
        <v>136373.435</v>
      </c>
      <c r="J2005" s="30">
        <f t="shared" si="124"/>
        <v>136373.435</v>
      </c>
      <c r="K2005" s="30" t="e">
        <f t="shared" si="125"/>
        <v>#N/A</v>
      </c>
      <c r="L2005" s="30" t="e">
        <f t="shared" si="126"/>
        <v>#N/A</v>
      </c>
      <c r="M2005" s="10">
        <f t="shared" si="127"/>
        <v>136373.435</v>
      </c>
    </row>
    <row r="2006" spans="6:13" ht="20" customHeight="1" x14ac:dyDescent="0.2">
      <c r="F2006" s="4">
        <v>44005</v>
      </c>
      <c r="G2006" t="s">
        <v>5</v>
      </c>
      <c r="H2006" t="s">
        <v>4</v>
      </c>
      <c r="I2006" s="10">
        <v>131904.745</v>
      </c>
      <c r="J2006" s="30">
        <f t="shared" si="124"/>
        <v>131904.745</v>
      </c>
      <c r="K2006" s="30" t="e">
        <f t="shared" si="125"/>
        <v>#N/A</v>
      </c>
      <c r="L2006" s="30" t="e">
        <f t="shared" si="126"/>
        <v>#N/A</v>
      </c>
      <c r="M2006" s="10">
        <f t="shared" si="127"/>
        <v>131904.745</v>
      </c>
    </row>
    <row r="2007" spans="6:13" ht="20" customHeight="1" x14ac:dyDescent="0.2">
      <c r="F2007" s="4">
        <v>44006</v>
      </c>
      <c r="G2007" t="s">
        <v>5</v>
      </c>
      <c r="H2007" t="s">
        <v>4</v>
      </c>
      <c r="I2007" s="10">
        <v>133100.905</v>
      </c>
      <c r="J2007" s="30">
        <f t="shared" si="124"/>
        <v>133100.905</v>
      </c>
      <c r="K2007" s="30" t="e">
        <f t="shared" si="125"/>
        <v>#N/A</v>
      </c>
      <c r="L2007" s="30" t="e">
        <f t="shared" si="126"/>
        <v>#N/A</v>
      </c>
      <c r="M2007" s="10">
        <f t="shared" si="127"/>
        <v>133100.905</v>
      </c>
    </row>
    <row r="2008" spans="6:13" ht="20" customHeight="1" x14ac:dyDescent="0.2">
      <c r="F2008" s="4">
        <v>44007</v>
      </c>
      <c r="G2008" t="s">
        <v>5</v>
      </c>
      <c r="H2008" t="s">
        <v>4</v>
      </c>
      <c r="I2008" s="10">
        <v>131466.23999999999</v>
      </c>
      <c r="J2008" s="30">
        <f t="shared" si="124"/>
        <v>131466.23999999999</v>
      </c>
      <c r="K2008" s="30" t="e">
        <f t="shared" si="125"/>
        <v>#N/A</v>
      </c>
      <c r="L2008" s="30" t="e">
        <f t="shared" si="126"/>
        <v>#N/A</v>
      </c>
      <c r="M2008" s="10">
        <f t="shared" si="127"/>
        <v>131466.23999999999</v>
      </c>
    </row>
    <row r="2009" spans="6:13" ht="20" customHeight="1" x14ac:dyDescent="0.2">
      <c r="F2009" s="4">
        <v>44008</v>
      </c>
      <c r="G2009" t="s">
        <v>4</v>
      </c>
      <c r="H2009" t="s">
        <v>4</v>
      </c>
      <c r="I2009" s="10">
        <v>136872.56</v>
      </c>
      <c r="J2009" s="30" t="e">
        <f t="shared" si="124"/>
        <v>#N/A</v>
      </c>
      <c r="K2009" s="30">
        <f t="shared" si="125"/>
        <v>136872.56</v>
      </c>
      <c r="L2009" s="30" t="e">
        <f t="shared" si="126"/>
        <v>#N/A</v>
      </c>
      <c r="M2009" s="10">
        <f t="shared" si="127"/>
        <v>136872.56</v>
      </c>
    </row>
    <row r="2010" spans="6:13" ht="20" customHeight="1" x14ac:dyDescent="0.2">
      <c r="F2010" s="4">
        <v>44009</v>
      </c>
      <c r="G2010" t="s">
        <v>4</v>
      </c>
      <c r="H2010" t="s">
        <v>4</v>
      </c>
      <c r="I2010" s="10">
        <v>126938.54</v>
      </c>
      <c r="J2010" s="30" t="e">
        <f t="shared" si="124"/>
        <v>#N/A</v>
      </c>
      <c r="K2010" s="30">
        <f t="shared" si="125"/>
        <v>126938.54</v>
      </c>
      <c r="L2010" s="30" t="e">
        <f t="shared" si="126"/>
        <v>#N/A</v>
      </c>
      <c r="M2010" s="10">
        <f t="shared" si="127"/>
        <v>126938.54</v>
      </c>
    </row>
    <row r="2011" spans="6:13" ht="20" customHeight="1" x14ac:dyDescent="0.2">
      <c r="F2011" s="4">
        <v>44010</v>
      </c>
      <c r="G2011" t="s">
        <v>4</v>
      </c>
      <c r="H2011" t="s">
        <v>4</v>
      </c>
      <c r="I2011" s="10">
        <v>125830.75</v>
      </c>
      <c r="J2011" s="30" t="e">
        <f t="shared" si="124"/>
        <v>#N/A</v>
      </c>
      <c r="K2011" s="30">
        <f t="shared" si="125"/>
        <v>125830.75</v>
      </c>
      <c r="L2011" s="30" t="e">
        <f t="shared" si="126"/>
        <v>#N/A</v>
      </c>
      <c r="M2011" s="10">
        <f t="shared" si="127"/>
        <v>125830.75</v>
      </c>
    </row>
    <row r="2012" spans="6:13" ht="20" customHeight="1" x14ac:dyDescent="0.2">
      <c r="F2012" s="4">
        <v>44011</v>
      </c>
      <c r="G2012" t="s">
        <v>4</v>
      </c>
      <c r="H2012" t="s">
        <v>4</v>
      </c>
      <c r="I2012" s="10">
        <v>141431.99</v>
      </c>
      <c r="J2012" s="30" t="e">
        <f t="shared" si="124"/>
        <v>#N/A</v>
      </c>
      <c r="K2012" s="30">
        <f t="shared" si="125"/>
        <v>141431.99</v>
      </c>
      <c r="L2012" s="30" t="e">
        <f t="shared" si="126"/>
        <v>#N/A</v>
      </c>
      <c r="M2012" s="10">
        <f t="shared" si="127"/>
        <v>141431.99</v>
      </c>
    </row>
    <row r="2013" spans="6:13" ht="20" customHeight="1" x14ac:dyDescent="0.2">
      <c r="F2013" s="4">
        <v>44012</v>
      </c>
      <c r="G2013" t="s">
        <v>4</v>
      </c>
      <c r="H2013" t="s">
        <v>4</v>
      </c>
      <c r="I2013" s="10">
        <v>137644.86499999999</v>
      </c>
      <c r="J2013" s="30" t="e">
        <f t="shared" si="124"/>
        <v>#N/A</v>
      </c>
      <c r="K2013" s="30">
        <f t="shared" si="125"/>
        <v>137644.86499999999</v>
      </c>
      <c r="L2013" s="30" t="e">
        <f t="shared" si="126"/>
        <v>#N/A</v>
      </c>
      <c r="M2013" s="10">
        <f t="shared" si="127"/>
        <v>137644.86499999999</v>
      </c>
    </row>
    <row r="2014" spans="6:13" ht="20" customHeight="1" x14ac:dyDescent="0.2">
      <c r="F2014" s="4">
        <v>44013</v>
      </c>
      <c r="G2014" t="s">
        <v>4</v>
      </c>
      <c r="H2014" t="s">
        <v>4</v>
      </c>
      <c r="I2014" s="10">
        <v>126614.72</v>
      </c>
      <c r="J2014" s="30" t="e">
        <f t="shared" si="124"/>
        <v>#N/A</v>
      </c>
      <c r="K2014" s="30">
        <f t="shared" si="125"/>
        <v>126614.72</v>
      </c>
      <c r="L2014" s="30" t="e">
        <f t="shared" si="126"/>
        <v>#N/A</v>
      </c>
      <c r="M2014" s="10">
        <f t="shared" si="127"/>
        <v>126614.72</v>
      </c>
    </row>
    <row r="2015" spans="6:13" ht="20" customHeight="1" x14ac:dyDescent="0.2">
      <c r="F2015" s="4">
        <v>44014</v>
      </c>
      <c r="G2015" t="s">
        <v>4</v>
      </c>
      <c r="H2015" t="s">
        <v>4</v>
      </c>
      <c r="I2015" s="10">
        <v>131372.71</v>
      </c>
      <c r="J2015" s="30" t="e">
        <f t="shared" si="124"/>
        <v>#N/A</v>
      </c>
      <c r="K2015" s="30">
        <f t="shared" si="125"/>
        <v>131372.71</v>
      </c>
      <c r="L2015" s="30" t="e">
        <f t="shared" si="126"/>
        <v>#N/A</v>
      </c>
      <c r="M2015" s="10">
        <f t="shared" si="127"/>
        <v>131372.71</v>
      </c>
    </row>
    <row r="2016" spans="6:13" ht="20" customHeight="1" x14ac:dyDescent="0.2">
      <c r="F2016" s="4">
        <v>44015</v>
      </c>
      <c r="G2016" t="s">
        <v>4</v>
      </c>
      <c r="H2016" t="s">
        <v>4</v>
      </c>
      <c r="I2016" s="10">
        <v>143010.26999999999</v>
      </c>
      <c r="J2016" s="30" t="e">
        <f t="shared" si="124"/>
        <v>#N/A</v>
      </c>
      <c r="K2016" s="30">
        <f t="shared" si="125"/>
        <v>143010.26999999999</v>
      </c>
      <c r="L2016" s="30" t="e">
        <f t="shared" si="126"/>
        <v>#N/A</v>
      </c>
      <c r="M2016" s="10">
        <f t="shared" si="127"/>
        <v>143010.26999999999</v>
      </c>
    </row>
    <row r="2017" spans="6:13" ht="20" customHeight="1" x14ac:dyDescent="0.2">
      <c r="F2017" s="4">
        <v>44016</v>
      </c>
      <c r="G2017" t="s">
        <v>4</v>
      </c>
      <c r="H2017" t="s">
        <v>4</v>
      </c>
      <c r="I2017" s="10">
        <v>125400.27</v>
      </c>
      <c r="J2017" s="30" t="e">
        <f t="shared" si="124"/>
        <v>#N/A</v>
      </c>
      <c r="K2017" s="30">
        <f t="shared" si="125"/>
        <v>125400.27</v>
      </c>
      <c r="L2017" s="30" t="e">
        <f t="shared" si="126"/>
        <v>#N/A</v>
      </c>
      <c r="M2017" s="10">
        <f t="shared" si="127"/>
        <v>125400.27</v>
      </c>
    </row>
    <row r="2018" spans="6:13" ht="20" customHeight="1" x14ac:dyDescent="0.2">
      <c r="F2018" s="4">
        <v>44017</v>
      </c>
      <c r="G2018" t="s">
        <v>4</v>
      </c>
      <c r="H2018" t="s">
        <v>4</v>
      </c>
      <c r="I2018" s="10">
        <v>118507.76</v>
      </c>
      <c r="J2018" s="30" t="e">
        <f t="shared" si="124"/>
        <v>#N/A</v>
      </c>
      <c r="K2018" s="30">
        <f t="shared" si="125"/>
        <v>118507.76</v>
      </c>
      <c r="L2018" s="30" t="e">
        <f t="shared" si="126"/>
        <v>#N/A</v>
      </c>
      <c r="M2018" s="10">
        <f t="shared" si="127"/>
        <v>118507.76</v>
      </c>
    </row>
    <row r="2019" spans="6:13" ht="20" customHeight="1" x14ac:dyDescent="0.2">
      <c r="F2019" s="4">
        <v>44018</v>
      </c>
      <c r="G2019" t="s">
        <v>4</v>
      </c>
      <c r="H2019" t="s">
        <v>4</v>
      </c>
      <c r="I2019" s="10">
        <v>136255.33499999999</v>
      </c>
      <c r="J2019" s="30" t="e">
        <f t="shared" si="124"/>
        <v>#N/A</v>
      </c>
      <c r="K2019" s="30">
        <f t="shared" si="125"/>
        <v>136255.33499999999</v>
      </c>
      <c r="L2019" s="30" t="e">
        <f t="shared" si="126"/>
        <v>#N/A</v>
      </c>
      <c r="M2019" s="10">
        <f t="shared" si="127"/>
        <v>136255.33499999999</v>
      </c>
    </row>
    <row r="2020" spans="6:13" ht="20" customHeight="1" x14ac:dyDescent="0.2">
      <c r="F2020" s="4">
        <v>44019</v>
      </c>
      <c r="G2020" t="s">
        <v>4</v>
      </c>
      <c r="H2020" t="s">
        <v>4</v>
      </c>
      <c r="I2020" s="10">
        <v>140264.51999999999</v>
      </c>
      <c r="J2020" s="30" t="e">
        <f t="shared" si="124"/>
        <v>#N/A</v>
      </c>
      <c r="K2020" s="30">
        <f t="shared" si="125"/>
        <v>140264.51999999999</v>
      </c>
      <c r="L2020" s="30" t="e">
        <f t="shared" si="126"/>
        <v>#N/A</v>
      </c>
      <c r="M2020" s="10">
        <f t="shared" si="127"/>
        <v>140264.51999999999</v>
      </c>
    </row>
    <row r="2021" spans="6:13" ht="20" customHeight="1" x14ac:dyDescent="0.2">
      <c r="F2021" s="4">
        <v>44020</v>
      </c>
      <c r="G2021" t="s">
        <v>4</v>
      </c>
      <c r="H2021" t="s">
        <v>4</v>
      </c>
      <c r="I2021" s="10">
        <v>138627.10999999999</v>
      </c>
      <c r="J2021" s="30" t="e">
        <f t="shared" si="124"/>
        <v>#N/A</v>
      </c>
      <c r="K2021" s="30">
        <f t="shared" si="125"/>
        <v>138627.10999999999</v>
      </c>
      <c r="L2021" s="30" t="e">
        <f t="shared" si="126"/>
        <v>#N/A</v>
      </c>
      <c r="M2021" s="10">
        <f t="shared" si="127"/>
        <v>138627.10999999999</v>
      </c>
    </row>
    <row r="2022" spans="6:13" ht="20" customHeight="1" x14ac:dyDescent="0.2">
      <c r="F2022" s="4">
        <v>44021</v>
      </c>
      <c r="G2022" t="s">
        <v>4</v>
      </c>
      <c r="H2022" t="s">
        <v>4</v>
      </c>
      <c r="I2022" s="10">
        <v>135266.16500000001</v>
      </c>
      <c r="J2022" s="30" t="e">
        <f t="shared" si="124"/>
        <v>#N/A</v>
      </c>
      <c r="K2022" s="30">
        <f t="shared" si="125"/>
        <v>135266.16500000001</v>
      </c>
      <c r="L2022" s="30" t="e">
        <f t="shared" si="126"/>
        <v>#N/A</v>
      </c>
      <c r="M2022" s="10">
        <f t="shared" si="127"/>
        <v>135266.16500000001</v>
      </c>
    </row>
    <row r="2023" spans="6:13" ht="20" customHeight="1" x14ac:dyDescent="0.2">
      <c r="F2023" s="4">
        <v>44022</v>
      </c>
      <c r="G2023" t="s">
        <v>4</v>
      </c>
      <c r="H2023" t="s">
        <v>4</v>
      </c>
      <c r="I2023" s="10">
        <v>134041.23000000001</v>
      </c>
      <c r="J2023" s="30" t="e">
        <f t="shared" si="124"/>
        <v>#N/A</v>
      </c>
      <c r="K2023" s="30">
        <f t="shared" si="125"/>
        <v>134041.23000000001</v>
      </c>
      <c r="L2023" s="30" t="e">
        <f t="shared" si="126"/>
        <v>#N/A</v>
      </c>
      <c r="M2023" s="10">
        <f t="shared" si="127"/>
        <v>134041.23000000001</v>
      </c>
    </row>
    <row r="2024" spans="6:13" ht="20" customHeight="1" x14ac:dyDescent="0.2">
      <c r="F2024" s="4">
        <v>44023</v>
      </c>
      <c r="G2024" t="s">
        <v>4</v>
      </c>
      <c r="H2024" t="s">
        <v>4</v>
      </c>
      <c r="I2024" s="10">
        <v>130088.95</v>
      </c>
      <c r="J2024" s="30" t="e">
        <f t="shared" si="124"/>
        <v>#N/A</v>
      </c>
      <c r="K2024" s="30">
        <f t="shared" si="125"/>
        <v>130088.95</v>
      </c>
      <c r="L2024" s="30" t="e">
        <f t="shared" si="126"/>
        <v>#N/A</v>
      </c>
      <c r="M2024" s="10">
        <f t="shared" si="127"/>
        <v>130088.95</v>
      </c>
    </row>
    <row r="2025" spans="6:13" ht="20" customHeight="1" x14ac:dyDescent="0.2">
      <c r="F2025" s="4">
        <v>44024</v>
      </c>
      <c r="G2025" t="s">
        <v>4</v>
      </c>
      <c r="H2025" t="s">
        <v>4</v>
      </c>
      <c r="I2025" s="10">
        <v>118837.05</v>
      </c>
      <c r="J2025" s="30" t="e">
        <f t="shared" si="124"/>
        <v>#N/A</v>
      </c>
      <c r="K2025" s="30">
        <f t="shared" si="125"/>
        <v>118837.05</v>
      </c>
      <c r="L2025" s="30" t="e">
        <f t="shared" si="126"/>
        <v>#N/A</v>
      </c>
      <c r="M2025" s="10">
        <f t="shared" si="127"/>
        <v>118837.05</v>
      </c>
    </row>
    <row r="2026" spans="6:13" ht="20" customHeight="1" x14ac:dyDescent="0.2">
      <c r="F2026" s="4">
        <v>44025</v>
      </c>
      <c r="G2026" t="s">
        <v>4</v>
      </c>
      <c r="H2026" t="s">
        <v>4</v>
      </c>
      <c r="I2026" s="10">
        <v>130119.41</v>
      </c>
      <c r="J2026" s="30" t="e">
        <f t="shared" si="124"/>
        <v>#N/A</v>
      </c>
      <c r="K2026" s="30">
        <f t="shared" si="125"/>
        <v>130119.41</v>
      </c>
      <c r="L2026" s="30" t="e">
        <f t="shared" si="126"/>
        <v>#N/A</v>
      </c>
      <c r="M2026" s="10">
        <f t="shared" si="127"/>
        <v>130119.41</v>
      </c>
    </row>
    <row r="2027" spans="6:13" ht="20" customHeight="1" x14ac:dyDescent="0.2">
      <c r="F2027" s="4">
        <v>44026</v>
      </c>
      <c r="G2027" t="s">
        <v>5</v>
      </c>
      <c r="H2027" t="s">
        <v>4</v>
      </c>
      <c r="I2027" s="10">
        <v>133668.935</v>
      </c>
      <c r="J2027" s="30">
        <f t="shared" si="124"/>
        <v>133668.935</v>
      </c>
      <c r="K2027" s="30" t="e">
        <f t="shared" si="125"/>
        <v>#N/A</v>
      </c>
      <c r="L2027" s="30" t="e">
        <f t="shared" si="126"/>
        <v>#N/A</v>
      </c>
      <c r="M2027" s="10">
        <f t="shared" si="127"/>
        <v>133668.935</v>
      </c>
    </row>
    <row r="2028" spans="6:13" ht="20" customHeight="1" x14ac:dyDescent="0.2">
      <c r="F2028" s="4">
        <v>44027</v>
      </c>
      <c r="G2028" t="s">
        <v>5</v>
      </c>
      <c r="H2028" t="s">
        <v>4</v>
      </c>
      <c r="I2028" s="10">
        <v>135296.79999999999</v>
      </c>
      <c r="J2028" s="30">
        <f t="shared" si="124"/>
        <v>135296.79999999999</v>
      </c>
      <c r="K2028" s="30" t="e">
        <f t="shared" si="125"/>
        <v>#N/A</v>
      </c>
      <c r="L2028" s="30" t="e">
        <f t="shared" si="126"/>
        <v>#N/A</v>
      </c>
      <c r="M2028" s="10">
        <f t="shared" si="127"/>
        <v>135296.79999999999</v>
      </c>
    </row>
    <row r="2029" spans="6:13" ht="20" customHeight="1" x14ac:dyDescent="0.2">
      <c r="F2029" s="4">
        <v>44028</v>
      </c>
      <c r="G2029" t="s">
        <v>5</v>
      </c>
      <c r="H2029" t="s">
        <v>4</v>
      </c>
      <c r="I2029" s="10">
        <v>143158.89000000001</v>
      </c>
      <c r="J2029" s="30">
        <f t="shared" si="124"/>
        <v>143158.89000000001</v>
      </c>
      <c r="K2029" s="30" t="e">
        <f t="shared" si="125"/>
        <v>#N/A</v>
      </c>
      <c r="L2029" s="30" t="e">
        <f t="shared" si="126"/>
        <v>#N/A</v>
      </c>
      <c r="M2029" s="10">
        <f t="shared" si="127"/>
        <v>143158.89000000001</v>
      </c>
    </row>
    <row r="2030" spans="6:13" ht="20" customHeight="1" x14ac:dyDescent="0.2">
      <c r="F2030" s="4">
        <v>44029</v>
      </c>
      <c r="G2030" t="s">
        <v>5</v>
      </c>
      <c r="H2030" t="s">
        <v>4</v>
      </c>
      <c r="I2030" s="10">
        <v>143109.35500000001</v>
      </c>
      <c r="J2030" s="30">
        <f t="shared" si="124"/>
        <v>143109.35500000001</v>
      </c>
      <c r="K2030" s="30" t="e">
        <f t="shared" si="125"/>
        <v>#N/A</v>
      </c>
      <c r="L2030" s="30" t="e">
        <f t="shared" si="126"/>
        <v>#N/A</v>
      </c>
      <c r="M2030" s="10">
        <f t="shared" si="127"/>
        <v>143109.35500000001</v>
      </c>
    </row>
    <row r="2031" spans="6:13" ht="20" customHeight="1" x14ac:dyDescent="0.2">
      <c r="F2031" s="4">
        <v>44030</v>
      </c>
      <c r="G2031" t="s">
        <v>5</v>
      </c>
      <c r="H2031" t="s">
        <v>4</v>
      </c>
      <c r="I2031" s="10">
        <v>125303.88499999999</v>
      </c>
      <c r="J2031" s="30">
        <f t="shared" si="124"/>
        <v>125303.88499999999</v>
      </c>
      <c r="K2031" s="30" t="e">
        <f t="shared" si="125"/>
        <v>#N/A</v>
      </c>
      <c r="L2031" s="30" t="e">
        <f t="shared" si="126"/>
        <v>#N/A</v>
      </c>
      <c r="M2031" s="10">
        <f t="shared" si="127"/>
        <v>125303.88499999999</v>
      </c>
    </row>
    <row r="2032" spans="6:13" ht="20" customHeight="1" x14ac:dyDescent="0.2">
      <c r="F2032" s="4">
        <v>44031</v>
      </c>
      <c r="G2032" t="s">
        <v>5</v>
      </c>
      <c r="H2032" t="s">
        <v>4</v>
      </c>
      <c r="I2032" s="10">
        <v>114065.32</v>
      </c>
      <c r="J2032" s="30">
        <f t="shared" si="124"/>
        <v>114065.32</v>
      </c>
      <c r="K2032" s="30" t="e">
        <f t="shared" si="125"/>
        <v>#N/A</v>
      </c>
      <c r="L2032" s="30" t="e">
        <f t="shared" si="126"/>
        <v>#N/A</v>
      </c>
      <c r="M2032" s="10">
        <f t="shared" si="127"/>
        <v>114065.32</v>
      </c>
    </row>
    <row r="2033" spans="6:13" ht="20" customHeight="1" x14ac:dyDescent="0.2">
      <c r="F2033" s="4">
        <v>44032</v>
      </c>
      <c r="G2033" t="s">
        <v>5</v>
      </c>
      <c r="H2033" t="s">
        <v>4</v>
      </c>
      <c r="I2033" s="10">
        <v>132894.41</v>
      </c>
      <c r="J2033" s="30">
        <f t="shared" si="124"/>
        <v>132894.41</v>
      </c>
      <c r="K2033" s="30" t="e">
        <f t="shared" si="125"/>
        <v>#N/A</v>
      </c>
      <c r="L2033" s="30" t="e">
        <f t="shared" si="126"/>
        <v>#N/A</v>
      </c>
      <c r="M2033" s="10">
        <f t="shared" si="127"/>
        <v>132894.41</v>
      </c>
    </row>
    <row r="2034" spans="6:13" ht="20" customHeight="1" x14ac:dyDescent="0.2">
      <c r="F2034" s="4">
        <v>44033</v>
      </c>
      <c r="G2034" t="s">
        <v>5</v>
      </c>
      <c r="H2034" t="s">
        <v>4</v>
      </c>
      <c r="I2034" s="10">
        <v>140086.10500000001</v>
      </c>
      <c r="J2034" s="30">
        <f t="shared" si="124"/>
        <v>140086.10500000001</v>
      </c>
      <c r="K2034" s="30" t="e">
        <f t="shared" si="125"/>
        <v>#N/A</v>
      </c>
      <c r="L2034" s="30" t="e">
        <f t="shared" si="126"/>
        <v>#N/A</v>
      </c>
      <c r="M2034" s="10">
        <f t="shared" si="127"/>
        <v>140086.10500000001</v>
      </c>
    </row>
    <row r="2035" spans="6:13" ht="20" customHeight="1" x14ac:dyDescent="0.2">
      <c r="F2035" s="4">
        <v>44034</v>
      </c>
      <c r="G2035" t="s">
        <v>5</v>
      </c>
      <c r="H2035" t="s">
        <v>4</v>
      </c>
      <c r="I2035" s="10">
        <v>138666.10500000001</v>
      </c>
      <c r="J2035" s="30">
        <f t="shared" si="124"/>
        <v>138666.10500000001</v>
      </c>
      <c r="K2035" s="30" t="e">
        <f t="shared" si="125"/>
        <v>#N/A</v>
      </c>
      <c r="L2035" s="30" t="e">
        <f t="shared" si="126"/>
        <v>#N/A</v>
      </c>
      <c r="M2035" s="10">
        <f t="shared" si="127"/>
        <v>138666.10500000001</v>
      </c>
    </row>
    <row r="2036" spans="6:13" ht="20" customHeight="1" x14ac:dyDescent="0.2">
      <c r="F2036" s="4">
        <v>44035</v>
      </c>
      <c r="G2036" t="s">
        <v>5</v>
      </c>
      <c r="H2036" t="s">
        <v>4</v>
      </c>
      <c r="I2036" s="10">
        <v>142476.36499999999</v>
      </c>
      <c r="J2036" s="30">
        <f t="shared" si="124"/>
        <v>142476.36499999999</v>
      </c>
      <c r="K2036" s="30" t="e">
        <f t="shared" si="125"/>
        <v>#N/A</v>
      </c>
      <c r="L2036" s="30" t="e">
        <f t="shared" si="126"/>
        <v>#N/A</v>
      </c>
      <c r="M2036" s="10">
        <f t="shared" si="127"/>
        <v>142476.36499999999</v>
      </c>
    </row>
    <row r="2037" spans="6:13" ht="20" customHeight="1" x14ac:dyDescent="0.2">
      <c r="F2037" s="4">
        <v>44036</v>
      </c>
      <c r="G2037" t="s">
        <v>5</v>
      </c>
      <c r="H2037" t="s">
        <v>4</v>
      </c>
      <c r="I2037" s="10">
        <v>133822.70000000001</v>
      </c>
      <c r="J2037" s="30">
        <f t="shared" si="124"/>
        <v>133822.70000000001</v>
      </c>
      <c r="K2037" s="30" t="e">
        <f t="shared" si="125"/>
        <v>#N/A</v>
      </c>
      <c r="L2037" s="30" t="e">
        <f t="shared" si="126"/>
        <v>#N/A</v>
      </c>
      <c r="M2037" s="10">
        <f t="shared" si="127"/>
        <v>133822.70000000001</v>
      </c>
    </row>
    <row r="2038" spans="6:13" ht="20" customHeight="1" x14ac:dyDescent="0.2">
      <c r="F2038" s="4">
        <v>44037</v>
      </c>
      <c r="G2038" t="s">
        <v>5</v>
      </c>
      <c r="H2038" t="s">
        <v>4</v>
      </c>
      <c r="I2038" s="10">
        <v>128417.22</v>
      </c>
      <c r="J2038" s="30">
        <f t="shared" si="124"/>
        <v>128417.22</v>
      </c>
      <c r="K2038" s="30" t="e">
        <f t="shared" si="125"/>
        <v>#N/A</v>
      </c>
      <c r="L2038" s="30" t="e">
        <f t="shared" si="126"/>
        <v>#N/A</v>
      </c>
      <c r="M2038" s="10">
        <f t="shared" si="127"/>
        <v>128417.22</v>
      </c>
    </row>
    <row r="2039" spans="6:13" ht="20" customHeight="1" x14ac:dyDescent="0.2">
      <c r="F2039" s="4">
        <v>44038</v>
      </c>
      <c r="G2039" t="s">
        <v>5</v>
      </c>
      <c r="H2039" t="s">
        <v>4</v>
      </c>
      <c r="I2039" s="10">
        <v>123014.55499999999</v>
      </c>
      <c r="J2039" s="30">
        <f t="shared" si="124"/>
        <v>123014.55499999999</v>
      </c>
      <c r="K2039" s="30" t="e">
        <f t="shared" si="125"/>
        <v>#N/A</v>
      </c>
      <c r="L2039" s="30" t="e">
        <f t="shared" si="126"/>
        <v>#N/A</v>
      </c>
      <c r="M2039" s="10">
        <f t="shared" si="127"/>
        <v>123014.55499999999</v>
      </c>
    </row>
    <row r="2040" spans="6:13" ht="20" customHeight="1" x14ac:dyDescent="0.2">
      <c r="F2040" s="4">
        <v>44039</v>
      </c>
      <c r="G2040" t="s">
        <v>5</v>
      </c>
      <c r="H2040" t="s">
        <v>4</v>
      </c>
      <c r="I2040" s="10">
        <v>132571.32999999999</v>
      </c>
      <c r="J2040" s="30">
        <f t="shared" si="124"/>
        <v>132571.32999999999</v>
      </c>
      <c r="K2040" s="30" t="e">
        <f t="shared" si="125"/>
        <v>#N/A</v>
      </c>
      <c r="L2040" s="30" t="e">
        <f t="shared" si="126"/>
        <v>#N/A</v>
      </c>
      <c r="M2040" s="10">
        <f t="shared" si="127"/>
        <v>132571.32999999999</v>
      </c>
    </row>
    <row r="2041" spans="6:13" ht="20" customHeight="1" x14ac:dyDescent="0.2">
      <c r="F2041" s="4">
        <v>44040</v>
      </c>
      <c r="G2041" t="s">
        <v>5</v>
      </c>
      <c r="H2041" t="s">
        <v>4</v>
      </c>
      <c r="I2041" s="10">
        <v>132720.39499999999</v>
      </c>
      <c r="J2041" s="30">
        <f t="shared" si="124"/>
        <v>132720.39499999999</v>
      </c>
      <c r="K2041" s="30" t="e">
        <f t="shared" si="125"/>
        <v>#N/A</v>
      </c>
      <c r="L2041" s="30" t="e">
        <f t="shared" si="126"/>
        <v>#N/A</v>
      </c>
      <c r="M2041" s="10">
        <f t="shared" si="127"/>
        <v>132720.39499999999</v>
      </c>
    </row>
    <row r="2042" spans="6:13" ht="20" customHeight="1" x14ac:dyDescent="0.2">
      <c r="F2042" s="4">
        <v>44041</v>
      </c>
      <c r="G2042" t="s">
        <v>5</v>
      </c>
      <c r="H2042" t="s">
        <v>4</v>
      </c>
      <c r="I2042" s="10">
        <v>130547.735</v>
      </c>
      <c r="J2042" s="30">
        <f t="shared" si="124"/>
        <v>130547.735</v>
      </c>
      <c r="K2042" s="30" t="e">
        <f t="shared" si="125"/>
        <v>#N/A</v>
      </c>
      <c r="L2042" s="30" t="e">
        <f t="shared" si="126"/>
        <v>#N/A</v>
      </c>
      <c r="M2042" s="10">
        <f t="shared" si="127"/>
        <v>130547.735</v>
      </c>
    </row>
    <row r="2043" spans="6:13" ht="20" customHeight="1" x14ac:dyDescent="0.2">
      <c r="F2043" s="4">
        <v>44042</v>
      </c>
      <c r="G2043" t="s">
        <v>5</v>
      </c>
      <c r="H2043" t="s">
        <v>4</v>
      </c>
      <c r="I2043" s="10">
        <v>132583.64000000001</v>
      </c>
      <c r="J2043" s="30">
        <f t="shared" si="124"/>
        <v>132583.64000000001</v>
      </c>
      <c r="K2043" s="30" t="e">
        <f t="shared" si="125"/>
        <v>#N/A</v>
      </c>
      <c r="L2043" s="30" t="e">
        <f t="shared" si="126"/>
        <v>#N/A</v>
      </c>
      <c r="M2043" s="10">
        <f t="shared" si="127"/>
        <v>132583.64000000001</v>
      </c>
    </row>
    <row r="2044" spans="6:13" ht="20" customHeight="1" x14ac:dyDescent="0.2">
      <c r="F2044" s="4">
        <v>44043</v>
      </c>
      <c r="G2044" t="s">
        <v>5</v>
      </c>
      <c r="H2044" t="s">
        <v>4</v>
      </c>
      <c r="I2044" s="10">
        <v>132105.75</v>
      </c>
      <c r="J2044" s="30">
        <f t="shared" si="124"/>
        <v>132105.75</v>
      </c>
      <c r="K2044" s="30" t="e">
        <f t="shared" si="125"/>
        <v>#N/A</v>
      </c>
      <c r="L2044" s="30" t="e">
        <f t="shared" si="126"/>
        <v>#N/A</v>
      </c>
      <c r="M2044" s="10">
        <f t="shared" si="127"/>
        <v>132105.75</v>
      </c>
    </row>
    <row r="2045" spans="6:13" ht="20" customHeight="1" x14ac:dyDescent="0.2">
      <c r="F2045" s="4">
        <v>44044</v>
      </c>
      <c r="G2045" t="s">
        <v>5</v>
      </c>
      <c r="H2045" t="s">
        <v>4</v>
      </c>
      <c r="I2045" s="10">
        <v>111590.65</v>
      </c>
      <c r="J2045" s="30">
        <f t="shared" si="124"/>
        <v>111590.65</v>
      </c>
      <c r="K2045" s="30" t="e">
        <f t="shared" si="125"/>
        <v>#N/A</v>
      </c>
      <c r="L2045" s="30" t="e">
        <f t="shared" si="126"/>
        <v>#N/A</v>
      </c>
      <c r="M2045" s="10">
        <f t="shared" si="127"/>
        <v>111590.65</v>
      </c>
    </row>
    <row r="2046" spans="6:13" ht="20" customHeight="1" x14ac:dyDescent="0.2">
      <c r="F2046" s="4">
        <v>44045</v>
      </c>
      <c r="G2046" t="s">
        <v>5</v>
      </c>
      <c r="H2046" t="s">
        <v>4</v>
      </c>
      <c r="I2046" s="10">
        <v>109935.33500000001</v>
      </c>
      <c r="J2046" s="30">
        <f t="shared" si="124"/>
        <v>109935.33500000001</v>
      </c>
      <c r="K2046" s="30" t="e">
        <f t="shared" si="125"/>
        <v>#N/A</v>
      </c>
      <c r="L2046" s="30" t="e">
        <f t="shared" si="126"/>
        <v>#N/A</v>
      </c>
      <c r="M2046" s="10">
        <f t="shared" si="127"/>
        <v>109935.33500000001</v>
      </c>
    </row>
    <row r="2047" spans="6:13" ht="20" customHeight="1" x14ac:dyDescent="0.2">
      <c r="F2047" s="4">
        <v>44046</v>
      </c>
      <c r="G2047" t="s">
        <v>5</v>
      </c>
      <c r="H2047" t="s">
        <v>4</v>
      </c>
      <c r="I2047" s="10">
        <v>127930.355</v>
      </c>
      <c r="J2047" s="30">
        <f t="shared" si="124"/>
        <v>127930.355</v>
      </c>
      <c r="K2047" s="30" t="e">
        <f t="shared" si="125"/>
        <v>#N/A</v>
      </c>
      <c r="L2047" s="30" t="e">
        <f t="shared" si="126"/>
        <v>#N/A</v>
      </c>
      <c r="M2047" s="10">
        <f t="shared" si="127"/>
        <v>127930.355</v>
      </c>
    </row>
    <row r="2048" spans="6:13" ht="20" customHeight="1" x14ac:dyDescent="0.2">
      <c r="F2048" s="4">
        <v>44047</v>
      </c>
      <c r="G2048" t="s">
        <v>4</v>
      </c>
      <c r="H2048" t="s">
        <v>4</v>
      </c>
      <c r="I2048" s="10">
        <v>140042.14499999999</v>
      </c>
      <c r="J2048" s="30" t="e">
        <f t="shared" si="124"/>
        <v>#N/A</v>
      </c>
      <c r="K2048" s="30">
        <f t="shared" si="125"/>
        <v>140042.14499999999</v>
      </c>
      <c r="L2048" s="30" t="e">
        <f t="shared" si="126"/>
        <v>#N/A</v>
      </c>
      <c r="M2048" s="10">
        <f t="shared" si="127"/>
        <v>140042.14499999999</v>
      </c>
    </row>
    <row r="2049" spans="6:13" ht="20" customHeight="1" x14ac:dyDescent="0.2">
      <c r="F2049" s="4">
        <v>44048</v>
      </c>
      <c r="G2049" t="s">
        <v>4</v>
      </c>
      <c r="H2049" t="s">
        <v>4</v>
      </c>
      <c r="I2049" s="10">
        <v>140205.29500000001</v>
      </c>
      <c r="J2049" s="30" t="e">
        <f t="shared" si="124"/>
        <v>#N/A</v>
      </c>
      <c r="K2049" s="30">
        <f t="shared" si="125"/>
        <v>140205.29500000001</v>
      </c>
      <c r="L2049" s="30" t="e">
        <f t="shared" si="126"/>
        <v>#N/A</v>
      </c>
      <c r="M2049" s="10">
        <f t="shared" si="127"/>
        <v>140205.29500000001</v>
      </c>
    </row>
    <row r="2050" spans="6:13" ht="20" customHeight="1" x14ac:dyDescent="0.2">
      <c r="F2050" s="4">
        <v>44049</v>
      </c>
      <c r="G2050" t="s">
        <v>4</v>
      </c>
      <c r="H2050" t="s">
        <v>4</v>
      </c>
      <c r="I2050" s="10">
        <v>140835.17499999999</v>
      </c>
      <c r="J2050" s="30" t="e">
        <f t="shared" si="124"/>
        <v>#N/A</v>
      </c>
      <c r="K2050" s="30">
        <f t="shared" si="125"/>
        <v>140835.17499999999</v>
      </c>
      <c r="L2050" s="30" t="e">
        <f t="shared" si="126"/>
        <v>#N/A</v>
      </c>
      <c r="M2050" s="10">
        <f t="shared" si="127"/>
        <v>140835.17499999999</v>
      </c>
    </row>
    <row r="2051" spans="6:13" ht="20" customHeight="1" x14ac:dyDescent="0.2">
      <c r="F2051" s="4">
        <v>44050</v>
      </c>
      <c r="G2051" t="s">
        <v>4</v>
      </c>
      <c r="H2051" t="s">
        <v>4</v>
      </c>
      <c r="I2051" s="10">
        <v>144062.60999999999</v>
      </c>
      <c r="J2051" s="30" t="e">
        <f t="shared" si="124"/>
        <v>#N/A</v>
      </c>
      <c r="K2051" s="30">
        <f t="shared" si="125"/>
        <v>144062.60999999999</v>
      </c>
      <c r="L2051" s="30" t="e">
        <f t="shared" si="126"/>
        <v>#N/A</v>
      </c>
      <c r="M2051" s="10">
        <f t="shared" si="127"/>
        <v>144062.60999999999</v>
      </c>
    </row>
    <row r="2052" spans="6:13" ht="20" customHeight="1" x14ac:dyDescent="0.2">
      <c r="F2052" s="4">
        <v>44051</v>
      </c>
      <c r="G2052" t="s">
        <v>4</v>
      </c>
      <c r="H2052" t="s">
        <v>4</v>
      </c>
      <c r="I2052" s="10">
        <v>121119.265</v>
      </c>
      <c r="J2052" s="30" t="e">
        <f t="shared" si="124"/>
        <v>#N/A</v>
      </c>
      <c r="K2052" s="30">
        <f t="shared" si="125"/>
        <v>121119.265</v>
      </c>
      <c r="L2052" s="30" t="e">
        <f t="shared" si="126"/>
        <v>#N/A</v>
      </c>
      <c r="M2052" s="10">
        <f t="shared" si="127"/>
        <v>121119.265</v>
      </c>
    </row>
    <row r="2053" spans="6:13" ht="20" customHeight="1" x14ac:dyDescent="0.2">
      <c r="F2053" s="4">
        <v>44052</v>
      </c>
      <c r="G2053" t="s">
        <v>4</v>
      </c>
      <c r="H2053" t="s">
        <v>4</v>
      </c>
      <c r="I2053" s="10">
        <v>111165.955</v>
      </c>
      <c r="J2053" s="30" t="e">
        <f t="shared" si="124"/>
        <v>#N/A</v>
      </c>
      <c r="K2053" s="30">
        <f t="shared" si="125"/>
        <v>111165.955</v>
      </c>
      <c r="L2053" s="30" t="e">
        <f t="shared" si="126"/>
        <v>#N/A</v>
      </c>
      <c r="M2053" s="10">
        <f t="shared" si="127"/>
        <v>111165.955</v>
      </c>
    </row>
    <row r="2054" spans="6:13" ht="20" customHeight="1" x14ac:dyDescent="0.2">
      <c r="F2054" s="4">
        <v>44053</v>
      </c>
      <c r="G2054" t="s">
        <v>4</v>
      </c>
      <c r="H2054" t="s">
        <v>4</v>
      </c>
      <c r="I2054" s="10">
        <v>125959.75</v>
      </c>
      <c r="J2054" s="30" t="e">
        <f t="shared" ref="J2054:J2111" si="128">IF(G2054="Y",I2054,NA())</f>
        <v>#N/A</v>
      </c>
      <c r="K2054" s="30">
        <f t="shared" ref="K2054:K2111" si="129">IF(G2054="N",I2054,NA())</f>
        <v>125959.75</v>
      </c>
      <c r="L2054" s="30" t="e">
        <f t="shared" ref="L2054:L2111" si="130">IF(H2054="Y",I2054,NA())</f>
        <v>#N/A</v>
      </c>
      <c r="M2054" s="10">
        <f t="shared" ref="M2054:M2111" si="131">IF(H2054="Y",NA(),I2054)</f>
        <v>125959.75</v>
      </c>
    </row>
    <row r="2055" spans="6:13" ht="20" customHeight="1" x14ac:dyDescent="0.2">
      <c r="F2055" s="4">
        <v>44054</v>
      </c>
      <c r="G2055" t="s">
        <v>4</v>
      </c>
      <c r="H2055" t="s">
        <v>4</v>
      </c>
      <c r="I2055" s="10">
        <v>130141.22500000001</v>
      </c>
      <c r="J2055" s="30" t="e">
        <f t="shared" si="128"/>
        <v>#N/A</v>
      </c>
      <c r="K2055" s="30">
        <f t="shared" si="129"/>
        <v>130141.22500000001</v>
      </c>
      <c r="L2055" s="30" t="e">
        <f t="shared" si="130"/>
        <v>#N/A</v>
      </c>
      <c r="M2055" s="10">
        <f t="shared" si="131"/>
        <v>130141.22500000001</v>
      </c>
    </row>
    <row r="2056" spans="6:13" ht="20" customHeight="1" x14ac:dyDescent="0.2">
      <c r="F2056" s="4">
        <v>44055</v>
      </c>
      <c r="G2056" t="s">
        <v>4</v>
      </c>
      <c r="H2056" t="s">
        <v>4</v>
      </c>
      <c r="I2056" s="10">
        <v>127945.31</v>
      </c>
      <c r="J2056" s="30" t="e">
        <f t="shared" si="128"/>
        <v>#N/A</v>
      </c>
      <c r="K2056" s="30">
        <f t="shared" si="129"/>
        <v>127945.31</v>
      </c>
      <c r="L2056" s="30" t="e">
        <f t="shared" si="130"/>
        <v>#N/A</v>
      </c>
      <c r="M2056" s="10">
        <f t="shared" si="131"/>
        <v>127945.31</v>
      </c>
    </row>
    <row r="2057" spans="6:13" ht="20" customHeight="1" x14ac:dyDescent="0.2">
      <c r="F2057" s="4">
        <v>44056</v>
      </c>
      <c r="G2057" t="s">
        <v>4</v>
      </c>
      <c r="H2057" t="s">
        <v>4</v>
      </c>
      <c r="I2057" s="10">
        <v>121914.44</v>
      </c>
      <c r="J2057" s="30" t="e">
        <f t="shared" si="128"/>
        <v>#N/A</v>
      </c>
      <c r="K2057" s="30">
        <f t="shared" si="129"/>
        <v>121914.44</v>
      </c>
      <c r="L2057" s="30" t="e">
        <f t="shared" si="130"/>
        <v>#N/A</v>
      </c>
      <c r="M2057" s="10">
        <f t="shared" si="131"/>
        <v>121914.44</v>
      </c>
    </row>
    <row r="2058" spans="6:13" ht="20" customHeight="1" x14ac:dyDescent="0.2">
      <c r="F2058" s="4">
        <v>44057</v>
      </c>
      <c r="G2058" t="s">
        <v>4</v>
      </c>
      <c r="H2058" t="s">
        <v>4</v>
      </c>
      <c r="I2058" s="10">
        <v>124640.09</v>
      </c>
      <c r="J2058" s="30" t="e">
        <f t="shared" si="128"/>
        <v>#N/A</v>
      </c>
      <c r="K2058" s="30">
        <f t="shared" si="129"/>
        <v>124640.09</v>
      </c>
      <c r="L2058" s="30" t="e">
        <f t="shared" si="130"/>
        <v>#N/A</v>
      </c>
      <c r="M2058" s="10">
        <f t="shared" si="131"/>
        <v>124640.09</v>
      </c>
    </row>
    <row r="2059" spans="6:13" ht="20" customHeight="1" x14ac:dyDescent="0.2">
      <c r="F2059" s="4">
        <v>44058</v>
      </c>
      <c r="G2059" t="s">
        <v>4</v>
      </c>
      <c r="H2059" t="s">
        <v>4</v>
      </c>
      <c r="I2059" s="10">
        <v>113755.18</v>
      </c>
      <c r="J2059" s="30" t="e">
        <f t="shared" si="128"/>
        <v>#N/A</v>
      </c>
      <c r="K2059" s="30">
        <f t="shared" si="129"/>
        <v>113755.18</v>
      </c>
      <c r="L2059" s="30" t="e">
        <f t="shared" si="130"/>
        <v>#N/A</v>
      </c>
      <c r="M2059" s="10">
        <f t="shared" si="131"/>
        <v>113755.18</v>
      </c>
    </row>
    <row r="2060" spans="6:13" ht="20" customHeight="1" x14ac:dyDescent="0.2">
      <c r="F2060" s="4">
        <v>44059</v>
      </c>
      <c r="G2060" t="s">
        <v>4</v>
      </c>
      <c r="H2060" t="s">
        <v>4</v>
      </c>
      <c r="I2060" s="10">
        <v>111034.745</v>
      </c>
      <c r="J2060" s="30" t="e">
        <f t="shared" si="128"/>
        <v>#N/A</v>
      </c>
      <c r="K2060" s="30">
        <f t="shared" si="129"/>
        <v>111034.745</v>
      </c>
      <c r="L2060" s="30" t="e">
        <f t="shared" si="130"/>
        <v>#N/A</v>
      </c>
      <c r="M2060" s="10">
        <f t="shared" si="131"/>
        <v>111034.745</v>
      </c>
    </row>
    <row r="2061" spans="6:13" ht="20" customHeight="1" x14ac:dyDescent="0.2">
      <c r="F2061" s="4">
        <v>44060</v>
      </c>
      <c r="G2061" t="s">
        <v>4</v>
      </c>
      <c r="H2061" t="s">
        <v>4</v>
      </c>
      <c r="I2061" s="10">
        <v>121520.57</v>
      </c>
      <c r="J2061" s="30" t="e">
        <f t="shared" si="128"/>
        <v>#N/A</v>
      </c>
      <c r="K2061" s="30">
        <f t="shared" si="129"/>
        <v>121520.57</v>
      </c>
      <c r="L2061" s="30" t="e">
        <f t="shared" si="130"/>
        <v>#N/A</v>
      </c>
      <c r="M2061" s="10">
        <f t="shared" si="131"/>
        <v>121520.57</v>
      </c>
    </row>
    <row r="2062" spans="6:13" ht="20" customHeight="1" x14ac:dyDescent="0.2">
      <c r="F2062" s="4">
        <v>44061</v>
      </c>
      <c r="G2062" t="s">
        <v>4</v>
      </c>
      <c r="H2062" t="s">
        <v>4</v>
      </c>
      <c r="I2062" s="10">
        <v>119321.855</v>
      </c>
      <c r="J2062" s="30" t="e">
        <f t="shared" si="128"/>
        <v>#N/A</v>
      </c>
      <c r="K2062" s="30">
        <f t="shared" si="129"/>
        <v>119321.855</v>
      </c>
      <c r="L2062" s="30" t="e">
        <f t="shared" si="130"/>
        <v>#N/A</v>
      </c>
      <c r="M2062" s="10">
        <f t="shared" si="131"/>
        <v>119321.855</v>
      </c>
    </row>
    <row r="2063" spans="6:13" ht="20" customHeight="1" x14ac:dyDescent="0.2">
      <c r="F2063" s="4">
        <v>44062</v>
      </c>
      <c r="G2063" t="s">
        <v>4</v>
      </c>
      <c r="H2063" t="s">
        <v>4</v>
      </c>
      <c r="I2063" s="10">
        <v>129884.75</v>
      </c>
      <c r="J2063" s="30" t="e">
        <f t="shared" si="128"/>
        <v>#N/A</v>
      </c>
      <c r="K2063" s="30">
        <f t="shared" si="129"/>
        <v>129884.75</v>
      </c>
      <c r="L2063" s="30" t="e">
        <f t="shared" si="130"/>
        <v>#N/A</v>
      </c>
      <c r="M2063" s="10">
        <f t="shared" si="131"/>
        <v>129884.75</v>
      </c>
    </row>
    <row r="2064" spans="6:13" ht="20" customHeight="1" x14ac:dyDescent="0.2">
      <c r="F2064" s="4">
        <v>44063</v>
      </c>
      <c r="G2064" t="s">
        <v>4</v>
      </c>
      <c r="H2064" t="s">
        <v>4</v>
      </c>
      <c r="I2064" s="10">
        <v>123490.855</v>
      </c>
      <c r="J2064" s="30" t="e">
        <f t="shared" si="128"/>
        <v>#N/A</v>
      </c>
      <c r="K2064" s="30">
        <f t="shared" si="129"/>
        <v>123490.855</v>
      </c>
      <c r="L2064" s="30" t="e">
        <f t="shared" si="130"/>
        <v>#N/A</v>
      </c>
      <c r="M2064" s="10">
        <f t="shared" si="131"/>
        <v>123490.855</v>
      </c>
    </row>
    <row r="2065" spans="6:13" ht="20" customHeight="1" x14ac:dyDescent="0.2">
      <c r="F2065" s="4">
        <v>44064</v>
      </c>
      <c r="G2065" t="s">
        <v>4</v>
      </c>
      <c r="H2065" t="s">
        <v>4</v>
      </c>
      <c r="I2065" s="10">
        <v>125707.04</v>
      </c>
      <c r="J2065" s="30" t="e">
        <f t="shared" si="128"/>
        <v>#N/A</v>
      </c>
      <c r="K2065" s="30">
        <f t="shared" si="129"/>
        <v>125707.04</v>
      </c>
      <c r="L2065" s="30" t="e">
        <f t="shared" si="130"/>
        <v>#N/A</v>
      </c>
      <c r="M2065" s="10">
        <f t="shared" si="131"/>
        <v>125707.04</v>
      </c>
    </row>
    <row r="2066" spans="6:13" ht="20" customHeight="1" x14ac:dyDescent="0.2">
      <c r="F2066" s="4">
        <v>44065</v>
      </c>
      <c r="G2066" t="s">
        <v>4</v>
      </c>
      <c r="H2066" t="s">
        <v>4</v>
      </c>
      <c r="I2066" s="10">
        <v>127131.37</v>
      </c>
      <c r="J2066" s="30" t="e">
        <f t="shared" si="128"/>
        <v>#N/A</v>
      </c>
      <c r="K2066" s="30">
        <f t="shared" si="129"/>
        <v>127131.37</v>
      </c>
      <c r="L2066" s="30" t="e">
        <f t="shared" si="130"/>
        <v>#N/A</v>
      </c>
      <c r="M2066" s="10">
        <f t="shared" si="131"/>
        <v>127131.37</v>
      </c>
    </row>
    <row r="2067" spans="6:13" ht="20" customHeight="1" x14ac:dyDescent="0.2">
      <c r="F2067" s="4">
        <v>44066</v>
      </c>
      <c r="G2067" t="s">
        <v>4</v>
      </c>
      <c r="H2067" t="s">
        <v>4</v>
      </c>
      <c r="I2067" s="10">
        <v>117125.065</v>
      </c>
      <c r="J2067" s="30" t="e">
        <f t="shared" si="128"/>
        <v>#N/A</v>
      </c>
      <c r="K2067" s="30">
        <f t="shared" si="129"/>
        <v>117125.065</v>
      </c>
      <c r="L2067" s="30" t="e">
        <f t="shared" si="130"/>
        <v>#N/A</v>
      </c>
      <c r="M2067" s="10">
        <f t="shared" si="131"/>
        <v>117125.065</v>
      </c>
    </row>
    <row r="2068" spans="6:13" ht="20" customHeight="1" x14ac:dyDescent="0.2">
      <c r="F2068" s="4">
        <v>44067</v>
      </c>
      <c r="G2068" t="s">
        <v>4</v>
      </c>
      <c r="H2068" t="s">
        <v>4</v>
      </c>
      <c r="I2068" s="10">
        <v>134984.79</v>
      </c>
      <c r="J2068" s="30" t="e">
        <f t="shared" si="128"/>
        <v>#N/A</v>
      </c>
      <c r="K2068" s="30">
        <f t="shared" si="129"/>
        <v>134984.79</v>
      </c>
      <c r="L2068" s="30" t="e">
        <f t="shared" si="130"/>
        <v>#N/A</v>
      </c>
      <c r="M2068" s="10">
        <f t="shared" si="131"/>
        <v>134984.79</v>
      </c>
    </row>
    <row r="2069" spans="6:13" ht="20" customHeight="1" x14ac:dyDescent="0.2">
      <c r="F2069" s="4">
        <v>44068</v>
      </c>
      <c r="G2069" t="s">
        <v>4</v>
      </c>
      <c r="H2069" t="s">
        <v>4</v>
      </c>
      <c r="I2069" s="10">
        <v>138437.85500000001</v>
      </c>
      <c r="J2069" s="30" t="e">
        <f t="shared" si="128"/>
        <v>#N/A</v>
      </c>
      <c r="K2069" s="30">
        <f t="shared" si="129"/>
        <v>138437.85500000001</v>
      </c>
      <c r="L2069" s="30" t="e">
        <f t="shared" si="130"/>
        <v>#N/A</v>
      </c>
      <c r="M2069" s="10">
        <f t="shared" si="131"/>
        <v>138437.85500000001</v>
      </c>
    </row>
    <row r="2070" spans="6:13" ht="20" customHeight="1" x14ac:dyDescent="0.2">
      <c r="F2070" s="4">
        <v>44069</v>
      </c>
      <c r="G2070" t="s">
        <v>4</v>
      </c>
      <c r="H2070" t="s">
        <v>4</v>
      </c>
      <c r="I2070" s="10">
        <v>129322.31</v>
      </c>
      <c r="J2070" s="30" t="e">
        <f t="shared" si="128"/>
        <v>#N/A</v>
      </c>
      <c r="K2070" s="30">
        <f t="shared" si="129"/>
        <v>129322.31</v>
      </c>
      <c r="L2070" s="30" t="e">
        <f t="shared" si="130"/>
        <v>#N/A</v>
      </c>
      <c r="M2070" s="10">
        <f t="shared" si="131"/>
        <v>129322.31</v>
      </c>
    </row>
    <row r="2071" spans="6:13" ht="20" customHeight="1" x14ac:dyDescent="0.2">
      <c r="F2071" s="4">
        <v>44070</v>
      </c>
      <c r="G2071" t="s">
        <v>4</v>
      </c>
      <c r="H2071" t="s">
        <v>4</v>
      </c>
      <c r="I2071" s="10">
        <v>119044.425</v>
      </c>
      <c r="J2071" s="30" t="e">
        <f t="shared" si="128"/>
        <v>#N/A</v>
      </c>
      <c r="K2071" s="30">
        <f t="shared" si="129"/>
        <v>119044.425</v>
      </c>
      <c r="L2071" s="30" t="e">
        <f t="shared" si="130"/>
        <v>#N/A</v>
      </c>
      <c r="M2071" s="10">
        <f t="shared" si="131"/>
        <v>119044.425</v>
      </c>
    </row>
    <row r="2072" spans="6:13" ht="20" customHeight="1" x14ac:dyDescent="0.2">
      <c r="F2072" s="4">
        <v>44071</v>
      </c>
      <c r="G2072" t="s">
        <v>4</v>
      </c>
      <c r="H2072" t="s">
        <v>4</v>
      </c>
      <c r="I2072" s="10">
        <v>118809.08</v>
      </c>
      <c r="J2072" s="30" t="e">
        <f t="shared" si="128"/>
        <v>#N/A</v>
      </c>
      <c r="K2072" s="30">
        <f t="shared" si="129"/>
        <v>118809.08</v>
      </c>
      <c r="L2072" s="30" t="e">
        <f t="shared" si="130"/>
        <v>#N/A</v>
      </c>
      <c r="M2072" s="10">
        <f t="shared" si="131"/>
        <v>118809.08</v>
      </c>
    </row>
    <row r="2073" spans="6:13" ht="20" customHeight="1" x14ac:dyDescent="0.2">
      <c r="F2073" s="4">
        <v>44072</v>
      </c>
      <c r="G2073" t="s">
        <v>4</v>
      </c>
      <c r="H2073" t="s">
        <v>4</v>
      </c>
      <c r="I2073" s="10">
        <v>100166.88499999999</v>
      </c>
      <c r="J2073" s="30" t="e">
        <f t="shared" si="128"/>
        <v>#N/A</v>
      </c>
      <c r="K2073" s="30">
        <f t="shared" si="129"/>
        <v>100166.88499999999</v>
      </c>
      <c r="L2073" s="30" t="e">
        <f t="shared" si="130"/>
        <v>#N/A</v>
      </c>
      <c r="M2073" s="10">
        <f t="shared" si="131"/>
        <v>100166.88499999999</v>
      </c>
    </row>
    <row r="2074" spans="6:13" ht="20" customHeight="1" x14ac:dyDescent="0.2">
      <c r="F2074" s="4">
        <v>44073</v>
      </c>
      <c r="G2074" t="s">
        <v>4</v>
      </c>
      <c r="H2074" t="s">
        <v>4</v>
      </c>
      <c r="I2074" s="10">
        <v>98917.175000000003</v>
      </c>
      <c r="J2074" s="30" t="e">
        <f t="shared" si="128"/>
        <v>#N/A</v>
      </c>
      <c r="K2074" s="30">
        <f t="shared" si="129"/>
        <v>98917.175000000003</v>
      </c>
      <c r="L2074" s="30" t="e">
        <f t="shared" si="130"/>
        <v>#N/A</v>
      </c>
      <c r="M2074" s="10">
        <f t="shared" si="131"/>
        <v>98917.175000000003</v>
      </c>
    </row>
    <row r="2075" spans="6:13" ht="20" customHeight="1" x14ac:dyDescent="0.2">
      <c r="F2075" s="4">
        <v>44074</v>
      </c>
      <c r="G2075" t="s">
        <v>4</v>
      </c>
      <c r="H2075" t="s">
        <v>4</v>
      </c>
      <c r="I2075" s="10">
        <v>121605.395</v>
      </c>
      <c r="J2075" s="30" t="e">
        <f t="shared" si="128"/>
        <v>#N/A</v>
      </c>
      <c r="K2075" s="30">
        <f t="shared" si="129"/>
        <v>121605.395</v>
      </c>
      <c r="L2075" s="30" t="e">
        <f t="shared" si="130"/>
        <v>#N/A</v>
      </c>
      <c r="M2075" s="10">
        <f t="shared" si="131"/>
        <v>121605.395</v>
      </c>
    </row>
    <row r="2076" spans="6:13" ht="20" customHeight="1" x14ac:dyDescent="0.2">
      <c r="F2076" s="4">
        <v>44075</v>
      </c>
      <c r="G2076" t="s">
        <v>4</v>
      </c>
      <c r="H2076" t="s">
        <v>4</v>
      </c>
      <c r="I2076" s="10">
        <v>119645.18</v>
      </c>
      <c r="J2076" s="30" t="e">
        <f t="shared" si="128"/>
        <v>#N/A</v>
      </c>
      <c r="K2076" s="30">
        <f t="shared" si="129"/>
        <v>119645.18</v>
      </c>
      <c r="L2076" s="30" t="e">
        <f t="shared" si="130"/>
        <v>#N/A</v>
      </c>
      <c r="M2076" s="10">
        <f t="shared" si="131"/>
        <v>119645.18</v>
      </c>
    </row>
    <row r="2077" spans="6:13" ht="20" customHeight="1" x14ac:dyDescent="0.2">
      <c r="F2077" s="4">
        <v>44076</v>
      </c>
      <c r="G2077" t="s">
        <v>4</v>
      </c>
      <c r="H2077" t="s">
        <v>4</v>
      </c>
      <c r="I2077" s="10">
        <v>113547.67</v>
      </c>
      <c r="J2077" s="30" t="e">
        <f t="shared" si="128"/>
        <v>#N/A</v>
      </c>
      <c r="K2077" s="30">
        <f t="shared" si="129"/>
        <v>113547.67</v>
      </c>
      <c r="L2077" s="30" t="e">
        <f t="shared" si="130"/>
        <v>#N/A</v>
      </c>
      <c r="M2077" s="10">
        <f t="shared" si="131"/>
        <v>113547.67</v>
      </c>
    </row>
    <row r="2078" spans="6:13" ht="20" customHeight="1" x14ac:dyDescent="0.2">
      <c r="F2078" s="4">
        <v>44077</v>
      </c>
      <c r="G2078" t="s">
        <v>4</v>
      </c>
      <c r="H2078" t="s">
        <v>4</v>
      </c>
      <c r="I2078" s="10">
        <v>109327.46</v>
      </c>
      <c r="J2078" s="30" t="e">
        <f t="shared" si="128"/>
        <v>#N/A</v>
      </c>
      <c r="K2078" s="30">
        <f t="shared" si="129"/>
        <v>109327.46</v>
      </c>
      <c r="L2078" s="30" t="e">
        <f t="shared" si="130"/>
        <v>#N/A</v>
      </c>
      <c r="M2078" s="10">
        <f t="shared" si="131"/>
        <v>109327.46</v>
      </c>
    </row>
    <row r="2079" spans="6:13" ht="20" customHeight="1" x14ac:dyDescent="0.2">
      <c r="F2079" s="4">
        <v>44078</v>
      </c>
      <c r="G2079" t="s">
        <v>4</v>
      </c>
      <c r="H2079" t="s">
        <v>4</v>
      </c>
      <c r="I2079" s="10">
        <v>114865.645</v>
      </c>
      <c r="J2079" s="30" t="e">
        <f t="shared" si="128"/>
        <v>#N/A</v>
      </c>
      <c r="K2079" s="30">
        <f t="shared" si="129"/>
        <v>114865.645</v>
      </c>
      <c r="L2079" s="30" t="e">
        <f t="shared" si="130"/>
        <v>#N/A</v>
      </c>
      <c r="M2079" s="10">
        <f t="shared" si="131"/>
        <v>114865.645</v>
      </c>
    </row>
    <row r="2080" spans="6:13" ht="20" customHeight="1" x14ac:dyDescent="0.2">
      <c r="F2080" s="4">
        <v>44079</v>
      </c>
      <c r="G2080" t="s">
        <v>4</v>
      </c>
      <c r="H2080" t="s">
        <v>4</v>
      </c>
      <c r="I2080" s="10">
        <v>105534.01</v>
      </c>
      <c r="J2080" s="30" t="e">
        <f t="shared" si="128"/>
        <v>#N/A</v>
      </c>
      <c r="K2080" s="30">
        <f t="shared" si="129"/>
        <v>105534.01</v>
      </c>
      <c r="L2080" s="30" t="e">
        <f t="shared" si="130"/>
        <v>#N/A</v>
      </c>
      <c r="M2080" s="10">
        <f t="shared" si="131"/>
        <v>105534.01</v>
      </c>
    </row>
    <row r="2081" spans="6:13" ht="20" customHeight="1" x14ac:dyDescent="0.2">
      <c r="F2081" s="4">
        <v>44080</v>
      </c>
      <c r="G2081" t="s">
        <v>4</v>
      </c>
      <c r="H2081" t="s">
        <v>4</v>
      </c>
      <c r="I2081" s="10">
        <v>95865.14</v>
      </c>
      <c r="J2081" s="30" t="e">
        <f t="shared" si="128"/>
        <v>#N/A</v>
      </c>
      <c r="K2081" s="30">
        <f t="shared" si="129"/>
        <v>95865.14</v>
      </c>
      <c r="L2081" s="30" t="e">
        <f t="shared" si="130"/>
        <v>#N/A</v>
      </c>
      <c r="M2081" s="10">
        <f t="shared" si="131"/>
        <v>95865.14</v>
      </c>
    </row>
    <row r="2082" spans="6:13" ht="20" customHeight="1" x14ac:dyDescent="0.2">
      <c r="F2082" s="4">
        <v>44081</v>
      </c>
      <c r="G2082" t="s">
        <v>4</v>
      </c>
      <c r="H2082" t="s">
        <v>4</v>
      </c>
      <c r="I2082" s="10">
        <v>99778.2</v>
      </c>
      <c r="J2082" s="30" t="e">
        <f t="shared" si="128"/>
        <v>#N/A</v>
      </c>
      <c r="K2082" s="30">
        <f t="shared" si="129"/>
        <v>99778.2</v>
      </c>
      <c r="L2082" s="30" t="e">
        <f t="shared" si="130"/>
        <v>#N/A</v>
      </c>
      <c r="M2082" s="10">
        <f t="shared" si="131"/>
        <v>99778.2</v>
      </c>
    </row>
    <row r="2083" spans="6:13" ht="20" customHeight="1" x14ac:dyDescent="0.2">
      <c r="F2083" s="4">
        <v>44082</v>
      </c>
      <c r="G2083" t="s">
        <v>4</v>
      </c>
      <c r="H2083" t="s">
        <v>4</v>
      </c>
      <c r="I2083" s="10">
        <v>112421.09</v>
      </c>
      <c r="J2083" s="30" t="e">
        <f t="shared" si="128"/>
        <v>#N/A</v>
      </c>
      <c r="K2083" s="30">
        <f t="shared" si="129"/>
        <v>112421.09</v>
      </c>
      <c r="L2083" s="30" t="e">
        <f t="shared" si="130"/>
        <v>#N/A</v>
      </c>
      <c r="M2083" s="10">
        <f t="shared" si="131"/>
        <v>112421.09</v>
      </c>
    </row>
    <row r="2084" spans="6:13" ht="20" customHeight="1" x14ac:dyDescent="0.2">
      <c r="F2084" s="4">
        <v>44083</v>
      </c>
      <c r="G2084" t="s">
        <v>4</v>
      </c>
      <c r="H2084" t="s">
        <v>4</v>
      </c>
      <c r="I2084" s="10">
        <v>112140.47</v>
      </c>
      <c r="J2084" s="30" t="e">
        <f t="shared" si="128"/>
        <v>#N/A</v>
      </c>
      <c r="K2084" s="30">
        <f t="shared" si="129"/>
        <v>112140.47</v>
      </c>
      <c r="L2084" s="30" t="e">
        <f t="shared" si="130"/>
        <v>#N/A</v>
      </c>
      <c r="M2084" s="10">
        <f t="shared" si="131"/>
        <v>112140.47</v>
      </c>
    </row>
    <row r="2085" spans="6:13" ht="20" customHeight="1" x14ac:dyDescent="0.2">
      <c r="F2085" s="4">
        <v>44084</v>
      </c>
      <c r="G2085" t="s">
        <v>4</v>
      </c>
      <c r="H2085" t="s">
        <v>4</v>
      </c>
      <c r="I2085" s="10">
        <v>109328.33500000001</v>
      </c>
      <c r="J2085" s="30" t="e">
        <f t="shared" si="128"/>
        <v>#N/A</v>
      </c>
      <c r="K2085" s="30">
        <f t="shared" si="129"/>
        <v>109328.33500000001</v>
      </c>
      <c r="L2085" s="30" t="e">
        <f t="shared" si="130"/>
        <v>#N/A</v>
      </c>
      <c r="M2085" s="10">
        <f t="shared" si="131"/>
        <v>109328.33500000001</v>
      </c>
    </row>
    <row r="2086" spans="6:13" ht="20" customHeight="1" x14ac:dyDescent="0.2">
      <c r="F2086" s="4">
        <v>44085</v>
      </c>
      <c r="G2086" t="s">
        <v>4</v>
      </c>
      <c r="H2086" t="s">
        <v>4</v>
      </c>
      <c r="I2086" s="10">
        <v>106643.05</v>
      </c>
      <c r="J2086" s="30" t="e">
        <f t="shared" si="128"/>
        <v>#N/A</v>
      </c>
      <c r="K2086" s="30">
        <f t="shared" si="129"/>
        <v>106643.05</v>
      </c>
      <c r="L2086" s="30" t="e">
        <f t="shared" si="130"/>
        <v>#N/A</v>
      </c>
      <c r="M2086" s="10">
        <f t="shared" si="131"/>
        <v>106643.05</v>
      </c>
    </row>
    <row r="2087" spans="6:13" ht="20" customHeight="1" x14ac:dyDescent="0.2">
      <c r="F2087" s="4">
        <v>44086</v>
      </c>
      <c r="G2087" t="s">
        <v>4</v>
      </c>
      <c r="H2087" t="s">
        <v>4</v>
      </c>
      <c r="I2087" s="10">
        <v>111644.6</v>
      </c>
      <c r="J2087" s="30" t="e">
        <f t="shared" si="128"/>
        <v>#N/A</v>
      </c>
      <c r="K2087" s="30">
        <f t="shared" si="129"/>
        <v>111644.6</v>
      </c>
      <c r="L2087" s="30" t="e">
        <f t="shared" si="130"/>
        <v>#N/A</v>
      </c>
      <c r="M2087" s="10">
        <f t="shared" si="131"/>
        <v>111644.6</v>
      </c>
    </row>
    <row r="2088" spans="6:13" ht="20" customHeight="1" x14ac:dyDescent="0.2">
      <c r="F2088" s="4">
        <v>44087</v>
      </c>
      <c r="G2088" t="s">
        <v>4</v>
      </c>
      <c r="H2088" t="s">
        <v>4</v>
      </c>
      <c r="I2088" s="10">
        <v>96225.91</v>
      </c>
      <c r="J2088" s="30" t="e">
        <f t="shared" si="128"/>
        <v>#N/A</v>
      </c>
      <c r="K2088" s="30">
        <f t="shared" si="129"/>
        <v>96225.91</v>
      </c>
      <c r="L2088" s="30" t="e">
        <f t="shared" si="130"/>
        <v>#N/A</v>
      </c>
      <c r="M2088" s="10">
        <f t="shared" si="131"/>
        <v>96225.91</v>
      </c>
    </row>
    <row r="2089" spans="6:13" ht="20" customHeight="1" x14ac:dyDescent="0.2">
      <c r="F2089" s="4">
        <v>44088</v>
      </c>
      <c r="G2089" t="s">
        <v>4</v>
      </c>
      <c r="H2089" t="s">
        <v>4</v>
      </c>
      <c r="I2089" s="10">
        <v>107196.61</v>
      </c>
      <c r="J2089" s="30" t="e">
        <f t="shared" si="128"/>
        <v>#N/A</v>
      </c>
      <c r="K2089" s="30">
        <f t="shared" si="129"/>
        <v>107196.61</v>
      </c>
      <c r="L2089" s="30" t="e">
        <f t="shared" si="130"/>
        <v>#N/A</v>
      </c>
      <c r="M2089" s="10">
        <f t="shared" si="131"/>
        <v>107196.61</v>
      </c>
    </row>
    <row r="2090" spans="6:13" ht="20" customHeight="1" x14ac:dyDescent="0.2">
      <c r="F2090" s="4">
        <v>44089</v>
      </c>
      <c r="G2090" t="s">
        <v>4</v>
      </c>
      <c r="H2090" t="s">
        <v>4</v>
      </c>
      <c r="I2090" s="10">
        <v>113008.77</v>
      </c>
      <c r="J2090" s="30" t="e">
        <f t="shared" si="128"/>
        <v>#N/A</v>
      </c>
      <c r="K2090" s="30">
        <f t="shared" si="129"/>
        <v>113008.77</v>
      </c>
      <c r="L2090" s="30" t="e">
        <f t="shared" si="130"/>
        <v>#N/A</v>
      </c>
      <c r="M2090" s="10">
        <f t="shared" si="131"/>
        <v>113008.77</v>
      </c>
    </row>
    <row r="2091" spans="6:13" ht="20" customHeight="1" x14ac:dyDescent="0.2">
      <c r="F2091" s="4">
        <v>44090</v>
      </c>
      <c r="G2091" t="s">
        <v>4</v>
      </c>
      <c r="H2091" t="s">
        <v>4</v>
      </c>
      <c r="I2091" s="10">
        <v>110807.72</v>
      </c>
      <c r="J2091" s="30" t="e">
        <f t="shared" si="128"/>
        <v>#N/A</v>
      </c>
      <c r="K2091" s="30">
        <f t="shared" si="129"/>
        <v>110807.72</v>
      </c>
      <c r="L2091" s="30" t="e">
        <f t="shared" si="130"/>
        <v>#N/A</v>
      </c>
      <c r="M2091" s="10">
        <f t="shared" si="131"/>
        <v>110807.72</v>
      </c>
    </row>
    <row r="2092" spans="6:13" ht="20" customHeight="1" x14ac:dyDescent="0.2">
      <c r="F2092" s="4">
        <v>44091</v>
      </c>
      <c r="G2092" t="s">
        <v>4</v>
      </c>
      <c r="H2092" t="s">
        <v>4</v>
      </c>
      <c r="I2092" s="10">
        <v>115643.44</v>
      </c>
      <c r="J2092" s="30" t="e">
        <f t="shared" si="128"/>
        <v>#N/A</v>
      </c>
      <c r="K2092" s="30">
        <f t="shared" si="129"/>
        <v>115643.44</v>
      </c>
      <c r="L2092" s="30" t="e">
        <f t="shared" si="130"/>
        <v>#N/A</v>
      </c>
      <c r="M2092" s="10">
        <f t="shared" si="131"/>
        <v>115643.44</v>
      </c>
    </row>
    <row r="2093" spans="6:13" ht="20" customHeight="1" x14ac:dyDescent="0.2">
      <c r="F2093" s="4">
        <v>44092</v>
      </c>
      <c r="G2093" t="s">
        <v>4</v>
      </c>
      <c r="H2093" t="s">
        <v>4</v>
      </c>
      <c r="I2093" s="10">
        <v>112335.7</v>
      </c>
      <c r="J2093" s="30" t="e">
        <f t="shared" si="128"/>
        <v>#N/A</v>
      </c>
      <c r="K2093" s="30">
        <f t="shared" si="129"/>
        <v>112335.7</v>
      </c>
      <c r="L2093" s="30" t="e">
        <f t="shared" si="130"/>
        <v>#N/A</v>
      </c>
      <c r="M2093" s="10">
        <f t="shared" si="131"/>
        <v>112335.7</v>
      </c>
    </row>
    <row r="2094" spans="6:13" ht="20" customHeight="1" x14ac:dyDescent="0.2">
      <c r="F2094" s="4">
        <v>44093</v>
      </c>
      <c r="G2094" t="s">
        <v>4</v>
      </c>
      <c r="H2094" t="s">
        <v>4</v>
      </c>
      <c r="I2094" s="10">
        <v>93384</v>
      </c>
      <c r="J2094" s="30" t="e">
        <f t="shared" si="128"/>
        <v>#N/A</v>
      </c>
      <c r="K2094" s="30">
        <f t="shared" si="129"/>
        <v>93384</v>
      </c>
      <c r="L2094" s="30" t="e">
        <f t="shared" si="130"/>
        <v>#N/A</v>
      </c>
      <c r="M2094" s="10">
        <f t="shared" si="131"/>
        <v>93384</v>
      </c>
    </row>
    <row r="2095" spans="6:13" ht="20" customHeight="1" x14ac:dyDescent="0.2">
      <c r="F2095" s="4">
        <v>44094</v>
      </c>
      <c r="G2095" t="s">
        <v>4</v>
      </c>
      <c r="H2095" t="s">
        <v>4</v>
      </c>
      <c r="I2095" s="10">
        <v>86891.23</v>
      </c>
      <c r="J2095" s="30" t="e">
        <f t="shared" si="128"/>
        <v>#N/A</v>
      </c>
      <c r="K2095" s="30">
        <f t="shared" si="129"/>
        <v>86891.23</v>
      </c>
      <c r="L2095" s="30" t="e">
        <f t="shared" si="130"/>
        <v>#N/A</v>
      </c>
      <c r="M2095" s="10">
        <f t="shared" si="131"/>
        <v>86891.23</v>
      </c>
    </row>
    <row r="2096" spans="6:13" ht="20" customHeight="1" x14ac:dyDescent="0.2">
      <c r="F2096" s="4">
        <v>44095</v>
      </c>
      <c r="G2096" t="s">
        <v>4</v>
      </c>
      <c r="H2096" t="s">
        <v>4</v>
      </c>
      <c r="I2096" s="10">
        <v>100977.95</v>
      </c>
      <c r="J2096" s="30" t="e">
        <f t="shared" si="128"/>
        <v>#N/A</v>
      </c>
      <c r="K2096" s="30">
        <f t="shared" si="129"/>
        <v>100977.95</v>
      </c>
      <c r="L2096" s="30" t="e">
        <f t="shared" si="130"/>
        <v>#N/A</v>
      </c>
      <c r="M2096" s="10">
        <f t="shared" si="131"/>
        <v>100977.95</v>
      </c>
    </row>
    <row r="2097" spans="6:13" ht="20" customHeight="1" x14ac:dyDescent="0.2">
      <c r="F2097" s="4">
        <v>44096</v>
      </c>
      <c r="G2097" t="s">
        <v>4</v>
      </c>
      <c r="H2097" t="s">
        <v>4</v>
      </c>
      <c r="I2097" s="10">
        <v>103200.64</v>
      </c>
      <c r="J2097" s="30" t="e">
        <f t="shared" si="128"/>
        <v>#N/A</v>
      </c>
      <c r="K2097" s="30">
        <f t="shared" si="129"/>
        <v>103200.64</v>
      </c>
      <c r="L2097" s="30" t="e">
        <f t="shared" si="130"/>
        <v>#N/A</v>
      </c>
      <c r="M2097" s="10">
        <f t="shared" si="131"/>
        <v>103200.64</v>
      </c>
    </row>
    <row r="2098" spans="6:13" ht="20" customHeight="1" x14ac:dyDescent="0.2">
      <c r="F2098" s="4">
        <v>44097</v>
      </c>
      <c r="G2098" t="s">
        <v>4</v>
      </c>
      <c r="H2098" t="s">
        <v>4</v>
      </c>
      <c r="I2098" s="10">
        <v>112412.44500000001</v>
      </c>
      <c r="J2098" s="30" t="e">
        <f t="shared" si="128"/>
        <v>#N/A</v>
      </c>
      <c r="K2098" s="30">
        <f t="shared" si="129"/>
        <v>112412.44500000001</v>
      </c>
      <c r="L2098" s="30" t="e">
        <f t="shared" si="130"/>
        <v>#N/A</v>
      </c>
      <c r="M2098" s="10">
        <f t="shared" si="131"/>
        <v>112412.44500000001</v>
      </c>
    </row>
    <row r="2099" spans="6:13" ht="20" customHeight="1" x14ac:dyDescent="0.2">
      <c r="F2099" s="4">
        <v>44098</v>
      </c>
      <c r="G2099" t="s">
        <v>4</v>
      </c>
      <c r="H2099" t="s">
        <v>4</v>
      </c>
      <c r="I2099" s="10">
        <v>117535.715</v>
      </c>
      <c r="J2099" s="30" t="e">
        <f t="shared" si="128"/>
        <v>#N/A</v>
      </c>
      <c r="K2099" s="30">
        <f t="shared" si="129"/>
        <v>117535.715</v>
      </c>
      <c r="L2099" s="30" t="e">
        <f t="shared" si="130"/>
        <v>#N/A</v>
      </c>
      <c r="M2099" s="10">
        <f t="shared" si="131"/>
        <v>117535.715</v>
      </c>
    </row>
    <row r="2100" spans="6:13" ht="20" customHeight="1" x14ac:dyDescent="0.2">
      <c r="F2100" s="4">
        <v>44099</v>
      </c>
      <c r="G2100" t="s">
        <v>4</v>
      </c>
      <c r="H2100" t="s">
        <v>4</v>
      </c>
      <c r="I2100" s="10">
        <v>126354.68</v>
      </c>
      <c r="J2100" s="30" t="e">
        <f t="shared" si="128"/>
        <v>#N/A</v>
      </c>
      <c r="K2100" s="30">
        <f t="shared" si="129"/>
        <v>126354.68</v>
      </c>
      <c r="L2100" s="30" t="e">
        <f t="shared" si="130"/>
        <v>#N/A</v>
      </c>
      <c r="M2100" s="10">
        <f t="shared" si="131"/>
        <v>126354.68</v>
      </c>
    </row>
    <row r="2101" spans="6:13" ht="20" customHeight="1" x14ac:dyDescent="0.2">
      <c r="F2101" s="4">
        <v>44100</v>
      </c>
      <c r="G2101" t="s">
        <v>4</v>
      </c>
      <c r="H2101" t="s">
        <v>4</v>
      </c>
      <c r="I2101" s="10">
        <v>106694.965</v>
      </c>
      <c r="J2101" s="30" t="e">
        <f t="shared" si="128"/>
        <v>#N/A</v>
      </c>
      <c r="K2101" s="30">
        <f t="shared" si="129"/>
        <v>106694.965</v>
      </c>
      <c r="L2101" s="30" t="e">
        <f t="shared" si="130"/>
        <v>#N/A</v>
      </c>
      <c r="M2101" s="10">
        <f t="shared" si="131"/>
        <v>106694.965</v>
      </c>
    </row>
    <row r="2102" spans="6:13" ht="20" customHeight="1" x14ac:dyDescent="0.2">
      <c r="F2102" s="4">
        <v>44101</v>
      </c>
      <c r="G2102" t="s">
        <v>4</v>
      </c>
      <c r="H2102" t="s">
        <v>4</v>
      </c>
      <c r="I2102" s="10">
        <v>101703.49</v>
      </c>
      <c r="J2102" s="30" t="e">
        <f t="shared" si="128"/>
        <v>#N/A</v>
      </c>
      <c r="K2102" s="30">
        <f t="shared" si="129"/>
        <v>101703.49</v>
      </c>
      <c r="L2102" s="30" t="e">
        <f t="shared" si="130"/>
        <v>#N/A</v>
      </c>
      <c r="M2102" s="10">
        <f t="shared" si="131"/>
        <v>101703.49</v>
      </c>
    </row>
    <row r="2103" spans="6:13" ht="20" customHeight="1" x14ac:dyDescent="0.2">
      <c r="F2103" s="4">
        <v>44102</v>
      </c>
      <c r="G2103" t="s">
        <v>4</v>
      </c>
      <c r="H2103" t="s">
        <v>4</v>
      </c>
      <c r="I2103" s="10">
        <v>114651.14</v>
      </c>
      <c r="J2103" s="30" t="e">
        <f t="shared" si="128"/>
        <v>#N/A</v>
      </c>
      <c r="K2103" s="30">
        <f t="shared" si="129"/>
        <v>114651.14</v>
      </c>
      <c r="L2103" s="30" t="e">
        <f t="shared" si="130"/>
        <v>#N/A</v>
      </c>
      <c r="M2103" s="10">
        <f t="shared" si="131"/>
        <v>114651.14</v>
      </c>
    </row>
    <row r="2104" spans="6:13" ht="20" customHeight="1" x14ac:dyDescent="0.2">
      <c r="F2104" s="4">
        <v>44103</v>
      </c>
      <c r="G2104" t="s">
        <v>4</v>
      </c>
      <c r="H2104" t="s">
        <v>4</v>
      </c>
      <c r="I2104" s="10">
        <v>112076.46</v>
      </c>
      <c r="J2104" s="30" t="e">
        <f t="shared" si="128"/>
        <v>#N/A</v>
      </c>
      <c r="K2104" s="30">
        <f t="shared" si="129"/>
        <v>112076.46</v>
      </c>
      <c r="L2104" s="30" t="e">
        <f t="shared" si="130"/>
        <v>#N/A</v>
      </c>
      <c r="M2104" s="10">
        <f t="shared" si="131"/>
        <v>112076.46</v>
      </c>
    </row>
    <row r="2105" spans="6:13" ht="20" customHeight="1" x14ac:dyDescent="0.2">
      <c r="F2105" s="4">
        <v>44104</v>
      </c>
      <c r="G2105" t="s">
        <v>4</v>
      </c>
      <c r="H2105" t="s">
        <v>4</v>
      </c>
      <c r="I2105" s="10">
        <v>113620.21</v>
      </c>
      <c r="J2105" s="30" t="e">
        <f t="shared" si="128"/>
        <v>#N/A</v>
      </c>
      <c r="K2105" s="30">
        <f t="shared" si="129"/>
        <v>113620.21</v>
      </c>
      <c r="L2105" s="30" t="e">
        <f t="shared" si="130"/>
        <v>#N/A</v>
      </c>
      <c r="M2105" s="10">
        <f t="shared" si="131"/>
        <v>113620.21</v>
      </c>
    </row>
    <row r="2106" spans="6:13" ht="20" customHeight="1" x14ac:dyDescent="0.2">
      <c r="F2106" s="4">
        <v>44105</v>
      </c>
      <c r="G2106" t="s">
        <v>4</v>
      </c>
      <c r="H2106" t="s">
        <v>4</v>
      </c>
      <c r="I2106" s="10">
        <v>106641.79</v>
      </c>
      <c r="J2106" s="30" t="e">
        <f t="shared" si="128"/>
        <v>#N/A</v>
      </c>
      <c r="K2106" s="30">
        <f t="shared" si="129"/>
        <v>106641.79</v>
      </c>
      <c r="L2106" s="30" t="e">
        <f t="shared" si="130"/>
        <v>#N/A</v>
      </c>
      <c r="M2106" s="10">
        <f t="shared" si="131"/>
        <v>106641.79</v>
      </c>
    </row>
    <row r="2107" spans="6:13" ht="20" customHeight="1" x14ac:dyDescent="0.2">
      <c r="F2107" s="4">
        <v>44106</v>
      </c>
      <c r="G2107" t="s">
        <v>4</v>
      </c>
      <c r="H2107" t="s">
        <v>4</v>
      </c>
      <c r="I2107" s="10">
        <v>99585.835000000006</v>
      </c>
      <c r="J2107" s="30" t="e">
        <f t="shared" si="128"/>
        <v>#N/A</v>
      </c>
      <c r="K2107" s="30">
        <f t="shared" si="129"/>
        <v>99585.835000000006</v>
      </c>
      <c r="L2107" s="30" t="e">
        <f t="shared" si="130"/>
        <v>#N/A</v>
      </c>
      <c r="M2107" s="10">
        <f t="shared" si="131"/>
        <v>99585.835000000006</v>
      </c>
    </row>
    <row r="2108" spans="6:13" ht="20" customHeight="1" x14ac:dyDescent="0.2">
      <c r="F2108" s="4">
        <v>44107</v>
      </c>
      <c r="G2108" t="s">
        <v>4</v>
      </c>
      <c r="H2108" t="s">
        <v>4</v>
      </c>
      <c r="I2108" s="10">
        <v>92277.024999999994</v>
      </c>
      <c r="J2108" s="30" t="e">
        <f t="shared" si="128"/>
        <v>#N/A</v>
      </c>
      <c r="K2108" s="30">
        <f t="shared" si="129"/>
        <v>92277.024999999994</v>
      </c>
      <c r="L2108" s="30" t="e">
        <f t="shared" si="130"/>
        <v>#N/A</v>
      </c>
      <c r="M2108" s="10">
        <f t="shared" si="131"/>
        <v>92277.024999999994</v>
      </c>
    </row>
    <row r="2109" spans="6:13" ht="20" customHeight="1" x14ac:dyDescent="0.2">
      <c r="F2109" s="4">
        <v>44108</v>
      </c>
      <c r="G2109" t="s">
        <v>4</v>
      </c>
      <c r="H2109" t="s">
        <v>4</v>
      </c>
      <c r="I2109" s="10">
        <v>94081.565000000002</v>
      </c>
      <c r="J2109" s="30" t="e">
        <f t="shared" si="128"/>
        <v>#N/A</v>
      </c>
      <c r="K2109" s="30">
        <f t="shared" si="129"/>
        <v>94081.565000000002</v>
      </c>
      <c r="L2109" s="30" t="e">
        <f t="shared" si="130"/>
        <v>#N/A</v>
      </c>
      <c r="M2109" s="10">
        <f t="shared" si="131"/>
        <v>94081.565000000002</v>
      </c>
    </row>
    <row r="2110" spans="6:13" ht="20" customHeight="1" x14ac:dyDescent="0.2">
      <c r="F2110" s="4">
        <v>44109</v>
      </c>
      <c r="G2110" t="s">
        <v>4</v>
      </c>
      <c r="H2110" t="s">
        <v>4</v>
      </c>
      <c r="I2110" s="10">
        <v>113610.03</v>
      </c>
      <c r="J2110" s="30" t="e">
        <f t="shared" si="128"/>
        <v>#N/A</v>
      </c>
      <c r="K2110" s="30">
        <f t="shared" si="129"/>
        <v>113610.03</v>
      </c>
      <c r="L2110" s="30" t="e">
        <f t="shared" si="130"/>
        <v>#N/A</v>
      </c>
      <c r="M2110" s="10">
        <f t="shared" si="131"/>
        <v>113610.03</v>
      </c>
    </row>
    <row r="2111" spans="6:13" ht="20" customHeight="1" x14ac:dyDescent="0.2">
      <c r="F2111" s="4">
        <v>44110</v>
      </c>
      <c r="G2111" t="s">
        <v>4</v>
      </c>
      <c r="H2111" t="s">
        <v>4</v>
      </c>
      <c r="I2111" s="10">
        <v>122607.56</v>
      </c>
      <c r="J2111" s="30" t="e">
        <f t="shared" si="128"/>
        <v>#N/A</v>
      </c>
      <c r="K2111" s="30">
        <f t="shared" si="129"/>
        <v>122607.56</v>
      </c>
      <c r="L2111" s="30" t="e">
        <f t="shared" si="130"/>
        <v>#N/A</v>
      </c>
      <c r="M2111" s="10">
        <f t="shared" si="131"/>
        <v>122607.56</v>
      </c>
    </row>
    <row r="2112" spans="6:13" ht="20" customHeight="1" x14ac:dyDescent="0.2">
      <c r="F2112" s="27"/>
    </row>
    <row r="2113" spans="6:6" ht="20" customHeight="1" x14ac:dyDescent="0.2">
      <c r="F2113" s="27"/>
    </row>
    <row r="2114" spans="6:6" ht="20" customHeight="1" x14ac:dyDescent="0.2">
      <c r="F2114" s="27"/>
    </row>
    <row r="2115" spans="6:6" ht="20" customHeight="1" x14ac:dyDescent="0.2">
      <c r="F2115" s="27"/>
    </row>
    <row r="2116" spans="6:6" ht="20" customHeight="1" x14ac:dyDescent="0.2">
      <c r="F2116" s="27"/>
    </row>
    <row r="2117" spans="6:6" ht="20" customHeight="1" x14ac:dyDescent="0.2">
      <c r="F2117" s="27"/>
    </row>
    <row r="2118" spans="6:6" ht="20" customHeight="1" x14ac:dyDescent="0.2">
      <c r="F2118" s="27"/>
    </row>
    <row r="2119" spans="6:6" ht="20" customHeight="1" x14ac:dyDescent="0.2">
      <c r="F2119" s="27"/>
    </row>
    <row r="2120" spans="6:6" ht="20" customHeight="1" x14ac:dyDescent="0.2">
      <c r="F2120" s="27"/>
    </row>
    <row r="2121" spans="6:6" ht="20" customHeight="1" x14ac:dyDescent="0.2">
      <c r="F2121" s="27"/>
    </row>
    <row r="2122" spans="6:6" ht="20" customHeight="1" x14ac:dyDescent="0.2">
      <c r="F2122" s="27"/>
    </row>
    <row r="2123" spans="6:6" ht="20" customHeight="1" x14ac:dyDescent="0.2">
      <c r="F2123" s="27"/>
    </row>
    <row r="2124" spans="6:6" ht="20" customHeight="1" x14ac:dyDescent="0.2">
      <c r="F2124" s="27"/>
    </row>
    <row r="2125" spans="6:6" ht="20" customHeight="1" x14ac:dyDescent="0.2">
      <c r="F2125" s="27"/>
    </row>
    <row r="2126" spans="6:6" ht="20" customHeight="1" x14ac:dyDescent="0.2">
      <c r="F2126" s="27"/>
    </row>
    <row r="2127" spans="6:6" ht="20" customHeight="1" x14ac:dyDescent="0.2">
      <c r="F2127" s="27"/>
    </row>
    <row r="2128" spans="6:6" ht="20" customHeight="1" x14ac:dyDescent="0.2">
      <c r="F2128" s="27"/>
    </row>
    <row r="2129" spans="6:6" ht="20" customHeight="1" x14ac:dyDescent="0.2">
      <c r="F2129" s="27"/>
    </row>
    <row r="2130" spans="6:6" ht="20" customHeight="1" x14ac:dyDescent="0.2">
      <c r="F2130" s="27"/>
    </row>
    <row r="2131" spans="6:6" ht="20" customHeight="1" x14ac:dyDescent="0.2">
      <c r="F2131" s="27"/>
    </row>
  </sheetData>
  <mergeCells count="11">
    <mergeCell ref="B13:D13"/>
    <mergeCell ref="B15:D15"/>
    <mergeCell ref="B17:D17"/>
    <mergeCell ref="B19:D19"/>
    <mergeCell ref="B21:D21"/>
    <mergeCell ref="B11:D11"/>
    <mergeCell ref="F1:L3"/>
    <mergeCell ref="B3:D3"/>
    <mergeCell ref="B5:D5"/>
    <mergeCell ref="B7:D7"/>
    <mergeCell ref="B9:D9"/>
  </mergeCells>
  <conditionalFormatting sqref="I4:I1048576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  <cfRule type="colorScale" priority="3">
      <colorScale>
        <cfvo type="min"/>
        <cfvo type="max"/>
        <color rgb="FF00FA00"/>
        <color rgb="FFFF2600"/>
      </colorScale>
    </cfRule>
  </conditionalFormatting>
  <hyperlinks>
    <hyperlink ref="B5:D5" location="'Energy Demand'!A1" display="Energy Demand" xr:uid="{507CCA5B-BFC7-8B45-AB84-FCF7368C23A3}"/>
    <hyperlink ref="B7:D7" location="Summary!A1" display="Summary" xr:uid="{886BCF4E-95A8-1544-A2E8-990EB7D72413}"/>
    <hyperlink ref="B9:D9" location="'Top and Bottom 20 Demand'!A1" display="Top and Bottom 20 Demand" xr:uid="{907944D3-3EF9-EE41-A257-094E1FECC18E}"/>
    <hyperlink ref="B11:D11" location="'Demand Over Time'!A1" display="Demand Over Time" xr:uid="{81001C56-EE2E-8147-B688-A2EB6A4B21D9}"/>
    <hyperlink ref="B13:D13" location="'Effect of Weather'!A1" display="Effect of Weather" xr:uid="{2E7E0EC4-5881-CA4F-BE94-C018645BCCDD}"/>
    <hyperlink ref="B15:D15" location="energy_holidays!A1" display="Energy Holidays" xr:uid="{EC44BB77-2973-664E-862F-98EE5CF74E77}"/>
    <hyperlink ref="B17:D17" location="'Effect of Temp and Hols'!A1" display="Effect of Temp and Hols" xr:uid="{DFD15D3A-40A5-6941-8D17-942D6794CCFB}"/>
    <hyperlink ref="B19:D19" location="'YoY Demand'!A1" display="YoY Demand" xr:uid="{12D4D975-152F-564D-A89F-1CBF69F16814}"/>
    <hyperlink ref="B21:D21" location="'Demand by Day of Week'!A1" display="Demand by Day of Week" xr:uid="{2C2CFEE5-1C9F-5242-813A-7B28B3F9B3AC}"/>
    <hyperlink ref="B3:D3" location="'Cover Page'!A1" display="Cover Page" xr:uid="{35B0245D-8D49-F24D-946D-C2A5B2467F4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0ABA2-6373-9947-91A1-B57E861FFFCB}">
  <dimension ref="B1:U57"/>
  <sheetViews>
    <sheetView showGridLines="0" topLeftCell="B1" workbookViewId="0">
      <selection activeCell="B19" sqref="B19:D19"/>
    </sheetView>
  </sheetViews>
  <sheetFormatPr baseColWidth="10" defaultRowHeight="20" customHeight="1" x14ac:dyDescent="0.2"/>
  <cols>
    <col min="1" max="1" width="0" hidden="1" customWidth="1"/>
    <col min="2" max="4" width="10.83203125" style="36"/>
  </cols>
  <sheetData>
    <row r="1" spans="2:21" ht="20" customHeight="1" x14ac:dyDescent="0.2">
      <c r="F1" s="58" t="s">
        <v>79</v>
      </c>
      <c r="G1" s="58"/>
      <c r="H1" s="58"/>
      <c r="I1" s="58"/>
      <c r="J1" s="58"/>
      <c r="K1" s="58"/>
      <c r="L1" s="58"/>
    </row>
    <row r="2" spans="2:21" ht="20" customHeight="1" x14ac:dyDescent="0.2">
      <c r="F2" s="58"/>
      <c r="G2" s="58"/>
      <c r="H2" s="58"/>
      <c r="I2" s="58"/>
      <c r="J2" s="58"/>
      <c r="K2" s="58"/>
      <c r="L2" s="58"/>
    </row>
    <row r="3" spans="2:21" ht="20" customHeight="1" thickBot="1" x14ac:dyDescent="0.25">
      <c r="B3" s="52" t="s">
        <v>72</v>
      </c>
      <c r="C3" s="52"/>
      <c r="D3" s="52"/>
      <c r="F3" s="59"/>
      <c r="G3" s="59"/>
      <c r="H3" s="59"/>
      <c r="I3" s="59"/>
      <c r="J3" s="59"/>
      <c r="K3" s="59"/>
      <c r="L3" s="59"/>
    </row>
    <row r="4" spans="2:21" ht="20" customHeight="1" x14ac:dyDescent="0.2">
      <c r="B4" s="13"/>
      <c r="C4" s="13"/>
    </row>
    <row r="5" spans="2:21" ht="20" customHeight="1" x14ac:dyDescent="0.2">
      <c r="B5" s="54" t="s">
        <v>73</v>
      </c>
      <c r="C5" s="54"/>
      <c r="D5" s="54"/>
    </row>
    <row r="6" spans="2:21" ht="20" customHeight="1" x14ac:dyDescent="0.2">
      <c r="B6" s="42"/>
      <c r="C6" s="42"/>
      <c r="D6" s="42"/>
    </row>
    <row r="7" spans="2:21" ht="20" customHeight="1" x14ac:dyDescent="0.2">
      <c r="B7" s="52" t="s">
        <v>74</v>
      </c>
      <c r="C7" s="52"/>
      <c r="D7" s="52"/>
    </row>
    <row r="8" spans="2:21" ht="20" customHeight="1" x14ac:dyDescent="0.2">
      <c r="B8" s="13"/>
      <c r="C8" s="13"/>
      <c r="D8" s="13"/>
    </row>
    <row r="9" spans="2:21" ht="20" customHeight="1" x14ac:dyDescent="0.2">
      <c r="B9" s="52" t="s">
        <v>75</v>
      </c>
      <c r="C9" s="52"/>
      <c r="D9" s="52"/>
    </row>
    <row r="10" spans="2:21" ht="20" customHeight="1" x14ac:dyDescent="0.2">
      <c r="B10" s="13"/>
      <c r="C10" s="13"/>
      <c r="D10" s="13"/>
    </row>
    <row r="11" spans="2:21" ht="20" customHeight="1" x14ac:dyDescent="0.2">
      <c r="B11" s="52" t="s">
        <v>76</v>
      </c>
      <c r="C11" s="52"/>
      <c r="D11" s="52"/>
    </row>
    <row r="12" spans="2:21" ht="20" customHeight="1" x14ac:dyDescent="0.2">
      <c r="B12" s="13"/>
      <c r="C12" s="13"/>
      <c r="D12" s="13"/>
    </row>
    <row r="13" spans="2:21" ht="20" customHeight="1" x14ac:dyDescent="0.2">
      <c r="B13" s="52" t="s">
        <v>77</v>
      </c>
      <c r="C13" s="52"/>
      <c r="D13" s="52"/>
    </row>
    <row r="14" spans="2:21" ht="20" customHeight="1" x14ac:dyDescent="0.2">
      <c r="B14" s="13"/>
      <c r="C14" s="13"/>
      <c r="D14" s="13"/>
    </row>
    <row r="15" spans="2:21" ht="20" customHeight="1" x14ac:dyDescent="0.2">
      <c r="B15" s="52" t="s">
        <v>78</v>
      </c>
      <c r="C15" s="52"/>
      <c r="D15" s="52"/>
    </row>
    <row r="16" spans="2:21" ht="20" customHeight="1" x14ac:dyDescent="0.2">
      <c r="B16" s="13"/>
      <c r="C16" s="13"/>
      <c r="D16" s="13"/>
    </row>
    <row r="17" spans="2:4" ht="20" customHeight="1" x14ac:dyDescent="0.2">
      <c r="B17" s="60" t="s">
        <v>79</v>
      </c>
      <c r="C17" s="60"/>
      <c r="D17" s="60"/>
    </row>
    <row r="18" spans="2:4" ht="20" customHeight="1" x14ac:dyDescent="0.2">
      <c r="B18" s="13"/>
      <c r="C18" s="13"/>
      <c r="D18" s="13"/>
    </row>
    <row r="19" spans="2:4" ht="20" customHeight="1" x14ac:dyDescent="0.2">
      <c r="B19" s="52" t="s">
        <v>80</v>
      </c>
      <c r="C19" s="52"/>
      <c r="D19" s="52"/>
    </row>
    <row r="20" spans="2:4" ht="20" customHeight="1" x14ac:dyDescent="0.2">
      <c r="B20" s="13"/>
      <c r="C20" s="13"/>
      <c r="D20" s="13"/>
    </row>
    <row r="21" spans="2:4" ht="20" customHeight="1" x14ac:dyDescent="0.2">
      <c r="B21" s="52" t="s">
        <v>81</v>
      </c>
      <c r="C21" s="52"/>
      <c r="D21" s="52"/>
    </row>
    <row r="57" spans="21:21" ht="20" customHeight="1" x14ac:dyDescent="0.2"/>
  </sheetData>
  <mergeCells count="11">
    <mergeCell ref="B13:D13"/>
    <mergeCell ref="B15:D15"/>
    <mergeCell ref="B17:D17"/>
    <mergeCell ref="B19:D19"/>
    <mergeCell ref="B21:D21"/>
    <mergeCell ref="B11:D11"/>
    <mergeCell ref="F1:L3"/>
    <mergeCell ref="B3:D3"/>
    <mergeCell ref="B5:D5"/>
    <mergeCell ref="B7:D7"/>
    <mergeCell ref="B9:D9"/>
  </mergeCells>
  <hyperlinks>
    <hyperlink ref="B5:D5" location="'Energy Demand'!A1" display="Energy Demand" xr:uid="{1D5A7969-2342-F243-AF69-DCE0129578A5}"/>
    <hyperlink ref="B7:D7" location="Summary!A1" display="Summary" xr:uid="{06EEA1BB-1C10-524C-91ED-5BEC40633ED6}"/>
    <hyperlink ref="B9:D9" location="'Top and Bottom 20 Demand'!A1" display="Top and Bottom 20 Demand" xr:uid="{4B6617BB-CE68-E442-90B6-EE216EF98613}"/>
    <hyperlink ref="B11:D11" location="'Demand Over Time'!A1" display="Demand Over Time" xr:uid="{8703984B-30AA-2C46-A437-C8196474B3D1}"/>
    <hyperlink ref="B13:D13" location="'Effect of Weather'!A1" display="Effect of Weather" xr:uid="{B750B682-5D15-8B43-83CB-29578D54D286}"/>
    <hyperlink ref="B15:D15" location="energy_holidays!A1" display="Energy Holidays" xr:uid="{FAA727BD-50AA-164D-861E-48BA39641A4D}"/>
    <hyperlink ref="B17:D17" location="'Effect of Temp and Hols'!A1" display="Effect of Temp and Hols" xr:uid="{4110A3D3-232A-7941-B32B-67BAF4BBFD7D}"/>
    <hyperlink ref="B19:D19" location="'YoY Demand'!A1" display="YoY Demand" xr:uid="{10AD47ED-8838-0D44-9460-3714DB470833}"/>
    <hyperlink ref="B21:D21" location="'Demand by Day of Week'!A1" display="Demand by Day of Week" xr:uid="{44CCE10C-3191-9A44-8AF5-39E1897F0DAB}"/>
    <hyperlink ref="B3:D3" location="'Cover Page'!A1" display="Cover Page" xr:uid="{9CEB2EA7-17C6-D046-9E1B-4D66D0785FEE}"/>
  </hyperlink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DBD96-166F-E945-8674-E44C664AA0A4}">
  <dimension ref="A1:U37"/>
  <sheetViews>
    <sheetView showGridLines="0" topLeftCell="B1" workbookViewId="0">
      <selection activeCell="B21" sqref="B21:D21"/>
    </sheetView>
  </sheetViews>
  <sheetFormatPr baseColWidth="10" defaultRowHeight="20" customHeight="1" x14ac:dyDescent="0.2"/>
  <cols>
    <col min="1" max="1" width="15.33203125" hidden="1" customWidth="1"/>
    <col min="2" max="4" width="10.83203125" style="36" customWidth="1"/>
    <col min="5" max="6" width="10.1640625" bestFit="1" customWidth="1"/>
    <col min="7" max="7" width="10.33203125" bestFit="1" customWidth="1"/>
    <col min="8" max="8" width="11.33203125" bestFit="1" customWidth="1"/>
    <col min="9" max="12" width="11" bestFit="1" customWidth="1"/>
    <col min="13" max="13" width="11.1640625" bestFit="1" customWidth="1"/>
  </cols>
  <sheetData>
    <row r="1" spans="2:13" ht="20" customHeight="1" x14ac:dyDescent="0.2">
      <c r="F1" s="58" t="s">
        <v>44</v>
      </c>
      <c r="G1" s="58"/>
      <c r="H1" s="58"/>
      <c r="I1" s="58"/>
      <c r="J1" s="58"/>
      <c r="K1" s="58"/>
      <c r="L1" s="58"/>
    </row>
    <row r="2" spans="2:13" ht="20" customHeight="1" x14ac:dyDescent="0.2">
      <c r="F2" s="58"/>
      <c r="G2" s="58"/>
      <c r="H2" s="58"/>
      <c r="I2" s="58"/>
      <c r="J2" s="58"/>
      <c r="K2" s="58"/>
      <c r="L2" s="58"/>
    </row>
    <row r="3" spans="2:13" ht="20" customHeight="1" thickBot="1" x14ac:dyDescent="0.25">
      <c r="B3" s="52" t="s">
        <v>72</v>
      </c>
      <c r="C3" s="52"/>
      <c r="D3" s="52"/>
      <c r="F3" s="59"/>
      <c r="G3" s="59"/>
      <c r="H3" s="59"/>
      <c r="I3" s="59"/>
      <c r="J3" s="59"/>
      <c r="K3" s="59"/>
      <c r="L3" s="59"/>
    </row>
    <row r="4" spans="2:13" ht="20" customHeight="1" x14ac:dyDescent="0.2">
      <c r="B4" s="13"/>
      <c r="C4" s="13"/>
    </row>
    <row r="5" spans="2:13" ht="20" customHeight="1" x14ac:dyDescent="0.2">
      <c r="B5" s="54" t="s">
        <v>73</v>
      </c>
      <c r="C5" s="54"/>
      <c r="D5" s="54"/>
      <c r="F5" s="13" t="s">
        <v>43</v>
      </c>
      <c r="G5" s="13"/>
      <c r="H5" s="13"/>
      <c r="I5" s="13"/>
      <c r="J5" s="13"/>
      <c r="K5" s="13"/>
      <c r="L5" s="13"/>
      <c r="M5" s="13"/>
    </row>
    <row r="6" spans="2:13" ht="20" customHeight="1" x14ac:dyDescent="0.2">
      <c r="B6" s="42"/>
      <c r="C6" s="42"/>
      <c r="D6" s="42"/>
      <c r="F6" s="13"/>
      <c r="G6" s="13" t="s">
        <v>24</v>
      </c>
      <c r="H6" s="13" t="s">
        <v>25</v>
      </c>
      <c r="I6" s="13" t="s">
        <v>26</v>
      </c>
      <c r="J6" s="13" t="s">
        <v>27</v>
      </c>
      <c r="K6" s="13" t="s">
        <v>28</v>
      </c>
      <c r="L6" s="13" t="s">
        <v>29</v>
      </c>
      <c r="M6" s="13" t="s">
        <v>30</v>
      </c>
    </row>
    <row r="7" spans="2:13" ht="20" customHeight="1" x14ac:dyDescent="0.2">
      <c r="B7" s="52" t="s">
        <v>74</v>
      </c>
      <c r="C7" s="52"/>
      <c r="D7" s="52"/>
      <c r="F7" s="8" t="s">
        <v>31</v>
      </c>
      <c r="G7" s="10">
        <v>3737882.67</v>
      </c>
      <c r="H7" s="10">
        <v>3729074.9650000008</v>
      </c>
      <c r="I7" s="10">
        <v>3497380.54</v>
      </c>
      <c r="J7" s="10">
        <v>3866763.4000000004</v>
      </c>
      <c r="K7" s="10">
        <v>3776159.5850000004</v>
      </c>
      <c r="L7" s="10">
        <v>3544693.4299999997</v>
      </c>
      <c r="M7" s="10">
        <v>22151954.59</v>
      </c>
    </row>
    <row r="8" spans="2:13" ht="20" customHeight="1" x14ac:dyDescent="0.2">
      <c r="B8" s="13"/>
      <c r="C8" s="13"/>
      <c r="D8" s="13"/>
      <c r="F8" s="8" t="s">
        <v>32</v>
      </c>
      <c r="G8" s="10">
        <v>3605115.0149999992</v>
      </c>
      <c r="H8" s="10">
        <v>3618267.3600000003</v>
      </c>
      <c r="I8" s="10">
        <v>3209216.9300000006</v>
      </c>
      <c r="J8" s="10">
        <v>3373941.1350000002</v>
      </c>
      <c r="K8" s="10">
        <v>3251923.6100000003</v>
      </c>
      <c r="L8" s="10">
        <v>3316140.9600000004</v>
      </c>
      <c r="M8" s="10">
        <v>20374605.010000002</v>
      </c>
    </row>
    <row r="9" spans="2:13" ht="20" customHeight="1" x14ac:dyDescent="0.2">
      <c r="B9" s="52" t="s">
        <v>75</v>
      </c>
      <c r="C9" s="52"/>
      <c r="D9" s="52"/>
      <c r="F9" s="8" t="s">
        <v>33</v>
      </c>
      <c r="G9" s="10">
        <v>3649651.8499999996</v>
      </c>
      <c r="H9" s="10">
        <v>3861047.5200000009</v>
      </c>
      <c r="I9" s="10">
        <v>3636668.4700000007</v>
      </c>
      <c r="J9" s="10">
        <v>3484437.9449999998</v>
      </c>
      <c r="K9" s="10">
        <v>3615227.2749999999</v>
      </c>
      <c r="L9" s="10">
        <v>3370006.6999999997</v>
      </c>
      <c r="M9" s="10">
        <v>21617039.760000002</v>
      </c>
    </row>
    <row r="10" spans="2:13" ht="20" customHeight="1" x14ac:dyDescent="0.2">
      <c r="B10" s="13"/>
      <c r="C10" s="13"/>
      <c r="D10" s="13"/>
      <c r="F10" s="8" t="s">
        <v>34</v>
      </c>
      <c r="G10" s="10">
        <v>3588198.1050000004</v>
      </c>
      <c r="H10" s="10">
        <v>3501930.5550000002</v>
      </c>
      <c r="I10" s="10">
        <v>3231757.48</v>
      </c>
      <c r="J10" s="10">
        <v>3394011.8699999987</v>
      </c>
      <c r="K10" s="10">
        <v>3258794.2399999998</v>
      </c>
      <c r="L10" s="10">
        <v>3229426.39</v>
      </c>
      <c r="M10" s="10">
        <v>20204118.640000001</v>
      </c>
    </row>
    <row r="11" spans="2:13" ht="20" customHeight="1" x14ac:dyDescent="0.2">
      <c r="B11" s="52" t="s">
        <v>76</v>
      </c>
      <c r="C11" s="52"/>
      <c r="D11" s="52"/>
      <c r="F11" s="8" t="s">
        <v>35</v>
      </c>
      <c r="G11" s="10">
        <v>3877235.1599999992</v>
      </c>
      <c r="H11" s="10">
        <v>3718467.0399999991</v>
      </c>
      <c r="I11" s="10">
        <v>3733908.0850000009</v>
      </c>
      <c r="J11" s="10">
        <v>3780826.8949999996</v>
      </c>
      <c r="K11" s="10">
        <v>3694770.0399999996</v>
      </c>
      <c r="L11" s="10">
        <v>3657557.2649999992</v>
      </c>
      <c r="M11" s="10">
        <v>22462764.484999999</v>
      </c>
    </row>
    <row r="12" spans="2:13" ht="20" customHeight="1" x14ac:dyDescent="0.2">
      <c r="B12" s="13"/>
      <c r="C12" s="13"/>
      <c r="D12" s="13"/>
      <c r="F12" s="8" t="s">
        <v>36</v>
      </c>
      <c r="G12" s="10">
        <v>4024137.5349999997</v>
      </c>
      <c r="H12" s="10">
        <v>4011405.1999999997</v>
      </c>
      <c r="I12" s="10">
        <v>3942948.14</v>
      </c>
      <c r="J12" s="10">
        <v>3970824.3849999998</v>
      </c>
      <c r="K12" s="10">
        <v>3889441.4650000003</v>
      </c>
      <c r="L12" s="10">
        <v>3880419.9400000004</v>
      </c>
      <c r="M12" s="10">
        <v>23719176.665000003</v>
      </c>
    </row>
    <row r="13" spans="2:13" ht="20" customHeight="1" x14ac:dyDescent="0.2">
      <c r="B13" s="52" t="s">
        <v>77</v>
      </c>
      <c r="C13" s="52"/>
      <c r="D13" s="52"/>
      <c r="F13" s="8" t="s">
        <v>37</v>
      </c>
      <c r="G13" s="10">
        <v>4273537.8099999996</v>
      </c>
      <c r="H13" s="10">
        <v>4080168.1800000006</v>
      </c>
      <c r="I13" s="10">
        <v>4023302.2899999996</v>
      </c>
      <c r="J13" s="10">
        <v>4037121.4999999991</v>
      </c>
      <c r="K13" s="10">
        <v>3997640.0949999993</v>
      </c>
      <c r="L13" s="10">
        <v>4102914.9950000006</v>
      </c>
      <c r="M13" s="10">
        <v>24514684.869999997</v>
      </c>
    </row>
    <row r="14" spans="2:13" ht="20" customHeight="1" x14ac:dyDescent="0.2">
      <c r="B14" s="13"/>
      <c r="C14" s="13"/>
      <c r="D14" s="13"/>
      <c r="F14" s="8" t="s">
        <v>38</v>
      </c>
      <c r="G14" s="10">
        <v>4095526.355</v>
      </c>
      <c r="H14" s="10">
        <v>4066526.7599999993</v>
      </c>
      <c r="I14" s="10">
        <v>4016202.7150000003</v>
      </c>
      <c r="J14" s="10">
        <v>3942254.7350000008</v>
      </c>
      <c r="K14" s="10">
        <v>3963865.1300000004</v>
      </c>
      <c r="L14" s="10">
        <v>3827746.9449999998</v>
      </c>
      <c r="M14" s="10">
        <v>23912122.640000001</v>
      </c>
    </row>
    <row r="15" spans="2:13" ht="20" customHeight="1" x14ac:dyDescent="0.2">
      <c r="B15" s="52" t="s">
        <v>78</v>
      </c>
      <c r="C15" s="52"/>
      <c r="D15" s="52"/>
      <c r="F15" s="8" t="s">
        <v>39</v>
      </c>
      <c r="G15" s="10">
        <v>3702816.2399999998</v>
      </c>
      <c r="H15" s="10">
        <v>3679700.4950000001</v>
      </c>
      <c r="I15" s="10">
        <v>3585331.6499999994</v>
      </c>
      <c r="J15" s="10">
        <v>3489468.1249999995</v>
      </c>
      <c r="K15" s="10">
        <v>3488501.96</v>
      </c>
      <c r="L15" s="10">
        <v>3255461.9250000003</v>
      </c>
      <c r="M15" s="10">
        <v>21201280.395</v>
      </c>
    </row>
    <row r="16" spans="2:13" ht="20" customHeight="1" x14ac:dyDescent="0.2">
      <c r="B16" s="13"/>
      <c r="C16" s="13"/>
      <c r="D16" s="13"/>
      <c r="F16" s="8" t="s">
        <v>40</v>
      </c>
      <c r="G16" s="10">
        <v>3631205.93</v>
      </c>
      <c r="H16" s="10">
        <v>3565917.8600000008</v>
      </c>
      <c r="I16" s="10">
        <v>3444562.5150000006</v>
      </c>
      <c r="J16" s="10">
        <v>3358959.6250000005</v>
      </c>
      <c r="K16" s="10">
        <v>3439348.0550000002</v>
      </c>
      <c r="L16" s="10"/>
      <c r="M16" s="10">
        <v>17439993.985000003</v>
      </c>
    </row>
    <row r="17" spans="2:13" ht="20" customHeight="1" x14ac:dyDescent="0.2">
      <c r="B17" s="52" t="s">
        <v>79</v>
      </c>
      <c r="C17" s="52"/>
      <c r="D17" s="52"/>
      <c r="F17" s="8" t="s">
        <v>41</v>
      </c>
      <c r="G17" s="10">
        <v>3477837.34</v>
      </c>
      <c r="H17" s="10">
        <v>3457230.7249999996</v>
      </c>
      <c r="I17" s="10">
        <v>3585598.3150000004</v>
      </c>
      <c r="J17" s="10">
        <v>3213625.5049999999</v>
      </c>
      <c r="K17" s="10">
        <v>3251778.5900000003</v>
      </c>
      <c r="L17" s="10"/>
      <c r="M17" s="10">
        <v>16986070.474999998</v>
      </c>
    </row>
    <row r="18" spans="2:13" ht="20" customHeight="1" x14ac:dyDescent="0.2">
      <c r="B18" s="13"/>
      <c r="C18" s="13"/>
      <c r="D18" s="13"/>
      <c r="F18" s="8" t="s">
        <v>42</v>
      </c>
      <c r="G18" s="10">
        <v>3838547.9950000001</v>
      </c>
      <c r="H18" s="10">
        <v>3358434.5249999994</v>
      </c>
      <c r="I18" s="10">
        <v>3510985.6399999997</v>
      </c>
      <c r="J18" s="10">
        <v>3453621.1899999995</v>
      </c>
      <c r="K18" s="10">
        <v>3420508.8450000002</v>
      </c>
      <c r="L18" s="10"/>
      <c r="M18" s="10">
        <v>17582098.195</v>
      </c>
    </row>
    <row r="19" spans="2:13" ht="20" customHeight="1" x14ac:dyDescent="0.2">
      <c r="B19" s="60" t="s">
        <v>80</v>
      </c>
      <c r="C19" s="60"/>
      <c r="D19" s="60"/>
      <c r="F19" s="43" t="s">
        <v>30</v>
      </c>
      <c r="G19" s="44">
        <v>45501692.004999988</v>
      </c>
      <c r="H19" s="44">
        <v>44648171.184999995</v>
      </c>
      <c r="I19" s="44">
        <v>43417862.769999996</v>
      </c>
      <c r="J19" s="44">
        <v>43365856.309999995</v>
      </c>
      <c r="K19" s="44">
        <v>43047958.890000001</v>
      </c>
      <c r="L19" s="44">
        <v>32184368.550000004</v>
      </c>
      <c r="M19" s="44">
        <v>252165909.71000004</v>
      </c>
    </row>
    <row r="20" spans="2:13" ht="20" customHeight="1" x14ac:dyDescent="0.2">
      <c r="B20" s="13"/>
      <c r="C20" s="13"/>
      <c r="D20" s="13"/>
    </row>
    <row r="21" spans="2:13" ht="20" customHeight="1" x14ac:dyDescent="0.2">
      <c r="B21" s="52" t="s">
        <v>81</v>
      </c>
      <c r="C21" s="52"/>
      <c r="D21" s="52"/>
    </row>
    <row r="37" spans="21:21" ht="20" customHeight="1" x14ac:dyDescent="0.2"/>
  </sheetData>
  <mergeCells count="11">
    <mergeCell ref="B21:D21"/>
    <mergeCell ref="B9:D9"/>
    <mergeCell ref="B11:D11"/>
    <mergeCell ref="B13:D13"/>
    <mergeCell ref="B15:D15"/>
    <mergeCell ref="B17:D17"/>
    <mergeCell ref="F1:L3"/>
    <mergeCell ref="B3:D3"/>
    <mergeCell ref="B5:D5"/>
    <mergeCell ref="B7:D7"/>
    <mergeCell ref="B19:D19"/>
  </mergeCells>
  <hyperlinks>
    <hyperlink ref="B5:D5" location="'Energy Demand'!A1" display="Energy Demand" xr:uid="{D86BC5E3-F84C-8848-B7E7-D6895F91EC5E}"/>
    <hyperlink ref="B7:D7" location="Summary!A1" display="Summary" xr:uid="{62D786A5-E36D-C44A-9026-3A1DF1F2FC70}"/>
    <hyperlink ref="B9:D9" location="'Top and Bottom 20 Demand'!A1" display="Top and Bottom 20 Demand" xr:uid="{5845F5CF-AB8A-A440-92D8-E5003F7895D4}"/>
    <hyperlink ref="B11:D11" location="'Demand Over Time'!A1" display="Demand Over Time" xr:uid="{32368670-FA41-C04B-BF9F-1613051E7954}"/>
    <hyperlink ref="B13:D13" location="'Effect of Weather'!A1" display="Effect of Weather" xr:uid="{F5CCAA01-3F35-A047-B9C8-30F72B59BCAF}"/>
    <hyperlink ref="B15:D15" location="energy_holidays!A1" display="Energy Holidays" xr:uid="{48E94696-DEB4-6F47-AFFC-73D2F0C047C0}"/>
    <hyperlink ref="B17:D17" location="'Effect of Temp and Hols'!A1" display="Effect of Temp and Hols" xr:uid="{D5BF9245-3178-7D4E-AE3B-C58E9EB8E593}"/>
    <hyperlink ref="B19:D19" location="'YoY Demand'!A1" display="YoY Demand" xr:uid="{C82E9F9D-B787-7446-8090-EC3AED6BB483}"/>
    <hyperlink ref="B21:D21" location="'Demand by Day of Week'!A1" display="Demand by Day of Week" xr:uid="{ABEE40B3-5AFA-BB4B-B2A3-5ACF026344DA}"/>
    <hyperlink ref="B3:D3" location="'Cover Page'!A1" display="Cover Page" xr:uid="{7A742F84-826C-174A-8B31-0AD24528E81C}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CFAA8-040A-1848-8CFA-38AC2DF6A26D}">
  <dimension ref="A1:AW61"/>
  <sheetViews>
    <sheetView showGridLines="0" topLeftCell="B1" workbookViewId="0">
      <selection activeCell="B3" sqref="B3:D3"/>
    </sheetView>
  </sheetViews>
  <sheetFormatPr baseColWidth="10" defaultRowHeight="20" customHeight="1" x14ac:dyDescent="0.2"/>
  <cols>
    <col min="1" max="1" width="14.5" hidden="1" customWidth="1"/>
    <col min="2" max="4" width="10.83203125" style="36" customWidth="1"/>
    <col min="5" max="10" width="9.1640625" bestFit="1" customWidth="1"/>
    <col min="11" max="11" width="10.83203125" bestFit="1" customWidth="1"/>
    <col min="12" max="17" width="9.1640625" bestFit="1" customWidth="1"/>
    <col min="18" max="18" width="10.83203125" bestFit="1" customWidth="1"/>
    <col min="19" max="24" width="9.1640625" bestFit="1" customWidth="1"/>
    <col min="25" max="25" width="10.83203125" bestFit="1" customWidth="1"/>
    <col min="26" max="31" width="9.1640625" bestFit="1" customWidth="1"/>
    <col min="32" max="32" width="10.83203125" bestFit="1" customWidth="1"/>
    <col min="33" max="38" width="9.1640625" bestFit="1" customWidth="1"/>
    <col min="39" max="39" width="10.83203125" bestFit="1" customWidth="1"/>
    <col min="40" max="43" width="9.1640625" bestFit="1" customWidth="1"/>
    <col min="44" max="46" width="11.1640625" bestFit="1" customWidth="1"/>
    <col min="47" max="47" width="12.1640625" bestFit="1" customWidth="1"/>
    <col min="48" max="48" width="11.1640625" bestFit="1" customWidth="1"/>
    <col min="49" max="50" width="12.1640625" bestFit="1" customWidth="1"/>
  </cols>
  <sheetData>
    <row r="1" spans="2:49" ht="20" customHeight="1" x14ac:dyDescent="0.2">
      <c r="F1" s="58" t="s">
        <v>81</v>
      </c>
      <c r="G1" s="58"/>
      <c r="H1" s="58"/>
      <c r="I1" s="58"/>
      <c r="J1" s="58"/>
      <c r="K1" s="58"/>
      <c r="L1" s="58"/>
    </row>
    <row r="2" spans="2:49" ht="20" customHeight="1" x14ac:dyDescent="0.2">
      <c r="F2" s="58"/>
      <c r="G2" s="58"/>
      <c r="H2" s="58"/>
      <c r="I2" s="58"/>
      <c r="J2" s="58"/>
      <c r="K2" s="58"/>
      <c r="L2" s="58"/>
    </row>
    <row r="3" spans="2:49" ht="20" customHeight="1" thickBot="1" x14ac:dyDescent="0.25">
      <c r="B3" s="52" t="s">
        <v>72</v>
      </c>
      <c r="C3" s="52"/>
      <c r="D3" s="52"/>
      <c r="F3" s="59"/>
      <c r="G3" s="59"/>
      <c r="H3" s="59"/>
      <c r="I3" s="59"/>
      <c r="J3" s="59"/>
      <c r="K3" s="59"/>
      <c r="L3" s="59"/>
    </row>
    <row r="4" spans="2:49" ht="20" customHeight="1" x14ac:dyDescent="0.2">
      <c r="B4" s="13"/>
      <c r="C4" s="13"/>
    </row>
    <row r="5" spans="2:49" ht="20" customHeight="1" thickBot="1" x14ac:dyDescent="0.25">
      <c r="B5" s="54" t="s">
        <v>73</v>
      </c>
      <c r="C5" s="54"/>
      <c r="D5" s="54"/>
      <c r="F5" s="13" t="s">
        <v>60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</row>
    <row r="6" spans="2:49" ht="20" customHeight="1" thickBot="1" x14ac:dyDescent="0.25">
      <c r="B6" s="42"/>
      <c r="C6" s="42"/>
      <c r="D6" s="42"/>
      <c r="F6" s="13"/>
      <c r="G6" s="45" t="s">
        <v>24</v>
      </c>
      <c r="H6" s="13"/>
      <c r="I6" s="13"/>
      <c r="J6" s="13"/>
      <c r="K6" s="13"/>
      <c r="L6" s="13"/>
      <c r="M6" s="13"/>
      <c r="N6" s="45" t="s">
        <v>25</v>
      </c>
      <c r="O6" s="13"/>
      <c r="P6" s="13"/>
      <c r="Q6" s="13"/>
      <c r="R6" s="13"/>
      <c r="S6" s="13"/>
      <c r="T6" s="13"/>
      <c r="U6" s="45" t="s">
        <v>26</v>
      </c>
      <c r="V6" s="13"/>
      <c r="W6" s="13"/>
      <c r="X6" s="13"/>
      <c r="Y6" s="13"/>
      <c r="Z6" s="13"/>
      <c r="AA6" s="13"/>
      <c r="AB6" s="45" t="s">
        <v>27</v>
      </c>
      <c r="AC6" s="13"/>
      <c r="AD6" s="13"/>
      <c r="AE6" s="13"/>
      <c r="AF6" s="13"/>
      <c r="AG6" s="13"/>
      <c r="AH6" s="13"/>
      <c r="AI6" s="45" t="s">
        <v>28</v>
      </c>
      <c r="AJ6" s="13"/>
      <c r="AK6" s="13"/>
      <c r="AL6" s="13"/>
      <c r="AM6" s="13"/>
      <c r="AN6" s="13"/>
      <c r="AO6" s="13"/>
      <c r="AP6" s="45" t="s">
        <v>29</v>
      </c>
      <c r="AQ6" s="13"/>
      <c r="AR6" s="13"/>
      <c r="AS6" s="13"/>
      <c r="AT6" s="13"/>
      <c r="AU6" s="13"/>
      <c r="AV6" s="13"/>
      <c r="AW6" s="13" t="s">
        <v>30</v>
      </c>
    </row>
    <row r="7" spans="2:49" ht="20" customHeight="1" x14ac:dyDescent="0.2">
      <c r="B7" s="52" t="s">
        <v>74</v>
      </c>
      <c r="C7" s="52"/>
      <c r="D7" s="52"/>
      <c r="F7" s="13"/>
      <c r="G7" s="13" t="s">
        <v>45</v>
      </c>
      <c r="H7" s="13" t="s">
        <v>46</v>
      </c>
      <c r="I7" s="13" t="s">
        <v>47</v>
      </c>
      <c r="J7" s="13" t="s">
        <v>48</v>
      </c>
      <c r="K7" s="13" t="s">
        <v>49</v>
      </c>
      <c r="L7" s="13" t="s">
        <v>50</v>
      </c>
      <c r="M7" s="13" t="s">
        <v>51</v>
      </c>
      <c r="N7" s="13" t="s">
        <v>45</v>
      </c>
      <c r="O7" s="13" t="s">
        <v>46</v>
      </c>
      <c r="P7" s="13" t="s">
        <v>47</v>
      </c>
      <c r="Q7" s="13" t="s">
        <v>48</v>
      </c>
      <c r="R7" s="13" t="s">
        <v>49</v>
      </c>
      <c r="S7" s="13" t="s">
        <v>50</v>
      </c>
      <c r="T7" s="13" t="s">
        <v>51</v>
      </c>
      <c r="U7" s="13" t="s">
        <v>45</v>
      </c>
      <c r="V7" s="13" t="s">
        <v>46</v>
      </c>
      <c r="W7" s="13" t="s">
        <v>47</v>
      </c>
      <c r="X7" s="13" t="s">
        <v>48</v>
      </c>
      <c r="Y7" s="13" t="s">
        <v>49</v>
      </c>
      <c r="Z7" s="13" t="s">
        <v>50</v>
      </c>
      <c r="AA7" s="13" t="s">
        <v>51</v>
      </c>
      <c r="AB7" s="13" t="s">
        <v>45</v>
      </c>
      <c r="AC7" s="13" t="s">
        <v>46</v>
      </c>
      <c r="AD7" s="13" t="s">
        <v>47</v>
      </c>
      <c r="AE7" s="13" t="s">
        <v>48</v>
      </c>
      <c r="AF7" s="13" t="s">
        <v>49</v>
      </c>
      <c r="AG7" s="13" t="s">
        <v>50</v>
      </c>
      <c r="AH7" s="13" t="s">
        <v>51</v>
      </c>
      <c r="AI7" s="13" t="s">
        <v>45</v>
      </c>
      <c r="AJ7" s="13" t="s">
        <v>46</v>
      </c>
      <c r="AK7" s="13" t="s">
        <v>47</v>
      </c>
      <c r="AL7" s="13" t="s">
        <v>48</v>
      </c>
      <c r="AM7" s="13" t="s">
        <v>49</v>
      </c>
      <c r="AN7" s="13" t="s">
        <v>50</v>
      </c>
      <c r="AO7" s="13" t="s">
        <v>51</v>
      </c>
      <c r="AP7" s="13" t="s">
        <v>45</v>
      </c>
      <c r="AQ7" s="13" t="s">
        <v>46</v>
      </c>
      <c r="AR7" s="13" t="s">
        <v>47</v>
      </c>
      <c r="AS7" s="13" t="s">
        <v>48</v>
      </c>
      <c r="AT7" s="13" t="s">
        <v>49</v>
      </c>
      <c r="AU7" s="13" t="s">
        <v>50</v>
      </c>
      <c r="AV7" s="13" t="s">
        <v>51</v>
      </c>
      <c r="AW7" s="13"/>
    </row>
    <row r="8" spans="2:49" ht="20" customHeight="1" x14ac:dyDescent="0.2">
      <c r="B8" s="13"/>
      <c r="C8" s="13"/>
      <c r="D8" s="13"/>
      <c r="F8" s="8">
        <v>1</v>
      </c>
      <c r="G8" s="10"/>
      <c r="H8" s="10"/>
      <c r="I8" s="10"/>
      <c r="J8" s="10">
        <v>99635.03</v>
      </c>
      <c r="K8" s="10">
        <v>129606.01</v>
      </c>
      <c r="L8" s="10">
        <v>142300.54</v>
      </c>
      <c r="M8" s="10"/>
      <c r="N8" s="10"/>
      <c r="O8" s="10"/>
      <c r="P8" s="10"/>
      <c r="Q8" s="10"/>
      <c r="R8" s="10">
        <v>116040.925</v>
      </c>
      <c r="S8" s="10">
        <v>99622.64</v>
      </c>
      <c r="T8" s="10"/>
      <c r="U8" s="10">
        <v>86507.47</v>
      </c>
      <c r="V8" s="10">
        <v>97564.744999999995</v>
      </c>
      <c r="W8" s="10">
        <v>116606.795</v>
      </c>
      <c r="X8" s="10">
        <v>128079.845</v>
      </c>
      <c r="Y8" s="10">
        <v>136308.73499999999</v>
      </c>
      <c r="Z8" s="10">
        <v>134955.01999999999</v>
      </c>
      <c r="AA8" s="10">
        <v>89403.145000000004</v>
      </c>
      <c r="AB8" s="10">
        <v>95959.684999999998</v>
      </c>
      <c r="AC8" s="10">
        <v>105277.85</v>
      </c>
      <c r="AD8" s="10">
        <v>106373.825</v>
      </c>
      <c r="AE8" s="10">
        <v>113337.685</v>
      </c>
      <c r="AF8" s="10">
        <v>123247.735</v>
      </c>
      <c r="AG8" s="10">
        <v>133705.845</v>
      </c>
      <c r="AH8" s="10"/>
      <c r="AI8" s="10"/>
      <c r="AJ8" s="10">
        <v>98933.06</v>
      </c>
      <c r="AK8" s="10">
        <v>106470.675</v>
      </c>
      <c r="AL8" s="10">
        <v>118789.605</v>
      </c>
      <c r="AM8" s="10">
        <v>133288.46</v>
      </c>
      <c r="AN8" s="10">
        <v>97262.79</v>
      </c>
      <c r="AO8" s="10"/>
      <c r="AP8" s="10"/>
      <c r="AQ8" s="10"/>
      <c r="AR8" s="10">
        <v>89077.854999999996</v>
      </c>
      <c r="AS8" s="10">
        <v>102988.185</v>
      </c>
      <c r="AT8" s="10">
        <v>118922.215</v>
      </c>
      <c r="AU8" s="10">
        <v>102245.61</v>
      </c>
      <c r="AV8" s="10"/>
      <c r="AW8" s="10">
        <v>3022511.9799999995</v>
      </c>
    </row>
    <row r="9" spans="2:49" ht="20" customHeight="1" x14ac:dyDescent="0.2">
      <c r="B9" s="52" t="s">
        <v>75</v>
      </c>
      <c r="C9" s="52"/>
      <c r="D9" s="52"/>
      <c r="F9" s="8">
        <v>2</v>
      </c>
      <c r="G9" s="10">
        <v>118132.2</v>
      </c>
      <c r="H9" s="10">
        <v>130672.485</v>
      </c>
      <c r="I9" s="10">
        <v>153514.82</v>
      </c>
      <c r="J9" s="10">
        <v>142015.655</v>
      </c>
      <c r="K9" s="10">
        <v>121801.155</v>
      </c>
      <c r="L9" s="10">
        <v>103043.66</v>
      </c>
      <c r="M9" s="10">
        <v>104330.715</v>
      </c>
      <c r="N9" s="10">
        <v>110932.505</v>
      </c>
      <c r="O9" s="10">
        <v>117873.58</v>
      </c>
      <c r="P9" s="10">
        <v>115064.265</v>
      </c>
      <c r="Q9" s="10">
        <v>112392.69500000001</v>
      </c>
      <c r="R9" s="10">
        <v>111879.54</v>
      </c>
      <c r="S9" s="10">
        <v>105482.69500000001</v>
      </c>
      <c r="T9" s="10">
        <v>97656.445000000007</v>
      </c>
      <c r="U9" s="10">
        <v>116211.99</v>
      </c>
      <c r="V9" s="10">
        <v>120366.32</v>
      </c>
      <c r="W9" s="10">
        <v>111595.855</v>
      </c>
      <c r="X9" s="10">
        <v>118783.94500000001</v>
      </c>
      <c r="Y9" s="10">
        <v>111341.675</v>
      </c>
      <c r="Z9" s="10">
        <v>88996.625</v>
      </c>
      <c r="AA9" s="10">
        <v>122777.02499999999</v>
      </c>
      <c r="AB9" s="10">
        <v>118832.07</v>
      </c>
      <c r="AC9" s="10">
        <v>111361.05</v>
      </c>
      <c r="AD9" s="10">
        <v>116530.04</v>
      </c>
      <c r="AE9" s="10">
        <v>139607.905</v>
      </c>
      <c r="AF9" s="10">
        <v>132022.87</v>
      </c>
      <c r="AG9" s="10">
        <v>98977.05</v>
      </c>
      <c r="AH9" s="10">
        <v>107142.815</v>
      </c>
      <c r="AI9" s="10">
        <v>109874.9</v>
      </c>
      <c r="AJ9" s="10">
        <v>113446.1</v>
      </c>
      <c r="AK9" s="10">
        <v>105483.435</v>
      </c>
      <c r="AL9" s="10">
        <v>108078.69500000001</v>
      </c>
      <c r="AM9" s="10">
        <v>119728.63499999999</v>
      </c>
      <c r="AN9" s="10">
        <v>108628.96</v>
      </c>
      <c r="AO9" s="10">
        <v>93606.214999999997</v>
      </c>
      <c r="AP9" s="10">
        <v>110253.59</v>
      </c>
      <c r="AQ9" s="10">
        <v>109336.56</v>
      </c>
      <c r="AR9" s="10">
        <v>110038.625</v>
      </c>
      <c r="AS9" s="10">
        <v>127365.59</v>
      </c>
      <c r="AT9" s="10">
        <v>122533.88</v>
      </c>
      <c r="AU9" s="10">
        <v>91886.604999999996</v>
      </c>
      <c r="AV9" s="10">
        <v>95671.2</v>
      </c>
      <c r="AW9" s="10">
        <v>4785272.6399999987</v>
      </c>
    </row>
    <row r="10" spans="2:49" ht="20" customHeight="1" x14ac:dyDescent="0.2">
      <c r="B10" s="13"/>
      <c r="C10" s="13"/>
      <c r="D10" s="13"/>
      <c r="F10" s="8">
        <v>3</v>
      </c>
      <c r="G10" s="10">
        <v>131261.125</v>
      </c>
      <c r="H10" s="10">
        <v>126527.36</v>
      </c>
      <c r="I10" s="10">
        <v>119741.62</v>
      </c>
      <c r="J10" s="10">
        <v>118411.22</v>
      </c>
      <c r="K10" s="10">
        <v>116690.765</v>
      </c>
      <c r="L10" s="10">
        <v>99371.31</v>
      </c>
      <c r="M10" s="10">
        <v>99865.755000000005</v>
      </c>
      <c r="N10" s="10">
        <v>141133.08499999999</v>
      </c>
      <c r="O10" s="10">
        <v>135006.10999999999</v>
      </c>
      <c r="P10" s="10">
        <v>160011.07500000001</v>
      </c>
      <c r="Q10" s="10">
        <v>120396.33500000001</v>
      </c>
      <c r="R10" s="10">
        <v>113244.79</v>
      </c>
      <c r="S10" s="10">
        <v>103046.17</v>
      </c>
      <c r="T10" s="10">
        <v>113049.145</v>
      </c>
      <c r="U10" s="10">
        <v>120928.705</v>
      </c>
      <c r="V10" s="10">
        <v>140517.65</v>
      </c>
      <c r="W10" s="10">
        <v>111211.35</v>
      </c>
      <c r="X10" s="10">
        <v>112371.41</v>
      </c>
      <c r="Y10" s="10">
        <v>107937.685</v>
      </c>
      <c r="Z10" s="10">
        <v>96779.07</v>
      </c>
      <c r="AA10" s="10">
        <v>90294</v>
      </c>
      <c r="AB10" s="10">
        <v>109389.095</v>
      </c>
      <c r="AC10" s="10">
        <v>116074.03</v>
      </c>
      <c r="AD10" s="10">
        <v>129286.36500000001</v>
      </c>
      <c r="AE10" s="10">
        <v>154648.065</v>
      </c>
      <c r="AF10" s="10">
        <v>165070.595</v>
      </c>
      <c r="AG10" s="10">
        <v>124825.02499999999</v>
      </c>
      <c r="AH10" s="10">
        <v>92021.68</v>
      </c>
      <c r="AI10" s="10">
        <v>147070.535</v>
      </c>
      <c r="AJ10" s="10">
        <v>152496.245</v>
      </c>
      <c r="AK10" s="10">
        <v>136971.755</v>
      </c>
      <c r="AL10" s="10">
        <v>145211.49</v>
      </c>
      <c r="AM10" s="10">
        <v>134898.21</v>
      </c>
      <c r="AN10" s="10">
        <v>101692.45</v>
      </c>
      <c r="AO10" s="10">
        <v>101853.24</v>
      </c>
      <c r="AP10" s="10">
        <v>119653.94500000001</v>
      </c>
      <c r="AQ10" s="10">
        <v>137302.60500000001</v>
      </c>
      <c r="AR10" s="10">
        <v>137408.22500000001</v>
      </c>
      <c r="AS10" s="10">
        <v>109669.645</v>
      </c>
      <c r="AT10" s="10">
        <v>108108.175</v>
      </c>
      <c r="AU10" s="10">
        <v>105946.34</v>
      </c>
      <c r="AV10" s="10">
        <v>91797.595000000001</v>
      </c>
      <c r="AW10" s="10">
        <v>5099191.0449999999</v>
      </c>
    </row>
    <row r="11" spans="2:49" ht="20" customHeight="1" x14ac:dyDescent="0.2">
      <c r="B11" s="52" t="s">
        <v>76</v>
      </c>
      <c r="C11" s="52"/>
      <c r="D11" s="52"/>
      <c r="F11" s="8">
        <v>4</v>
      </c>
      <c r="G11" s="10">
        <v>116883.15</v>
      </c>
      <c r="H11" s="10">
        <v>128968.125</v>
      </c>
      <c r="I11" s="10">
        <v>148702.505</v>
      </c>
      <c r="J11" s="10">
        <v>153232.1</v>
      </c>
      <c r="K11" s="10">
        <v>138095.20000000001</v>
      </c>
      <c r="L11" s="10">
        <v>116310.59</v>
      </c>
      <c r="M11" s="10">
        <v>97728.75</v>
      </c>
      <c r="N11" s="10">
        <v>147817.58499999999</v>
      </c>
      <c r="O11" s="10">
        <v>148612.37</v>
      </c>
      <c r="P11" s="10">
        <v>142471.51</v>
      </c>
      <c r="Q11" s="10">
        <v>139450.61499999999</v>
      </c>
      <c r="R11" s="10">
        <v>129135.185</v>
      </c>
      <c r="S11" s="10">
        <v>108097.845</v>
      </c>
      <c r="T11" s="10">
        <v>114097.07</v>
      </c>
      <c r="U11" s="10">
        <v>141332.05499999999</v>
      </c>
      <c r="V11" s="10">
        <v>115664.16</v>
      </c>
      <c r="W11" s="10">
        <v>111936.7</v>
      </c>
      <c r="X11" s="10">
        <v>98590.06</v>
      </c>
      <c r="Y11" s="10">
        <v>112513.82</v>
      </c>
      <c r="Z11" s="10">
        <v>108336.53</v>
      </c>
      <c r="AA11" s="10">
        <v>103291.61</v>
      </c>
      <c r="AB11" s="10">
        <v>137955.42499999999</v>
      </c>
      <c r="AC11" s="10">
        <v>128314.47</v>
      </c>
      <c r="AD11" s="10">
        <v>128899.765</v>
      </c>
      <c r="AE11" s="10">
        <v>139245.21</v>
      </c>
      <c r="AF11" s="10">
        <v>128599.46</v>
      </c>
      <c r="AG11" s="10">
        <v>139114.58499999999</v>
      </c>
      <c r="AH11" s="10">
        <v>127305.2</v>
      </c>
      <c r="AI11" s="10">
        <v>130517.97</v>
      </c>
      <c r="AJ11" s="10">
        <v>141444.78</v>
      </c>
      <c r="AK11" s="10">
        <v>125501.15</v>
      </c>
      <c r="AL11" s="10">
        <v>155891.345</v>
      </c>
      <c r="AM11" s="10">
        <v>168894.845</v>
      </c>
      <c r="AN11" s="10">
        <v>114818.66499999999</v>
      </c>
      <c r="AO11" s="10">
        <v>102283.13</v>
      </c>
      <c r="AP11" s="10">
        <v>116291.535</v>
      </c>
      <c r="AQ11" s="10">
        <v>112128.19500000001</v>
      </c>
      <c r="AR11" s="10">
        <v>119287.15</v>
      </c>
      <c r="AS11" s="10">
        <v>112254.83</v>
      </c>
      <c r="AT11" s="10">
        <v>109316.375</v>
      </c>
      <c r="AU11" s="10">
        <v>102445.88</v>
      </c>
      <c r="AV11" s="10">
        <v>106921.55499999999</v>
      </c>
      <c r="AW11" s="10">
        <v>5268699.0550000006</v>
      </c>
    </row>
    <row r="12" spans="2:49" ht="20" customHeight="1" x14ac:dyDescent="0.2">
      <c r="B12" s="13"/>
      <c r="C12" s="13"/>
      <c r="D12" s="13"/>
      <c r="F12" s="8">
        <v>5</v>
      </c>
      <c r="G12" s="10">
        <v>103769.48</v>
      </c>
      <c r="H12" s="10">
        <v>118393.31</v>
      </c>
      <c r="I12" s="10">
        <v>116763.72500000001</v>
      </c>
      <c r="J12" s="10">
        <v>119313.73</v>
      </c>
      <c r="K12" s="10">
        <v>121018.15</v>
      </c>
      <c r="L12" s="10">
        <v>103822.97</v>
      </c>
      <c r="M12" s="10">
        <v>97959.46</v>
      </c>
      <c r="N12" s="10">
        <v>112649.60000000001</v>
      </c>
      <c r="O12" s="10">
        <v>110152.815</v>
      </c>
      <c r="P12" s="10">
        <v>133718.035</v>
      </c>
      <c r="Q12" s="10">
        <v>134169.82999999999</v>
      </c>
      <c r="R12" s="10">
        <v>123615.21</v>
      </c>
      <c r="S12" s="10">
        <v>107579.345</v>
      </c>
      <c r="T12" s="10">
        <v>103396.3</v>
      </c>
      <c r="U12" s="10">
        <v>124292.955</v>
      </c>
      <c r="V12" s="10">
        <v>112863.01</v>
      </c>
      <c r="W12" s="10">
        <v>114133.73</v>
      </c>
      <c r="X12" s="10">
        <v>110669.27</v>
      </c>
      <c r="Y12" s="10">
        <v>117452.27</v>
      </c>
      <c r="Z12" s="10">
        <v>117361.7</v>
      </c>
      <c r="AA12" s="10">
        <v>109020.58</v>
      </c>
      <c r="AB12" s="10">
        <v>160437.565</v>
      </c>
      <c r="AC12" s="10">
        <v>115239.57</v>
      </c>
      <c r="AD12" s="10">
        <v>108524.18</v>
      </c>
      <c r="AE12" s="10">
        <v>109949.21</v>
      </c>
      <c r="AF12" s="10">
        <v>112946.34</v>
      </c>
      <c r="AG12" s="10">
        <v>104947.325</v>
      </c>
      <c r="AH12" s="10">
        <v>159436.69</v>
      </c>
      <c r="AI12" s="10">
        <v>112374.63</v>
      </c>
      <c r="AJ12" s="10">
        <v>138455.45499999999</v>
      </c>
      <c r="AK12" s="10">
        <v>142113.375</v>
      </c>
      <c r="AL12" s="10">
        <v>110277.21</v>
      </c>
      <c r="AM12" s="10">
        <v>104422.79</v>
      </c>
      <c r="AN12" s="10">
        <v>124749.065</v>
      </c>
      <c r="AO12" s="10">
        <v>99801.574999999997</v>
      </c>
      <c r="AP12" s="10">
        <v>103134.46</v>
      </c>
      <c r="AQ12" s="10">
        <v>116190.55499999999</v>
      </c>
      <c r="AR12" s="10">
        <v>129812.91499999999</v>
      </c>
      <c r="AS12" s="10">
        <v>154816.49</v>
      </c>
      <c r="AT12" s="10">
        <v>170653.84</v>
      </c>
      <c r="AU12" s="10">
        <v>131856.315</v>
      </c>
      <c r="AV12" s="10">
        <v>101233.205</v>
      </c>
      <c r="AW12" s="10">
        <v>5023488.2350000003</v>
      </c>
    </row>
    <row r="13" spans="2:49" ht="20" customHeight="1" x14ac:dyDescent="0.2">
      <c r="B13" s="52" t="s">
        <v>77</v>
      </c>
      <c r="C13" s="52"/>
      <c r="D13" s="52"/>
      <c r="F13" s="8">
        <v>6</v>
      </c>
      <c r="G13" s="10">
        <v>118694.16</v>
      </c>
      <c r="H13" s="10">
        <v>122880.13</v>
      </c>
      <c r="I13" s="10">
        <v>117398.03</v>
      </c>
      <c r="J13" s="10">
        <v>122279.425</v>
      </c>
      <c r="K13" s="10">
        <v>141837.005</v>
      </c>
      <c r="L13" s="10">
        <v>132138.36499999999</v>
      </c>
      <c r="M13" s="10">
        <v>100178.84</v>
      </c>
      <c r="N13" s="10">
        <v>121942.895</v>
      </c>
      <c r="O13" s="10">
        <v>133989.155</v>
      </c>
      <c r="P13" s="10">
        <v>122594.47500000001</v>
      </c>
      <c r="Q13" s="10">
        <v>119919.605</v>
      </c>
      <c r="R13" s="10">
        <v>126330.55</v>
      </c>
      <c r="S13" s="10">
        <v>123737.01</v>
      </c>
      <c r="T13" s="10">
        <v>101279.65</v>
      </c>
      <c r="U13" s="10">
        <v>108761.37</v>
      </c>
      <c r="V13" s="10">
        <v>111543.81</v>
      </c>
      <c r="W13" s="10">
        <v>142213.66</v>
      </c>
      <c r="X13" s="10">
        <v>155060.60999999999</v>
      </c>
      <c r="Y13" s="10">
        <v>138793.59</v>
      </c>
      <c r="Z13" s="10">
        <v>111983.51</v>
      </c>
      <c r="AA13" s="10">
        <v>110384.27499999999</v>
      </c>
      <c r="AB13" s="10">
        <v>126465.96</v>
      </c>
      <c r="AC13" s="10">
        <v>137539.72500000001</v>
      </c>
      <c r="AD13" s="10">
        <v>159307.315</v>
      </c>
      <c r="AE13" s="10">
        <v>149473.01</v>
      </c>
      <c r="AF13" s="10">
        <v>137101.87</v>
      </c>
      <c r="AG13" s="10">
        <v>118113.8</v>
      </c>
      <c r="AH13" s="10">
        <v>106065.935</v>
      </c>
      <c r="AI13" s="10">
        <v>119168.96000000001</v>
      </c>
      <c r="AJ13" s="10">
        <v>119702.045</v>
      </c>
      <c r="AK13" s="10">
        <v>140497.815</v>
      </c>
      <c r="AL13" s="10">
        <v>141593.54500000001</v>
      </c>
      <c r="AM13" s="10">
        <v>117327.495</v>
      </c>
      <c r="AN13" s="10">
        <v>95668.77</v>
      </c>
      <c r="AO13" s="10">
        <v>133287.58499999999</v>
      </c>
      <c r="AP13" s="10">
        <v>105004.91</v>
      </c>
      <c r="AQ13" s="10">
        <v>107034.065</v>
      </c>
      <c r="AR13" s="10">
        <v>108988.44</v>
      </c>
      <c r="AS13" s="10">
        <v>120569.46</v>
      </c>
      <c r="AT13" s="10">
        <v>120734.85</v>
      </c>
      <c r="AU13" s="10">
        <v>107864.44500000001</v>
      </c>
      <c r="AV13" s="10">
        <v>97609.06</v>
      </c>
      <c r="AW13" s="10">
        <v>5153059.18</v>
      </c>
    </row>
    <row r="14" spans="2:49" ht="20" customHeight="1" x14ac:dyDescent="0.2">
      <c r="B14" s="13"/>
      <c r="C14" s="13"/>
      <c r="D14" s="13"/>
      <c r="F14" s="8">
        <v>7</v>
      </c>
      <c r="G14" s="10">
        <v>126813.075</v>
      </c>
      <c r="H14" s="10">
        <v>145948.565</v>
      </c>
      <c r="I14" s="10">
        <v>149322.85</v>
      </c>
      <c r="J14" s="10">
        <v>131376.78</v>
      </c>
      <c r="K14" s="10">
        <v>136070.62</v>
      </c>
      <c r="L14" s="10">
        <v>119692.02499999999</v>
      </c>
      <c r="M14" s="10">
        <v>112108.215</v>
      </c>
      <c r="N14" s="10">
        <v>129327.22500000001</v>
      </c>
      <c r="O14" s="10">
        <v>131271.26500000001</v>
      </c>
      <c r="P14" s="10">
        <v>132265.005</v>
      </c>
      <c r="Q14" s="10">
        <v>131003.79</v>
      </c>
      <c r="R14" s="10">
        <v>133845.51999999999</v>
      </c>
      <c r="S14" s="10">
        <v>120839.995</v>
      </c>
      <c r="T14" s="10">
        <v>124436.81</v>
      </c>
      <c r="U14" s="10">
        <v>104844.105</v>
      </c>
      <c r="V14" s="10">
        <v>111613.05</v>
      </c>
      <c r="W14" s="10">
        <v>116299.39</v>
      </c>
      <c r="X14" s="10">
        <v>119947.59</v>
      </c>
      <c r="Y14" s="10">
        <v>111885.97</v>
      </c>
      <c r="Z14" s="10">
        <v>95623.35</v>
      </c>
      <c r="AA14" s="10">
        <v>89003.15</v>
      </c>
      <c r="AB14" s="10">
        <v>116209.13</v>
      </c>
      <c r="AC14" s="10">
        <v>124882.715</v>
      </c>
      <c r="AD14" s="10">
        <v>115269.5</v>
      </c>
      <c r="AE14" s="10">
        <v>117260.245</v>
      </c>
      <c r="AF14" s="10">
        <v>114736.355</v>
      </c>
      <c r="AG14" s="10">
        <v>105799.935</v>
      </c>
      <c r="AH14" s="10">
        <v>100440.29</v>
      </c>
      <c r="AI14" s="10">
        <v>114085.645</v>
      </c>
      <c r="AJ14" s="10">
        <v>107697.205</v>
      </c>
      <c r="AK14" s="10">
        <v>106692.845</v>
      </c>
      <c r="AL14" s="10">
        <v>107655.08</v>
      </c>
      <c r="AM14" s="10">
        <v>113910.46</v>
      </c>
      <c r="AN14" s="10">
        <v>106467.235</v>
      </c>
      <c r="AO14" s="10">
        <v>94786.72</v>
      </c>
      <c r="AP14" s="10">
        <v>122975.46</v>
      </c>
      <c r="AQ14" s="10">
        <v>127110.58</v>
      </c>
      <c r="AR14" s="10">
        <v>124618.565</v>
      </c>
      <c r="AS14" s="10">
        <v>139137.185</v>
      </c>
      <c r="AT14" s="10">
        <v>139855.63</v>
      </c>
      <c r="AU14" s="10">
        <v>108300.63499999999</v>
      </c>
      <c r="AV14" s="10">
        <v>103857.11</v>
      </c>
      <c r="AW14" s="10">
        <v>4985286.870000001</v>
      </c>
    </row>
    <row r="15" spans="2:49" ht="20" customHeight="1" x14ac:dyDescent="0.2">
      <c r="B15" s="52" t="s">
        <v>78</v>
      </c>
      <c r="C15" s="52"/>
      <c r="D15" s="52"/>
      <c r="F15" s="8">
        <v>8</v>
      </c>
      <c r="G15" s="10">
        <v>131832.63</v>
      </c>
      <c r="H15" s="10">
        <v>127666.01</v>
      </c>
      <c r="I15" s="10">
        <v>125972.765</v>
      </c>
      <c r="J15" s="10">
        <v>139399.69</v>
      </c>
      <c r="K15" s="10">
        <v>139465.67499999999</v>
      </c>
      <c r="L15" s="10">
        <v>136283.03</v>
      </c>
      <c r="M15" s="10">
        <v>125287.71</v>
      </c>
      <c r="N15" s="10">
        <v>120863.325</v>
      </c>
      <c r="O15" s="10">
        <v>117062.035</v>
      </c>
      <c r="P15" s="10">
        <v>119481.79</v>
      </c>
      <c r="Q15" s="10">
        <v>125964.185</v>
      </c>
      <c r="R15" s="10">
        <v>122991.66</v>
      </c>
      <c r="S15" s="10">
        <v>105911.71</v>
      </c>
      <c r="T15" s="10">
        <v>104364.735</v>
      </c>
      <c r="U15" s="10">
        <v>105341.86500000001</v>
      </c>
      <c r="V15" s="10">
        <v>112351.47</v>
      </c>
      <c r="W15" s="10">
        <v>116690.17</v>
      </c>
      <c r="X15" s="10">
        <v>117948.685</v>
      </c>
      <c r="Y15" s="10">
        <v>111229.52</v>
      </c>
      <c r="Z15" s="10">
        <v>95046.904999999999</v>
      </c>
      <c r="AA15" s="10">
        <v>91280.024999999994</v>
      </c>
      <c r="AB15" s="10">
        <v>113116.425</v>
      </c>
      <c r="AC15" s="10">
        <v>120035.38499999999</v>
      </c>
      <c r="AD15" s="10">
        <v>124481.41499999999</v>
      </c>
      <c r="AE15" s="10">
        <v>133607.065</v>
      </c>
      <c r="AF15" s="10">
        <v>136328.345</v>
      </c>
      <c r="AG15" s="10">
        <v>119226.435</v>
      </c>
      <c r="AH15" s="10">
        <v>105085.515</v>
      </c>
      <c r="AI15" s="10">
        <v>116995.065</v>
      </c>
      <c r="AJ15" s="10">
        <v>110531.6</v>
      </c>
      <c r="AK15" s="10">
        <v>108972.30499999999</v>
      </c>
      <c r="AL15" s="10">
        <v>110235.33500000001</v>
      </c>
      <c r="AM15" s="10">
        <v>109901.75999999999</v>
      </c>
      <c r="AN15" s="10">
        <v>99890.25</v>
      </c>
      <c r="AO15" s="10">
        <v>108470.925</v>
      </c>
      <c r="AP15" s="10">
        <v>123351.845</v>
      </c>
      <c r="AQ15" s="10">
        <v>119178.12</v>
      </c>
      <c r="AR15" s="10">
        <v>109375.215</v>
      </c>
      <c r="AS15" s="10">
        <v>112202.145</v>
      </c>
      <c r="AT15" s="10">
        <v>108949.05499999999</v>
      </c>
      <c r="AU15" s="10">
        <v>96922.02</v>
      </c>
      <c r="AV15" s="10">
        <v>100904.27</v>
      </c>
      <c r="AW15" s="10">
        <v>4880196.0849999972</v>
      </c>
    </row>
    <row r="16" spans="2:49" ht="20" customHeight="1" x14ac:dyDescent="0.2">
      <c r="B16" s="13"/>
      <c r="C16" s="13"/>
      <c r="D16" s="13"/>
      <c r="F16" s="8">
        <v>9</v>
      </c>
      <c r="G16" s="10">
        <v>135255.815</v>
      </c>
      <c r="H16" s="10">
        <v>120263.515</v>
      </c>
      <c r="I16" s="10">
        <v>130062.755</v>
      </c>
      <c r="J16" s="10">
        <v>131525.85500000001</v>
      </c>
      <c r="K16" s="10">
        <v>131069.4</v>
      </c>
      <c r="L16" s="10">
        <v>116275.73</v>
      </c>
      <c r="M16" s="10">
        <v>138016.35</v>
      </c>
      <c r="N16" s="10">
        <v>130527.325</v>
      </c>
      <c r="O16" s="10">
        <v>156924.82999999999</v>
      </c>
      <c r="P16" s="10">
        <v>152419.41500000001</v>
      </c>
      <c r="Q16" s="10">
        <v>138064.85500000001</v>
      </c>
      <c r="R16" s="10">
        <v>122575.935</v>
      </c>
      <c r="S16" s="10">
        <v>110545.84</v>
      </c>
      <c r="T16" s="10">
        <v>107884.355</v>
      </c>
      <c r="U16" s="10">
        <v>131090.77499999999</v>
      </c>
      <c r="V16" s="10">
        <v>140167.5</v>
      </c>
      <c r="W16" s="10">
        <v>137291.97</v>
      </c>
      <c r="X16" s="10">
        <v>127633.27499999999</v>
      </c>
      <c r="Y16" s="10">
        <v>124311.33</v>
      </c>
      <c r="Z16" s="10">
        <v>116083.295</v>
      </c>
      <c r="AA16" s="10">
        <v>100495.61500000001</v>
      </c>
      <c r="AB16" s="10">
        <v>117952.36500000001</v>
      </c>
      <c r="AC16" s="10">
        <v>127894.285</v>
      </c>
      <c r="AD16" s="10">
        <v>123400.17</v>
      </c>
      <c r="AE16" s="10">
        <v>117346.26</v>
      </c>
      <c r="AF16" s="10">
        <v>119960.33</v>
      </c>
      <c r="AG16" s="10">
        <v>111096.30499999999</v>
      </c>
      <c r="AH16" s="10">
        <v>96305.07</v>
      </c>
      <c r="AI16" s="10">
        <v>133476.60500000001</v>
      </c>
      <c r="AJ16" s="10">
        <v>123114.11500000001</v>
      </c>
      <c r="AK16" s="10">
        <v>125272.27</v>
      </c>
      <c r="AL16" s="10">
        <v>150472.255</v>
      </c>
      <c r="AM16" s="10">
        <v>163682.04</v>
      </c>
      <c r="AN16" s="10">
        <v>146265.11499999999</v>
      </c>
      <c r="AO16" s="10">
        <v>106877.86500000001</v>
      </c>
      <c r="AP16" s="10">
        <v>122619.05499999999</v>
      </c>
      <c r="AQ16" s="10">
        <v>123558.425</v>
      </c>
      <c r="AR16" s="10">
        <v>108371.125</v>
      </c>
      <c r="AS16" s="10">
        <v>108675.4</v>
      </c>
      <c r="AT16" s="10">
        <v>110006.97</v>
      </c>
      <c r="AU16" s="10">
        <v>100380.94</v>
      </c>
      <c r="AV16" s="10">
        <v>106129.66499999999</v>
      </c>
      <c r="AW16" s="10">
        <v>5241342.3650000012</v>
      </c>
    </row>
    <row r="17" spans="2:49" ht="20" customHeight="1" x14ac:dyDescent="0.2">
      <c r="B17" s="52" t="s">
        <v>79</v>
      </c>
      <c r="C17" s="52"/>
      <c r="D17" s="52"/>
      <c r="F17" s="8">
        <v>10</v>
      </c>
      <c r="G17" s="10">
        <v>123301.83500000001</v>
      </c>
      <c r="H17" s="10">
        <v>126750.29</v>
      </c>
      <c r="I17" s="10">
        <v>120764.185</v>
      </c>
      <c r="J17" s="10">
        <v>114967.345</v>
      </c>
      <c r="K17" s="10">
        <v>117053.75</v>
      </c>
      <c r="L17" s="10">
        <v>108344.575</v>
      </c>
      <c r="M17" s="10">
        <v>103462.78</v>
      </c>
      <c r="N17" s="10">
        <v>125400.08</v>
      </c>
      <c r="O17" s="10">
        <v>142242.595</v>
      </c>
      <c r="P17" s="10">
        <v>145182.98000000001</v>
      </c>
      <c r="Q17" s="10">
        <v>136226.12</v>
      </c>
      <c r="R17" s="10">
        <v>149376.57</v>
      </c>
      <c r="S17" s="10">
        <v>124692.315</v>
      </c>
      <c r="T17" s="10">
        <v>105781.985</v>
      </c>
      <c r="U17" s="10">
        <v>116447.855</v>
      </c>
      <c r="V17" s="10">
        <v>117931.46</v>
      </c>
      <c r="W17" s="10">
        <v>124370.765</v>
      </c>
      <c r="X17" s="10">
        <v>129649.25</v>
      </c>
      <c r="Y17" s="10">
        <v>125346.075</v>
      </c>
      <c r="Z17" s="10">
        <v>108816.81</v>
      </c>
      <c r="AA17" s="10">
        <v>103539.02</v>
      </c>
      <c r="AB17" s="10">
        <v>112527.285</v>
      </c>
      <c r="AC17" s="10">
        <v>113850.81</v>
      </c>
      <c r="AD17" s="10">
        <v>122717.5</v>
      </c>
      <c r="AE17" s="10">
        <v>128732.59</v>
      </c>
      <c r="AF17" s="10">
        <v>127805.485</v>
      </c>
      <c r="AG17" s="10">
        <v>120398.88499999999</v>
      </c>
      <c r="AH17" s="10">
        <v>101334.2</v>
      </c>
      <c r="AI17" s="10">
        <v>136528.81</v>
      </c>
      <c r="AJ17" s="10">
        <v>126073.53</v>
      </c>
      <c r="AK17" s="10">
        <v>108723.61500000001</v>
      </c>
      <c r="AL17" s="10">
        <v>114519.86500000001</v>
      </c>
      <c r="AM17" s="10">
        <v>117281.2</v>
      </c>
      <c r="AN17" s="10">
        <v>106854.935</v>
      </c>
      <c r="AO17" s="10">
        <v>138597.69</v>
      </c>
      <c r="AP17" s="10">
        <v>106359.955</v>
      </c>
      <c r="AQ17" s="10">
        <v>108746.37</v>
      </c>
      <c r="AR17" s="10">
        <v>117505.625</v>
      </c>
      <c r="AS17" s="10">
        <v>119734.63499999999</v>
      </c>
      <c r="AT17" s="10">
        <v>111322.325</v>
      </c>
      <c r="AU17" s="10">
        <v>96850.78</v>
      </c>
      <c r="AV17" s="10">
        <v>101413.145</v>
      </c>
      <c r="AW17" s="10">
        <v>5007527.8750000009</v>
      </c>
    </row>
    <row r="18" spans="2:49" ht="20" customHeight="1" x14ac:dyDescent="0.2">
      <c r="B18" s="13"/>
      <c r="C18" s="13"/>
      <c r="D18" s="13"/>
      <c r="F18" s="8">
        <v>11</v>
      </c>
      <c r="G18" s="10">
        <v>108282.48</v>
      </c>
      <c r="H18" s="10">
        <v>125828.53</v>
      </c>
      <c r="I18" s="10">
        <v>124418.41499999999</v>
      </c>
      <c r="J18" s="10">
        <v>121683.65</v>
      </c>
      <c r="K18" s="10">
        <v>120929.815</v>
      </c>
      <c r="L18" s="10">
        <v>108738.82</v>
      </c>
      <c r="M18" s="10">
        <v>106348.78</v>
      </c>
      <c r="N18" s="10">
        <v>131465.82500000001</v>
      </c>
      <c r="O18" s="10">
        <v>160285.01500000001</v>
      </c>
      <c r="P18" s="10">
        <v>152599.125</v>
      </c>
      <c r="Q18" s="10">
        <v>135635.70499999999</v>
      </c>
      <c r="R18" s="10">
        <v>141414.35</v>
      </c>
      <c r="S18" s="10">
        <v>119690.755</v>
      </c>
      <c r="T18" s="10">
        <v>117707.95</v>
      </c>
      <c r="U18" s="10">
        <v>104468.9</v>
      </c>
      <c r="V18" s="10">
        <v>133227.785</v>
      </c>
      <c r="W18" s="10">
        <v>139672.83499999999</v>
      </c>
      <c r="X18" s="10">
        <v>124255.97500000001</v>
      </c>
      <c r="Y18" s="10">
        <v>111612.075</v>
      </c>
      <c r="Z18" s="10">
        <v>107731.78</v>
      </c>
      <c r="AA18" s="10">
        <v>102617.51</v>
      </c>
      <c r="AB18" s="10">
        <v>97542.31</v>
      </c>
      <c r="AC18" s="10">
        <v>112663.625</v>
      </c>
      <c r="AD18" s="10">
        <v>114195.35</v>
      </c>
      <c r="AE18" s="10">
        <v>116045.27</v>
      </c>
      <c r="AF18" s="10">
        <v>116284.345</v>
      </c>
      <c r="AG18" s="10">
        <v>110715.12</v>
      </c>
      <c r="AH18" s="10">
        <v>104486.18</v>
      </c>
      <c r="AI18" s="10">
        <v>103219.08</v>
      </c>
      <c r="AJ18" s="10">
        <v>110086.7</v>
      </c>
      <c r="AK18" s="10">
        <v>114740.52</v>
      </c>
      <c r="AL18" s="10">
        <v>112785.78</v>
      </c>
      <c r="AM18" s="10">
        <v>111179.125</v>
      </c>
      <c r="AN18" s="10">
        <v>105119.48</v>
      </c>
      <c r="AO18" s="10">
        <v>101994.05499999999</v>
      </c>
      <c r="AP18" s="10">
        <v>94641.7</v>
      </c>
      <c r="AQ18" s="10">
        <v>112142.54</v>
      </c>
      <c r="AR18" s="10">
        <v>118830.14</v>
      </c>
      <c r="AS18" s="10">
        <v>120272.77499999999</v>
      </c>
      <c r="AT18" s="10">
        <v>115075.81</v>
      </c>
      <c r="AU18" s="10">
        <v>96016.19</v>
      </c>
      <c r="AV18" s="10">
        <v>92553.29</v>
      </c>
      <c r="AW18" s="10">
        <v>4879205.4600000009</v>
      </c>
    </row>
    <row r="19" spans="2:49" ht="20" customHeight="1" x14ac:dyDescent="0.2">
      <c r="B19" s="52" t="s">
        <v>80</v>
      </c>
      <c r="C19" s="52"/>
      <c r="D19" s="52"/>
      <c r="F19" s="8">
        <v>12</v>
      </c>
      <c r="G19" s="10">
        <v>123787.075</v>
      </c>
      <c r="H19" s="10">
        <v>125600.86</v>
      </c>
      <c r="I19" s="10">
        <v>127975.815</v>
      </c>
      <c r="J19" s="10">
        <v>128319.45</v>
      </c>
      <c r="K19" s="10">
        <v>119491.32</v>
      </c>
      <c r="L19" s="10">
        <v>106754.8</v>
      </c>
      <c r="M19" s="10">
        <v>100170.295</v>
      </c>
      <c r="N19" s="10">
        <v>105388.57</v>
      </c>
      <c r="O19" s="10">
        <v>123073.98</v>
      </c>
      <c r="P19" s="10">
        <v>135047.625</v>
      </c>
      <c r="Q19" s="10">
        <v>143184.80499999999</v>
      </c>
      <c r="R19" s="10">
        <v>118189.72</v>
      </c>
      <c r="S19" s="10">
        <v>105484.1</v>
      </c>
      <c r="T19" s="10">
        <v>111329.62</v>
      </c>
      <c r="U19" s="10">
        <v>131980.98499999999</v>
      </c>
      <c r="V19" s="10">
        <v>127625.36500000001</v>
      </c>
      <c r="W19" s="10">
        <v>114696.37</v>
      </c>
      <c r="X19" s="10">
        <v>111632.83500000001</v>
      </c>
      <c r="Y19" s="10">
        <v>115411.41</v>
      </c>
      <c r="Z19" s="10">
        <v>107465.98</v>
      </c>
      <c r="AA19" s="10">
        <v>113593.82</v>
      </c>
      <c r="AB19" s="10">
        <v>111617.94500000001</v>
      </c>
      <c r="AC19" s="10">
        <v>110794.26</v>
      </c>
      <c r="AD19" s="10">
        <v>111254.315</v>
      </c>
      <c r="AE19" s="10">
        <v>115020.505</v>
      </c>
      <c r="AF19" s="10">
        <v>119298.325</v>
      </c>
      <c r="AG19" s="10">
        <v>112312.69500000001</v>
      </c>
      <c r="AH19" s="10">
        <v>97262.705000000002</v>
      </c>
      <c r="AI19" s="10">
        <v>121954.38499999999</v>
      </c>
      <c r="AJ19" s="10">
        <v>123290.83500000001</v>
      </c>
      <c r="AK19" s="10">
        <v>123994.3</v>
      </c>
      <c r="AL19" s="10">
        <v>124181.405</v>
      </c>
      <c r="AM19" s="10">
        <v>128305.64</v>
      </c>
      <c r="AN19" s="10">
        <v>109147.65</v>
      </c>
      <c r="AO19" s="10">
        <v>105669.045</v>
      </c>
      <c r="AP19" s="10">
        <v>110586.815</v>
      </c>
      <c r="AQ19" s="10">
        <v>115254.185</v>
      </c>
      <c r="AR19" s="10">
        <v>121127.145</v>
      </c>
      <c r="AS19" s="10">
        <v>127266.86</v>
      </c>
      <c r="AT19" s="10">
        <v>111547.605</v>
      </c>
      <c r="AU19" s="10">
        <v>103999.33500000001</v>
      </c>
      <c r="AV19" s="10">
        <v>97664.934999999998</v>
      </c>
      <c r="AW19" s="10">
        <v>4897755.6899999985</v>
      </c>
    </row>
    <row r="20" spans="2:49" ht="20" customHeight="1" x14ac:dyDescent="0.2">
      <c r="B20" s="13"/>
      <c r="C20" s="13"/>
      <c r="D20" s="13"/>
      <c r="F20" s="8">
        <v>13</v>
      </c>
      <c r="G20" s="10">
        <v>122810.05</v>
      </c>
      <c r="H20" s="10">
        <v>123234.935</v>
      </c>
      <c r="I20" s="10">
        <v>122268.86</v>
      </c>
      <c r="J20" s="10">
        <v>121998.2</v>
      </c>
      <c r="K20" s="10">
        <v>122346.33500000001</v>
      </c>
      <c r="L20" s="10">
        <v>112187.715</v>
      </c>
      <c r="M20" s="10">
        <v>106555.03</v>
      </c>
      <c r="N20" s="10">
        <v>117796.715</v>
      </c>
      <c r="O20" s="10">
        <v>124081.46</v>
      </c>
      <c r="P20" s="10">
        <v>126074.895</v>
      </c>
      <c r="Q20" s="10">
        <v>125072.73</v>
      </c>
      <c r="R20" s="10">
        <v>101740.89</v>
      </c>
      <c r="S20" s="10">
        <v>102726.745</v>
      </c>
      <c r="T20" s="10">
        <v>100394.06</v>
      </c>
      <c r="U20" s="10">
        <v>116237.22</v>
      </c>
      <c r="V20" s="10">
        <v>111032.97500000001</v>
      </c>
      <c r="W20" s="10">
        <v>109640.33</v>
      </c>
      <c r="X20" s="10">
        <v>107491.87</v>
      </c>
      <c r="Y20" s="10">
        <v>110662.245</v>
      </c>
      <c r="Z20" s="10">
        <v>97402.264999999999</v>
      </c>
      <c r="AA20" s="10">
        <v>104189.1</v>
      </c>
      <c r="AB20" s="10">
        <v>112488.215</v>
      </c>
      <c r="AC20" s="10">
        <v>116809.36500000001</v>
      </c>
      <c r="AD20" s="10">
        <v>117744.005</v>
      </c>
      <c r="AE20" s="10">
        <v>116457.26</v>
      </c>
      <c r="AF20" s="10">
        <v>97070.345000000001</v>
      </c>
      <c r="AG20" s="10">
        <v>99687.64</v>
      </c>
      <c r="AH20" s="10">
        <v>98918.514999999999</v>
      </c>
      <c r="AI20" s="10">
        <v>107583.935</v>
      </c>
      <c r="AJ20" s="10">
        <v>108840.18</v>
      </c>
      <c r="AK20" s="10">
        <v>113307.595</v>
      </c>
      <c r="AL20" s="10">
        <v>113923.16</v>
      </c>
      <c r="AM20" s="10">
        <v>110768.285</v>
      </c>
      <c r="AN20" s="10">
        <v>101262.655</v>
      </c>
      <c r="AO20" s="10">
        <v>104226.83</v>
      </c>
      <c r="AP20" s="10">
        <v>112906.94500000001</v>
      </c>
      <c r="AQ20" s="10">
        <v>114935.545</v>
      </c>
      <c r="AR20" s="10">
        <v>113147.815</v>
      </c>
      <c r="AS20" s="10">
        <v>110088.01</v>
      </c>
      <c r="AT20" s="10">
        <v>111958.245</v>
      </c>
      <c r="AU20" s="10">
        <v>97923.714999999997</v>
      </c>
      <c r="AV20" s="10">
        <v>97449.684999999998</v>
      </c>
      <c r="AW20" s="10">
        <v>4663442.57</v>
      </c>
    </row>
    <row r="21" spans="2:49" ht="20" customHeight="1" x14ac:dyDescent="0.2">
      <c r="B21" s="60" t="s">
        <v>81</v>
      </c>
      <c r="C21" s="60"/>
      <c r="D21" s="60"/>
      <c r="F21" s="8">
        <v>14</v>
      </c>
      <c r="G21" s="10">
        <v>123061.87</v>
      </c>
      <c r="H21" s="10">
        <v>125795.325</v>
      </c>
      <c r="I21" s="10">
        <v>122042.265</v>
      </c>
      <c r="J21" s="10">
        <v>113838.41</v>
      </c>
      <c r="K21" s="10">
        <v>98891.06</v>
      </c>
      <c r="L21" s="10">
        <v>103999.17</v>
      </c>
      <c r="M21" s="10">
        <v>106418.66499999999</v>
      </c>
      <c r="N21" s="10">
        <v>102746.6</v>
      </c>
      <c r="O21" s="10">
        <v>118281.13</v>
      </c>
      <c r="P21" s="10">
        <v>122625.21</v>
      </c>
      <c r="Q21" s="10">
        <v>122964.715</v>
      </c>
      <c r="R21" s="10">
        <v>116321.60000000001</v>
      </c>
      <c r="S21" s="10">
        <v>102832.72</v>
      </c>
      <c r="T21" s="10">
        <v>98324.645000000004</v>
      </c>
      <c r="U21" s="10">
        <v>107895.52499999999</v>
      </c>
      <c r="V21" s="10">
        <v>113138.67</v>
      </c>
      <c r="W21" s="10">
        <v>114191.35</v>
      </c>
      <c r="X21" s="10">
        <v>114817.30499999999</v>
      </c>
      <c r="Y21" s="10">
        <v>110160.02499999999</v>
      </c>
      <c r="Z21" s="10">
        <v>99084.74</v>
      </c>
      <c r="AA21" s="10">
        <v>94477.095000000001</v>
      </c>
      <c r="AB21" s="10">
        <v>98258.25</v>
      </c>
      <c r="AC21" s="10">
        <v>113381.53</v>
      </c>
      <c r="AD21" s="10">
        <v>115974.61</v>
      </c>
      <c r="AE21" s="10">
        <v>117551.69500000001</v>
      </c>
      <c r="AF21" s="10">
        <v>115979.07</v>
      </c>
      <c r="AG21" s="10">
        <v>105938.47500000001</v>
      </c>
      <c r="AH21" s="10">
        <v>98817.03</v>
      </c>
      <c r="AI21" s="10">
        <v>116817.43</v>
      </c>
      <c r="AJ21" s="10">
        <v>114927.205</v>
      </c>
      <c r="AK21" s="10">
        <v>115188.76</v>
      </c>
      <c r="AL21" s="10">
        <v>113763.83500000001</v>
      </c>
      <c r="AM21" s="10">
        <v>111484.73</v>
      </c>
      <c r="AN21" s="10">
        <v>102229.645</v>
      </c>
      <c r="AO21" s="10">
        <v>101119.83500000001</v>
      </c>
      <c r="AP21" s="10">
        <v>107687.51</v>
      </c>
      <c r="AQ21" s="10">
        <v>109043.86500000001</v>
      </c>
      <c r="AR21" s="10">
        <v>110991.625</v>
      </c>
      <c r="AS21" s="10">
        <v>116302.66499999999</v>
      </c>
      <c r="AT21" s="10">
        <v>104294.57</v>
      </c>
      <c r="AU21" s="10">
        <v>101854.155</v>
      </c>
      <c r="AV21" s="10">
        <v>95953.205000000002</v>
      </c>
      <c r="AW21" s="10">
        <v>4619467.790000001</v>
      </c>
    </row>
    <row r="22" spans="2:49" ht="20" customHeight="1" x14ac:dyDescent="0.2">
      <c r="F22" s="8">
        <v>15</v>
      </c>
      <c r="G22" s="10">
        <v>107383.37</v>
      </c>
      <c r="H22" s="10">
        <v>120235.505</v>
      </c>
      <c r="I22" s="10">
        <v>122129.77499999999</v>
      </c>
      <c r="J22" s="10">
        <v>123990.76</v>
      </c>
      <c r="K22" s="10">
        <v>121753.11500000001</v>
      </c>
      <c r="L22" s="10">
        <v>110034.16499999999</v>
      </c>
      <c r="M22" s="10">
        <v>103685.45</v>
      </c>
      <c r="N22" s="10">
        <v>120445.735</v>
      </c>
      <c r="O22" s="10">
        <v>120371.235</v>
      </c>
      <c r="P22" s="10">
        <v>125657.125</v>
      </c>
      <c r="Q22" s="10">
        <v>125663.33</v>
      </c>
      <c r="R22" s="10">
        <v>124266.88499999999</v>
      </c>
      <c r="S22" s="10">
        <v>109044.9</v>
      </c>
      <c r="T22" s="10">
        <v>102084</v>
      </c>
      <c r="U22" s="10">
        <v>113287.05499999999</v>
      </c>
      <c r="V22" s="10">
        <v>114159.965</v>
      </c>
      <c r="W22" s="10">
        <v>114335.995</v>
      </c>
      <c r="X22" s="10">
        <v>112704.045</v>
      </c>
      <c r="Y22" s="10">
        <v>97436.41</v>
      </c>
      <c r="Z22" s="10">
        <v>99608.57</v>
      </c>
      <c r="AA22" s="10">
        <v>96041.895000000004</v>
      </c>
      <c r="AB22" s="10">
        <v>118702.925</v>
      </c>
      <c r="AC22" s="10">
        <v>122423.01</v>
      </c>
      <c r="AD22" s="10">
        <v>121944.995</v>
      </c>
      <c r="AE22" s="10">
        <v>119876.63</v>
      </c>
      <c r="AF22" s="10">
        <v>113609.76</v>
      </c>
      <c r="AG22" s="10">
        <v>105135.30499999999</v>
      </c>
      <c r="AH22" s="10">
        <v>100571.16499999999</v>
      </c>
      <c r="AI22" s="10">
        <v>108543.63499999999</v>
      </c>
      <c r="AJ22" s="10">
        <v>111999.03999999999</v>
      </c>
      <c r="AK22" s="10">
        <v>120858.98</v>
      </c>
      <c r="AL22" s="10">
        <v>116890.61</v>
      </c>
      <c r="AM22" s="10">
        <v>114848.77</v>
      </c>
      <c r="AN22" s="10">
        <v>105963.55499999999</v>
      </c>
      <c r="AO22" s="10">
        <v>93590.425000000003</v>
      </c>
      <c r="AP22" s="10">
        <v>118074.565</v>
      </c>
      <c r="AQ22" s="10">
        <v>118404.455</v>
      </c>
      <c r="AR22" s="10">
        <v>108404.01</v>
      </c>
      <c r="AS22" s="10">
        <v>108587.52</v>
      </c>
      <c r="AT22" s="10">
        <v>94831.23</v>
      </c>
      <c r="AU22" s="10">
        <v>92097.07</v>
      </c>
      <c r="AV22" s="10">
        <v>105098.02499999999</v>
      </c>
      <c r="AW22" s="10">
        <v>4704774.9649999999</v>
      </c>
    </row>
    <row r="23" spans="2:49" ht="20" customHeight="1" x14ac:dyDescent="0.2">
      <c r="F23" s="8">
        <v>16</v>
      </c>
      <c r="G23" s="10">
        <v>125107.78</v>
      </c>
      <c r="H23" s="10">
        <v>127793.38</v>
      </c>
      <c r="I23" s="10">
        <v>126673.935</v>
      </c>
      <c r="J23" s="10">
        <v>126937.94</v>
      </c>
      <c r="K23" s="10">
        <v>131031.41499999999</v>
      </c>
      <c r="L23" s="10">
        <v>109763.985</v>
      </c>
      <c r="M23" s="10">
        <v>103760.22500000001</v>
      </c>
      <c r="N23" s="10">
        <v>118614.005</v>
      </c>
      <c r="O23" s="10">
        <v>123808.76</v>
      </c>
      <c r="P23" s="10">
        <v>124686.63</v>
      </c>
      <c r="Q23" s="10">
        <v>126519.065</v>
      </c>
      <c r="R23" s="10">
        <v>124721.485</v>
      </c>
      <c r="S23" s="10">
        <v>108525.965</v>
      </c>
      <c r="T23" s="10">
        <v>99845.345000000001</v>
      </c>
      <c r="U23" s="10">
        <v>99945.494999999995</v>
      </c>
      <c r="V23" s="10">
        <v>111955.175</v>
      </c>
      <c r="W23" s="10">
        <v>114436.97</v>
      </c>
      <c r="X23" s="10">
        <v>112816.68</v>
      </c>
      <c r="Y23" s="10">
        <v>114522.44</v>
      </c>
      <c r="Z23" s="10">
        <v>102528.4</v>
      </c>
      <c r="AA23" s="10">
        <v>96594.744999999995</v>
      </c>
      <c r="AB23" s="10">
        <v>115694.64</v>
      </c>
      <c r="AC23" s="10">
        <v>121092.855</v>
      </c>
      <c r="AD23" s="10">
        <v>120784.875</v>
      </c>
      <c r="AE23" s="10">
        <v>120448.935</v>
      </c>
      <c r="AF23" s="10">
        <v>118324.09</v>
      </c>
      <c r="AG23" s="10">
        <v>107479.26</v>
      </c>
      <c r="AH23" s="10">
        <v>104123.39</v>
      </c>
      <c r="AI23" s="10">
        <v>114194.955</v>
      </c>
      <c r="AJ23" s="10">
        <v>115392.875</v>
      </c>
      <c r="AK23" s="10">
        <v>117281.13</v>
      </c>
      <c r="AL23" s="10">
        <v>111360.065</v>
      </c>
      <c r="AM23" s="10">
        <v>95967.404999999999</v>
      </c>
      <c r="AN23" s="10">
        <v>95654.36</v>
      </c>
      <c r="AO23" s="10">
        <v>98680</v>
      </c>
      <c r="AP23" s="10">
        <v>100025.9</v>
      </c>
      <c r="AQ23" s="10">
        <v>107849.83</v>
      </c>
      <c r="AR23" s="10">
        <v>104547.34</v>
      </c>
      <c r="AS23" s="10">
        <v>106527.94500000001</v>
      </c>
      <c r="AT23" s="10">
        <v>106943.49</v>
      </c>
      <c r="AU23" s="10">
        <v>106888.545</v>
      </c>
      <c r="AV23" s="10">
        <v>101760.09</v>
      </c>
      <c r="AW23" s="10">
        <v>4721611.794999999</v>
      </c>
    </row>
    <row r="24" spans="2:49" ht="20" customHeight="1" x14ac:dyDescent="0.2">
      <c r="F24" s="8">
        <v>17</v>
      </c>
      <c r="G24" s="10">
        <v>126696.19</v>
      </c>
      <c r="H24" s="10">
        <v>127973.58500000001</v>
      </c>
      <c r="I24" s="10">
        <v>128598.495</v>
      </c>
      <c r="J24" s="10">
        <v>126483.80499999999</v>
      </c>
      <c r="K24" s="10">
        <v>126230.785</v>
      </c>
      <c r="L24" s="10">
        <v>111803.625</v>
      </c>
      <c r="M24" s="10">
        <v>107160.54</v>
      </c>
      <c r="N24" s="10">
        <v>123441.82</v>
      </c>
      <c r="O24" s="10">
        <v>126846.44500000001</v>
      </c>
      <c r="P24" s="10">
        <v>125204.785</v>
      </c>
      <c r="Q24" s="10">
        <v>125514.14</v>
      </c>
      <c r="R24" s="10">
        <v>120124.30499999999</v>
      </c>
      <c r="S24" s="10">
        <v>108773.745</v>
      </c>
      <c r="T24" s="10">
        <v>100526.30499999999</v>
      </c>
      <c r="U24" s="10">
        <v>109421.815</v>
      </c>
      <c r="V24" s="10">
        <v>101548.735</v>
      </c>
      <c r="W24" s="10">
        <v>116795.245</v>
      </c>
      <c r="X24" s="10">
        <v>126329.53</v>
      </c>
      <c r="Y24" s="10">
        <v>120144.19</v>
      </c>
      <c r="Z24" s="10">
        <v>104864.05</v>
      </c>
      <c r="AA24" s="10">
        <v>97356.565000000002</v>
      </c>
      <c r="AB24" s="10">
        <v>117799.97</v>
      </c>
      <c r="AC24" s="10">
        <v>117642.645</v>
      </c>
      <c r="AD24" s="10">
        <v>106654.955</v>
      </c>
      <c r="AE24" s="10">
        <v>117617.51</v>
      </c>
      <c r="AF24" s="10">
        <v>119079.465</v>
      </c>
      <c r="AG24" s="10">
        <v>108613.38</v>
      </c>
      <c r="AH24" s="10">
        <v>103662.05</v>
      </c>
      <c r="AI24" s="10">
        <v>100246.51</v>
      </c>
      <c r="AJ24" s="10">
        <v>114240.88499999999</v>
      </c>
      <c r="AK24" s="10">
        <v>113264.23</v>
      </c>
      <c r="AL24" s="10">
        <v>98112.464999999997</v>
      </c>
      <c r="AM24" s="10">
        <v>107226.59</v>
      </c>
      <c r="AN24" s="10">
        <v>105374.93</v>
      </c>
      <c r="AO24" s="10">
        <v>94810.664999999994</v>
      </c>
      <c r="AP24" s="10">
        <v>109168.595</v>
      </c>
      <c r="AQ24" s="10">
        <v>111417.63</v>
      </c>
      <c r="AR24" s="10">
        <v>113506.01</v>
      </c>
      <c r="AS24" s="10">
        <v>112872.88</v>
      </c>
      <c r="AT24" s="10">
        <v>106565.295</v>
      </c>
      <c r="AU24" s="10">
        <v>96845.119999999995</v>
      </c>
      <c r="AV24" s="10">
        <v>100737.83500000001</v>
      </c>
      <c r="AW24" s="10">
        <v>4737298.3149999985</v>
      </c>
    </row>
    <row r="25" spans="2:49" ht="20" customHeight="1" x14ac:dyDescent="0.2">
      <c r="F25" s="8">
        <v>18</v>
      </c>
      <c r="G25" s="10">
        <v>127855.22</v>
      </c>
      <c r="H25" s="10">
        <v>132642.14000000001</v>
      </c>
      <c r="I25" s="10">
        <v>132814.61499999999</v>
      </c>
      <c r="J25" s="10">
        <v>132669.57999999999</v>
      </c>
      <c r="K25" s="10">
        <v>126304.44500000001</v>
      </c>
      <c r="L25" s="10">
        <v>108487.97500000001</v>
      </c>
      <c r="M25" s="10">
        <v>108217.82</v>
      </c>
      <c r="N25" s="10">
        <v>104072.435</v>
      </c>
      <c r="O25" s="10">
        <v>117437.66499999999</v>
      </c>
      <c r="P25" s="10">
        <v>118531.5</v>
      </c>
      <c r="Q25" s="10">
        <v>126847.02</v>
      </c>
      <c r="R25" s="10">
        <v>122054.13</v>
      </c>
      <c r="S25" s="10">
        <v>103505.19500000001</v>
      </c>
      <c r="T25" s="10">
        <v>105642.28</v>
      </c>
      <c r="U25" s="10">
        <v>115103.77499999999</v>
      </c>
      <c r="V25" s="10">
        <v>120718.64</v>
      </c>
      <c r="W25" s="10">
        <v>129196.44500000001</v>
      </c>
      <c r="X25" s="10">
        <v>127260.05</v>
      </c>
      <c r="Y25" s="10">
        <v>123150.38499999999</v>
      </c>
      <c r="Z25" s="10">
        <v>105013.07</v>
      </c>
      <c r="AA25" s="10">
        <v>103756.535</v>
      </c>
      <c r="AB25" s="10">
        <v>121551.685</v>
      </c>
      <c r="AC25" s="10">
        <v>122642.235</v>
      </c>
      <c r="AD25" s="10">
        <v>118716.595</v>
      </c>
      <c r="AE25" s="10">
        <v>117357.83500000001</v>
      </c>
      <c r="AF25" s="10">
        <v>116870.46</v>
      </c>
      <c r="AG25" s="10">
        <v>106892.995</v>
      </c>
      <c r="AH25" s="10">
        <v>105277.715</v>
      </c>
      <c r="AI25" s="10">
        <v>118307.52499999999</v>
      </c>
      <c r="AJ25" s="10">
        <v>110515.6</v>
      </c>
      <c r="AK25" s="10">
        <v>111462.38499999999</v>
      </c>
      <c r="AL25" s="10">
        <v>112948.4</v>
      </c>
      <c r="AM25" s="10">
        <v>110902.185</v>
      </c>
      <c r="AN25" s="10">
        <v>103616.145</v>
      </c>
      <c r="AO25" s="10">
        <v>101057.43</v>
      </c>
      <c r="AP25" s="10">
        <v>113471.83</v>
      </c>
      <c r="AQ25" s="10">
        <v>112124.06</v>
      </c>
      <c r="AR25" s="10">
        <v>121307.84</v>
      </c>
      <c r="AS25" s="10">
        <v>121353.33</v>
      </c>
      <c r="AT25" s="10">
        <v>127238.875</v>
      </c>
      <c r="AU25" s="10">
        <v>111665.72500000001</v>
      </c>
      <c r="AV25" s="10">
        <v>96572.934999999998</v>
      </c>
      <c r="AW25" s="10">
        <v>4873134.7049999982</v>
      </c>
    </row>
    <row r="26" spans="2:49" ht="20" customHeight="1" x14ac:dyDescent="0.2">
      <c r="F26" s="8">
        <v>19</v>
      </c>
      <c r="G26" s="10">
        <v>122375.47</v>
      </c>
      <c r="H26" s="10">
        <v>123734.86500000001</v>
      </c>
      <c r="I26" s="10">
        <v>129121.86</v>
      </c>
      <c r="J26" s="10">
        <v>131237.185</v>
      </c>
      <c r="K26" s="10">
        <v>131138.73000000001</v>
      </c>
      <c r="L26" s="10">
        <v>108377.05</v>
      </c>
      <c r="M26" s="10">
        <v>109233.34</v>
      </c>
      <c r="N26" s="10">
        <v>116969.63</v>
      </c>
      <c r="O26" s="10">
        <v>119014.44500000001</v>
      </c>
      <c r="P26" s="10">
        <v>124525.185</v>
      </c>
      <c r="Q26" s="10">
        <v>118192.05499999999</v>
      </c>
      <c r="R26" s="10">
        <v>120421.32</v>
      </c>
      <c r="S26" s="10">
        <v>106052.64</v>
      </c>
      <c r="T26" s="10">
        <v>98873.535000000003</v>
      </c>
      <c r="U26" s="10">
        <v>125858.27</v>
      </c>
      <c r="V26" s="10">
        <v>126760.71</v>
      </c>
      <c r="W26" s="10">
        <v>125747.735</v>
      </c>
      <c r="X26" s="10">
        <v>128753.13</v>
      </c>
      <c r="Y26" s="10">
        <v>123523</v>
      </c>
      <c r="Z26" s="10">
        <v>109477.42</v>
      </c>
      <c r="AA26" s="10">
        <v>107424.07</v>
      </c>
      <c r="AB26" s="10">
        <v>118254.55499999999</v>
      </c>
      <c r="AC26" s="10">
        <v>122876.86500000001</v>
      </c>
      <c r="AD26" s="10">
        <v>122721.46</v>
      </c>
      <c r="AE26" s="10">
        <v>128518.505</v>
      </c>
      <c r="AF26" s="10">
        <v>133467.37</v>
      </c>
      <c r="AG26" s="10">
        <v>111273.755</v>
      </c>
      <c r="AH26" s="10">
        <v>105840.39</v>
      </c>
      <c r="AI26" s="10">
        <v>121535.485</v>
      </c>
      <c r="AJ26" s="10">
        <v>116318.435</v>
      </c>
      <c r="AK26" s="10">
        <v>118801.84</v>
      </c>
      <c r="AL26" s="10">
        <v>122003.33500000001</v>
      </c>
      <c r="AM26" s="10">
        <v>123850.86</v>
      </c>
      <c r="AN26" s="10">
        <v>113186.735</v>
      </c>
      <c r="AO26" s="10">
        <v>104770.705</v>
      </c>
      <c r="AP26" s="10">
        <v>126892.26</v>
      </c>
      <c r="AQ26" s="10">
        <v>118839.095</v>
      </c>
      <c r="AR26" s="10">
        <v>113214.27</v>
      </c>
      <c r="AS26" s="10">
        <v>109642.755</v>
      </c>
      <c r="AT26" s="10">
        <v>107914.05499999999</v>
      </c>
      <c r="AU26" s="10">
        <v>107786.255</v>
      </c>
      <c r="AV26" s="10">
        <v>109669.355</v>
      </c>
      <c r="AW26" s="10">
        <v>4964189.9849999985</v>
      </c>
    </row>
    <row r="27" spans="2:49" ht="20" customHeight="1" x14ac:dyDescent="0.2">
      <c r="F27" s="8">
        <v>20</v>
      </c>
      <c r="G27" s="10">
        <v>123740.245</v>
      </c>
      <c r="H27" s="10">
        <v>129312.58</v>
      </c>
      <c r="I27" s="10">
        <v>136903.26999999999</v>
      </c>
      <c r="J27" s="10">
        <v>135217.65</v>
      </c>
      <c r="K27" s="10">
        <v>135172.41</v>
      </c>
      <c r="L27" s="10">
        <v>117136.63</v>
      </c>
      <c r="M27" s="10">
        <v>103811.28</v>
      </c>
      <c r="N27" s="10">
        <v>119781.13499999999</v>
      </c>
      <c r="O27" s="10">
        <v>119611.88</v>
      </c>
      <c r="P27" s="10">
        <v>123616.28</v>
      </c>
      <c r="Q27" s="10">
        <v>120693.53</v>
      </c>
      <c r="R27" s="10">
        <v>118800.07</v>
      </c>
      <c r="S27" s="10">
        <v>101945.995</v>
      </c>
      <c r="T27" s="10">
        <v>103487.28</v>
      </c>
      <c r="U27" s="10">
        <v>125871.91499999999</v>
      </c>
      <c r="V27" s="10">
        <v>127820.715</v>
      </c>
      <c r="W27" s="10">
        <v>125072.675</v>
      </c>
      <c r="X27" s="10">
        <v>122910.48</v>
      </c>
      <c r="Y27" s="10">
        <v>123351.45</v>
      </c>
      <c r="Z27" s="10">
        <v>109111.61500000001</v>
      </c>
      <c r="AA27" s="10">
        <v>107497.03</v>
      </c>
      <c r="AB27" s="10">
        <v>129885.955</v>
      </c>
      <c r="AC27" s="10">
        <v>131900.51999999999</v>
      </c>
      <c r="AD27" s="10">
        <v>133399.23000000001</v>
      </c>
      <c r="AE27" s="10">
        <v>131757.155</v>
      </c>
      <c r="AF27" s="10">
        <v>127353.575</v>
      </c>
      <c r="AG27" s="10">
        <v>119262.145</v>
      </c>
      <c r="AH27" s="10">
        <v>108729.71</v>
      </c>
      <c r="AI27" s="10">
        <v>119598.605</v>
      </c>
      <c r="AJ27" s="10">
        <v>123005.31</v>
      </c>
      <c r="AK27" s="10">
        <v>126264.77499999999</v>
      </c>
      <c r="AL27" s="10">
        <v>127389.485</v>
      </c>
      <c r="AM27" s="10">
        <v>126934.24</v>
      </c>
      <c r="AN27" s="10">
        <v>112990.63499999999</v>
      </c>
      <c r="AO27" s="10">
        <v>110416.88</v>
      </c>
      <c r="AP27" s="10">
        <v>122550.94500000001</v>
      </c>
      <c r="AQ27" s="10">
        <v>120767.795</v>
      </c>
      <c r="AR27" s="10">
        <v>127145.14</v>
      </c>
      <c r="AS27" s="10">
        <v>129285.09</v>
      </c>
      <c r="AT27" s="10">
        <v>129112.45</v>
      </c>
      <c r="AU27" s="10">
        <v>110420.89</v>
      </c>
      <c r="AV27" s="10">
        <v>107555.19</v>
      </c>
      <c r="AW27" s="10">
        <v>5106591.8350000009</v>
      </c>
    </row>
    <row r="28" spans="2:49" ht="20" customHeight="1" x14ac:dyDescent="0.2">
      <c r="F28" s="8">
        <v>21</v>
      </c>
      <c r="G28" s="10">
        <v>127524.8</v>
      </c>
      <c r="H28" s="10">
        <v>133235.48000000001</v>
      </c>
      <c r="I28" s="10">
        <v>127522.71</v>
      </c>
      <c r="J28" s="10">
        <v>135361.19500000001</v>
      </c>
      <c r="K28" s="10">
        <v>133422.46</v>
      </c>
      <c r="L28" s="10">
        <v>119331.85</v>
      </c>
      <c r="M28" s="10">
        <v>111897.08500000001</v>
      </c>
      <c r="N28" s="10">
        <v>121182.69500000001</v>
      </c>
      <c r="O28" s="10">
        <v>124209.405</v>
      </c>
      <c r="P28" s="10">
        <v>124352.215</v>
      </c>
      <c r="Q28" s="10">
        <v>124392.29</v>
      </c>
      <c r="R28" s="10">
        <v>127705.84</v>
      </c>
      <c r="S28" s="10">
        <v>112336.78</v>
      </c>
      <c r="T28" s="10">
        <v>99697.62</v>
      </c>
      <c r="U28" s="10">
        <v>113551.03999999999</v>
      </c>
      <c r="V28" s="10">
        <v>119127.205</v>
      </c>
      <c r="W28" s="10">
        <v>121571.97</v>
      </c>
      <c r="X28" s="10">
        <v>124010.03</v>
      </c>
      <c r="Y28" s="10">
        <v>123130.6</v>
      </c>
      <c r="Z28" s="10">
        <v>104643.675</v>
      </c>
      <c r="AA28" s="10">
        <v>105912.16</v>
      </c>
      <c r="AB28" s="10">
        <v>124046.80499999999</v>
      </c>
      <c r="AC28" s="10">
        <v>126922.995</v>
      </c>
      <c r="AD28" s="10">
        <v>129352.83</v>
      </c>
      <c r="AE28" s="10">
        <v>129553.94</v>
      </c>
      <c r="AF28" s="10">
        <v>127957.57</v>
      </c>
      <c r="AG28" s="10">
        <v>115384.08500000001</v>
      </c>
      <c r="AH28" s="10">
        <v>112349.26</v>
      </c>
      <c r="AI28" s="10">
        <v>118733.42</v>
      </c>
      <c r="AJ28" s="10">
        <v>121766.77</v>
      </c>
      <c r="AK28" s="10">
        <v>122015.59</v>
      </c>
      <c r="AL28" s="10">
        <v>119118.11</v>
      </c>
      <c r="AM28" s="10">
        <v>118924.765</v>
      </c>
      <c r="AN28" s="10">
        <v>104949.95</v>
      </c>
      <c r="AO28" s="10">
        <v>104054.85</v>
      </c>
      <c r="AP28" s="10">
        <v>120076.645</v>
      </c>
      <c r="AQ28" s="10">
        <v>119789.97</v>
      </c>
      <c r="AR28" s="10">
        <v>119803.985</v>
      </c>
      <c r="AS28" s="10">
        <v>127563.61</v>
      </c>
      <c r="AT28" s="10">
        <v>130472.2</v>
      </c>
      <c r="AU28" s="10">
        <v>115234.32</v>
      </c>
      <c r="AV28" s="10">
        <v>109774.425</v>
      </c>
      <c r="AW28" s="10">
        <v>5051965.2</v>
      </c>
    </row>
    <row r="29" spans="2:49" ht="20" customHeight="1" x14ac:dyDescent="0.2">
      <c r="F29" s="8">
        <v>22</v>
      </c>
      <c r="G29" s="10">
        <v>136690.92000000001</v>
      </c>
      <c r="H29" s="10">
        <v>140886.995</v>
      </c>
      <c r="I29" s="10">
        <v>133103.37</v>
      </c>
      <c r="J29" s="10">
        <v>127900.235</v>
      </c>
      <c r="K29" s="10">
        <v>132338.94</v>
      </c>
      <c r="L29" s="10">
        <v>114669.79</v>
      </c>
      <c r="M29" s="10">
        <v>118783.08500000001</v>
      </c>
      <c r="N29" s="10">
        <v>121424.42</v>
      </c>
      <c r="O29" s="10">
        <v>131916.405</v>
      </c>
      <c r="P29" s="10">
        <v>132170.04999999999</v>
      </c>
      <c r="Q29" s="10">
        <v>137080.875</v>
      </c>
      <c r="R29" s="10">
        <v>134317.62</v>
      </c>
      <c r="S29" s="10">
        <v>119938.795</v>
      </c>
      <c r="T29" s="10">
        <v>101618.98</v>
      </c>
      <c r="U29" s="10">
        <v>130516.1</v>
      </c>
      <c r="V29" s="10">
        <v>132762.38</v>
      </c>
      <c r="W29" s="10">
        <v>139030.79500000001</v>
      </c>
      <c r="X29" s="10">
        <v>140202.73499999999</v>
      </c>
      <c r="Y29" s="10">
        <v>136856.79999999999</v>
      </c>
      <c r="Z29" s="10">
        <v>122161.405</v>
      </c>
      <c r="AA29" s="10">
        <v>110029.55</v>
      </c>
      <c r="AB29" s="10">
        <v>119360.265</v>
      </c>
      <c r="AC29" s="10">
        <v>123142.76</v>
      </c>
      <c r="AD29" s="10">
        <v>127830.62</v>
      </c>
      <c r="AE29" s="10">
        <v>131159.94500000001</v>
      </c>
      <c r="AF29" s="10">
        <v>135864.065</v>
      </c>
      <c r="AG29" s="10">
        <v>123226.075</v>
      </c>
      <c r="AH29" s="10">
        <v>106044.51</v>
      </c>
      <c r="AI29" s="10">
        <v>130229.295</v>
      </c>
      <c r="AJ29" s="10">
        <v>133799.655</v>
      </c>
      <c r="AK29" s="10">
        <v>136301.49</v>
      </c>
      <c r="AL29" s="10">
        <v>138857.13500000001</v>
      </c>
      <c r="AM29" s="10">
        <v>133869.14000000001</v>
      </c>
      <c r="AN29" s="10">
        <v>120653.435</v>
      </c>
      <c r="AO29" s="10">
        <v>106153.43</v>
      </c>
      <c r="AP29" s="10">
        <v>125532.575</v>
      </c>
      <c r="AQ29" s="10">
        <v>126788.83500000001</v>
      </c>
      <c r="AR29" s="10">
        <v>124189.8</v>
      </c>
      <c r="AS29" s="10">
        <v>124062.485</v>
      </c>
      <c r="AT29" s="10">
        <v>120072.09</v>
      </c>
      <c r="AU29" s="10">
        <v>102231.77</v>
      </c>
      <c r="AV29" s="10">
        <v>109579.82</v>
      </c>
      <c r="AW29" s="10">
        <v>5293349.4399999976</v>
      </c>
    </row>
    <row r="30" spans="2:49" ht="20" customHeight="1" x14ac:dyDescent="0.2">
      <c r="F30" s="8">
        <v>23</v>
      </c>
      <c r="G30" s="10">
        <v>140919.995</v>
      </c>
      <c r="H30" s="10">
        <v>148534.505</v>
      </c>
      <c r="I30" s="10">
        <v>146902.95000000001</v>
      </c>
      <c r="J30" s="10">
        <v>147155.26500000001</v>
      </c>
      <c r="K30" s="10">
        <v>142625.035</v>
      </c>
      <c r="L30" s="10">
        <v>120128.295</v>
      </c>
      <c r="M30" s="10">
        <v>113261.26</v>
      </c>
      <c r="N30" s="10">
        <v>134983.95499999999</v>
      </c>
      <c r="O30" s="10">
        <v>140402.15</v>
      </c>
      <c r="P30" s="10">
        <v>141195.03</v>
      </c>
      <c r="Q30" s="10">
        <v>141292.56</v>
      </c>
      <c r="R30" s="10">
        <v>137717.255</v>
      </c>
      <c r="S30" s="10">
        <v>122764.33</v>
      </c>
      <c r="T30" s="10">
        <v>118751.965</v>
      </c>
      <c r="U30" s="10">
        <v>132877.45000000001</v>
      </c>
      <c r="V30" s="10">
        <v>133274.53</v>
      </c>
      <c r="W30" s="10">
        <v>136116.12</v>
      </c>
      <c r="X30" s="10">
        <v>139511.78</v>
      </c>
      <c r="Y30" s="10">
        <v>130994.54</v>
      </c>
      <c r="Z30" s="10">
        <v>120698.91499999999</v>
      </c>
      <c r="AA30" s="10">
        <v>118953.95</v>
      </c>
      <c r="AB30" s="10">
        <v>135385.41</v>
      </c>
      <c r="AC30" s="10">
        <v>132975.13</v>
      </c>
      <c r="AD30" s="10">
        <v>132038.42499999999</v>
      </c>
      <c r="AE30" s="10">
        <v>128577.63</v>
      </c>
      <c r="AF30" s="10">
        <v>129910.015</v>
      </c>
      <c r="AG30" s="10">
        <v>120232.19500000001</v>
      </c>
      <c r="AH30" s="10">
        <v>121177.58500000001</v>
      </c>
      <c r="AI30" s="10">
        <v>135437.85</v>
      </c>
      <c r="AJ30" s="10">
        <v>136149.125</v>
      </c>
      <c r="AK30" s="10">
        <v>137844.815</v>
      </c>
      <c r="AL30" s="10">
        <v>134971.77499999999</v>
      </c>
      <c r="AM30" s="10">
        <v>132003.44</v>
      </c>
      <c r="AN30" s="10">
        <v>117243.63</v>
      </c>
      <c r="AO30" s="10">
        <v>118086.93</v>
      </c>
      <c r="AP30" s="10">
        <v>132039.70499999999</v>
      </c>
      <c r="AQ30" s="10">
        <v>132710.35999999999</v>
      </c>
      <c r="AR30" s="10">
        <v>130801.825</v>
      </c>
      <c r="AS30" s="10">
        <v>133322.02499999999</v>
      </c>
      <c r="AT30" s="10">
        <v>137368.465</v>
      </c>
      <c r="AU30" s="10">
        <v>126427.92</v>
      </c>
      <c r="AV30" s="10">
        <v>102684.59</v>
      </c>
      <c r="AW30" s="10">
        <v>5516450.6800000006</v>
      </c>
    </row>
    <row r="31" spans="2:49" ht="20" customHeight="1" x14ac:dyDescent="0.2">
      <c r="F31" s="8">
        <v>24</v>
      </c>
      <c r="G31" s="10">
        <v>110715.815</v>
      </c>
      <c r="H31" s="10">
        <v>132854.13500000001</v>
      </c>
      <c r="I31" s="10">
        <v>144125.52499999999</v>
      </c>
      <c r="J31" s="10">
        <v>143465.44500000001</v>
      </c>
      <c r="K31" s="10">
        <v>145005.62</v>
      </c>
      <c r="L31" s="10">
        <v>123754.55</v>
      </c>
      <c r="M31" s="10">
        <v>109609.685</v>
      </c>
      <c r="N31" s="10">
        <v>134829.755</v>
      </c>
      <c r="O31" s="10">
        <v>135306.005</v>
      </c>
      <c r="P31" s="10">
        <v>137305.35500000001</v>
      </c>
      <c r="Q31" s="10">
        <v>132859.30499999999</v>
      </c>
      <c r="R31" s="10">
        <v>132209.51500000001</v>
      </c>
      <c r="S31" s="10">
        <v>120753.43</v>
      </c>
      <c r="T31" s="10">
        <v>116052.80499999999</v>
      </c>
      <c r="U31" s="10">
        <v>117691.685</v>
      </c>
      <c r="V31" s="10">
        <v>135184.95000000001</v>
      </c>
      <c r="W31" s="10">
        <v>136253.42000000001</v>
      </c>
      <c r="X31" s="10">
        <v>135303.255</v>
      </c>
      <c r="Y31" s="10">
        <v>135269.63500000001</v>
      </c>
      <c r="Z31" s="10">
        <v>121178.68</v>
      </c>
      <c r="AA31" s="10">
        <v>113374.465</v>
      </c>
      <c r="AB31" s="10">
        <v>113420.985</v>
      </c>
      <c r="AC31" s="10">
        <v>127261.295</v>
      </c>
      <c r="AD31" s="10">
        <v>131574.60500000001</v>
      </c>
      <c r="AE31" s="10">
        <v>130544.485</v>
      </c>
      <c r="AF31" s="10">
        <v>133009.01</v>
      </c>
      <c r="AG31" s="10">
        <v>124351.235</v>
      </c>
      <c r="AH31" s="10">
        <v>117037.86500000001</v>
      </c>
      <c r="AI31" s="10">
        <v>108133.03</v>
      </c>
      <c r="AJ31" s="10">
        <v>122760.92</v>
      </c>
      <c r="AK31" s="10">
        <v>128127.75</v>
      </c>
      <c r="AL31" s="10">
        <v>128535.19</v>
      </c>
      <c r="AM31" s="10">
        <v>128153.19500000001</v>
      </c>
      <c r="AN31" s="10">
        <v>121097.845</v>
      </c>
      <c r="AO31" s="10">
        <v>110669.42</v>
      </c>
      <c r="AP31" s="10">
        <v>124792.97500000001</v>
      </c>
      <c r="AQ31" s="10">
        <v>141571.29500000001</v>
      </c>
      <c r="AR31" s="10">
        <v>137795.79500000001</v>
      </c>
      <c r="AS31" s="10">
        <v>141444.44500000001</v>
      </c>
      <c r="AT31" s="10">
        <v>134684.58499999999</v>
      </c>
      <c r="AU31" s="10">
        <v>117394.455</v>
      </c>
      <c r="AV31" s="10">
        <v>119524.41</v>
      </c>
      <c r="AW31" s="10">
        <v>5354987.8249999983</v>
      </c>
    </row>
    <row r="32" spans="2:49" ht="20" customHeight="1" x14ac:dyDescent="0.2">
      <c r="F32" s="8">
        <v>25</v>
      </c>
      <c r="G32" s="10">
        <v>136054.14499999999</v>
      </c>
      <c r="H32" s="10">
        <v>139073.785</v>
      </c>
      <c r="I32" s="10">
        <v>134290.46</v>
      </c>
      <c r="J32" s="10">
        <v>137073.77499999999</v>
      </c>
      <c r="K32" s="10">
        <v>139781.245</v>
      </c>
      <c r="L32" s="10">
        <v>129576.36</v>
      </c>
      <c r="M32" s="10">
        <v>119125.62</v>
      </c>
      <c r="N32" s="10">
        <v>122106.95</v>
      </c>
      <c r="O32" s="10">
        <v>138466.56</v>
      </c>
      <c r="P32" s="10">
        <v>140904.59</v>
      </c>
      <c r="Q32" s="10">
        <v>140741.16500000001</v>
      </c>
      <c r="R32" s="10">
        <v>138023.10999999999</v>
      </c>
      <c r="S32" s="10">
        <v>123162.185</v>
      </c>
      <c r="T32" s="10">
        <v>122771.53</v>
      </c>
      <c r="U32" s="10">
        <v>134925.74</v>
      </c>
      <c r="V32" s="10">
        <v>131996.97</v>
      </c>
      <c r="W32" s="10">
        <v>139814.29999999999</v>
      </c>
      <c r="X32" s="10">
        <v>140348.57</v>
      </c>
      <c r="Y32" s="10">
        <v>132029.57500000001</v>
      </c>
      <c r="Z32" s="10">
        <v>122393.325</v>
      </c>
      <c r="AA32" s="10">
        <v>116112.74</v>
      </c>
      <c r="AB32" s="10">
        <v>138518.73499999999</v>
      </c>
      <c r="AC32" s="10">
        <v>143830.12</v>
      </c>
      <c r="AD32" s="10">
        <v>141305.88</v>
      </c>
      <c r="AE32" s="10">
        <v>143542.01999999999</v>
      </c>
      <c r="AF32" s="10">
        <v>140296.4</v>
      </c>
      <c r="AG32" s="10">
        <v>132165.42499999999</v>
      </c>
      <c r="AH32" s="10">
        <v>120785.595</v>
      </c>
      <c r="AI32" s="10">
        <v>129972.91499999999</v>
      </c>
      <c r="AJ32" s="10">
        <v>137922.22</v>
      </c>
      <c r="AK32" s="10">
        <v>144737.12</v>
      </c>
      <c r="AL32" s="10">
        <v>148609.595</v>
      </c>
      <c r="AM32" s="10">
        <v>144504.32999999999</v>
      </c>
      <c r="AN32" s="10">
        <v>132829.29</v>
      </c>
      <c r="AO32" s="10">
        <v>116811.39</v>
      </c>
      <c r="AP32" s="10">
        <v>121221.455</v>
      </c>
      <c r="AQ32" s="10">
        <v>124473.67</v>
      </c>
      <c r="AR32" s="10">
        <v>133969.69</v>
      </c>
      <c r="AS32" s="10">
        <v>130437.325</v>
      </c>
      <c r="AT32" s="10">
        <v>120149.435</v>
      </c>
      <c r="AU32" s="10">
        <v>109644.69500000001</v>
      </c>
      <c r="AV32" s="10">
        <v>107553.005</v>
      </c>
      <c r="AW32" s="10">
        <v>5542053.0100000007</v>
      </c>
    </row>
    <row r="33" spans="6:49" ht="20" customHeight="1" x14ac:dyDescent="0.2">
      <c r="F33" s="8">
        <v>26</v>
      </c>
      <c r="G33" s="10">
        <v>140431.35999999999</v>
      </c>
      <c r="H33" s="10">
        <v>133171.4</v>
      </c>
      <c r="I33" s="10">
        <v>135407.57</v>
      </c>
      <c r="J33" s="10">
        <v>137379.23000000001</v>
      </c>
      <c r="K33" s="10">
        <v>135562.07500000001</v>
      </c>
      <c r="L33" s="10">
        <v>124587.43</v>
      </c>
      <c r="M33" s="10">
        <v>124910.57</v>
      </c>
      <c r="N33" s="10">
        <v>134435.11499999999</v>
      </c>
      <c r="O33" s="10">
        <v>137511.315</v>
      </c>
      <c r="P33" s="10">
        <v>133813.285</v>
      </c>
      <c r="Q33" s="10">
        <v>136740.005</v>
      </c>
      <c r="R33" s="10">
        <v>144658.38</v>
      </c>
      <c r="S33" s="10">
        <v>131730.83499999999</v>
      </c>
      <c r="T33" s="10">
        <v>119662.16499999999</v>
      </c>
      <c r="U33" s="10">
        <v>138040.38</v>
      </c>
      <c r="V33" s="10">
        <v>144526.63</v>
      </c>
      <c r="W33" s="10">
        <v>141351.89499999999</v>
      </c>
      <c r="X33" s="10">
        <v>138124.06</v>
      </c>
      <c r="Y33" s="10">
        <v>139275.77499999999</v>
      </c>
      <c r="Z33" s="10">
        <v>125949.5</v>
      </c>
      <c r="AA33" s="10">
        <v>118103.86500000001</v>
      </c>
      <c r="AB33" s="10">
        <v>141972.715</v>
      </c>
      <c r="AC33" s="10">
        <v>142842.4</v>
      </c>
      <c r="AD33" s="10">
        <v>148100.13</v>
      </c>
      <c r="AE33" s="10">
        <v>150445.47</v>
      </c>
      <c r="AF33" s="10">
        <v>139188.48000000001</v>
      </c>
      <c r="AG33" s="10">
        <v>125394.425</v>
      </c>
      <c r="AH33" s="10">
        <v>125850.58</v>
      </c>
      <c r="AI33" s="10">
        <v>146856.79999999999</v>
      </c>
      <c r="AJ33" s="10">
        <v>145807.25</v>
      </c>
      <c r="AK33" s="10">
        <v>139351.56</v>
      </c>
      <c r="AL33" s="10">
        <v>131023.66</v>
      </c>
      <c r="AM33" s="10">
        <v>123546.62</v>
      </c>
      <c r="AN33" s="10">
        <v>117924.13</v>
      </c>
      <c r="AO33" s="10">
        <v>133525.32</v>
      </c>
      <c r="AP33" s="10">
        <v>136373.435</v>
      </c>
      <c r="AQ33" s="10">
        <v>131904.745</v>
      </c>
      <c r="AR33" s="10">
        <v>133100.905</v>
      </c>
      <c r="AS33" s="10">
        <v>131466.23999999999</v>
      </c>
      <c r="AT33" s="10">
        <v>136872.56</v>
      </c>
      <c r="AU33" s="10">
        <v>126938.54</v>
      </c>
      <c r="AV33" s="10">
        <v>121528.375</v>
      </c>
      <c r="AW33" s="10">
        <v>5645387.1799999997</v>
      </c>
    </row>
    <row r="34" spans="6:49" ht="20" customHeight="1" x14ac:dyDescent="0.2">
      <c r="F34" s="8">
        <v>27</v>
      </c>
      <c r="G34" s="10">
        <v>139468.155</v>
      </c>
      <c r="H34" s="10">
        <v>143170.05499999999</v>
      </c>
      <c r="I34" s="10">
        <v>138931</v>
      </c>
      <c r="J34" s="10">
        <v>138972.42499999999</v>
      </c>
      <c r="K34" s="10">
        <v>145713.81</v>
      </c>
      <c r="L34" s="10">
        <v>130073.27</v>
      </c>
      <c r="M34" s="10">
        <v>119277.48</v>
      </c>
      <c r="N34" s="10">
        <v>148639.995</v>
      </c>
      <c r="O34" s="10">
        <v>142146.31</v>
      </c>
      <c r="P34" s="10">
        <v>136071.965</v>
      </c>
      <c r="Q34" s="10">
        <v>141078.46</v>
      </c>
      <c r="R34" s="10">
        <v>136676.715</v>
      </c>
      <c r="S34" s="10">
        <v>118683.565</v>
      </c>
      <c r="T34" s="10">
        <v>126455.935</v>
      </c>
      <c r="U34" s="10">
        <v>139765.32</v>
      </c>
      <c r="V34" s="10">
        <v>134029.80499999999</v>
      </c>
      <c r="W34" s="10">
        <v>134084.66500000001</v>
      </c>
      <c r="X34" s="10">
        <v>137899.715</v>
      </c>
      <c r="Y34" s="10">
        <v>134078.07</v>
      </c>
      <c r="Z34" s="10">
        <v>123687.97</v>
      </c>
      <c r="AA34" s="10">
        <v>120137.45</v>
      </c>
      <c r="AB34" s="10">
        <v>140713.255</v>
      </c>
      <c r="AC34" s="10">
        <v>135759.27499999999</v>
      </c>
      <c r="AD34" s="10">
        <v>128580.97500000001</v>
      </c>
      <c r="AE34" s="10">
        <v>125861.6</v>
      </c>
      <c r="AF34" s="10">
        <v>124242.52</v>
      </c>
      <c r="AG34" s="10">
        <v>119717.435</v>
      </c>
      <c r="AH34" s="10">
        <v>124313.07</v>
      </c>
      <c r="AI34" s="10">
        <v>130565.58</v>
      </c>
      <c r="AJ34" s="10">
        <v>135866.75</v>
      </c>
      <c r="AK34" s="10">
        <v>137327.70000000001</v>
      </c>
      <c r="AL34" s="10">
        <v>135182.72500000001</v>
      </c>
      <c r="AM34" s="10">
        <v>132774.29500000001</v>
      </c>
      <c r="AN34" s="10">
        <v>114660.9</v>
      </c>
      <c r="AO34" s="10">
        <v>116150.91499999999</v>
      </c>
      <c r="AP34" s="10">
        <v>141431.99</v>
      </c>
      <c r="AQ34" s="10">
        <v>137644.86499999999</v>
      </c>
      <c r="AR34" s="10">
        <v>126614.72</v>
      </c>
      <c r="AS34" s="10">
        <v>131372.71</v>
      </c>
      <c r="AT34" s="10">
        <v>143010.26999999999</v>
      </c>
      <c r="AU34" s="10">
        <v>125400.27</v>
      </c>
      <c r="AV34" s="10">
        <v>125830.75</v>
      </c>
      <c r="AW34" s="10">
        <v>5562064.7050000001</v>
      </c>
    </row>
    <row r="35" spans="6:49" ht="20" customHeight="1" x14ac:dyDescent="0.2">
      <c r="F35" s="8">
        <v>28</v>
      </c>
      <c r="G35" s="10">
        <v>143176.33499999999</v>
      </c>
      <c r="H35" s="10">
        <v>143984.39000000001</v>
      </c>
      <c r="I35" s="10">
        <v>141696.29500000001</v>
      </c>
      <c r="J35" s="10">
        <v>141994.375</v>
      </c>
      <c r="K35" s="10">
        <v>136884.095</v>
      </c>
      <c r="L35" s="10">
        <v>123971.705</v>
      </c>
      <c r="M35" s="10">
        <v>117312.925</v>
      </c>
      <c r="N35" s="10">
        <v>135712.245</v>
      </c>
      <c r="O35" s="10">
        <v>142401.79500000001</v>
      </c>
      <c r="P35" s="10">
        <v>134056.095</v>
      </c>
      <c r="Q35" s="10">
        <v>138768.04500000001</v>
      </c>
      <c r="R35" s="10">
        <v>136690.04999999999</v>
      </c>
      <c r="S35" s="10">
        <v>122369.535</v>
      </c>
      <c r="T35" s="10">
        <v>112556.405</v>
      </c>
      <c r="U35" s="10">
        <v>133132.32500000001</v>
      </c>
      <c r="V35" s="10">
        <v>137352.78</v>
      </c>
      <c r="W35" s="10">
        <v>138152.10500000001</v>
      </c>
      <c r="X35" s="10">
        <v>134622.39000000001</v>
      </c>
      <c r="Y35" s="10">
        <v>131387.745</v>
      </c>
      <c r="Z35" s="10">
        <v>124486.69500000001</v>
      </c>
      <c r="AA35" s="10">
        <v>116064.03</v>
      </c>
      <c r="AB35" s="10">
        <v>133874.47500000001</v>
      </c>
      <c r="AC35" s="10">
        <v>140342.995</v>
      </c>
      <c r="AD35" s="10">
        <v>143461.125</v>
      </c>
      <c r="AE35" s="10">
        <v>145767.1</v>
      </c>
      <c r="AF35" s="10">
        <v>140542.95000000001</v>
      </c>
      <c r="AG35" s="10">
        <v>124491.53</v>
      </c>
      <c r="AH35" s="10">
        <v>114562.215</v>
      </c>
      <c r="AI35" s="10">
        <v>127307.26</v>
      </c>
      <c r="AJ35" s="10">
        <v>133803.98499999999</v>
      </c>
      <c r="AK35" s="10">
        <v>127092.715</v>
      </c>
      <c r="AL35" s="10">
        <v>133131.51999999999</v>
      </c>
      <c r="AM35" s="10">
        <v>128384.14</v>
      </c>
      <c r="AN35" s="10">
        <v>123954.31</v>
      </c>
      <c r="AO35" s="10">
        <v>114469.88</v>
      </c>
      <c r="AP35" s="10">
        <v>136255.33499999999</v>
      </c>
      <c r="AQ35" s="10">
        <v>140264.51999999999</v>
      </c>
      <c r="AR35" s="10">
        <v>138627.10999999999</v>
      </c>
      <c r="AS35" s="10">
        <v>135266.16500000001</v>
      </c>
      <c r="AT35" s="10">
        <v>134041.23000000001</v>
      </c>
      <c r="AU35" s="10">
        <v>130088.95</v>
      </c>
      <c r="AV35" s="10">
        <v>118507.76</v>
      </c>
      <c r="AW35" s="10">
        <v>5551009.629999998</v>
      </c>
    </row>
    <row r="36" spans="6:49" ht="20" customHeight="1" x14ac:dyDescent="0.2">
      <c r="F36" s="8">
        <v>29</v>
      </c>
      <c r="G36" s="10">
        <v>138680.33499999999</v>
      </c>
      <c r="H36" s="10">
        <v>150671.10500000001</v>
      </c>
      <c r="I36" s="10">
        <v>151270.54</v>
      </c>
      <c r="J36" s="10">
        <v>144797.98000000001</v>
      </c>
      <c r="K36" s="10">
        <v>142965.48000000001</v>
      </c>
      <c r="L36" s="10">
        <v>130187.44500000001</v>
      </c>
      <c r="M36" s="10">
        <v>124790.69500000001</v>
      </c>
      <c r="N36" s="10">
        <v>128207.125</v>
      </c>
      <c r="O36" s="10">
        <v>137582.19500000001</v>
      </c>
      <c r="P36" s="10">
        <v>145728.26</v>
      </c>
      <c r="Q36" s="10">
        <v>144103.70499999999</v>
      </c>
      <c r="R36" s="10">
        <v>141166.85</v>
      </c>
      <c r="S36" s="10">
        <v>120659.15</v>
      </c>
      <c r="T36" s="10">
        <v>119218.23</v>
      </c>
      <c r="U36" s="10">
        <v>131868.24</v>
      </c>
      <c r="V36" s="10">
        <v>136121.83499999999</v>
      </c>
      <c r="W36" s="10">
        <v>133906.26</v>
      </c>
      <c r="X36" s="10">
        <v>139316.29</v>
      </c>
      <c r="Y36" s="10">
        <v>140073.89499999999</v>
      </c>
      <c r="Z36" s="10">
        <v>122397.13</v>
      </c>
      <c r="AA36" s="10">
        <v>119927.64</v>
      </c>
      <c r="AB36" s="10">
        <v>137446.75</v>
      </c>
      <c r="AC36" s="10">
        <v>131367.09</v>
      </c>
      <c r="AD36" s="10">
        <v>132856.72</v>
      </c>
      <c r="AE36" s="10">
        <v>133778.44500000001</v>
      </c>
      <c r="AF36" s="10">
        <v>135728.405</v>
      </c>
      <c r="AG36" s="10">
        <v>125928.62</v>
      </c>
      <c r="AH36" s="10">
        <v>119464.315</v>
      </c>
      <c r="AI36" s="10">
        <v>131739.20000000001</v>
      </c>
      <c r="AJ36" s="10">
        <v>132941.76999999999</v>
      </c>
      <c r="AK36" s="10">
        <v>135339.82</v>
      </c>
      <c r="AL36" s="10">
        <v>134119.14000000001</v>
      </c>
      <c r="AM36" s="10">
        <v>132101.85999999999</v>
      </c>
      <c r="AN36" s="10">
        <v>111288.905</v>
      </c>
      <c r="AO36" s="10">
        <v>123740.265</v>
      </c>
      <c r="AP36" s="10">
        <v>130119.41</v>
      </c>
      <c r="AQ36" s="10">
        <v>133668.935</v>
      </c>
      <c r="AR36" s="10">
        <v>135296.79999999999</v>
      </c>
      <c r="AS36" s="10">
        <v>143158.89000000001</v>
      </c>
      <c r="AT36" s="10">
        <v>143109.35500000001</v>
      </c>
      <c r="AU36" s="10">
        <v>125303.88499999999</v>
      </c>
      <c r="AV36" s="10">
        <v>118837.05</v>
      </c>
      <c r="AW36" s="10">
        <v>5590976.0149999997</v>
      </c>
    </row>
    <row r="37" spans="6:49" ht="20" customHeight="1" x14ac:dyDescent="0.2">
      <c r="F37" s="8">
        <v>30</v>
      </c>
      <c r="G37" s="10">
        <v>146154.37</v>
      </c>
      <c r="H37" s="10">
        <v>138931.81</v>
      </c>
      <c r="I37" s="10">
        <v>138418.83499999999</v>
      </c>
      <c r="J37" s="10">
        <v>142316.29500000001</v>
      </c>
      <c r="K37" s="10">
        <v>136837.155</v>
      </c>
      <c r="L37" s="10">
        <v>121021.425</v>
      </c>
      <c r="M37" s="10">
        <v>131141.35500000001</v>
      </c>
      <c r="N37" s="10">
        <v>127367.015</v>
      </c>
      <c r="O37" s="10">
        <v>137028.04999999999</v>
      </c>
      <c r="P37" s="10">
        <v>136850.14000000001</v>
      </c>
      <c r="Q37" s="10">
        <v>136127.125</v>
      </c>
      <c r="R37" s="10">
        <v>128777.82</v>
      </c>
      <c r="S37" s="10">
        <v>119888.575</v>
      </c>
      <c r="T37" s="10">
        <v>113418.125</v>
      </c>
      <c r="U37" s="10">
        <v>136330.59</v>
      </c>
      <c r="V37" s="10">
        <v>129699.265</v>
      </c>
      <c r="W37" s="10">
        <v>133198.34</v>
      </c>
      <c r="X37" s="10">
        <v>136003.91500000001</v>
      </c>
      <c r="Y37" s="10">
        <v>130432.05</v>
      </c>
      <c r="Z37" s="10">
        <v>111331.235</v>
      </c>
      <c r="AA37" s="10">
        <v>118007.66499999999</v>
      </c>
      <c r="AB37" s="10">
        <v>134664.655</v>
      </c>
      <c r="AC37" s="10">
        <v>132967.19</v>
      </c>
      <c r="AD37" s="10">
        <v>135308.29500000001</v>
      </c>
      <c r="AE37" s="10">
        <v>137634.125</v>
      </c>
      <c r="AF37" s="10">
        <v>130119.5</v>
      </c>
      <c r="AG37" s="10">
        <v>116942.94</v>
      </c>
      <c r="AH37" s="10">
        <v>114186.8</v>
      </c>
      <c r="AI37" s="10">
        <v>123618.42</v>
      </c>
      <c r="AJ37" s="10">
        <v>129008.62</v>
      </c>
      <c r="AK37" s="10">
        <v>135782.54500000001</v>
      </c>
      <c r="AL37" s="10">
        <v>132940.63</v>
      </c>
      <c r="AM37" s="10">
        <v>136493.13</v>
      </c>
      <c r="AN37" s="10">
        <v>121958.69</v>
      </c>
      <c r="AO37" s="10">
        <v>111293.15</v>
      </c>
      <c r="AP37" s="10">
        <v>132894.41</v>
      </c>
      <c r="AQ37" s="10">
        <v>140086.10500000001</v>
      </c>
      <c r="AR37" s="10">
        <v>138666.10500000001</v>
      </c>
      <c r="AS37" s="10">
        <v>142476.36499999999</v>
      </c>
      <c r="AT37" s="10">
        <v>133822.70000000001</v>
      </c>
      <c r="AU37" s="10">
        <v>128417.22</v>
      </c>
      <c r="AV37" s="10">
        <v>114065.32</v>
      </c>
      <c r="AW37" s="10">
        <v>5472628.0700000012</v>
      </c>
    </row>
    <row r="38" spans="6:49" ht="20" customHeight="1" x14ac:dyDescent="0.2">
      <c r="F38" s="8">
        <v>31</v>
      </c>
      <c r="G38" s="10">
        <v>142470.43</v>
      </c>
      <c r="H38" s="10">
        <v>144008.37</v>
      </c>
      <c r="I38" s="10">
        <v>142637.76000000001</v>
      </c>
      <c r="J38" s="10">
        <v>143544.10999999999</v>
      </c>
      <c r="K38" s="10">
        <v>139584.95499999999</v>
      </c>
      <c r="L38" s="10">
        <v>125032.57</v>
      </c>
      <c r="M38" s="10">
        <v>120396.735</v>
      </c>
      <c r="N38" s="10">
        <v>138134.63500000001</v>
      </c>
      <c r="O38" s="10">
        <v>146465.69</v>
      </c>
      <c r="P38" s="10">
        <v>143209.755</v>
      </c>
      <c r="Q38" s="10">
        <v>142341.63500000001</v>
      </c>
      <c r="R38" s="10">
        <v>139822.93</v>
      </c>
      <c r="S38" s="10">
        <v>121548.535</v>
      </c>
      <c r="T38" s="10">
        <v>120126.905</v>
      </c>
      <c r="U38" s="10">
        <v>132276.88</v>
      </c>
      <c r="V38" s="10">
        <v>137617.88</v>
      </c>
      <c r="W38" s="10">
        <v>140729.185</v>
      </c>
      <c r="X38" s="10">
        <v>151355.43</v>
      </c>
      <c r="Y38" s="10">
        <v>141647.89499999999</v>
      </c>
      <c r="Z38" s="10">
        <v>116696.455</v>
      </c>
      <c r="AA38" s="10">
        <v>107580.495</v>
      </c>
      <c r="AB38" s="10">
        <v>135422.13500000001</v>
      </c>
      <c r="AC38" s="10">
        <v>129519.995</v>
      </c>
      <c r="AD38" s="10">
        <v>134004.96</v>
      </c>
      <c r="AE38" s="10">
        <v>129025</v>
      </c>
      <c r="AF38" s="10">
        <v>129740.315</v>
      </c>
      <c r="AG38" s="10">
        <v>116238.175</v>
      </c>
      <c r="AH38" s="10">
        <v>111555</v>
      </c>
      <c r="AI38" s="10">
        <v>133205.18</v>
      </c>
      <c r="AJ38" s="10">
        <v>138858.04500000001</v>
      </c>
      <c r="AK38" s="10">
        <v>140275.82999999999</v>
      </c>
      <c r="AL38" s="10">
        <v>137651.13500000001</v>
      </c>
      <c r="AM38" s="10">
        <v>135633.89000000001</v>
      </c>
      <c r="AN38" s="10">
        <v>119933.7</v>
      </c>
      <c r="AO38" s="10">
        <v>118413.13499999999</v>
      </c>
      <c r="AP38" s="10">
        <v>132571.32999999999</v>
      </c>
      <c r="AQ38" s="10">
        <v>132720.39499999999</v>
      </c>
      <c r="AR38" s="10">
        <v>130547.735</v>
      </c>
      <c r="AS38" s="10">
        <v>132583.64000000001</v>
      </c>
      <c r="AT38" s="10">
        <v>132105.75</v>
      </c>
      <c r="AU38" s="10">
        <v>111590.65</v>
      </c>
      <c r="AV38" s="10">
        <v>123014.55499999999</v>
      </c>
      <c r="AW38" s="10">
        <v>5541839.7849999992</v>
      </c>
    </row>
    <row r="39" spans="6:49" ht="20" customHeight="1" x14ac:dyDescent="0.2">
      <c r="F39" s="8">
        <v>32</v>
      </c>
      <c r="G39" s="10">
        <v>141451.72500000001</v>
      </c>
      <c r="H39" s="10">
        <v>147550.185</v>
      </c>
      <c r="I39" s="10">
        <v>142325.99</v>
      </c>
      <c r="J39" s="10">
        <v>143642.35500000001</v>
      </c>
      <c r="K39" s="10">
        <v>143060.32999999999</v>
      </c>
      <c r="L39" s="10">
        <v>125830.535</v>
      </c>
      <c r="M39" s="10">
        <v>117638.065</v>
      </c>
      <c r="N39" s="10">
        <v>137934.845</v>
      </c>
      <c r="O39" s="10">
        <v>137301.69</v>
      </c>
      <c r="P39" s="10">
        <v>140922.715</v>
      </c>
      <c r="Q39" s="10">
        <v>142671.51</v>
      </c>
      <c r="R39" s="10">
        <v>145491.32999999999</v>
      </c>
      <c r="S39" s="10">
        <v>130907.095</v>
      </c>
      <c r="T39" s="10">
        <v>114481.28</v>
      </c>
      <c r="U39" s="10">
        <v>138963.17499999999</v>
      </c>
      <c r="V39" s="10">
        <v>139108.435</v>
      </c>
      <c r="W39" s="10">
        <v>130044.375</v>
      </c>
      <c r="X39" s="10">
        <v>122361.925</v>
      </c>
      <c r="Y39" s="10">
        <v>122862.345</v>
      </c>
      <c r="Z39" s="10">
        <v>113669.45</v>
      </c>
      <c r="AA39" s="10">
        <v>117351.14</v>
      </c>
      <c r="AB39" s="10">
        <v>127198.78</v>
      </c>
      <c r="AC39" s="10">
        <v>131851.01500000001</v>
      </c>
      <c r="AD39" s="10">
        <v>131939.5</v>
      </c>
      <c r="AE39" s="10">
        <v>135670.99</v>
      </c>
      <c r="AF39" s="10">
        <v>121875.355</v>
      </c>
      <c r="AG39" s="10">
        <v>119988.735</v>
      </c>
      <c r="AH39" s="10">
        <v>104912.38</v>
      </c>
      <c r="AI39" s="10">
        <v>125652.05499999999</v>
      </c>
      <c r="AJ39" s="10">
        <v>132120.39000000001</v>
      </c>
      <c r="AK39" s="10">
        <v>136315.38</v>
      </c>
      <c r="AL39" s="10">
        <v>133004.73000000001</v>
      </c>
      <c r="AM39" s="10">
        <v>142555.10500000001</v>
      </c>
      <c r="AN39" s="10">
        <v>128554.605</v>
      </c>
      <c r="AO39" s="10">
        <v>120350.215</v>
      </c>
      <c r="AP39" s="10">
        <v>127930.355</v>
      </c>
      <c r="AQ39" s="10">
        <v>140042.14499999999</v>
      </c>
      <c r="AR39" s="10">
        <v>140205.29500000001</v>
      </c>
      <c r="AS39" s="10">
        <v>140835.17499999999</v>
      </c>
      <c r="AT39" s="10">
        <v>144062.60999999999</v>
      </c>
      <c r="AU39" s="10">
        <v>121119.265</v>
      </c>
      <c r="AV39" s="10">
        <v>109935.33500000001</v>
      </c>
      <c r="AW39" s="10">
        <v>5511689.9100000011</v>
      </c>
    </row>
    <row r="40" spans="6:49" ht="20" customHeight="1" x14ac:dyDescent="0.2">
      <c r="F40" s="8">
        <v>33</v>
      </c>
      <c r="G40" s="10">
        <v>130978.095</v>
      </c>
      <c r="H40" s="10">
        <v>135616.125</v>
      </c>
      <c r="I40" s="10">
        <v>138900.5</v>
      </c>
      <c r="J40" s="10">
        <v>140905.85</v>
      </c>
      <c r="K40" s="10">
        <v>137838.92499999999</v>
      </c>
      <c r="L40" s="10">
        <v>122088.76</v>
      </c>
      <c r="M40" s="10">
        <v>120008.455</v>
      </c>
      <c r="N40" s="10">
        <v>138506.45000000001</v>
      </c>
      <c r="O40" s="10">
        <v>132819.535</v>
      </c>
      <c r="P40" s="10">
        <v>130616.67</v>
      </c>
      <c r="Q40" s="10">
        <v>138368.4</v>
      </c>
      <c r="R40" s="10">
        <v>134885.67000000001</v>
      </c>
      <c r="S40" s="10">
        <v>120382.80499999999</v>
      </c>
      <c r="T40" s="10">
        <v>120379.285</v>
      </c>
      <c r="U40" s="10">
        <v>121533.955</v>
      </c>
      <c r="V40" s="10">
        <v>127193.3</v>
      </c>
      <c r="W40" s="10">
        <v>121445.38</v>
      </c>
      <c r="X40" s="10">
        <v>129223.80499999999</v>
      </c>
      <c r="Y40" s="10">
        <v>133562.98499999999</v>
      </c>
      <c r="Z40" s="10">
        <v>124852.67</v>
      </c>
      <c r="AA40" s="10">
        <v>106274.56</v>
      </c>
      <c r="AB40" s="10">
        <v>127541.57</v>
      </c>
      <c r="AC40" s="10">
        <v>121073.45</v>
      </c>
      <c r="AD40" s="10">
        <v>122602.11500000001</v>
      </c>
      <c r="AE40" s="10">
        <v>131137.065</v>
      </c>
      <c r="AF40" s="10">
        <v>125189.54</v>
      </c>
      <c r="AG40" s="10">
        <v>116571.26</v>
      </c>
      <c r="AH40" s="10">
        <v>115231.85</v>
      </c>
      <c r="AI40" s="10">
        <v>136683.4</v>
      </c>
      <c r="AJ40" s="10">
        <v>141474.26500000001</v>
      </c>
      <c r="AK40" s="10">
        <v>134681.435</v>
      </c>
      <c r="AL40" s="10">
        <v>128119.715</v>
      </c>
      <c r="AM40" s="10">
        <v>129781.155</v>
      </c>
      <c r="AN40" s="10">
        <v>115460.6</v>
      </c>
      <c r="AO40" s="10">
        <v>121028.325</v>
      </c>
      <c r="AP40" s="10">
        <v>125959.75</v>
      </c>
      <c r="AQ40" s="10">
        <v>130141.22500000001</v>
      </c>
      <c r="AR40" s="10">
        <v>127945.31</v>
      </c>
      <c r="AS40" s="10">
        <v>121914.44</v>
      </c>
      <c r="AT40" s="10">
        <v>124640.09</v>
      </c>
      <c r="AU40" s="10">
        <v>113755.18</v>
      </c>
      <c r="AV40" s="10">
        <v>111165.955</v>
      </c>
      <c r="AW40" s="10">
        <v>5328479.8749999991</v>
      </c>
    </row>
    <row r="41" spans="6:49" ht="20" customHeight="1" x14ac:dyDescent="0.2">
      <c r="F41" s="8">
        <v>34</v>
      </c>
      <c r="G41" s="10">
        <v>137008.71</v>
      </c>
      <c r="H41" s="10">
        <v>148093.96</v>
      </c>
      <c r="I41" s="10">
        <v>144024.66</v>
      </c>
      <c r="J41" s="10">
        <v>131575.79</v>
      </c>
      <c r="K41" s="10">
        <v>126570.47</v>
      </c>
      <c r="L41" s="10">
        <v>112275.15</v>
      </c>
      <c r="M41" s="10">
        <v>116648.77</v>
      </c>
      <c r="N41" s="10">
        <v>127906.24000000001</v>
      </c>
      <c r="O41" s="10">
        <v>124975.11</v>
      </c>
      <c r="P41" s="10">
        <v>132561.22</v>
      </c>
      <c r="Q41" s="10">
        <v>123434.505</v>
      </c>
      <c r="R41" s="10">
        <v>132569.74</v>
      </c>
      <c r="S41" s="10">
        <v>121052.06</v>
      </c>
      <c r="T41" s="10">
        <v>113066.245</v>
      </c>
      <c r="U41" s="10">
        <v>140410.29500000001</v>
      </c>
      <c r="V41" s="10">
        <v>133809.45499999999</v>
      </c>
      <c r="W41" s="10">
        <v>133056.82</v>
      </c>
      <c r="X41" s="10">
        <v>135619.94</v>
      </c>
      <c r="Y41" s="10">
        <v>133666.57500000001</v>
      </c>
      <c r="Z41" s="10">
        <v>117444.1</v>
      </c>
      <c r="AA41" s="10">
        <v>119798.995</v>
      </c>
      <c r="AB41" s="10">
        <v>138918.38500000001</v>
      </c>
      <c r="AC41" s="10">
        <v>138424.25</v>
      </c>
      <c r="AD41" s="10">
        <v>136240.845</v>
      </c>
      <c r="AE41" s="10">
        <v>131956.72500000001</v>
      </c>
      <c r="AF41" s="10">
        <v>130210.94</v>
      </c>
      <c r="AG41" s="10">
        <v>116471.77499999999</v>
      </c>
      <c r="AH41" s="10">
        <v>119707.93</v>
      </c>
      <c r="AI41" s="10">
        <v>131067.25</v>
      </c>
      <c r="AJ41" s="10">
        <v>131438.54999999999</v>
      </c>
      <c r="AK41" s="10">
        <v>120747.08</v>
      </c>
      <c r="AL41" s="10">
        <v>127697.99</v>
      </c>
      <c r="AM41" s="10">
        <v>126763.36500000001</v>
      </c>
      <c r="AN41" s="10">
        <v>107303.47500000001</v>
      </c>
      <c r="AO41" s="10">
        <v>110816.375</v>
      </c>
      <c r="AP41" s="10">
        <v>121520.57</v>
      </c>
      <c r="AQ41" s="10">
        <v>119321.855</v>
      </c>
      <c r="AR41" s="10">
        <v>129884.75</v>
      </c>
      <c r="AS41" s="10">
        <v>123490.855</v>
      </c>
      <c r="AT41" s="10">
        <v>125707.04</v>
      </c>
      <c r="AU41" s="10">
        <v>127131.37</v>
      </c>
      <c r="AV41" s="10">
        <v>111034.745</v>
      </c>
      <c r="AW41" s="10">
        <v>5331424.9300000016</v>
      </c>
    </row>
    <row r="42" spans="6:49" ht="20" customHeight="1" x14ac:dyDescent="0.2">
      <c r="F42" s="8">
        <v>35</v>
      </c>
      <c r="G42" s="10">
        <v>128868.255</v>
      </c>
      <c r="H42" s="10">
        <v>135051.54500000001</v>
      </c>
      <c r="I42" s="10">
        <v>135914.68</v>
      </c>
      <c r="J42" s="10">
        <v>141159.76999999999</v>
      </c>
      <c r="K42" s="10">
        <v>134755.505</v>
      </c>
      <c r="L42" s="10">
        <v>124448.5</v>
      </c>
      <c r="M42" s="10">
        <v>111793.015</v>
      </c>
      <c r="N42" s="10">
        <v>139203.5</v>
      </c>
      <c r="O42" s="10">
        <v>138640.39000000001</v>
      </c>
      <c r="P42" s="10">
        <v>141122.79500000001</v>
      </c>
      <c r="Q42" s="10">
        <v>139724.02499999999</v>
      </c>
      <c r="R42" s="10">
        <v>139920.54500000001</v>
      </c>
      <c r="S42" s="10">
        <v>119573.22</v>
      </c>
      <c r="T42" s="10">
        <v>119118.545</v>
      </c>
      <c r="U42" s="10">
        <v>139414.495</v>
      </c>
      <c r="V42" s="10">
        <v>139814.04</v>
      </c>
      <c r="W42" s="10">
        <v>137513.465</v>
      </c>
      <c r="X42" s="10">
        <v>133982.255</v>
      </c>
      <c r="Y42" s="10">
        <v>128707.425</v>
      </c>
      <c r="Z42" s="10">
        <v>114098.11500000001</v>
      </c>
      <c r="AA42" s="10">
        <v>115177.935</v>
      </c>
      <c r="AB42" s="10">
        <v>131280.85</v>
      </c>
      <c r="AC42" s="10">
        <v>139563.095</v>
      </c>
      <c r="AD42" s="10">
        <v>136032.16</v>
      </c>
      <c r="AE42" s="10">
        <v>139752.54500000001</v>
      </c>
      <c r="AF42" s="10">
        <v>130466.91499999999</v>
      </c>
      <c r="AG42" s="10">
        <v>116344.565</v>
      </c>
      <c r="AH42" s="10">
        <v>111436.265</v>
      </c>
      <c r="AI42" s="10">
        <v>132704.36499999999</v>
      </c>
      <c r="AJ42" s="10">
        <v>130964.88499999999</v>
      </c>
      <c r="AK42" s="10">
        <v>137660.94</v>
      </c>
      <c r="AL42" s="10">
        <v>134233.345</v>
      </c>
      <c r="AM42" s="10">
        <v>131871.07999999999</v>
      </c>
      <c r="AN42" s="10">
        <v>107616.03</v>
      </c>
      <c r="AO42" s="10">
        <v>113980.3</v>
      </c>
      <c r="AP42" s="10">
        <v>134984.79</v>
      </c>
      <c r="AQ42" s="10">
        <v>138437.85500000001</v>
      </c>
      <c r="AR42" s="10">
        <v>129322.31</v>
      </c>
      <c r="AS42" s="10">
        <v>119044.425</v>
      </c>
      <c r="AT42" s="10">
        <v>118809.08</v>
      </c>
      <c r="AU42" s="10">
        <v>100166.88499999999</v>
      </c>
      <c r="AV42" s="10">
        <v>117125.065</v>
      </c>
      <c r="AW42" s="10">
        <v>5409799.7700000005</v>
      </c>
    </row>
    <row r="43" spans="6:49" ht="20" customHeight="1" x14ac:dyDescent="0.2">
      <c r="F43" s="8">
        <v>36</v>
      </c>
      <c r="G43" s="10">
        <v>137724.89499999999</v>
      </c>
      <c r="H43" s="10">
        <v>134116.76999999999</v>
      </c>
      <c r="I43" s="10">
        <v>132794.715</v>
      </c>
      <c r="J43" s="10">
        <v>132096.33499999999</v>
      </c>
      <c r="K43" s="10">
        <v>131384.88</v>
      </c>
      <c r="L43" s="10">
        <v>115799.32</v>
      </c>
      <c r="M43" s="10">
        <v>116744.215</v>
      </c>
      <c r="N43" s="10">
        <v>125055.69</v>
      </c>
      <c r="O43" s="10">
        <v>133748.44</v>
      </c>
      <c r="P43" s="10">
        <v>128834.065</v>
      </c>
      <c r="Q43" s="10">
        <v>134246.16500000001</v>
      </c>
      <c r="R43" s="10">
        <v>135273.32500000001</v>
      </c>
      <c r="S43" s="10">
        <v>118621.96</v>
      </c>
      <c r="T43" s="10">
        <v>114832.425</v>
      </c>
      <c r="U43" s="10">
        <v>128001.05499999999</v>
      </c>
      <c r="V43" s="10">
        <v>137696.67000000001</v>
      </c>
      <c r="W43" s="10">
        <v>134819.94500000001</v>
      </c>
      <c r="X43" s="10">
        <v>133405.72</v>
      </c>
      <c r="Y43" s="10">
        <v>132543.1</v>
      </c>
      <c r="Z43" s="10">
        <v>120454.01</v>
      </c>
      <c r="AA43" s="10">
        <v>103964.33</v>
      </c>
      <c r="AB43" s="10">
        <v>131448.995</v>
      </c>
      <c r="AC43" s="10">
        <v>128192.08500000001</v>
      </c>
      <c r="AD43" s="10">
        <v>118307.155</v>
      </c>
      <c r="AE43" s="10">
        <v>116467.37</v>
      </c>
      <c r="AF43" s="10">
        <v>123583.52</v>
      </c>
      <c r="AG43" s="10">
        <v>109948.61500000001</v>
      </c>
      <c r="AH43" s="10">
        <v>118402.905</v>
      </c>
      <c r="AI43" s="10">
        <v>121697.38</v>
      </c>
      <c r="AJ43" s="10">
        <v>118871.215</v>
      </c>
      <c r="AK43" s="10">
        <v>122652.81</v>
      </c>
      <c r="AL43" s="10">
        <v>120223.175</v>
      </c>
      <c r="AM43" s="10">
        <v>122222.69</v>
      </c>
      <c r="AN43" s="10">
        <v>115200.19</v>
      </c>
      <c r="AO43" s="10">
        <v>106779.47500000001</v>
      </c>
      <c r="AP43" s="10">
        <v>121605.395</v>
      </c>
      <c r="AQ43" s="10">
        <v>119645.18</v>
      </c>
      <c r="AR43" s="10">
        <v>113547.67</v>
      </c>
      <c r="AS43" s="10">
        <v>109327.46</v>
      </c>
      <c r="AT43" s="10">
        <v>114865.645</v>
      </c>
      <c r="AU43" s="10">
        <v>105534.01</v>
      </c>
      <c r="AV43" s="10">
        <v>98917.175000000003</v>
      </c>
      <c r="AW43" s="10">
        <v>5139598.1449999977</v>
      </c>
    </row>
    <row r="44" spans="6:49" ht="20" customHeight="1" x14ac:dyDescent="0.2">
      <c r="F44" s="8">
        <v>37</v>
      </c>
      <c r="G44" s="10">
        <v>131619.36499999999</v>
      </c>
      <c r="H44" s="10">
        <v>136340.70000000001</v>
      </c>
      <c r="I44" s="10">
        <v>132977.45000000001</v>
      </c>
      <c r="J44" s="10">
        <v>133541.98000000001</v>
      </c>
      <c r="K44" s="10">
        <v>123968.9</v>
      </c>
      <c r="L44" s="10">
        <v>108790.005</v>
      </c>
      <c r="M44" s="10">
        <v>109641.375</v>
      </c>
      <c r="N44" s="10">
        <v>127275.815</v>
      </c>
      <c r="O44" s="10">
        <v>129542.36500000001</v>
      </c>
      <c r="P44" s="10">
        <v>123307.02</v>
      </c>
      <c r="Q44" s="10">
        <v>117722.95</v>
      </c>
      <c r="R44" s="10">
        <v>125432.605</v>
      </c>
      <c r="S44" s="10">
        <v>111412.995</v>
      </c>
      <c r="T44" s="10">
        <v>110986.005</v>
      </c>
      <c r="U44" s="10">
        <v>127169.03</v>
      </c>
      <c r="V44" s="10">
        <v>130906.89</v>
      </c>
      <c r="W44" s="10">
        <v>127192.315</v>
      </c>
      <c r="X44" s="10">
        <v>131986.80499999999</v>
      </c>
      <c r="Y44" s="10">
        <v>128761.605</v>
      </c>
      <c r="Z44" s="10">
        <v>111301.56</v>
      </c>
      <c r="AA44" s="10">
        <v>114584.065</v>
      </c>
      <c r="AB44" s="10">
        <v>123132.625</v>
      </c>
      <c r="AC44" s="10">
        <v>111096.53</v>
      </c>
      <c r="AD44" s="10">
        <v>112935.03999999999</v>
      </c>
      <c r="AE44" s="10">
        <v>117880.565</v>
      </c>
      <c r="AF44" s="10">
        <v>111213.15</v>
      </c>
      <c r="AG44" s="10">
        <v>108632.355</v>
      </c>
      <c r="AH44" s="10">
        <v>107838.95</v>
      </c>
      <c r="AI44" s="10">
        <v>130448.11500000001</v>
      </c>
      <c r="AJ44" s="10">
        <v>131665.01500000001</v>
      </c>
      <c r="AK44" s="10">
        <v>121100.045</v>
      </c>
      <c r="AL44" s="10">
        <v>118723.07</v>
      </c>
      <c r="AM44" s="10">
        <v>120349.015</v>
      </c>
      <c r="AN44" s="10">
        <v>103500.955</v>
      </c>
      <c r="AO44" s="10">
        <v>116999.07</v>
      </c>
      <c r="AP44" s="10">
        <v>99778.2</v>
      </c>
      <c r="AQ44" s="10">
        <v>112421.09</v>
      </c>
      <c r="AR44" s="10">
        <v>112140.47</v>
      </c>
      <c r="AS44" s="10">
        <v>109328.33500000001</v>
      </c>
      <c r="AT44" s="10">
        <v>106643.05</v>
      </c>
      <c r="AU44" s="10">
        <v>111644.6</v>
      </c>
      <c r="AV44" s="10">
        <v>95865.14</v>
      </c>
      <c r="AW44" s="10">
        <v>4977797.1849999987</v>
      </c>
    </row>
    <row r="45" spans="6:49" ht="20" customHeight="1" x14ac:dyDescent="0.2">
      <c r="F45" s="8">
        <v>38</v>
      </c>
      <c r="G45" s="10">
        <v>116574.17</v>
      </c>
      <c r="H45" s="10">
        <v>123750.5</v>
      </c>
      <c r="I45" s="10">
        <v>131795.48499999999</v>
      </c>
      <c r="J45" s="10">
        <v>131050.675</v>
      </c>
      <c r="K45" s="10">
        <v>130764.58500000001</v>
      </c>
      <c r="L45" s="10">
        <v>112377.185</v>
      </c>
      <c r="M45" s="10">
        <v>99161.764999999999</v>
      </c>
      <c r="N45" s="10">
        <v>130967.28</v>
      </c>
      <c r="O45" s="10">
        <v>134720.155</v>
      </c>
      <c r="P45" s="10">
        <v>130650.88</v>
      </c>
      <c r="Q45" s="10">
        <v>134234.45000000001</v>
      </c>
      <c r="R45" s="10">
        <v>131734.10500000001</v>
      </c>
      <c r="S45" s="10">
        <v>106709.54</v>
      </c>
      <c r="T45" s="10">
        <v>109125.215</v>
      </c>
      <c r="U45" s="10">
        <v>115123.54</v>
      </c>
      <c r="V45" s="10">
        <v>124033.955</v>
      </c>
      <c r="W45" s="10">
        <v>123461.38</v>
      </c>
      <c r="X45" s="10">
        <v>119309.93</v>
      </c>
      <c r="Y45" s="10">
        <v>116611.25</v>
      </c>
      <c r="Z45" s="10">
        <v>101012.29</v>
      </c>
      <c r="AA45" s="10">
        <v>104766</v>
      </c>
      <c r="AB45" s="10">
        <v>118208.24</v>
      </c>
      <c r="AC45" s="10">
        <v>119622.285</v>
      </c>
      <c r="AD45" s="10">
        <v>123787.77</v>
      </c>
      <c r="AE45" s="10">
        <v>125335.57</v>
      </c>
      <c r="AF45" s="10">
        <v>120372.48</v>
      </c>
      <c r="AG45" s="10">
        <v>107731.72</v>
      </c>
      <c r="AH45" s="10">
        <v>113030.005</v>
      </c>
      <c r="AI45" s="10">
        <v>119362.235</v>
      </c>
      <c r="AJ45" s="10">
        <v>124129.44</v>
      </c>
      <c r="AK45" s="10">
        <v>119715.705</v>
      </c>
      <c r="AL45" s="10">
        <v>108102.56</v>
      </c>
      <c r="AM45" s="10">
        <v>107222.345</v>
      </c>
      <c r="AN45" s="10">
        <v>101348.35</v>
      </c>
      <c r="AO45" s="10">
        <v>105149.02</v>
      </c>
      <c r="AP45" s="10">
        <v>107196.61</v>
      </c>
      <c r="AQ45" s="10">
        <v>113008.77</v>
      </c>
      <c r="AR45" s="10">
        <v>110807.72</v>
      </c>
      <c r="AS45" s="10">
        <v>115643.44</v>
      </c>
      <c r="AT45" s="10">
        <v>112335.7</v>
      </c>
      <c r="AU45" s="10">
        <v>93384</v>
      </c>
      <c r="AV45" s="10">
        <v>96225.91</v>
      </c>
      <c r="AW45" s="10">
        <v>4889654.2100000009</v>
      </c>
    </row>
    <row r="46" spans="6:49" ht="20" customHeight="1" x14ac:dyDescent="0.2">
      <c r="F46" s="8">
        <v>39</v>
      </c>
      <c r="G46" s="10">
        <v>120096.71</v>
      </c>
      <c r="H46" s="10">
        <v>127755.095</v>
      </c>
      <c r="I46" s="10">
        <v>131866.73000000001</v>
      </c>
      <c r="J46" s="10">
        <v>130937.625</v>
      </c>
      <c r="K46" s="10">
        <v>124278.93</v>
      </c>
      <c r="L46" s="10">
        <v>111064.49</v>
      </c>
      <c r="M46" s="10">
        <v>103708.925</v>
      </c>
      <c r="N46" s="10">
        <v>127391.09</v>
      </c>
      <c r="O46" s="10">
        <v>122664.30499999999</v>
      </c>
      <c r="P46" s="10">
        <v>127208.57</v>
      </c>
      <c r="Q46" s="10">
        <v>131357.34</v>
      </c>
      <c r="R46" s="10">
        <v>127420.43</v>
      </c>
      <c r="S46" s="10">
        <v>106776.27499999999</v>
      </c>
      <c r="T46" s="10">
        <v>110314.625</v>
      </c>
      <c r="U46" s="10">
        <v>119126.485</v>
      </c>
      <c r="V46" s="10">
        <v>124452.94</v>
      </c>
      <c r="W46" s="10">
        <v>119028.07</v>
      </c>
      <c r="X46" s="10">
        <v>116655.855</v>
      </c>
      <c r="Y46" s="10">
        <v>102847.255</v>
      </c>
      <c r="Z46" s="10">
        <v>100701.82</v>
      </c>
      <c r="AA46" s="10">
        <v>92608.24</v>
      </c>
      <c r="AB46" s="10">
        <v>119535.715</v>
      </c>
      <c r="AC46" s="10">
        <v>124797.08500000001</v>
      </c>
      <c r="AD46" s="10">
        <v>119238.345</v>
      </c>
      <c r="AE46" s="10">
        <v>110878.67</v>
      </c>
      <c r="AF46" s="10">
        <v>108622.42</v>
      </c>
      <c r="AG46" s="10">
        <v>109315.065</v>
      </c>
      <c r="AH46" s="10">
        <v>107332.1</v>
      </c>
      <c r="AI46" s="10">
        <v>121862.88499999999</v>
      </c>
      <c r="AJ46" s="10">
        <v>125787.33</v>
      </c>
      <c r="AK46" s="10">
        <v>124302.93</v>
      </c>
      <c r="AL46" s="10">
        <v>117320.175</v>
      </c>
      <c r="AM46" s="10">
        <v>106043.02</v>
      </c>
      <c r="AN46" s="10">
        <v>108762.31</v>
      </c>
      <c r="AO46" s="10">
        <v>102386.52499999999</v>
      </c>
      <c r="AP46" s="10">
        <v>100977.95</v>
      </c>
      <c r="AQ46" s="10">
        <v>103200.64</v>
      </c>
      <c r="AR46" s="10">
        <v>112412.44500000001</v>
      </c>
      <c r="AS46" s="10">
        <v>117535.715</v>
      </c>
      <c r="AT46" s="10">
        <v>126354.68</v>
      </c>
      <c r="AU46" s="10">
        <v>106694.965</v>
      </c>
      <c r="AV46" s="10">
        <v>86891.23</v>
      </c>
      <c r="AW46" s="10">
        <v>4838514.0049999999</v>
      </c>
    </row>
    <row r="47" spans="6:49" ht="20" customHeight="1" x14ac:dyDescent="0.2">
      <c r="F47" s="8">
        <v>40</v>
      </c>
      <c r="G47" s="10">
        <v>121796.715</v>
      </c>
      <c r="H47" s="10">
        <v>126691.8</v>
      </c>
      <c r="I47" s="10">
        <v>129641.245</v>
      </c>
      <c r="J47" s="10">
        <v>124356.41499999999</v>
      </c>
      <c r="K47" s="10">
        <v>107544.145</v>
      </c>
      <c r="L47" s="10">
        <v>100598.55</v>
      </c>
      <c r="M47" s="10">
        <v>106431.815</v>
      </c>
      <c r="N47" s="10">
        <v>124343.19</v>
      </c>
      <c r="O47" s="10">
        <v>126888.77</v>
      </c>
      <c r="P47" s="10">
        <v>121143.25</v>
      </c>
      <c r="Q47" s="10">
        <v>122858.49</v>
      </c>
      <c r="R47" s="10">
        <v>113439.77499999999</v>
      </c>
      <c r="S47" s="10">
        <v>109181.26</v>
      </c>
      <c r="T47" s="10">
        <v>105931.55499999999</v>
      </c>
      <c r="U47" s="10">
        <v>119226.42</v>
      </c>
      <c r="V47" s="10">
        <v>118856.41499999999</v>
      </c>
      <c r="W47" s="10">
        <v>114604.62</v>
      </c>
      <c r="X47" s="10">
        <v>113134.58</v>
      </c>
      <c r="Y47" s="10">
        <v>118359.28</v>
      </c>
      <c r="Z47" s="10">
        <v>101974.595</v>
      </c>
      <c r="AA47" s="10">
        <v>103556.74</v>
      </c>
      <c r="AB47" s="10">
        <v>114466.64</v>
      </c>
      <c r="AC47" s="10">
        <v>114458.205</v>
      </c>
      <c r="AD47" s="10">
        <v>115490.83500000001</v>
      </c>
      <c r="AE47" s="10">
        <v>115294.12</v>
      </c>
      <c r="AF47" s="10">
        <v>112576.545</v>
      </c>
      <c r="AG47" s="10">
        <v>102988.145</v>
      </c>
      <c r="AH47" s="10">
        <v>106236.23</v>
      </c>
      <c r="AI47" s="10">
        <v>121770.82</v>
      </c>
      <c r="AJ47" s="10">
        <v>117265.27499999999</v>
      </c>
      <c r="AK47" s="10">
        <v>110760.825</v>
      </c>
      <c r="AL47" s="10">
        <v>109312.85</v>
      </c>
      <c r="AM47" s="10">
        <v>117512.56</v>
      </c>
      <c r="AN47" s="10">
        <v>101386.01</v>
      </c>
      <c r="AO47" s="10">
        <v>104804.09</v>
      </c>
      <c r="AP47" s="10">
        <v>114651.14</v>
      </c>
      <c r="AQ47" s="10">
        <v>112076.46</v>
      </c>
      <c r="AR47" s="10">
        <v>113620.21</v>
      </c>
      <c r="AS47" s="10">
        <v>106641.79</v>
      </c>
      <c r="AT47" s="10">
        <v>99585.835000000006</v>
      </c>
      <c r="AU47" s="10">
        <v>92277.024999999994</v>
      </c>
      <c r="AV47" s="10">
        <v>101703.49</v>
      </c>
      <c r="AW47" s="10">
        <v>4735438.7250000006</v>
      </c>
    </row>
    <row r="48" spans="6:49" ht="20" customHeight="1" x14ac:dyDescent="0.2">
      <c r="F48" s="8">
        <v>41</v>
      </c>
      <c r="G48" s="10">
        <v>125194.87</v>
      </c>
      <c r="H48" s="10">
        <v>127225.245</v>
      </c>
      <c r="I48" s="10">
        <v>117282.765</v>
      </c>
      <c r="J48" s="10">
        <v>122121.325</v>
      </c>
      <c r="K48" s="10">
        <v>126989.905</v>
      </c>
      <c r="L48" s="10">
        <v>112604.825</v>
      </c>
      <c r="M48" s="10">
        <v>103828.88</v>
      </c>
      <c r="N48" s="10">
        <v>115839.01</v>
      </c>
      <c r="O48" s="10">
        <v>124089.47</v>
      </c>
      <c r="P48" s="10">
        <v>128558.38499999999</v>
      </c>
      <c r="Q48" s="10">
        <v>115898.54</v>
      </c>
      <c r="R48" s="10">
        <v>116197.73</v>
      </c>
      <c r="S48" s="10">
        <v>101300.77499999999</v>
      </c>
      <c r="T48" s="10">
        <v>97992.93</v>
      </c>
      <c r="U48" s="10">
        <v>111432.36500000001</v>
      </c>
      <c r="V48" s="10">
        <v>116556.425</v>
      </c>
      <c r="W48" s="10">
        <v>114133.54</v>
      </c>
      <c r="X48" s="10">
        <v>113957.735</v>
      </c>
      <c r="Y48" s="10">
        <v>117048.72500000001</v>
      </c>
      <c r="Z48" s="10">
        <v>102037.16499999999</v>
      </c>
      <c r="AA48" s="10">
        <v>97053.544999999998</v>
      </c>
      <c r="AB48" s="10">
        <v>113945.5</v>
      </c>
      <c r="AC48" s="10">
        <v>116449.31</v>
      </c>
      <c r="AD48" s="10">
        <v>109551.08</v>
      </c>
      <c r="AE48" s="10">
        <v>110432.33</v>
      </c>
      <c r="AF48" s="10">
        <v>110457.33500000001</v>
      </c>
      <c r="AG48" s="10">
        <v>96584.744999999995</v>
      </c>
      <c r="AH48" s="10">
        <v>100476.705</v>
      </c>
      <c r="AI48" s="10">
        <v>113296.31</v>
      </c>
      <c r="AJ48" s="10">
        <v>117504.77499999999</v>
      </c>
      <c r="AK48" s="10">
        <v>122771.82</v>
      </c>
      <c r="AL48" s="10">
        <v>123692.08</v>
      </c>
      <c r="AM48" s="10">
        <v>115250.505</v>
      </c>
      <c r="AN48" s="10">
        <v>101053.36500000001</v>
      </c>
      <c r="AO48" s="10">
        <v>93011.345000000001</v>
      </c>
      <c r="AP48" s="10">
        <v>113610.03</v>
      </c>
      <c r="AQ48" s="10">
        <v>122607.56</v>
      </c>
      <c r="AR48" s="10"/>
      <c r="AS48" s="10"/>
      <c r="AT48" s="10"/>
      <c r="AU48" s="10"/>
      <c r="AV48" s="10">
        <v>94081.565000000002</v>
      </c>
      <c r="AW48" s="10">
        <v>4282120.5150000006</v>
      </c>
    </row>
    <row r="49" spans="6:49" ht="20" customHeight="1" x14ac:dyDescent="0.2">
      <c r="F49" s="8">
        <v>42</v>
      </c>
      <c r="G49" s="10">
        <v>120916.215</v>
      </c>
      <c r="H49" s="10">
        <v>122830.38</v>
      </c>
      <c r="I49" s="10">
        <v>126919.19500000001</v>
      </c>
      <c r="J49" s="10">
        <v>130260.37</v>
      </c>
      <c r="K49" s="10">
        <v>123985.97</v>
      </c>
      <c r="L49" s="10">
        <v>104916.345</v>
      </c>
      <c r="M49" s="10">
        <v>105376.33500000001</v>
      </c>
      <c r="N49" s="10">
        <v>116831.43</v>
      </c>
      <c r="O49" s="10">
        <v>124665.82</v>
      </c>
      <c r="P49" s="10">
        <v>128612.3</v>
      </c>
      <c r="Q49" s="10">
        <v>128242.765</v>
      </c>
      <c r="R49" s="10">
        <v>121731.485</v>
      </c>
      <c r="S49" s="10">
        <v>97887.485000000001</v>
      </c>
      <c r="T49" s="10">
        <v>94954.16</v>
      </c>
      <c r="U49" s="10">
        <v>115907.395</v>
      </c>
      <c r="V49" s="10">
        <v>117470.22</v>
      </c>
      <c r="W49" s="10">
        <v>121087.1</v>
      </c>
      <c r="X49" s="10">
        <v>118201.175</v>
      </c>
      <c r="Y49" s="10">
        <v>108412.66499999999</v>
      </c>
      <c r="Z49" s="10">
        <v>102195.97500000001</v>
      </c>
      <c r="AA49" s="10">
        <v>98108.815000000002</v>
      </c>
      <c r="AB49" s="10">
        <v>108070.27499999999</v>
      </c>
      <c r="AC49" s="10">
        <v>113889.41</v>
      </c>
      <c r="AD49" s="10">
        <v>112592.26</v>
      </c>
      <c r="AE49" s="10">
        <v>112806.58500000001</v>
      </c>
      <c r="AF49" s="10">
        <v>107940.16</v>
      </c>
      <c r="AG49" s="10">
        <v>99368.854999999996</v>
      </c>
      <c r="AH49" s="10">
        <v>90918.615000000005</v>
      </c>
      <c r="AI49" s="10">
        <v>110290.12</v>
      </c>
      <c r="AJ49" s="10">
        <v>112052.12</v>
      </c>
      <c r="AK49" s="10">
        <v>117533.72</v>
      </c>
      <c r="AL49" s="10">
        <v>116690.04</v>
      </c>
      <c r="AM49" s="10">
        <v>109857.485</v>
      </c>
      <c r="AN49" s="10">
        <v>102032.495</v>
      </c>
      <c r="AO49" s="10">
        <v>94744.7</v>
      </c>
      <c r="AP49" s="10"/>
      <c r="AQ49" s="10"/>
      <c r="AR49" s="10"/>
      <c r="AS49" s="10"/>
      <c r="AT49" s="10"/>
      <c r="AU49" s="10"/>
      <c r="AV49" s="10"/>
      <c r="AW49" s="10">
        <v>3938300.4400000009</v>
      </c>
    </row>
    <row r="50" spans="6:49" ht="20" customHeight="1" x14ac:dyDescent="0.2">
      <c r="F50" s="8">
        <v>43</v>
      </c>
      <c r="G50" s="10">
        <v>120795</v>
      </c>
      <c r="H50" s="10">
        <v>126655.49</v>
      </c>
      <c r="I50" s="10">
        <v>122368.88499999999</v>
      </c>
      <c r="J50" s="10">
        <v>121471.64</v>
      </c>
      <c r="K50" s="10">
        <v>120420.7</v>
      </c>
      <c r="L50" s="10">
        <v>106813.03</v>
      </c>
      <c r="M50" s="10">
        <v>100812.04</v>
      </c>
      <c r="N50" s="10">
        <v>116042.845</v>
      </c>
      <c r="O50" s="10">
        <v>123265.44</v>
      </c>
      <c r="P50" s="10">
        <v>126362.045</v>
      </c>
      <c r="Q50" s="10">
        <v>114867.16</v>
      </c>
      <c r="R50" s="10">
        <v>122975.285</v>
      </c>
      <c r="S50" s="10">
        <v>114184.19500000001</v>
      </c>
      <c r="T50" s="10">
        <v>101793.035</v>
      </c>
      <c r="U50" s="10">
        <v>115549.435</v>
      </c>
      <c r="V50" s="10">
        <v>118010.31</v>
      </c>
      <c r="W50" s="10">
        <v>115813.03</v>
      </c>
      <c r="X50" s="10">
        <v>117333.44500000001</v>
      </c>
      <c r="Y50" s="10">
        <v>112633.265</v>
      </c>
      <c r="Z50" s="10">
        <v>100746.42</v>
      </c>
      <c r="AA50" s="10">
        <v>100571.04</v>
      </c>
      <c r="AB50" s="10">
        <v>105893.61500000001</v>
      </c>
      <c r="AC50" s="10">
        <v>109241.565</v>
      </c>
      <c r="AD50" s="10">
        <v>111423.36500000001</v>
      </c>
      <c r="AE50" s="10">
        <v>112414.39</v>
      </c>
      <c r="AF50" s="10">
        <v>111145.12</v>
      </c>
      <c r="AG50" s="10">
        <v>97973.985000000001</v>
      </c>
      <c r="AH50" s="10">
        <v>98427.53</v>
      </c>
      <c r="AI50" s="10">
        <v>114502.07</v>
      </c>
      <c r="AJ50" s="10">
        <v>114108.545</v>
      </c>
      <c r="AK50" s="10">
        <v>114281.61500000001</v>
      </c>
      <c r="AL50" s="10">
        <v>115442.655</v>
      </c>
      <c r="AM50" s="10">
        <v>109130.77</v>
      </c>
      <c r="AN50" s="10">
        <v>96698.285000000003</v>
      </c>
      <c r="AO50" s="10">
        <v>102684.515</v>
      </c>
      <c r="AP50" s="10"/>
      <c r="AQ50" s="10"/>
      <c r="AR50" s="10"/>
      <c r="AS50" s="10"/>
      <c r="AT50" s="10"/>
      <c r="AU50" s="10"/>
      <c r="AV50" s="10"/>
      <c r="AW50" s="10">
        <v>3932851.7600000002</v>
      </c>
    </row>
    <row r="51" spans="6:49" ht="20" customHeight="1" x14ac:dyDescent="0.2">
      <c r="F51" s="8">
        <v>44</v>
      </c>
      <c r="G51" s="10">
        <v>115297.34</v>
      </c>
      <c r="H51" s="10">
        <v>116619.57</v>
      </c>
      <c r="I51" s="10">
        <v>122887.41</v>
      </c>
      <c r="J51" s="10">
        <v>124222.935</v>
      </c>
      <c r="K51" s="10">
        <v>121256.97</v>
      </c>
      <c r="L51" s="10">
        <v>106353.44</v>
      </c>
      <c r="M51" s="10">
        <v>102279.745</v>
      </c>
      <c r="N51" s="10">
        <v>125270.16499999999</v>
      </c>
      <c r="O51" s="10">
        <v>117138.355</v>
      </c>
      <c r="P51" s="10">
        <v>121605.395</v>
      </c>
      <c r="Q51" s="10">
        <v>120142.43</v>
      </c>
      <c r="R51" s="10">
        <v>119820.71</v>
      </c>
      <c r="S51" s="10">
        <v>104191.105</v>
      </c>
      <c r="T51" s="10">
        <v>111289</v>
      </c>
      <c r="U51" s="10">
        <v>112227.65</v>
      </c>
      <c r="V51" s="10">
        <v>116179.47</v>
      </c>
      <c r="W51" s="10">
        <v>116632.09</v>
      </c>
      <c r="X51" s="10">
        <v>120470.785</v>
      </c>
      <c r="Y51" s="10">
        <v>113451.995</v>
      </c>
      <c r="Z51" s="10">
        <v>101610.815</v>
      </c>
      <c r="AA51" s="10">
        <v>92182.955000000002</v>
      </c>
      <c r="AB51" s="10">
        <v>110196.61500000001</v>
      </c>
      <c r="AC51" s="10">
        <v>113459.02499999999</v>
      </c>
      <c r="AD51" s="10">
        <v>114402.745</v>
      </c>
      <c r="AE51" s="10">
        <v>119350.66499999999</v>
      </c>
      <c r="AF51" s="10">
        <v>116793.855</v>
      </c>
      <c r="AG51" s="10">
        <v>93859.285000000003</v>
      </c>
      <c r="AH51" s="10">
        <v>95624.014999999999</v>
      </c>
      <c r="AI51" s="10">
        <v>112634.63499999999</v>
      </c>
      <c r="AJ51" s="10">
        <v>111887.405</v>
      </c>
      <c r="AK51" s="10">
        <v>117375.73</v>
      </c>
      <c r="AL51" s="10">
        <v>121752.875</v>
      </c>
      <c r="AM51" s="10">
        <v>130510.905</v>
      </c>
      <c r="AN51" s="10">
        <v>105806.825</v>
      </c>
      <c r="AO51" s="10">
        <v>102830.55499999999</v>
      </c>
      <c r="AP51" s="10"/>
      <c r="AQ51" s="10"/>
      <c r="AR51" s="10"/>
      <c r="AS51" s="10"/>
      <c r="AT51" s="10"/>
      <c r="AU51" s="10"/>
      <c r="AV51" s="10"/>
      <c r="AW51" s="10">
        <v>3967615.4650000003</v>
      </c>
    </row>
    <row r="52" spans="6:49" ht="20" customHeight="1" x14ac:dyDescent="0.2">
      <c r="F52" s="8">
        <v>45</v>
      </c>
      <c r="G52" s="10">
        <v>113791.75</v>
      </c>
      <c r="H52" s="10">
        <v>101793.035</v>
      </c>
      <c r="I52" s="10">
        <v>120177.94500000001</v>
      </c>
      <c r="J52" s="10">
        <v>125985.465</v>
      </c>
      <c r="K52" s="10">
        <v>120505.58500000001</v>
      </c>
      <c r="L52" s="10">
        <v>104269.79</v>
      </c>
      <c r="M52" s="10">
        <v>103629.645</v>
      </c>
      <c r="N52" s="10">
        <v>110661.43</v>
      </c>
      <c r="O52" s="10">
        <v>104976.21</v>
      </c>
      <c r="P52" s="10">
        <v>119904.48</v>
      </c>
      <c r="Q52" s="10">
        <v>118677.495</v>
      </c>
      <c r="R52" s="10">
        <v>113666.485</v>
      </c>
      <c r="S52" s="10">
        <v>101810.75</v>
      </c>
      <c r="T52" s="10">
        <v>94325.72</v>
      </c>
      <c r="U52" s="10">
        <v>104632.79</v>
      </c>
      <c r="V52" s="10">
        <v>100592.295</v>
      </c>
      <c r="W52" s="10">
        <v>111738.485</v>
      </c>
      <c r="X52" s="10">
        <v>113539.935</v>
      </c>
      <c r="Y52" s="10">
        <v>115156.44500000001</v>
      </c>
      <c r="Z52" s="10">
        <v>104194.345</v>
      </c>
      <c r="AA52" s="10">
        <v>95368.164999999994</v>
      </c>
      <c r="AB52" s="10">
        <v>107014.075</v>
      </c>
      <c r="AC52" s="10">
        <v>100696.565</v>
      </c>
      <c r="AD52" s="10">
        <v>106387.19500000001</v>
      </c>
      <c r="AE52" s="10">
        <v>109430.37</v>
      </c>
      <c r="AF52" s="10">
        <v>112506.95</v>
      </c>
      <c r="AG52" s="10">
        <v>100203.55</v>
      </c>
      <c r="AH52" s="10">
        <v>96432.625</v>
      </c>
      <c r="AI52" s="10">
        <v>107279.84</v>
      </c>
      <c r="AJ52" s="10">
        <v>96817</v>
      </c>
      <c r="AK52" s="10">
        <v>104381.38</v>
      </c>
      <c r="AL52" s="10">
        <v>115132.64</v>
      </c>
      <c r="AM52" s="10">
        <v>113954.78</v>
      </c>
      <c r="AN52" s="10">
        <v>108924.79</v>
      </c>
      <c r="AO52" s="10">
        <v>96867.014999999999</v>
      </c>
      <c r="AP52" s="10"/>
      <c r="AQ52" s="10"/>
      <c r="AR52" s="10"/>
      <c r="AS52" s="10"/>
      <c r="AT52" s="10"/>
      <c r="AU52" s="10"/>
      <c r="AV52" s="10"/>
      <c r="AW52" s="10">
        <v>3775427.0200000005</v>
      </c>
    </row>
    <row r="53" spans="6:49" ht="20" customHeight="1" x14ac:dyDescent="0.2">
      <c r="F53" s="8">
        <v>46</v>
      </c>
      <c r="G53" s="10">
        <v>127234.72</v>
      </c>
      <c r="H53" s="10">
        <v>121617.28</v>
      </c>
      <c r="I53" s="10">
        <v>121566.645</v>
      </c>
      <c r="J53" s="10">
        <v>123775.16</v>
      </c>
      <c r="K53" s="10">
        <v>117078.58500000001</v>
      </c>
      <c r="L53" s="10">
        <v>103646.63499999999</v>
      </c>
      <c r="M53" s="10">
        <v>103793.08500000001</v>
      </c>
      <c r="N53" s="10">
        <v>116230.34</v>
      </c>
      <c r="O53" s="10">
        <v>117794.595</v>
      </c>
      <c r="P53" s="10">
        <v>122131.11500000001</v>
      </c>
      <c r="Q53" s="10">
        <v>122634.53</v>
      </c>
      <c r="R53" s="10">
        <v>117953.88499999999</v>
      </c>
      <c r="S53" s="10">
        <v>99907.32</v>
      </c>
      <c r="T53" s="10">
        <v>96934.925000000003</v>
      </c>
      <c r="U53" s="10">
        <v>125795.84</v>
      </c>
      <c r="V53" s="10">
        <v>135420.82</v>
      </c>
      <c r="W53" s="10">
        <v>130385.05</v>
      </c>
      <c r="X53" s="10">
        <v>116715.965</v>
      </c>
      <c r="Y53" s="10">
        <v>117797.62</v>
      </c>
      <c r="Z53" s="10">
        <v>106730.21</v>
      </c>
      <c r="AA53" s="10">
        <v>98774.235000000001</v>
      </c>
      <c r="AB53" s="10">
        <v>114159.595</v>
      </c>
      <c r="AC53" s="10">
        <v>120185.265</v>
      </c>
      <c r="AD53" s="10">
        <v>116487.58</v>
      </c>
      <c r="AE53" s="10">
        <v>108628.34</v>
      </c>
      <c r="AF53" s="10">
        <v>107405.925</v>
      </c>
      <c r="AG53" s="10">
        <v>90498.92</v>
      </c>
      <c r="AH53" s="10">
        <v>94602.89</v>
      </c>
      <c r="AI53" s="10">
        <v>106758.95</v>
      </c>
      <c r="AJ53" s="10">
        <v>104303.46</v>
      </c>
      <c r="AK53" s="10">
        <v>112573.54</v>
      </c>
      <c r="AL53" s="10">
        <v>109828.93</v>
      </c>
      <c r="AM53" s="10">
        <v>110954.755</v>
      </c>
      <c r="AN53" s="10">
        <v>97646.12</v>
      </c>
      <c r="AO53" s="10">
        <v>101550.045</v>
      </c>
      <c r="AP53" s="10"/>
      <c r="AQ53" s="10"/>
      <c r="AR53" s="10"/>
      <c r="AS53" s="10"/>
      <c r="AT53" s="10"/>
      <c r="AU53" s="10"/>
      <c r="AV53" s="10"/>
      <c r="AW53" s="10">
        <v>3939502.8750000005</v>
      </c>
    </row>
    <row r="54" spans="6:49" ht="20" customHeight="1" x14ac:dyDescent="0.2">
      <c r="F54" s="8">
        <v>47</v>
      </c>
      <c r="G54" s="10">
        <v>124557.22500000001</v>
      </c>
      <c r="H54" s="10">
        <v>131442.20000000001</v>
      </c>
      <c r="I54" s="10">
        <v>132353.755</v>
      </c>
      <c r="J54" s="10">
        <v>138118.70499999999</v>
      </c>
      <c r="K54" s="10">
        <v>123412.685</v>
      </c>
      <c r="L54" s="10">
        <v>102647.905</v>
      </c>
      <c r="M54" s="10">
        <v>99761.81</v>
      </c>
      <c r="N54" s="10">
        <v>116817.15</v>
      </c>
      <c r="O54" s="10">
        <v>119905.59</v>
      </c>
      <c r="P54" s="10">
        <v>122146.66</v>
      </c>
      <c r="Q54" s="10">
        <v>122464.645</v>
      </c>
      <c r="R54" s="10">
        <v>121441.05</v>
      </c>
      <c r="S54" s="10">
        <v>106868.5</v>
      </c>
      <c r="T54" s="10">
        <v>96805.925000000003</v>
      </c>
      <c r="U54" s="10">
        <v>128658.27</v>
      </c>
      <c r="V54" s="10">
        <v>137151.495</v>
      </c>
      <c r="W54" s="10">
        <v>138882.25</v>
      </c>
      <c r="X54" s="10">
        <v>135162.11499999999</v>
      </c>
      <c r="Y54" s="10">
        <v>133951.29</v>
      </c>
      <c r="Z54" s="10">
        <v>121219.595</v>
      </c>
      <c r="AA54" s="10">
        <v>101256.78</v>
      </c>
      <c r="AB54" s="10">
        <v>113978.535</v>
      </c>
      <c r="AC54" s="10">
        <v>118330.625</v>
      </c>
      <c r="AD54" s="10">
        <v>106618.19500000001</v>
      </c>
      <c r="AE54" s="10">
        <v>107278.83</v>
      </c>
      <c r="AF54" s="10">
        <v>113582.6</v>
      </c>
      <c r="AG54" s="10">
        <v>101352.12</v>
      </c>
      <c r="AH54" s="10">
        <v>92043.13</v>
      </c>
      <c r="AI54" s="10">
        <v>109148.25</v>
      </c>
      <c r="AJ54" s="10">
        <v>112033.87</v>
      </c>
      <c r="AK54" s="10">
        <v>119736.125</v>
      </c>
      <c r="AL54" s="10">
        <v>131312</v>
      </c>
      <c r="AM54" s="10">
        <v>109049.36500000001</v>
      </c>
      <c r="AN54" s="10">
        <v>97245.764999999999</v>
      </c>
      <c r="AO54" s="10">
        <v>96742.49</v>
      </c>
      <c r="AP54" s="10"/>
      <c r="AQ54" s="10"/>
      <c r="AR54" s="10"/>
      <c r="AS54" s="10"/>
      <c r="AT54" s="10"/>
      <c r="AU54" s="10"/>
      <c r="AV54" s="10"/>
      <c r="AW54" s="10">
        <v>4083477.5000000014</v>
      </c>
    </row>
    <row r="55" spans="6:49" ht="20" customHeight="1" x14ac:dyDescent="0.2">
      <c r="F55" s="8">
        <v>48</v>
      </c>
      <c r="G55" s="10">
        <v>114406.825</v>
      </c>
      <c r="H55" s="10">
        <v>118894.30499999999</v>
      </c>
      <c r="I55" s="10">
        <v>124728.875</v>
      </c>
      <c r="J55" s="10">
        <v>112907.145</v>
      </c>
      <c r="K55" s="10">
        <v>117492.82</v>
      </c>
      <c r="L55" s="10">
        <v>105011.19500000001</v>
      </c>
      <c r="M55" s="10">
        <v>98621.62</v>
      </c>
      <c r="N55" s="10">
        <v>138681.815</v>
      </c>
      <c r="O55" s="10">
        <v>126617.72</v>
      </c>
      <c r="P55" s="10">
        <v>118119.01</v>
      </c>
      <c r="Q55" s="10">
        <v>120308.545</v>
      </c>
      <c r="R55" s="10">
        <v>116011.565</v>
      </c>
      <c r="S55" s="10">
        <v>104700.05499999999</v>
      </c>
      <c r="T55" s="10">
        <v>112098.33500000001</v>
      </c>
      <c r="U55" s="10">
        <v>115429.005</v>
      </c>
      <c r="V55" s="10">
        <v>129798.47</v>
      </c>
      <c r="W55" s="10">
        <v>151730.95000000001</v>
      </c>
      <c r="X55" s="10">
        <v>154632.33499999999</v>
      </c>
      <c r="Y55" s="10">
        <v>125141.9</v>
      </c>
      <c r="Z55" s="10">
        <v>99234.22</v>
      </c>
      <c r="AA55" s="10">
        <v>108717.875</v>
      </c>
      <c r="AB55" s="10">
        <v>110547.605</v>
      </c>
      <c r="AC55" s="10">
        <v>109706.42</v>
      </c>
      <c r="AD55" s="10">
        <v>106684.825</v>
      </c>
      <c r="AE55" s="10">
        <v>112586.74</v>
      </c>
      <c r="AF55" s="10">
        <v>110031.82</v>
      </c>
      <c r="AG55" s="10">
        <v>100725.24</v>
      </c>
      <c r="AH55" s="10">
        <v>96240.41</v>
      </c>
      <c r="AI55" s="10">
        <v>113899.3</v>
      </c>
      <c r="AJ55" s="10">
        <v>107629.16</v>
      </c>
      <c r="AK55" s="10">
        <v>108417.69500000001</v>
      </c>
      <c r="AL55" s="10">
        <v>112735.875</v>
      </c>
      <c r="AM55" s="10">
        <v>114799.91</v>
      </c>
      <c r="AN55" s="10">
        <v>98959.56</v>
      </c>
      <c r="AO55" s="10">
        <v>96778.25</v>
      </c>
      <c r="AP55" s="10"/>
      <c r="AQ55" s="10"/>
      <c r="AR55" s="10"/>
      <c r="AS55" s="10"/>
      <c r="AT55" s="10"/>
      <c r="AU55" s="10"/>
      <c r="AV55" s="10"/>
      <c r="AW55" s="10">
        <v>4013027.3950000005</v>
      </c>
    </row>
    <row r="56" spans="6:49" ht="20" customHeight="1" x14ac:dyDescent="0.2">
      <c r="F56" s="8">
        <v>49</v>
      </c>
      <c r="G56" s="10">
        <v>122452.41499999999</v>
      </c>
      <c r="H56" s="10">
        <v>117115.62</v>
      </c>
      <c r="I56" s="10">
        <v>115230.125</v>
      </c>
      <c r="J56" s="10">
        <v>121699.425</v>
      </c>
      <c r="K56" s="10">
        <v>129148.52</v>
      </c>
      <c r="L56" s="10">
        <v>115606.005</v>
      </c>
      <c r="M56" s="10">
        <v>102162.53</v>
      </c>
      <c r="N56" s="10">
        <v>118666.37</v>
      </c>
      <c r="O56" s="10">
        <v>119169.17</v>
      </c>
      <c r="P56" s="10">
        <v>121067.59</v>
      </c>
      <c r="Q56" s="10">
        <v>113024.02</v>
      </c>
      <c r="R56" s="10">
        <v>109318.355</v>
      </c>
      <c r="S56" s="10">
        <v>98899.494999999995</v>
      </c>
      <c r="T56" s="10">
        <v>102718.9</v>
      </c>
      <c r="U56" s="10">
        <v>111625.98</v>
      </c>
      <c r="V56" s="10">
        <v>113063.675</v>
      </c>
      <c r="W56" s="10">
        <v>115383.13</v>
      </c>
      <c r="X56" s="10">
        <v>115736.97</v>
      </c>
      <c r="Y56" s="10">
        <v>109568.47</v>
      </c>
      <c r="Z56" s="10">
        <v>99334.8</v>
      </c>
      <c r="AA56" s="10">
        <v>92487.705000000002</v>
      </c>
      <c r="AB56" s="10">
        <v>107666.30499999999</v>
      </c>
      <c r="AC56" s="10">
        <v>111718.075</v>
      </c>
      <c r="AD56" s="10">
        <v>114225.12</v>
      </c>
      <c r="AE56" s="10">
        <v>135452.26</v>
      </c>
      <c r="AF56" s="10">
        <v>156648.405</v>
      </c>
      <c r="AG56" s="10">
        <v>121237.47</v>
      </c>
      <c r="AH56" s="10">
        <v>88903.065000000002</v>
      </c>
      <c r="AI56" s="10">
        <v>110609.4</v>
      </c>
      <c r="AJ56" s="10">
        <v>109094.04</v>
      </c>
      <c r="AK56" s="10">
        <v>107400.705</v>
      </c>
      <c r="AL56" s="10">
        <v>107891.69</v>
      </c>
      <c r="AM56" s="10">
        <v>105028.985</v>
      </c>
      <c r="AN56" s="10">
        <v>95436.3</v>
      </c>
      <c r="AO56" s="10">
        <v>100233.98</v>
      </c>
      <c r="AP56" s="10"/>
      <c r="AQ56" s="10"/>
      <c r="AR56" s="10"/>
      <c r="AS56" s="10"/>
      <c r="AT56" s="10"/>
      <c r="AU56" s="10"/>
      <c r="AV56" s="10"/>
      <c r="AW56" s="10">
        <v>3935025.07</v>
      </c>
    </row>
    <row r="57" spans="6:49" ht="20" customHeight="1" x14ac:dyDescent="0.2">
      <c r="F57" s="8">
        <v>50</v>
      </c>
      <c r="G57" s="10">
        <v>129059.645</v>
      </c>
      <c r="H57" s="10">
        <v>136800.91</v>
      </c>
      <c r="I57" s="10">
        <v>125965.02</v>
      </c>
      <c r="J57" s="10">
        <v>125807.495</v>
      </c>
      <c r="K57" s="10">
        <v>116597.81</v>
      </c>
      <c r="L57" s="10">
        <v>106139.41</v>
      </c>
      <c r="M57" s="10">
        <v>112025.29</v>
      </c>
      <c r="N57" s="10">
        <v>109670</v>
      </c>
      <c r="O57" s="10">
        <v>111228.06</v>
      </c>
      <c r="P57" s="10">
        <v>112738.08</v>
      </c>
      <c r="Q57" s="10">
        <v>105445.65</v>
      </c>
      <c r="R57" s="10">
        <v>105664.09</v>
      </c>
      <c r="S57" s="10">
        <v>98622.865000000005</v>
      </c>
      <c r="T57" s="10">
        <v>97300.36</v>
      </c>
      <c r="U57" s="10">
        <v>114680.185</v>
      </c>
      <c r="V57" s="10">
        <v>121945.175</v>
      </c>
      <c r="W57" s="10">
        <v>146933.095</v>
      </c>
      <c r="X57" s="10">
        <v>129280.81</v>
      </c>
      <c r="Y57" s="10">
        <v>120821.05499999999</v>
      </c>
      <c r="Z57" s="10">
        <v>110154.36</v>
      </c>
      <c r="AA57" s="10">
        <v>97715.01</v>
      </c>
      <c r="AB57" s="10">
        <v>110803.765</v>
      </c>
      <c r="AC57" s="10">
        <v>114413.785</v>
      </c>
      <c r="AD57" s="10">
        <v>129715.465</v>
      </c>
      <c r="AE57" s="10">
        <v>114986.33</v>
      </c>
      <c r="AF57" s="10">
        <v>110025.465</v>
      </c>
      <c r="AG57" s="10">
        <v>102577.145</v>
      </c>
      <c r="AH57" s="10">
        <v>102161.11500000001</v>
      </c>
      <c r="AI57" s="10">
        <v>127910.83500000001</v>
      </c>
      <c r="AJ57" s="10">
        <v>109548.62</v>
      </c>
      <c r="AK57" s="10">
        <v>109060.375</v>
      </c>
      <c r="AL57" s="10">
        <v>108599.065</v>
      </c>
      <c r="AM57" s="10">
        <v>107070.61</v>
      </c>
      <c r="AN57" s="10">
        <v>101239.235</v>
      </c>
      <c r="AO57" s="10">
        <v>97577.414999999994</v>
      </c>
      <c r="AP57" s="10"/>
      <c r="AQ57" s="10"/>
      <c r="AR57" s="10"/>
      <c r="AS57" s="10"/>
      <c r="AT57" s="10"/>
      <c r="AU57" s="10"/>
      <c r="AV57" s="10"/>
      <c r="AW57" s="10">
        <v>3980283.6</v>
      </c>
    </row>
    <row r="58" spans="6:49" ht="20" customHeight="1" x14ac:dyDescent="0.2">
      <c r="F58" s="8">
        <v>51</v>
      </c>
      <c r="G58" s="10">
        <v>125784.96000000001</v>
      </c>
      <c r="H58" s="10">
        <v>129077.41</v>
      </c>
      <c r="I58" s="10">
        <v>135930.07999999999</v>
      </c>
      <c r="J58" s="10">
        <v>152366.29999999999</v>
      </c>
      <c r="K58" s="10">
        <v>158052.89000000001</v>
      </c>
      <c r="L58" s="10">
        <v>154924.89000000001</v>
      </c>
      <c r="M58" s="10">
        <v>105218.515</v>
      </c>
      <c r="N58" s="10">
        <v>120390.11</v>
      </c>
      <c r="O58" s="10">
        <v>128831.65</v>
      </c>
      <c r="P58" s="10">
        <v>111423.765</v>
      </c>
      <c r="Q58" s="10">
        <v>107072.36</v>
      </c>
      <c r="R58" s="10">
        <v>113698.06</v>
      </c>
      <c r="S58" s="10">
        <v>90227.48</v>
      </c>
      <c r="T58" s="10">
        <v>93673.19</v>
      </c>
      <c r="U58" s="10">
        <v>138949.67499999999</v>
      </c>
      <c r="V58" s="10">
        <v>142870.39499999999</v>
      </c>
      <c r="W58" s="10">
        <v>114916.99</v>
      </c>
      <c r="X58" s="10">
        <v>114462.53</v>
      </c>
      <c r="Y58" s="10">
        <v>116428.79</v>
      </c>
      <c r="Z58" s="10">
        <v>109364.01</v>
      </c>
      <c r="AA58" s="10">
        <v>107212.84</v>
      </c>
      <c r="AB58" s="10">
        <v>112804.4</v>
      </c>
      <c r="AC58" s="10">
        <v>113485.105</v>
      </c>
      <c r="AD58" s="10">
        <v>119907.245</v>
      </c>
      <c r="AE58" s="10">
        <v>111880.52499999999</v>
      </c>
      <c r="AF58" s="10">
        <v>102075.925</v>
      </c>
      <c r="AG58" s="10">
        <v>92725.74</v>
      </c>
      <c r="AH58" s="10">
        <v>99110.774999999994</v>
      </c>
      <c r="AI58" s="10">
        <v>114400.065</v>
      </c>
      <c r="AJ58" s="10">
        <v>123999.07</v>
      </c>
      <c r="AK58" s="10">
        <v>146990.89000000001</v>
      </c>
      <c r="AL58" s="10">
        <v>125050.61</v>
      </c>
      <c r="AM58" s="10">
        <v>150553.4</v>
      </c>
      <c r="AN58" s="10">
        <v>100632.47500000001</v>
      </c>
      <c r="AO58" s="10">
        <v>98723.45</v>
      </c>
      <c r="AP58" s="10"/>
      <c r="AQ58" s="10"/>
      <c r="AR58" s="10"/>
      <c r="AS58" s="10"/>
      <c r="AT58" s="10"/>
      <c r="AU58" s="10"/>
      <c r="AV58" s="10"/>
      <c r="AW58" s="10">
        <v>4183216.5649999995</v>
      </c>
    </row>
    <row r="59" spans="6:49" ht="20" customHeight="1" x14ac:dyDescent="0.2">
      <c r="F59" s="8">
        <v>52</v>
      </c>
      <c r="G59" s="10">
        <v>113802.21</v>
      </c>
      <c r="H59" s="10">
        <v>119477.515</v>
      </c>
      <c r="I59" s="10">
        <v>126553.11500000001</v>
      </c>
      <c r="J59" s="10">
        <v>134583.25</v>
      </c>
      <c r="K59" s="10">
        <v>119950.37</v>
      </c>
      <c r="L59" s="10">
        <v>95093.294999999998</v>
      </c>
      <c r="M59" s="10">
        <v>133421.03</v>
      </c>
      <c r="N59" s="10">
        <v>109260.30499999999</v>
      </c>
      <c r="O59" s="10">
        <v>106451.255</v>
      </c>
      <c r="P59" s="10">
        <v>104389.51</v>
      </c>
      <c r="Q59" s="10">
        <v>105513.235</v>
      </c>
      <c r="R59" s="10">
        <v>112247.94500000001</v>
      </c>
      <c r="S59" s="10">
        <v>114843.875</v>
      </c>
      <c r="T59" s="10">
        <v>90911.085000000006</v>
      </c>
      <c r="U59" s="10">
        <v>85094.375</v>
      </c>
      <c r="V59" s="10">
        <v>98638.854999999996</v>
      </c>
      <c r="W59" s="10">
        <v>128753.755</v>
      </c>
      <c r="X59" s="10">
        <v>130699.155</v>
      </c>
      <c r="Y59" s="10">
        <v>115572.045</v>
      </c>
      <c r="Z59" s="10">
        <v>96358.975000000006</v>
      </c>
      <c r="AA59" s="10">
        <v>92856.23</v>
      </c>
      <c r="AB59" s="10">
        <v>112358.815</v>
      </c>
      <c r="AC59" s="10">
        <v>98191.654999999999</v>
      </c>
      <c r="AD59" s="10">
        <v>100017.19500000001</v>
      </c>
      <c r="AE59" s="10">
        <v>129749.14</v>
      </c>
      <c r="AF59" s="10">
        <v>133831.375</v>
      </c>
      <c r="AG59" s="10">
        <v>108290.11</v>
      </c>
      <c r="AH59" s="10">
        <v>94938.395000000004</v>
      </c>
      <c r="AI59" s="10">
        <v>101818.02499999999</v>
      </c>
      <c r="AJ59" s="10">
        <v>102168.93</v>
      </c>
      <c r="AK59" s="10">
        <v>98312.744999999995</v>
      </c>
      <c r="AL59" s="10">
        <v>96120.524999999994</v>
      </c>
      <c r="AM59" s="10">
        <v>107256.065</v>
      </c>
      <c r="AN59" s="10">
        <v>113521.685</v>
      </c>
      <c r="AO59" s="10">
        <v>90145.615000000005</v>
      </c>
      <c r="AP59" s="10"/>
      <c r="AQ59" s="10"/>
      <c r="AR59" s="10"/>
      <c r="AS59" s="10"/>
      <c r="AT59" s="10"/>
      <c r="AU59" s="10"/>
      <c r="AV59" s="10"/>
      <c r="AW59" s="10">
        <v>3821191.6600000006</v>
      </c>
    </row>
    <row r="60" spans="6:49" ht="20" customHeight="1" x14ac:dyDescent="0.2">
      <c r="F60" s="8">
        <v>53</v>
      </c>
      <c r="G60" s="10">
        <v>100048.44</v>
      </c>
      <c r="H60" s="10">
        <v>111647.54</v>
      </c>
      <c r="I60" s="10">
        <v>128552.13499999999</v>
      </c>
      <c r="J60" s="10">
        <v>146473.83499999999</v>
      </c>
      <c r="K60" s="10"/>
      <c r="L60" s="10"/>
      <c r="M60" s="10">
        <v>96394.94</v>
      </c>
      <c r="N60" s="10">
        <v>106284.83</v>
      </c>
      <c r="O60" s="10">
        <v>99701.43</v>
      </c>
      <c r="P60" s="10">
        <v>123693.52</v>
      </c>
      <c r="Q60" s="10">
        <v>135571.79500000001</v>
      </c>
      <c r="R60" s="10">
        <v>112141.83</v>
      </c>
      <c r="S60" s="10">
        <v>95728.15</v>
      </c>
      <c r="T60" s="10">
        <v>114468.17</v>
      </c>
      <c r="U60" s="10"/>
      <c r="V60" s="10"/>
      <c r="W60" s="10"/>
      <c r="X60" s="10"/>
      <c r="Y60" s="10"/>
      <c r="Z60" s="10"/>
      <c r="AA60" s="10">
        <v>95700.479999999996</v>
      </c>
      <c r="AB60" s="10">
        <v>103381.91499999999</v>
      </c>
      <c r="AC60" s="10"/>
      <c r="AD60" s="10"/>
      <c r="AE60" s="10"/>
      <c r="AF60" s="10"/>
      <c r="AG60" s="10"/>
      <c r="AH60" s="10">
        <v>99613.865000000005</v>
      </c>
      <c r="AI60" s="10">
        <v>140410.125</v>
      </c>
      <c r="AJ60" s="10">
        <v>95410.39</v>
      </c>
      <c r="AK60" s="10"/>
      <c r="AL60" s="10"/>
      <c r="AM60" s="10"/>
      <c r="AN60" s="10"/>
      <c r="AO60" s="10">
        <v>118293.52499999999</v>
      </c>
      <c r="AP60" s="10"/>
      <c r="AQ60" s="10"/>
      <c r="AR60" s="10"/>
      <c r="AS60" s="10"/>
      <c r="AT60" s="10"/>
      <c r="AU60" s="10"/>
      <c r="AV60" s="10"/>
      <c r="AW60" s="10">
        <v>2023516.9149999996</v>
      </c>
    </row>
    <row r="61" spans="6:49" ht="20" customHeight="1" x14ac:dyDescent="0.2">
      <c r="F61" s="43" t="s">
        <v>30</v>
      </c>
      <c r="G61" s="44">
        <v>6538790.1349999988</v>
      </c>
      <c r="H61" s="44">
        <v>6754906.705000001</v>
      </c>
      <c r="I61" s="44">
        <v>6830254.9799999995</v>
      </c>
      <c r="J61" s="44">
        <v>6963553.6349999979</v>
      </c>
      <c r="K61" s="44">
        <v>6711777.5099999979</v>
      </c>
      <c r="L61" s="44">
        <v>5988500.6799999997</v>
      </c>
      <c r="M61" s="44">
        <v>5713908.3600000003</v>
      </c>
      <c r="N61" s="44">
        <v>6447569.9000000032</v>
      </c>
      <c r="O61" s="44">
        <v>6664518.174999998</v>
      </c>
      <c r="P61" s="44">
        <v>6744552.6899999985</v>
      </c>
      <c r="Q61" s="44">
        <v>6657881.3000000007</v>
      </c>
      <c r="R61" s="44">
        <v>6643892.7250000024</v>
      </c>
      <c r="S61" s="44">
        <v>5885763.3000000035</v>
      </c>
      <c r="T61" s="44">
        <v>5603993.0949999988</v>
      </c>
      <c r="U61" s="44">
        <v>6275757.2649999987</v>
      </c>
      <c r="V61" s="44">
        <v>6463835.8449999988</v>
      </c>
      <c r="W61" s="44">
        <v>6547901.2249999996</v>
      </c>
      <c r="X61" s="44">
        <v>6540277.7799999993</v>
      </c>
      <c r="Y61" s="44">
        <v>6346176.9649999999</v>
      </c>
      <c r="Z61" s="44">
        <v>5690585.1899999985</v>
      </c>
      <c r="AA61" s="44">
        <v>5553328.5000000028</v>
      </c>
      <c r="AB61" s="44">
        <v>6368020.4550000001</v>
      </c>
      <c r="AC61" s="44">
        <v>6328472.8500000015</v>
      </c>
      <c r="AD61" s="44">
        <v>6367181.0650000013</v>
      </c>
      <c r="AE61" s="44">
        <v>6499118.4299999997</v>
      </c>
      <c r="AF61" s="44">
        <v>6418311.2200000016</v>
      </c>
      <c r="AG61" s="44">
        <v>5820977.5</v>
      </c>
      <c r="AH61" s="44">
        <v>5563774.790000001</v>
      </c>
      <c r="AI61" s="44">
        <v>6292100.0450000009</v>
      </c>
      <c r="AJ61" s="44">
        <v>6419470.0600000015</v>
      </c>
      <c r="AK61" s="44">
        <v>6372834.1799999997</v>
      </c>
      <c r="AL61" s="44">
        <v>6371210.1749999998</v>
      </c>
      <c r="AM61" s="44">
        <v>6358930.4000000004</v>
      </c>
      <c r="AN61" s="44">
        <v>5671668.2349999985</v>
      </c>
      <c r="AO61" s="44">
        <v>5561745.7949999999</v>
      </c>
      <c r="AP61" s="44">
        <v>4747175.8750000009</v>
      </c>
      <c r="AQ61" s="44">
        <v>4873890.9499999993</v>
      </c>
      <c r="AR61" s="44">
        <v>4846005.7249999987</v>
      </c>
      <c r="AS61" s="44">
        <v>4906528.93</v>
      </c>
      <c r="AT61" s="44">
        <v>4874597.3099999996</v>
      </c>
      <c r="AU61" s="44">
        <v>4360576.5450000009</v>
      </c>
      <c r="AV61" s="44">
        <v>4204397.0200000005</v>
      </c>
      <c r="AW61" s="44">
        <v>252794713.51499999</v>
      </c>
    </row>
  </sheetData>
  <mergeCells count="11">
    <mergeCell ref="B13:D13"/>
    <mergeCell ref="B15:D15"/>
    <mergeCell ref="B17:D17"/>
    <mergeCell ref="B19:D19"/>
    <mergeCell ref="B21:D21"/>
    <mergeCell ref="B11:D11"/>
    <mergeCell ref="F1:L3"/>
    <mergeCell ref="B3:D3"/>
    <mergeCell ref="B5:D5"/>
    <mergeCell ref="B7:D7"/>
    <mergeCell ref="B9:D9"/>
  </mergeCells>
  <conditionalFormatting pivot="1" sqref="G8:AV60">
    <cfRule type="colorScale" priority="1">
      <colorScale>
        <cfvo type="min"/>
        <cfvo type="max"/>
        <color rgb="FF00FA00"/>
        <color rgb="FFFF2600"/>
      </colorScale>
    </cfRule>
  </conditionalFormatting>
  <hyperlinks>
    <hyperlink ref="B5:D5" location="'Energy Demand'!A1" display="Energy Demand" xr:uid="{99E0B87B-E7C9-404A-9D7E-45BFD6D907E2}"/>
    <hyperlink ref="B7:D7" location="Summary!A1" display="Summary" xr:uid="{C994AA85-9CE2-4B4C-A8B5-03AA9899794C}"/>
    <hyperlink ref="B9:D9" location="'Top and Bottom 20 Demand'!A1" display="Top and Bottom 20 Demand" xr:uid="{EBC9D5F8-2410-3643-ACDD-87C0D5F18C7E}"/>
    <hyperlink ref="B11:D11" location="'Demand Over Time'!A1" display="Demand Over Time" xr:uid="{50BCAA90-2B89-9244-BDB3-4C0798419F9F}"/>
    <hyperlink ref="B13:D13" location="'Effect of Weather'!A1" display="Effect of Weather" xr:uid="{3DF7D923-BDB4-AA46-A3AD-B4F37C06AA3A}"/>
    <hyperlink ref="B15:D15" location="energy_holidays!A1" display="Energy Holidays" xr:uid="{7BD5F654-1896-DF4F-816F-F4E53D0FDBD4}"/>
    <hyperlink ref="B17:D17" location="'Effect of Temp and Hols'!A1" display="Effect of Temp and Hols" xr:uid="{CBA5FC28-6580-DB48-B0C5-9F4733DEEEA9}"/>
    <hyperlink ref="B19:D19" location="'YoY Demand'!A1" display="YoY Demand" xr:uid="{BEA48962-9D0E-F449-B510-3F64928FA8C1}"/>
    <hyperlink ref="B21:D21" location="'Demand by Day of Week'!A1" display="Demand by Day of Week" xr:uid="{8C0E1AAA-4A57-EA4D-819A-B75C31D5613A}"/>
    <hyperlink ref="B3:D3" location="'Cover Page'!A1" display="Cover Page" xr:uid="{7D767F9D-A270-E040-B2CA-64B2BDA03D4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AB78-E993-7946-8ED3-675314C2666D}">
  <dimension ref="A1:C2107"/>
  <sheetViews>
    <sheetView topLeftCell="A2050" workbookViewId="0">
      <selection activeCell="H2056" sqref="H2056"/>
    </sheetView>
  </sheetViews>
  <sheetFormatPr baseColWidth="10" defaultColWidth="8.83203125" defaultRowHeight="15" x14ac:dyDescent="0.2"/>
  <cols>
    <col min="1" max="2" width="10.5" style="1" bestFit="1" customWidth="1"/>
    <col min="3" max="3" width="7.33203125" style="1" bestFit="1" customWidth="1"/>
    <col min="4" max="16384" width="8.83203125" style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 s="2">
        <v>42005</v>
      </c>
      <c r="B2" s="1" t="s">
        <v>4</v>
      </c>
      <c r="C2" s="1" t="s">
        <v>5</v>
      </c>
    </row>
    <row r="3" spans="1:3" x14ac:dyDescent="0.2">
      <c r="A3" s="2">
        <v>42006</v>
      </c>
      <c r="B3" s="1" t="s">
        <v>4</v>
      </c>
      <c r="C3" s="1" t="s">
        <v>4</v>
      </c>
    </row>
    <row r="4" spans="1:3" x14ac:dyDescent="0.2">
      <c r="A4" s="2">
        <v>42007</v>
      </c>
      <c r="B4" s="1" t="s">
        <v>4</v>
      </c>
      <c r="C4" s="1" t="s">
        <v>4</v>
      </c>
    </row>
    <row r="5" spans="1:3" x14ac:dyDescent="0.2">
      <c r="A5" s="2">
        <v>42008</v>
      </c>
      <c r="B5" s="1" t="s">
        <v>4</v>
      </c>
      <c r="C5" s="1" t="s">
        <v>4</v>
      </c>
    </row>
    <row r="6" spans="1:3" x14ac:dyDescent="0.2">
      <c r="A6" s="2">
        <v>42009</v>
      </c>
      <c r="B6" s="1" t="s">
        <v>4</v>
      </c>
      <c r="C6" s="1" t="s">
        <v>4</v>
      </c>
    </row>
    <row r="7" spans="1:3" x14ac:dyDescent="0.2">
      <c r="A7" s="2">
        <v>42010</v>
      </c>
      <c r="B7" s="1" t="s">
        <v>4</v>
      </c>
      <c r="C7" s="1" t="s">
        <v>4</v>
      </c>
    </row>
    <row r="8" spans="1:3" x14ac:dyDescent="0.2">
      <c r="A8" s="2">
        <v>42011</v>
      </c>
      <c r="B8" s="1" t="s">
        <v>4</v>
      </c>
      <c r="C8" s="1" t="s">
        <v>4</v>
      </c>
    </row>
    <row r="9" spans="1:3" x14ac:dyDescent="0.2">
      <c r="A9" s="2">
        <v>42012</v>
      </c>
      <c r="B9" s="1" t="s">
        <v>4</v>
      </c>
      <c r="C9" s="1" t="s">
        <v>4</v>
      </c>
    </row>
    <row r="10" spans="1:3" x14ac:dyDescent="0.2">
      <c r="A10" s="2">
        <v>42013</v>
      </c>
      <c r="B10" s="1" t="s">
        <v>4</v>
      </c>
      <c r="C10" s="1" t="s">
        <v>4</v>
      </c>
    </row>
    <row r="11" spans="1:3" x14ac:dyDescent="0.2">
      <c r="A11" s="2">
        <v>42014</v>
      </c>
      <c r="B11" s="1" t="s">
        <v>4</v>
      </c>
      <c r="C11" s="1" t="s">
        <v>4</v>
      </c>
    </row>
    <row r="12" spans="1:3" x14ac:dyDescent="0.2">
      <c r="A12" s="2">
        <v>42015</v>
      </c>
      <c r="B12" s="1" t="s">
        <v>4</v>
      </c>
      <c r="C12" s="1" t="s">
        <v>4</v>
      </c>
    </row>
    <row r="13" spans="1:3" x14ac:dyDescent="0.2">
      <c r="A13" s="2">
        <v>42016</v>
      </c>
      <c r="B13" s="1" t="s">
        <v>4</v>
      </c>
      <c r="C13" s="1" t="s">
        <v>4</v>
      </c>
    </row>
    <row r="14" spans="1:3" x14ac:dyDescent="0.2">
      <c r="A14" s="2">
        <v>42017</v>
      </c>
      <c r="B14" s="1" t="s">
        <v>4</v>
      </c>
      <c r="C14" s="1" t="s">
        <v>4</v>
      </c>
    </row>
    <row r="15" spans="1:3" x14ac:dyDescent="0.2">
      <c r="A15" s="2">
        <v>42018</v>
      </c>
      <c r="B15" s="1" t="s">
        <v>4</v>
      </c>
      <c r="C15" s="1" t="s">
        <v>4</v>
      </c>
    </row>
    <row r="16" spans="1:3" x14ac:dyDescent="0.2">
      <c r="A16" s="2">
        <v>42019</v>
      </c>
      <c r="B16" s="1" t="s">
        <v>4</v>
      </c>
      <c r="C16" s="1" t="s">
        <v>4</v>
      </c>
    </row>
    <row r="17" spans="1:3" x14ac:dyDescent="0.2">
      <c r="A17" s="2">
        <v>42020</v>
      </c>
      <c r="B17" s="1" t="s">
        <v>4</v>
      </c>
      <c r="C17" s="1" t="s">
        <v>4</v>
      </c>
    </row>
    <row r="18" spans="1:3" x14ac:dyDescent="0.2">
      <c r="A18" s="2">
        <v>42021</v>
      </c>
      <c r="B18" s="1" t="s">
        <v>4</v>
      </c>
      <c r="C18" s="1" t="s">
        <v>4</v>
      </c>
    </row>
    <row r="19" spans="1:3" x14ac:dyDescent="0.2">
      <c r="A19" s="2">
        <v>42022</v>
      </c>
      <c r="B19" s="1" t="s">
        <v>4</v>
      </c>
      <c r="C19" s="1" t="s">
        <v>4</v>
      </c>
    </row>
    <row r="20" spans="1:3" x14ac:dyDescent="0.2">
      <c r="A20" s="2">
        <v>42023</v>
      </c>
      <c r="B20" s="1" t="s">
        <v>4</v>
      </c>
      <c r="C20" s="1" t="s">
        <v>4</v>
      </c>
    </row>
    <row r="21" spans="1:3" x14ac:dyDescent="0.2">
      <c r="A21" s="2">
        <v>42024</v>
      </c>
      <c r="B21" s="1" t="s">
        <v>4</v>
      </c>
      <c r="C21" s="1" t="s">
        <v>4</v>
      </c>
    </row>
    <row r="22" spans="1:3" x14ac:dyDescent="0.2">
      <c r="A22" s="2">
        <v>42025</v>
      </c>
      <c r="B22" s="1" t="s">
        <v>4</v>
      </c>
      <c r="C22" s="1" t="s">
        <v>4</v>
      </c>
    </row>
    <row r="23" spans="1:3" x14ac:dyDescent="0.2">
      <c r="A23" s="2">
        <v>42026</v>
      </c>
      <c r="B23" s="1" t="s">
        <v>4</v>
      </c>
      <c r="C23" s="1" t="s">
        <v>4</v>
      </c>
    </row>
    <row r="24" spans="1:3" x14ac:dyDescent="0.2">
      <c r="A24" s="2">
        <v>42027</v>
      </c>
      <c r="B24" s="1" t="s">
        <v>4</v>
      </c>
      <c r="C24" s="1" t="s">
        <v>4</v>
      </c>
    </row>
    <row r="25" spans="1:3" x14ac:dyDescent="0.2">
      <c r="A25" s="2">
        <v>42028</v>
      </c>
      <c r="B25" s="1" t="s">
        <v>4</v>
      </c>
      <c r="C25" s="1" t="s">
        <v>4</v>
      </c>
    </row>
    <row r="26" spans="1:3" x14ac:dyDescent="0.2">
      <c r="A26" s="2">
        <v>42029</v>
      </c>
      <c r="B26" s="1" t="s">
        <v>4</v>
      </c>
      <c r="C26" s="1" t="s">
        <v>4</v>
      </c>
    </row>
    <row r="27" spans="1:3" x14ac:dyDescent="0.2">
      <c r="A27" s="2">
        <v>42030</v>
      </c>
      <c r="B27" s="1" t="s">
        <v>4</v>
      </c>
      <c r="C27" s="1" t="s">
        <v>5</v>
      </c>
    </row>
    <row r="28" spans="1:3" x14ac:dyDescent="0.2">
      <c r="A28" s="2">
        <v>42031</v>
      </c>
      <c r="B28" s="1" t="s">
        <v>4</v>
      </c>
      <c r="C28" s="1" t="s">
        <v>4</v>
      </c>
    </row>
    <row r="29" spans="1:3" x14ac:dyDescent="0.2">
      <c r="A29" s="2">
        <v>42032</v>
      </c>
      <c r="B29" s="1" t="s">
        <v>4</v>
      </c>
      <c r="C29" s="1" t="s">
        <v>4</v>
      </c>
    </row>
    <row r="30" spans="1:3" x14ac:dyDescent="0.2">
      <c r="A30" s="2">
        <v>42033</v>
      </c>
      <c r="B30" s="1" t="s">
        <v>5</v>
      </c>
      <c r="C30" s="1" t="s">
        <v>4</v>
      </c>
    </row>
    <row r="31" spans="1:3" x14ac:dyDescent="0.2">
      <c r="A31" s="2">
        <v>42034</v>
      </c>
      <c r="B31" s="1" t="s">
        <v>5</v>
      </c>
      <c r="C31" s="1" t="s">
        <v>4</v>
      </c>
    </row>
    <row r="32" spans="1:3" x14ac:dyDescent="0.2">
      <c r="A32" s="2">
        <v>42035</v>
      </c>
      <c r="B32" s="1" t="s">
        <v>5</v>
      </c>
      <c r="C32" s="1" t="s">
        <v>4</v>
      </c>
    </row>
    <row r="33" spans="1:3" x14ac:dyDescent="0.2">
      <c r="A33" s="2">
        <v>42036</v>
      </c>
      <c r="B33" s="1" t="s">
        <v>5</v>
      </c>
      <c r="C33" s="1" t="s">
        <v>4</v>
      </c>
    </row>
    <row r="34" spans="1:3" x14ac:dyDescent="0.2">
      <c r="A34" s="2">
        <v>42037</v>
      </c>
      <c r="B34" s="1" t="s">
        <v>5</v>
      </c>
      <c r="C34" s="1" t="s">
        <v>4</v>
      </c>
    </row>
    <row r="35" spans="1:3" x14ac:dyDescent="0.2">
      <c r="A35" s="2">
        <v>42038</v>
      </c>
      <c r="B35" s="1" t="s">
        <v>5</v>
      </c>
      <c r="C35" s="1" t="s">
        <v>4</v>
      </c>
    </row>
    <row r="36" spans="1:3" x14ac:dyDescent="0.2">
      <c r="A36" s="2">
        <v>42039</v>
      </c>
      <c r="B36" s="1" t="s">
        <v>5</v>
      </c>
      <c r="C36" s="1" t="s">
        <v>4</v>
      </c>
    </row>
    <row r="37" spans="1:3" x14ac:dyDescent="0.2">
      <c r="A37" s="2">
        <v>42040</v>
      </c>
      <c r="B37" s="1" t="s">
        <v>5</v>
      </c>
      <c r="C37" s="1" t="s">
        <v>4</v>
      </c>
    </row>
    <row r="38" spans="1:3" x14ac:dyDescent="0.2">
      <c r="A38" s="2">
        <v>42041</v>
      </c>
      <c r="B38" s="1" t="s">
        <v>5</v>
      </c>
      <c r="C38" s="1" t="s">
        <v>4</v>
      </c>
    </row>
    <row r="39" spans="1:3" x14ac:dyDescent="0.2">
      <c r="A39" s="2">
        <v>42042</v>
      </c>
      <c r="B39" s="1" t="s">
        <v>5</v>
      </c>
      <c r="C39" s="1" t="s">
        <v>4</v>
      </c>
    </row>
    <row r="40" spans="1:3" x14ac:dyDescent="0.2">
      <c r="A40" s="2">
        <v>42043</v>
      </c>
      <c r="B40" s="1" t="s">
        <v>5</v>
      </c>
      <c r="C40" s="1" t="s">
        <v>4</v>
      </c>
    </row>
    <row r="41" spans="1:3" x14ac:dyDescent="0.2">
      <c r="A41" s="2">
        <v>42044</v>
      </c>
      <c r="B41" s="1" t="s">
        <v>5</v>
      </c>
      <c r="C41" s="1" t="s">
        <v>4</v>
      </c>
    </row>
    <row r="42" spans="1:3" x14ac:dyDescent="0.2">
      <c r="A42" s="2">
        <v>42045</v>
      </c>
      <c r="B42" s="1" t="s">
        <v>5</v>
      </c>
      <c r="C42" s="1" t="s">
        <v>4</v>
      </c>
    </row>
    <row r="43" spans="1:3" x14ac:dyDescent="0.2">
      <c r="A43" s="2">
        <v>42046</v>
      </c>
      <c r="B43" s="1" t="s">
        <v>5</v>
      </c>
      <c r="C43" s="1" t="s">
        <v>4</v>
      </c>
    </row>
    <row r="44" spans="1:3" x14ac:dyDescent="0.2">
      <c r="A44" s="2">
        <v>42047</v>
      </c>
      <c r="B44" s="1" t="s">
        <v>5</v>
      </c>
      <c r="C44" s="1" t="s">
        <v>4</v>
      </c>
    </row>
    <row r="45" spans="1:3" x14ac:dyDescent="0.2">
      <c r="A45" s="2">
        <v>42048</v>
      </c>
      <c r="B45" s="1" t="s">
        <v>5</v>
      </c>
      <c r="C45" s="1" t="s">
        <v>4</v>
      </c>
    </row>
    <row r="46" spans="1:3" x14ac:dyDescent="0.2">
      <c r="A46" s="2">
        <v>42049</v>
      </c>
      <c r="B46" s="1" t="s">
        <v>5</v>
      </c>
      <c r="C46" s="1" t="s">
        <v>4</v>
      </c>
    </row>
    <row r="47" spans="1:3" x14ac:dyDescent="0.2">
      <c r="A47" s="2">
        <v>42050</v>
      </c>
      <c r="B47" s="1" t="s">
        <v>5</v>
      </c>
      <c r="C47" s="1" t="s">
        <v>4</v>
      </c>
    </row>
    <row r="48" spans="1:3" x14ac:dyDescent="0.2">
      <c r="A48" s="2">
        <v>42051</v>
      </c>
      <c r="B48" s="1" t="s">
        <v>5</v>
      </c>
      <c r="C48" s="1" t="s">
        <v>4</v>
      </c>
    </row>
    <row r="49" spans="1:3" x14ac:dyDescent="0.2">
      <c r="A49" s="2">
        <v>42052</v>
      </c>
      <c r="B49" s="1" t="s">
        <v>5</v>
      </c>
      <c r="C49" s="1" t="s">
        <v>4</v>
      </c>
    </row>
    <row r="50" spans="1:3" x14ac:dyDescent="0.2">
      <c r="A50" s="2">
        <v>42053</v>
      </c>
      <c r="B50" s="1" t="s">
        <v>5</v>
      </c>
      <c r="C50" s="1" t="s">
        <v>4</v>
      </c>
    </row>
    <row r="51" spans="1:3" x14ac:dyDescent="0.2">
      <c r="A51" s="2">
        <v>42054</v>
      </c>
      <c r="B51" s="1" t="s">
        <v>5</v>
      </c>
      <c r="C51" s="1" t="s">
        <v>4</v>
      </c>
    </row>
    <row r="52" spans="1:3" x14ac:dyDescent="0.2">
      <c r="A52" s="2">
        <v>42055</v>
      </c>
      <c r="B52" s="1" t="s">
        <v>5</v>
      </c>
      <c r="C52" s="1" t="s">
        <v>4</v>
      </c>
    </row>
    <row r="53" spans="1:3" x14ac:dyDescent="0.2">
      <c r="A53" s="2">
        <v>42056</v>
      </c>
      <c r="B53" s="1" t="s">
        <v>5</v>
      </c>
      <c r="C53" s="1" t="s">
        <v>4</v>
      </c>
    </row>
    <row r="54" spans="1:3" x14ac:dyDescent="0.2">
      <c r="A54" s="2">
        <v>42057</v>
      </c>
      <c r="B54" s="1" t="s">
        <v>5</v>
      </c>
      <c r="C54" s="1" t="s">
        <v>4</v>
      </c>
    </row>
    <row r="55" spans="1:3" x14ac:dyDescent="0.2">
      <c r="A55" s="2">
        <v>42058</v>
      </c>
      <c r="B55" s="1" t="s">
        <v>5</v>
      </c>
      <c r="C55" s="1" t="s">
        <v>4</v>
      </c>
    </row>
    <row r="56" spans="1:3" x14ac:dyDescent="0.2">
      <c r="A56" s="2">
        <v>42059</v>
      </c>
      <c r="B56" s="1" t="s">
        <v>5</v>
      </c>
      <c r="C56" s="1" t="s">
        <v>4</v>
      </c>
    </row>
    <row r="57" spans="1:3" x14ac:dyDescent="0.2">
      <c r="A57" s="2">
        <v>42060</v>
      </c>
      <c r="B57" s="1" t="s">
        <v>5</v>
      </c>
      <c r="C57" s="1" t="s">
        <v>4</v>
      </c>
    </row>
    <row r="58" spans="1:3" x14ac:dyDescent="0.2">
      <c r="A58" s="2">
        <v>42061</v>
      </c>
      <c r="B58" s="1" t="s">
        <v>5</v>
      </c>
      <c r="C58" s="1" t="s">
        <v>4</v>
      </c>
    </row>
    <row r="59" spans="1:3" x14ac:dyDescent="0.2">
      <c r="A59" s="2">
        <v>42062</v>
      </c>
      <c r="B59" s="1" t="s">
        <v>5</v>
      </c>
      <c r="C59" s="1" t="s">
        <v>4</v>
      </c>
    </row>
    <row r="60" spans="1:3" x14ac:dyDescent="0.2">
      <c r="A60" s="2">
        <v>42063</v>
      </c>
      <c r="B60" s="1" t="s">
        <v>5</v>
      </c>
      <c r="C60" s="1" t="s">
        <v>4</v>
      </c>
    </row>
    <row r="61" spans="1:3" x14ac:dyDescent="0.2">
      <c r="A61" s="2">
        <v>42064</v>
      </c>
      <c r="B61" s="1" t="s">
        <v>5</v>
      </c>
      <c r="C61" s="1" t="s">
        <v>4</v>
      </c>
    </row>
    <row r="62" spans="1:3" x14ac:dyDescent="0.2">
      <c r="A62" s="2">
        <v>42065</v>
      </c>
      <c r="B62" s="1" t="s">
        <v>5</v>
      </c>
      <c r="C62" s="1" t="s">
        <v>4</v>
      </c>
    </row>
    <row r="63" spans="1:3" x14ac:dyDescent="0.2">
      <c r="A63" s="2">
        <v>42066</v>
      </c>
      <c r="B63" s="1" t="s">
        <v>5</v>
      </c>
      <c r="C63" s="1" t="s">
        <v>4</v>
      </c>
    </row>
    <row r="64" spans="1:3" x14ac:dyDescent="0.2">
      <c r="A64" s="2">
        <v>42067</v>
      </c>
      <c r="B64" s="1" t="s">
        <v>5</v>
      </c>
      <c r="C64" s="1" t="s">
        <v>4</v>
      </c>
    </row>
    <row r="65" spans="1:3" x14ac:dyDescent="0.2">
      <c r="A65" s="2">
        <v>42068</v>
      </c>
      <c r="B65" s="1" t="s">
        <v>5</v>
      </c>
      <c r="C65" s="1" t="s">
        <v>4</v>
      </c>
    </row>
    <row r="66" spans="1:3" x14ac:dyDescent="0.2">
      <c r="A66" s="2">
        <v>42069</v>
      </c>
      <c r="B66" s="1" t="s">
        <v>5</v>
      </c>
      <c r="C66" s="1" t="s">
        <v>4</v>
      </c>
    </row>
    <row r="67" spans="1:3" x14ac:dyDescent="0.2">
      <c r="A67" s="2">
        <v>42070</v>
      </c>
      <c r="B67" s="1" t="s">
        <v>5</v>
      </c>
      <c r="C67" s="1" t="s">
        <v>4</v>
      </c>
    </row>
    <row r="68" spans="1:3" x14ac:dyDescent="0.2">
      <c r="A68" s="2">
        <v>42071</v>
      </c>
      <c r="B68" s="1" t="s">
        <v>5</v>
      </c>
      <c r="C68" s="1" t="s">
        <v>4</v>
      </c>
    </row>
    <row r="69" spans="1:3" x14ac:dyDescent="0.2">
      <c r="A69" s="2">
        <v>42072</v>
      </c>
      <c r="B69" s="1" t="s">
        <v>5</v>
      </c>
      <c r="C69" s="1" t="s">
        <v>5</v>
      </c>
    </row>
    <row r="70" spans="1:3" x14ac:dyDescent="0.2">
      <c r="A70" s="2">
        <v>42073</v>
      </c>
      <c r="B70" s="1" t="s">
        <v>5</v>
      </c>
      <c r="C70" s="1" t="s">
        <v>4</v>
      </c>
    </row>
    <row r="71" spans="1:3" x14ac:dyDescent="0.2">
      <c r="A71" s="2">
        <v>42074</v>
      </c>
      <c r="B71" s="1" t="s">
        <v>5</v>
      </c>
      <c r="C71" s="1" t="s">
        <v>4</v>
      </c>
    </row>
    <row r="72" spans="1:3" x14ac:dyDescent="0.2">
      <c r="A72" s="2">
        <v>42075</v>
      </c>
      <c r="B72" s="1" t="s">
        <v>5</v>
      </c>
      <c r="C72" s="1" t="s">
        <v>4</v>
      </c>
    </row>
    <row r="73" spans="1:3" x14ac:dyDescent="0.2">
      <c r="A73" s="2">
        <v>42076</v>
      </c>
      <c r="B73" s="1" t="s">
        <v>5</v>
      </c>
      <c r="C73" s="1" t="s">
        <v>4</v>
      </c>
    </row>
    <row r="74" spans="1:3" x14ac:dyDescent="0.2">
      <c r="A74" s="2">
        <v>42077</v>
      </c>
      <c r="B74" s="1" t="s">
        <v>5</v>
      </c>
      <c r="C74" s="1" t="s">
        <v>4</v>
      </c>
    </row>
    <row r="75" spans="1:3" x14ac:dyDescent="0.2">
      <c r="A75" s="2">
        <v>42078</v>
      </c>
      <c r="B75" s="1" t="s">
        <v>5</v>
      </c>
      <c r="C75" s="1" t="s">
        <v>4</v>
      </c>
    </row>
    <row r="76" spans="1:3" x14ac:dyDescent="0.2">
      <c r="A76" s="2">
        <v>42079</v>
      </c>
      <c r="B76" s="1" t="s">
        <v>5</v>
      </c>
      <c r="C76" s="1" t="s">
        <v>4</v>
      </c>
    </row>
    <row r="77" spans="1:3" x14ac:dyDescent="0.2">
      <c r="A77" s="2">
        <v>42080</v>
      </c>
      <c r="B77" s="1" t="s">
        <v>5</v>
      </c>
      <c r="C77" s="1" t="s">
        <v>4</v>
      </c>
    </row>
    <row r="78" spans="1:3" x14ac:dyDescent="0.2">
      <c r="A78" s="2">
        <v>42081</v>
      </c>
      <c r="B78" s="1" t="s">
        <v>5</v>
      </c>
      <c r="C78" s="1" t="s">
        <v>4</v>
      </c>
    </row>
    <row r="79" spans="1:3" x14ac:dyDescent="0.2">
      <c r="A79" s="2">
        <v>42082</v>
      </c>
      <c r="B79" s="1" t="s">
        <v>5</v>
      </c>
      <c r="C79" s="1" t="s">
        <v>4</v>
      </c>
    </row>
    <row r="80" spans="1:3" x14ac:dyDescent="0.2">
      <c r="A80" s="2">
        <v>42083</v>
      </c>
      <c r="B80" s="1" t="s">
        <v>5</v>
      </c>
      <c r="C80" s="1" t="s">
        <v>4</v>
      </c>
    </row>
    <row r="81" spans="1:3" x14ac:dyDescent="0.2">
      <c r="A81" s="2">
        <v>42084</v>
      </c>
      <c r="B81" s="1" t="s">
        <v>5</v>
      </c>
      <c r="C81" s="1" t="s">
        <v>4</v>
      </c>
    </row>
    <row r="82" spans="1:3" x14ac:dyDescent="0.2">
      <c r="A82" s="2">
        <v>42085</v>
      </c>
      <c r="B82" s="1" t="s">
        <v>5</v>
      </c>
      <c r="C82" s="1" t="s">
        <v>4</v>
      </c>
    </row>
    <row r="83" spans="1:3" x14ac:dyDescent="0.2">
      <c r="A83" s="2">
        <v>42086</v>
      </c>
      <c r="B83" s="1" t="s">
        <v>5</v>
      </c>
      <c r="C83" s="1" t="s">
        <v>4</v>
      </c>
    </row>
    <row r="84" spans="1:3" x14ac:dyDescent="0.2">
      <c r="A84" s="2">
        <v>42087</v>
      </c>
      <c r="B84" s="1" t="s">
        <v>5</v>
      </c>
      <c r="C84" s="1" t="s">
        <v>4</v>
      </c>
    </row>
    <row r="85" spans="1:3" x14ac:dyDescent="0.2">
      <c r="A85" s="2">
        <v>42088</v>
      </c>
      <c r="B85" s="1" t="s">
        <v>5</v>
      </c>
      <c r="C85" s="1" t="s">
        <v>4</v>
      </c>
    </row>
    <row r="86" spans="1:3" x14ac:dyDescent="0.2">
      <c r="A86" s="2">
        <v>42089</v>
      </c>
      <c r="B86" s="1" t="s">
        <v>5</v>
      </c>
      <c r="C86" s="1" t="s">
        <v>4</v>
      </c>
    </row>
    <row r="87" spans="1:3" x14ac:dyDescent="0.2">
      <c r="A87" s="2">
        <v>42090</v>
      </c>
      <c r="B87" s="1" t="s">
        <v>4</v>
      </c>
      <c r="C87" s="1" t="s">
        <v>4</v>
      </c>
    </row>
    <row r="88" spans="1:3" x14ac:dyDescent="0.2">
      <c r="A88" s="2">
        <v>42091</v>
      </c>
      <c r="B88" s="1" t="s">
        <v>4</v>
      </c>
      <c r="C88" s="1" t="s">
        <v>4</v>
      </c>
    </row>
    <row r="89" spans="1:3" x14ac:dyDescent="0.2">
      <c r="A89" s="2">
        <v>42092</v>
      </c>
      <c r="B89" s="1" t="s">
        <v>4</v>
      </c>
      <c r="C89" s="1" t="s">
        <v>4</v>
      </c>
    </row>
    <row r="90" spans="1:3" x14ac:dyDescent="0.2">
      <c r="A90" s="2">
        <v>42093</v>
      </c>
      <c r="B90" s="1" t="s">
        <v>4</v>
      </c>
      <c r="C90" s="1" t="s">
        <v>4</v>
      </c>
    </row>
    <row r="91" spans="1:3" x14ac:dyDescent="0.2">
      <c r="A91" s="2">
        <v>42094</v>
      </c>
      <c r="B91" s="1" t="s">
        <v>4</v>
      </c>
      <c r="C91" s="1" t="s">
        <v>4</v>
      </c>
    </row>
    <row r="92" spans="1:3" x14ac:dyDescent="0.2">
      <c r="A92" s="2">
        <v>42095</v>
      </c>
      <c r="B92" s="1" t="s">
        <v>4</v>
      </c>
      <c r="C92" s="1" t="s">
        <v>4</v>
      </c>
    </row>
    <row r="93" spans="1:3" x14ac:dyDescent="0.2">
      <c r="A93" s="2">
        <v>42096</v>
      </c>
      <c r="B93" s="1" t="s">
        <v>4</v>
      </c>
      <c r="C93" s="1" t="s">
        <v>4</v>
      </c>
    </row>
    <row r="94" spans="1:3" x14ac:dyDescent="0.2">
      <c r="A94" s="2">
        <v>42097</v>
      </c>
      <c r="B94" s="1" t="s">
        <v>4</v>
      </c>
      <c r="C94" s="1" t="s">
        <v>5</v>
      </c>
    </row>
    <row r="95" spans="1:3" x14ac:dyDescent="0.2">
      <c r="A95" s="2">
        <v>42098</v>
      </c>
      <c r="B95" s="1" t="s">
        <v>4</v>
      </c>
      <c r="C95" s="1" t="s">
        <v>5</v>
      </c>
    </row>
    <row r="96" spans="1:3" x14ac:dyDescent="0.2">
      <c r="A96" s="2">
        <v>42099</v>
      </c>
      <c r="B96" s="1" t="s">
        <v>4</v>
      </c>
      <c r="C96" s="1" t="s">
        <v>4</v>
      </c>
    </row>
    <row r="97" spans="1:3" x14ac:dyDescent="0.2">
      <c r="A97" s="2">
        <v>42100</v>
      </c>
      <c r="B97" s="1" t="s">
        <v>4</v>
      </c>
      <c r="C97" s="1" t="s">
        <v>5</v>
      </c>
    </row>
    <row r="98" spans="1:3" x14ac:dyDescent="0.2">
      <c r="A98" s="2">
        <v>42101</v>
      </c>
      <c r="B98" s="1" t="s">
        <v>4</v>
      </c>
      <c r="C98" s="1" t="s">
        <v>4</v>
      </c>
    </row>
    <row r="99" spans="1:3" x14ac:dyDescent="0.2">
      <c r="A99" s="2">
        <v>42102</v>
      </c>
      <c r="B99" s="1" t="s">
        <v>4</v>
      </c>
      <c r="C99" s="1" t="s">
        <v>4</v>
      </c>
    </row>
    <row r="100" spans="1:3" x14ac:dyDescent="0.2">
      <c r="A100" s="2">
        <v>42103</v>
      </c>
      <c r="B100" s="1" t="s">
        <v>4</v>
      </c>
      <c r="C100" s="1" t="s">
        <v>4</v>
      </c>
    </row>
    <row r="101" spans="1:3" x14ac:dyDescent="0.2">
      <c r="A101" s="2">
        <v>42104</v>
      </c>
      <c r="B101" s="1" t="s">
        <v>4</v>
      </c>
      <c r="C101" s="1" t="s">
        <v>4</v>
      </c>
    </row>
    <row r="102" spans="1:3" x14ac:dyDescent="0.2">
      <c r="A102" s="2">
        <v>42105</v>
      </c>
      <c r="B102" s="1" t="s">
        <v>4</v>
      </c>
      <c r="C102" s="1" t="s">
        <v>4</v>
      </c>
    </row>
    <row r="103" spans="1:3" x14ac:dyDescent="0.2">
      <c r="A103" s="2">
        <v>42106</v>
      </c>
      <c r="B103" s="1" t="s">
        <v>4</v>
      </c>
      <c r="C103" s="1" t="s">
        <v>4</v>
      </c>
    </row>
    <row r="104" spans="1:3" x14ac:dyDescent="0.2">
      <c r="A104" s="2">
        <v>42107</v>
      </c>
      <c r="B104" s="1" t="s">
        <v>4</v>
      </c>
      <c r="C104" s="1" t="s">
        <v>4</v>
      </c>
    </row>
    <row r="105" spans="1:3" x14ac:dyDescent="0.2">
      <c r="A105" s="2">
        <v>42108</v>
      </c>
      <c r="B105" s="1" t="s">
        <v>5</v>
      </c>
      <c r="C105" s="1" t="s">
        <v>4</v>
      </c>
    </row>
    <row r="106" spans="1:3" x14ac:dyDescent="0.2">
      <c r="A106" s="2">
        <v>42109</v>
      </c>
      <c r="B106" s="1" t="s">
        <v>5</v>
      </c>
      <c r="C106" s="1" t="s">
        <v>4</v>
      </c>
    </row>
    <row r="107" spans="1:3" x14ac:dyDescent="0.2">
      <c r="A107" s="2">
        <v>42110</v>
      </c>
      <c r="B107" s="1" t="s">
        <v>5</v>
      </c>
      <c r="C107" s="1" t="s">
        <v>4</v>
      </c>
    </row>
    <row r="108" spans="1:3" x14ac:dyDescent="0.2">
      <c r="A108" s="2">
        <v>42111</v>
      </c>
      <c r="B108" s="1" t="s">
        <v>5</v>
      </c>
      <c r="C108" s="1" t="s">
        <v>4</v>
      </c>
    </row>
    <row r="109" spans="1:3" x14ac:dyDescent="0.2">
      <c r="A109" s="2">
        <v>42112</v>
      </c>
      <c r="B109" s="1" t="s">
        <v>5</v>
      </c>
      <c r="C109" s="1" t="s">
        <v>4</v>
      </c>
    </row>
    <row r="110" spans="1:3" x14ac:dyDescent="0.2">
      <c r="A110" s="2">
        <v>42113</v>
      </c>
      <c r="B110" s="1" t="s">
        <v>5</v>
      </c>
      <c r="C110" s="1" t="s">
        <v>4</v>
      </c>
    </row>
    <row r="111" spans="1:3" x14ac:dyDescent="0.2">
      <c r="A111" s="2">
        <v>42114</v>
      </c>
      <c r="B111" s="1" t="s">
        <v>5</v>
      </c>
      <c r="C111" s="1" t="s">
        <v>4</v>
      </c>
    </row>
    <row r="112" spans="1:3" x14ac:dyDescent="0.2">
      <c r="A112" s="2">
        <v>42115</v>
      </c>
      <c r="B112" s="1" t="s">
        <v>5</v>
      </c>
      <c r="C112" s="1" t="s">
        <v>4</v>
      </c>
    </row>
    <row r="113" spans="1:3" x14ac:dyDescent="0.2">
      <c r="A113" s="2">
        <v>42116</v>
      </c>
      <c r="B113" s="1" t="s">
        <v>5</v>
      </c>
      <c r="C113" s="1" t="s">
        <v>4</v>
      </c>
    </row>
    <row r="114" spans="1:3" x14ac:dyDescent="0.2">
      <c r="A114" s="2">
        <v>42117</v>
      </c>
      <c r="B114" s="1" t="s">
        <v>5</v>
      </c>
      <c r="C114" s="1" t="s">
        <v>4</v>
      </c>
    </row>
    <row r="115" spans="1:3" x14ac:dyDescent="0.2">
      <c r="A115" s="2">
        <v>42118</v>
      </c>
      <c r="B115" s="1" t="s">
        <v>5</v>
      </c>
      <c r="C115" s="1" t="s">
        <v>4</v>
      </c>
    </row>
    <row r="116" spans="1:3" x14ac:dyDescent="0.2">
      <c r="A116" s="2">
        <v>42119</v>
      </c>
      <c r="B116" s="1" t="s">
        <v>5</v>
      </c>
      <c r="C116" s="1" t="s">
        <v>5</v>
      </c>
    </row>
    <row r="117" spans="1:3" x14ac:dyDescent="0.2">
      <c r="A117" s="2">
        <v>42120</v>
      </c>
      <c r="B117" s="1" t="s">
        <v>5</v>
      </c>
      <c r="C117" s="1" t="s">
        <v>4</v>
      </c>
    </row>
    <row r="118" spans="1:3" x14ac:dyDescent="0.2">
      <c r="A118" s="2">
        <v>42121</v>
      </c>
      <c r="B118" s="1" t="s">
        <v>5</v>
      </c>
      <c r="C118" s="1" t="s">
        <v>4</v>
      </c>
    </row>
    <row r="119" spans="1:3" x14ac:dyDescent="0.2">
      <c r="A119" s="2">
        <v>42122</v>
      </c>
      <c r="B119" s="1" t="s">
        <v>5</v>
      </c>
      <c r="C119" s="1" t="s">
        <v>4</v>
      </c>
    </row>
    <row r="120" spans="1:3" x14ac:dyDescent="0.2">
      <c r="A120" s="2">
        <v>42123</v>
      </c>
      <c r="B120" s="1" t="s">
        <v>5</v>
      </c>
      <c r="C120" s="1" t="s">
        <v>4</v>
      </c>
    </row>
    <row r="121" spans="1:3" x14ac:dyDescent="0.2">
      <c r="A121" s="2">
        <v>42124</v>
      </c>
      <c r="B121" s="1" t="s">
        <v>5</v>
      </c>
      <c r="C121" s="1" t="s">
        <v>4</v>
      </c>
    </row>
    <row r="122" spans="1:3" x14ac:dyDescent="0.2">
      <c r="A122" s="2">
        <v>42125</v>
      </c>
      <c r="B122" s="1" t="s">
        <v>5</v>
      </c>
      <c r="C122" s="1" t="s">
        <v>4</v>
      </c>
    </row>
    <row r="123" spans="1:3" x14ac:dyDescent="0.2">
      <c r="A123" s="2">
        <v>42126</v>
      </c>
      <c r="B123" s="1" t="s">
        <v>5</v>
      </c>
      <c r="C123" s="1" t="s">
        <v>4</v>
      </c>
    </row>
    <row r="124" spans="1:3" x14ac:dyDescent="0.2">
      <c r="A124" s="2">
        <v>42127</v>
      </c>
      <c r="B124" s="1" t="s">
        <v>5</v>
      </c>
      <c r="C124" s="1" t="s">
        <v>4</v>
      </c>
    </row>
    <row r="125" spans="1:3" x14ac:dyDescent="0.2">
      <c r="A125" s="2">
        <v>42128</v>
      </c>
      <c r="B125" s="1" t="s">
        <v>5</v>
      </c>
      <c r="C125" s="1" t="s">
        <v>4</v>
      </c>
    </row>
    <row r="126" spans="1:3" x14ac:dyDescent="0.2">
      <c r="A126" s="2">
        <v>42129</v>
      </c>
      <c r="B126" s="1" t="s">
        <v>5</v>
      </c>
      <c r="C126" s="1" t="s">
        <v>4</v>
      </c>
    </row>
    <row r="127" spans="1:3" x14ac:dyDescent="0.2">
      <c r="A127" s="2">
        <v>42130</v>
      </c>
      <c r="B127" s="1" t="s">
        <v>5</v>
      </c>
      <c r="C127" s="1" t="s">
        <v>4</v>
      </c>
    </row>
    <row r="128" spans="1:3" x14ac:dyDescent="0.2">
      <c r="A128" s="2">
        <v>42131</v>
      </c>
      <c r="B128" s="1" t="s">
        <v>5</v>
      </c>
      <c r="C128" s="1" t="s">
        <v>4</v>
      </c>
    </row>
    <row r="129" spans="1:3" x14ac:dyDescent="0.2">
      <c r="A129" s="2">
        <v>42132</v>
      </c>
      <c r="B129" s="1" t="s">
        <v>5</v>
      </c>
      <c r="C129" s="1" t="s">
        <v>4</v>
      </c>
    </row>
    <row r="130" spans="1:3" x14ac:dyDescent="0.2">
      <c r="A130" s="2">
        <v>42133</v>
      </c>
      <c r="B130" s="1" t="s">
        <v>5</v>
      </c>
      <c r="C130" s="1" t="s">
        <v>4</v>
      </c>
    </row>
    <row r="131" spans="1:3" x14ac:dyDescent="0.2">
      <c r="A131" s="2">
        <v>42134</v>
      </c>
      <c r="B131" s="1" t="s">
        <v>5</v>
      </c>
      <c r="C131" s="1" t="s">
        <v>4</v>
      </c>
    </row>
    <row r="132" spans="1:3" x14ac:dyDescent="0.2">
      <c r="A132" s="2">
        <v>42135</v>
      </c>
      <c r="B132" s="1" t="s">
        <v>5</v>
      </c>
      <c r="C132" s="1" t="s">
        <v>4</v>
      </c>
    </row>
    <row r="133" spans="1:3" x14ac:dyDescent="0.2">
      <c r="A133" s="2">
        <v>42136</v>
      </c>
      <c r="B133" s="1" t="s">
        <v>5</v>
      </c>
      <c r="C133" s="1" t="s">
        <v>4</v>
      </c>
    </row>
    <row r="134" spans="1:3" x14ac:dyDescent="0.2">
      <c r="A134" s="2">
        <v>42137</v>
      </c>
      <c r="B134" s="1" t="s">
        <v>5</v>
      </c>
      <c r="C134" s="1" t="s">
        <v>4</v>
      </c>
    </row>
    <row r="135" spans="1:3" x14ac:dyDescent="0.2">
      <c r="A135" s="2">
        <v>42138</v>
      </c>
      <c r="B135" s="1" t="s">
        <v>5</v>
      </c>
      <c r="C135" s="1" t="s">
        <v>4</v>
      </c>
    </row>
    <row r="136" spans="1:3" x14ac:dyDescent="0.2">
      <c r="A136" s="2">
        <v>42139</v>
      </c>
      <c r="B136" s="1" t="s">
        <v>5</v>
      </c>
      <c r="C136" s="1" t="s">
        <v>4</v>
      </c>
    </row>
    <row r="137" spans="1:3" x14ac:dyDescent="0.2">
      <c r="A137" s="2">
        <v>42140</v>
      </c>
      <c r="B137" s="1" t="s">
        <v>5</v>
      </c>
      <c r="C137" s="1" t="s">
        <v>4</v>
      </c>
    </row>
    <row r="138" spans="1:3" x14ac:dyDescent="0.2">
      <c r="A138" s="2">
        <v>42141</v>
      </c>
      <c r="B138" s="1" t="s">
        <v>5</v>
      </c>
      <c r="C138" s="1" t="s">
        <v>4</v>
      </c>
    </row>
    <row r="139" spans="1:3" x14ac:dyDescent="0.2">
      <c r="A139" s="2">
        <v>42142</v>
      </c>
      <c r="B139" s="1" t="s">
        <v>5</v>
      </c>
      <c r="C139" s="1" t="s">
        <v>4</v>
      </c>
    </row>
    <row r="140" spans="1:3" x14ac:dyDescent="0.2">
      <c r="A140" s="2">
        <v>42143</v>
      </c>
      <c r="B140" s="1" t="s">
        <v>5</v>
      </c>
      <c r="C140" s="1" t="s">
        <v>4</v>
      </c>
    </row>
    <row r="141" spans="1:3" x14ac:dyDescent="0.2">
      <c r="A141" s="2">
        <v>42144</v>
      </c>
      <c r="B141" s="1" t="s">
        <v>5</v>
      </c>
      <c r="C141" s="1" t="s">
        <v>4</v>
      </c>
    </row>
    <row r="142" spans="1:3" x14ac:dyDescent="0.2">
      <c r="A142" s="2">
        <v>42145</v>
      </c>
      <c r="B142" s="1" t="s">
        <v>5</v>
      </c>
      <c r="C142" s="1" t="s">
        <v>4</v>
      </c>
    </row>
    <row r="143" spans="1:3" x14ac:dyDescent="0.2">
      <c r="A143" s="2">
        <v>42146</v>
      </c>
      <c r="B143" s="1" t="s">
        <v>5</v>
      </c>
      <c r="C143" s="1" t="s">
        <v>4</v>
      </c>
    </row>
    <row r="144" spans="1:3" x14ac:dyDescent="0.2">
      <c r="A144" s="2">
        <v>42147</v>
      </c>
      <c r="B144" s="1" t="s">
        <v>5</v>
      </c>
      <c r="C144" s="1" t="s">
        <v>4</v>
      </c>
    </row>
    <row r="145" spans="1:3" x14ac:dyDescent="0.2">
      <c r="A145" s="2">
        <v>42148</v>
      </c>
      <c r="B145" s="1" t="s">
        <v>5</v>
      </c>
      <c r="C145" s="1" t="s">
        <v>4</v>
      </c>
    </row>
    <row r="146" spans="1:3" x14ac:dyDescent="0.2">
      <c r="A146" s="2">
        <v>42149</v>
      </c>
      <c r="B146" s="1" t="s">
        <v>5</v>
      </c>
      <c r="C146" s="1" t="s">
        <v>4</v>
      </c>
    </row>
    <row r="147" spans="1:3" x14ac:dyDescent="0.2">
      <c r="A147" s="2">
        <v>42150</v>
      </c>
      <c r="B147" s="1" t="s">
        <v>5</v>
      </c>
      <c r="C147" s="1" t="s">
        <v>4</v>
      </c>
    </row>
    <row r="148" spans="1:3" x14ac:dyDescent="0.2">
      <c r="A148" s="2">
        <v>42151</v>
      </c>
      <c r="B148" s="1" t="s">
        <v>5</v>
      </c>
      <c r="C148" s="1" t="s">
        <v>4</v>
      </c>
    </row>
    <row r="149" spans="1:3" x14ac:dyDescent="0.2">
      <c r="A149" s="2">
        <v>42152</v>
      </c>
      <c r="B149" s="1" t="s">
        <v>5</v>
      </c>
      <c r="C149" s="1" t="s">
        <v>4</v>
      </c>
    </row>
    <row r="150" spans="1:3" x14ac:dyDescent="0.2">
      <c r="A150" s="2">
        <v>42153</v>
      </c>
      <c r="B150" s="1" t="s">
        <v>5</v>
      </c>
      <c r="C150" s="1" t="s">
        <v>4</v>
      </c>
    </row>
    <row r="151" spans="1:3" x14ac:dyDescent="0.2">
      <c r="A151" s="2">
        <v>42154</v>
      </c>
      <c r="B151" s="1" t="s">
        <v>5</v>
      </c>
      <c r="C151" s="1" t="s">
        <v>4</v>
      </c>
    </row>
    <row r="152" spans="1:3" x14ac:dyDescent="0.2">
      <c r="A152" s="2">
        <v>42155</v>
      </c>
      <c r="B152" s="1" t="s">
        <v>5</v>
      </c>
      <c r="C152" s="1" t="s">
        <v>4</v>
      </c>
    </row>
    <row r="153" spans="1:3" x14ac:dyDescent="0.2">
      <c r="A153" s="2">
        <v>42156</v>
      </c>
      <c r="B153" s="1" t="s">
        <v>5</v>
      </c>
      <c r="C153" s="1" t="s">
        <v>4</v>
      </c>
    </row>
    <row r="154" spans="1:3" x14ac:dyDescent="0.2">
      <c r="A154" s="2">
        <v>42157</v>
      </c>
      <c r="B154" s="1" t="s">
        <v>5</v>
      </c>
      <c r="C154" s="1" t="s">
        <v>4</v>
      </c>
    </row>
    <row r="155" spans="1:3" x14ac:dyDescent="0.2">
      <c r="A155" s="2">
        <v>42158</v>
      </c>
      <c r="B155" s="1" t="s">
        <v>5</v>
      </c>
      <c r="C155" s="1" t="s">
        <v>4</v>
      </c>
    </row>
    <row r="156" spans="1:3" x14ac:dyDescent="0.2">
      <c r="A156" s="2">
        <v>42159</v>
      </c>
      <c r="B156" s="1" t="s">
        <v>5</v>
      </c>
      <c r="C156" s="1" t="s">
        <v>4</v>
      </c>
    </row>
    <row r="157" spans="1:3" x14ac:dyDescent="0.2">
      <c r="A157" s="2">
        <v>42160</v>
      </c>
      <c r="B157" s="1" t="s">
        <v>5</v>
      </c>
      <c r="C157" s="1" t="s">
        <v>4</v>
      </c>
    </row>
    <row r="158" spans="1:3" x14ac:dyDescent="0.2">
      <c r="A158" s="2">
        <v>42161</v>
      </c>
      <c r="B158" s="1" t="s">
        <v>5</v>
      </c>
      <c r="C158" s="1" t="s">
        <v>4</v>
      </c>
    </row>
    <row r="159" spans="1:3" x14ac:dyDescent="0.2">
      <c r="A159" s="2">
        <v>42162</v>
      </c>
      <c r="B159" s="1" t="s">
        <v>5</v>
      </c>
      <c r="C159" s="1" t="s">
        <v>4</v>
      </c>
    </row>
    <row r="160" spans="1:3" x14ac:dyDescent="0.2">
      <c r="A160" s="2">
        <v>42163</v>
      </c>
      <c r="B160" s="1" t="s">
        <v>5</v>
      </c>
      <c r="C160" s="1" t="s">
        <v>5</v>
      </c>
    </row>
    <row r="161" spans="1:3" x14ac:dyDescent="0.2">
      <c r="A161" s="2">
        <v>42164</v>
      </c>
      <c r="B161" s="1" t="s">
        <v>5</v>
      </c>
      <c r="C161" s="1" t="s">
        <v>4</v>
      </c>
    </row>
    <row r="162" spans="1:3" x14ac:dyDescent="0.2">
      <c r="A162" s="2">
        <v>42165</v>
      </c>
      <c r="B162" s="1" t="s">
        <v>5</v>
      </c>
      <c r="C162" s="1" t="s">
        <v>4</v>
      </c>
    </row>
    <row r="163" spans="1:3" x14ac:dyDescent="0.2">
      <c r="A163" s="2">
        <v>42166</v>
      </c>
      <c r="B163" s="1" t="s">
        <v>5</v>
      </c>
      <c r="C163" s="1" t="s">
        <v>4</v>
      </c>
    </row>
    <row r="164" spans="1:3" x14ac:dyDescent="0.2">
      <c r="A164" s="2">
        <v>42167</v>
      </c>
      <c r="B164" s="1" t="s">
        <v>5</v>
      </c>
      <c r="C164" s="1" t="s">
        <v>4</v>
      </c>
    </row>
    <row r="165" spans="1:3" x14ac:dyDescent="0.2">
      <c r="A165" s="2">
        <v>42168</v>
      </c>
      <c r="B165" s="1" t="s">
        <v>5</v>
      </c>
      <c r="C165" s="1" t="s">
        <v>4</v>
      </c>
    </row>
    <row r="166" spans="1:3" x14ac:dyDescent="0.2">
      <c r="A166" s="2">
        <v>42169</v>
      </c>
      <c r="B166" s="1" t="s">
        <v>5</v>
      </c>
      <c r="C166" s="1" t="s">
        <v>4</v>
      </c>
    </row>
    <row r="167" spans="1:3" x14ac:dyDescent="0.2">
      <c r="A167" s="2">
        <v>42170</v>
      </c>
      <c r="B167" s="1" t="s">
        <v>5</v>
      </c>
      <c r="C167" s="1" t="s">
        <v>4</v>
      </c>
    </row>
    <row r="168" spans="1:3" x14ac:dyDescent="0.2">
      <c r="A168" s="2">
        <v>42171</v>
      </c>
      <c r="B168" s="1" t="s">
        <v>5</v>
      </c>
      <c r="C168" s="1" t="s">
        <v>4</v>
      </c>
    </row>
    <row r="169" spans="1:3" x14ac:dyDescent="0.2">
      <c r="A169" s="2">
        <v>42172</v>
      </c>
      <c r="B169" s="1" t="s">
        <v>5</v>
      </c>
      <c r="C169" s="1" t="s">
        <v>4</v>
      </c>
    </row>
    <row r="170" spans="1:3" x14ac:dyDescent="0.2">
      <c r="A170" s="2">
        <v>42173</v>
      </c>
      <c r="B170" s="1" t="s">
        <v>5</v>
      </c>
      <c r="C170" s="1" t="s">
        <v>4</v>
      </c>
    </row>
    <row r="171" spans="1:3" x14ac:dyDescent="0.2">
      <c r="A171" s="2">
        <v>42174</v>
      </c>
      <c r="B171" s="1" t="s">
        <v>5</v>
      </c>
      <c r="C171" s="1" t="s">
        <v>4</v>
      </c>
    </row>
    <row r="172" spans="1:3" x14ac:dyDescent="0.2">
      <c r="A172" s="2">
        <v>42175</v>
      </c>
      <c r="B172" s="1" t="s">
        <v>5</v>
      </c>
      <c r="C172" s="1" t="s">
        <v>4</v>
      </c>
    </row>
    <row r="173" spans="1:3" x14ac:dyDescent="0.2">
      <c r="A173" s="2">
        <v>42176</v>
      </c>
      <c r="B173" s="1" t="s">
        <v>5</v>
      </c>
      <c r="C173" s="1" t="s">
        <v>4</v>
      </c>
    </row>
    <row r="174" spans="1:3" x14ac:dyDescent="0.2">
      <c r="A174" s="2">
        <v>42177</v>
      </c>
      <c r="B174" s="1" t="s">
        <v>5</v>
      </c>
      <c r="C174" s="1" t="s">
        <v>4</v>
      </c>
    </row>
    <row r="175" spans="1:3" x14ac:dyDescent="0.2">
      <c r="A175" s="2">
        <v>42178</v>
      </c>
      <c r="B175" s="1" t="s">
        <v>5</v>
      </c>
      <c r="C175" s="1" t="s">
        <v>4</v>
      </c>
    </row>
    <row r="176" spans="1:3" x14ac:dyDescent="0.2">
      <c r="A176" s="2">
        <v>42179</v>
      </c>
      <c r="B176" s="1" t="s">
        <v>5</v>
      </c>
      <c r="C176" s="1" t="s">
        <v>4</v>
      </c>
    </row>
    <row r="177" spans="1:3" x14ac:dyDescent="0.2">
      <c r="A177" s="2">
        <v>42180</v>
      </c>
      <c r="B177" s="1" t="s">
        <v>5</v>
      </c>
      <c r="C177" s="1" t="s">
        <v>4</v>
      </c>
    </row>
    <row r="178" spans="1:3" x14ac:dyDescent="0.2">
      <c r="A178" s="2">
        <v>42181</v>
      </c>
      <c r="B178" s="1" t="s">
        <v>4</v>
      </c>
      <c r="C178" s="1" t="s">
        <v>4</v>
      </c>
    </row>
    <row r="179" spans="1:3" x14ac:dyDescent="0.2">
      <c r="A179" s="2">
        <v>42182</v>
      </c>
      <c r="B179" s="1" t="s">
        <v>4</v>
      </c>
      <c r="C179" s="1" t="s">
        <v>4</v>
      </c>
    </row>
    <row r="180" spans="1:3" x14ac:dyDescent="0.2">
      <c r="A180" s="2">
        <v>42183</v>
      </c>
      <c r="B180" s="1" t="s">
        <v>4</v>
      </c>
      <c r="C180" s="1" t="s">
        <v>4</v>
      </c>
    </row>
    <row r="181" spans="1:3" x14ac:dyDescent="0.2">
      <c r="A181" s="2">
        <v>42184</v>
      </c>
      <c r="B181" s="1" t="s">
        <v>4</v>
      </c>
      <c r="C181" s="1" t="s">
        <v>4</v>
      </c>
    </row>
    <row r="182" spans="1:3" x14ac:dyDescent="0.2">
      <c r="A182" s="2">
        <v>42185</v>
      </c>
      <c r="B182" s="1" t="s">
        <v>4</v>
      </c>
      <c r="C182" s="1" t="s">
        <v>4</v>
      </c>
    </row>
    <row r="183" spans="1:3" x14ac:dyDescent="0.2">
      <c r="A183" s="2">
        <v>42186</v>
      </c>
      <c r="B183" s="1" t="s">
        <v>4</v>
      </c>
      <c r="C183" s="1" t="s">
        <v>4</v>
      </c>
    </row>
    <row r="184" spans="1:3" x14ac:dyDescent="0.2">
      <c r="A184" s="2">
        <v>42187</v>
      </c>
      <c r="B184" s="1" t="s">
        <v>4</v>
      </c>
      <c r="C184" s="1" t="s">
        <v>4</v>
      </c>
    </row>
    <row r="185" spans="1:3" x14ac:dyDescent="0.2">
      <c r="A185" s="2">
        <v>42188</v>
      </c>
      <c r="B185" s="1" t="s">
        <v>4</v>
      </c>
      <c r="C185" s="1" t="s">
        <v>4</v>
      </c>
    </row>
    <row r="186" spans="1:3" x14ac:dyDescent="0.2">
      <c r="A186" s="2">
        <v>42189</v>
      </c>
      <c r="B186" s="1" t="s">
        <v>4</v>
      </c>
      <c r="C186" s="1" t="s">
        <v>4</v>
      </c>
    </row>
    <row r="187" spans="1:3" x14ac:dyDescent="0.2">
      <c r="A187" s="2">
        <v>42190</v>
      </c>
      <c r="B187" s="1" t="s">
        <v>4</v>
      </c>
      <c r="C187" s="1" t="s">
        <v>4</v>
      </c>
    </row>
    <row r="188" spans="1:3" x14ac:dyDescent="0.2">
      <c r="A188" s="2">
        <v>42191</v>
      </c>
      <c r="B188" s="1" t="s">
        <v>4</v>
      </c>
      <c r="C188" s="1" t="s">
        <v>4</v>
      </c>
    </row>
    <row r="189" spans="1:3" x14ac:dyDescent="0.2">
      <c r="A189" s="2">
        <v>42192</v>
      </c>
      <c r="B189" s="1" t="s">
        <v>4</v>
      </c>
      <c r="C189" s="1" t="s">
        <v>4</v>
      </c>
    </row>
    <row r="190" spans="1:3" x14ac:dyDescent="0.2">
      <c r="A190" s="2">
        <v>42193</v>
      </c>
      <c r="B190" s="1" t="s">
        <v>4</v>
      </c>
      <c r="C190" s="1" t="s">
        <v>4</v>
      </c>
    </row>
    <row r="191" spans="1:3" x14ac:dyDescent="0.2">
      <c r="A191" s="2">
        <v>42194</v>
      </c>
      <c r="B191" s="1" t="s">
        <v>4</v>
      </c>
      <c r="C191" s="1" t="s">
        <v>4</v>
      </c>
    </row>
    <row r="192" spans="1:3" x14ac:dyDescent="0.2">
      <c r="A192" s="2">
        <v>42195</v>
      </c>
      <c r="B192" s="1" t="s">
        <v>4</v>
      </c>
      <c r="C192" s="1" t="s">
        <v>4</v>
      </c>
    </row>
    <row r="193" spans="1:3" x14ac:dyDescent="0.2">
      <c r="A193" s="2">
        <v>42196</v>
      </c>
      <c r="B193" s="1" t="s">
        <v>4</v>
      </c>
      <c r="C193" s="1" t="s">
        <v>4</v>
      </c>
    </row>
    <row r="194" spans="1:3" x14ac:dyDescent="0.2">
      <c r="A194" s="2">
        <v>42197</v>
      </c>
      <c r="B194" s="1" t="s">
        <v>4</v>
      </c>
      <c r="C194" s="1" t="s">
        <v>4</v>
      </c>
    </row>
    <row r="195" spans="1:3" x14ac:dyDescent="0.2">
      <c r="A195" s="2">
        <v>42198</v>
      </c>
      <c r="B195" s="1" t="s">
        <v>4</v>
      </c>
      <c r="C195" s="1" t="s">
        <v>4</v>
      </c>
    </row>
    <row r="196" spans="1:3" x14ac:dyDescent="0.2">
      <c r="A196" s="2">
        <v>42199</v>
      </c>
      <c r="B196" s="1" t="s">
        <v>5</v>
      </c>
      <c r="C196" s="1" t="s">
        <v>4</v>
      </c>
    </row>
    <row r="197" spans="1:3" x14ac:dyDescent="0.2">
      <c r="A197" s="2">
        <v>42200</v>
      </c>
      <c r="B197" s="1" t="s">
        <v>5</v>
      </c>
      <c r="C197" s="1" t="s">
        <v>4</v>
      </c>
    </row>
    <row r="198" spans="1:3" x14ac:dyDescent="0.2">
      <c r="A198" s="2">
        <v>42201</v>
      </c>
      <c r="B198" s="1" t="s">
        <v>5</v>
      </c>
      <c r="C198" s="1" t="s">
        <v>4</v>
      </c>
    </row>
    <row r="199" spans="1:3" x14ac:dyDescent="0.2">
      <c r="A199" s="2">
        <v>42202</v>
      </c>
      <c r="B199" s="1" t="s">
        <v>5</v>
      </c>
      <c r="C199" s="1" t="s">
        <v>4</v>
      </c>
    </row>
    <row r="200" spans="1:3" x14ac:dyDescent="0.2">
      <c r="A200" s="2">
        <v>42203</v>
      </c>
      <c r="B200" s="1" t="s">
        <v>5</v>
      </c>
      <c r="C200" s="1" t="s">
        <v>4</v>
      </c>
    </row>
    <row r="201" spans="1:3" x14ac:dyDescent="0.2">
      <c r="A201" s="2">
        <v>42204</v>
      </c>
      <c r="B201" s="1" t="s">
        <v>5</v>
      </c>
      <c r="C201" s="1" t="s">
        <v>4</v>
      </c>
    </row>
    <row r="202" spans="1:3" x14ac:dyDescent="0.2">
      <c r="A202" s="2">
        <v>42205</v>
      </c>
      <c r="B202" s="1" t="s">
        <v>5</v>
      </c>
      <c r="C202" s="1" t="s">
        <v>4</v>
      </c>
    </row>
    <row r="203" spans="1:3" x14ac:dyDescent="0.2">
      <c r="A203" s="2">
        <v>42206</v>
      </c>
      <c r="B203" s="1" t="s">
        <v>5</v>
      </c>
      <c r="C203" s="1" t="s">
        <v>4</v>
      </c>
    </row>
    <row r="204" spans="1:3" x14ac:dyDescent="0.2">
      <c r="A204" s="2">
        <v>42207</v>
      </c>
      <c r="B204" s="1" t="s">
        <v>5</v>
      </c>
      <c r="C204" s="1" t="s">
        <v>4</v>
      </c>
    </row>
    <row r="205" spans="1:3" x14ac:dyDescent="0.2">
      <c r="A205" s="2">
        <v>42208</v>
      </c>
      <c r="B205" s="1" t="s">
        <v>5</v>
      </c>
      <c r="C205" s="1" t="s">
        <v>4</v>
      </c>
    </row>
    <row r="206" spans="1:3" x14ac:dyDescent="0.2">
      <c r="A206" s="2">
        <v>42209</v>
      </c>
      <c r="B206" s="1" t="s">
        <v>5</v>
      </c>
      <c r="C206" s="1" t="s">
        <v>4</v>
      </c>
    </row>
    <row r="207" spans="1:3" x14ac:dyDescent="0.2">
      <c r="A207" s="2">
        <v>42210</v>
      </c>
      <c r="B207" s="1" t="s">
        <v>5</v>
      </c>
      <c r="C207" s="1" t="s">
        <v>4</v>
      </c>
    </row>
    <row r="208" spans="1:3" x14ac:dyDescent="0.2">
      <c r="A208" s="2">
        <v>42211</v>
      </c>
      <c r="B208" s="1" t="s">
        <v>5</v>
      </c>
      <c r="C208" s="1" t="s">
        <v>4</v>
      </c>
    </row>
    <row r="209" spans="1:3" x14ac:dyDescent="0.2">
      <c r="A209" s="2">
        <v>42212</v>
      </c>
      <c r="B209" s="1" t="s">
        <v>5</v>
      </c>
      <c r="C209" s="1" t="s">
        <v>4</v>
      </c>
    </row>
    <row r="210" spans="1:3" x14ac:dyDescent="0.2">
      <c r="A210" s="2">
        <v>42213</v>
      </c>
      <c r="B210" s="1" t="s">
        <v>5</v>
      </c>
      <c r="C210" s="1" t="s">
        <v>4</v>
      </c>
    </row>
    <row r="211" spans="1:3" x14ac:dyDescent="0.2">
      <c r="A211" s="2">
        <v>42214</v>
      </c>
      <c r="B211" s="1" t="s">
        <v>5</v>
      </c>
      <c r="C211" s="1" t="s">
        <v>4</v>
      </c>
    </row>
    <row r="212" spans="1:3" x14ac:dyDescent="0.2">
      <c r="A212" s="2">
        <v>42215</v>
      </c>
      <c r="B212" s="1" t="s">
        <v>5</v>
      </c>
      <c r="C212" s="1" t="s">
        <v>4</v>
      </c>
    </row>
    <row r="213" spans="1:3" x14ac:dyDescent="0.2">
      <c r="A213" s="2">
        <v>42216</v>
      </c>
      <c r="B213" s="1" t="s">
        <v>5</v>
      </c>
      <c r="C213" s="1" t="s">
        <v>4</v>
      </c>
    </row>
    <row r="214" spans="1:3" x14ac:dyDescent="0.2">
      <c r="A214" s="2">
        <v>42217</v>
      </c>
      <c r="B214" s="1" t="s">
        <v>5</v>
      </c>
      <c r="C214" s="1" t="s">
        <v>4</v>
      </c>
    </row>
    <row r="215" spans="1:3" x14ac:dyDescent="0.2">
      <c r="A215" s="2">
        <v>42218</v>
      </c>
      <c r="B215" s="1" t="s">
        <v>5</v>
      </c>
      <c r="C215" s="1" t="s">
        <v>4</v>
      </c>
    </row>
    <row r="216" spans="1:3" x14ac:dyDescent="0.2">
      <c r="A216" s="2">
        <v>42219</v>
      </c>
      <c r="B216" s="1" t="s">
        <v>5</v>
      </c>
      <c r="C216" s="1" t="s">
        <v>4</v>
      </c>
    </row>
    <row r="217" spans="1:3" x14ac:dyDescent="0.2">
      <c r="A217" s="2">
        <v>42220</v>
      </c>
      <c r="B217" s="1" t="s">
        <v>5</v>
      </c>
      <c r="C217" s="1" t="s">
        <v>4</v>
      </c>
    </row>
    <row r="218" spans="1:3" x14ac:dyDescent="0.2">
      <c r="A218" s="2">
        <v>42221</v>
      </c>
      <c r="B218" s="1" t="s">
        <v>5</v>
      </c>
      <c r="C218" s="1" t="s">
        <v>4</v>
      </c>
    </row>
    <row r="219" spans="1:3" x14ac:dyDescent="0.2">
      <c r="A219" s="2">
        <v>42222</v>
      </c>
      <c r="B219" s="1" t="s">
        <v>5</v>
      </c>
      <c r="C219" s="1" t="s">
        <v>4</v>
      </c>
    </row>
    <row r="220" spans="1:3" x14ac:dyDescent="0.2">
      <c r="A220" s="2">
        <v>42223</v>
      </c>
      <c r="B220" s="1" t="s">
        <v>5</v>
      </c>
      <c r="C220" s="1" t="s">
        <v>4</v>
      </c>
    </row>
    <row r="221" spans="1:3" x14ac:dyDescent="0.2">
      <c r="A221" s="2">
        <v>42224</v>
      </c>
      <c r="B221" s="1" t="s">
        <v>5</v>
      </c>
      <c r="C221" s="1" t="s">
        <v>4</v>
      </c>
    </row>
    <row r="222" spans="1:3" x14ac:dyDescent="0.2">
      <c r="A222" s="2">
        <v>42225</v>
      </c>
      <c r="B222" s="1" t="s">
        <v>5</v>
      </c>
      <c r="C222" s="1" t="s">
        <v>4</v>
      </c>
    </row>
    <row r="223" spans="1:3" x14ac:dyDescent="0.2">
      <c r="A223" s="2">
        <v>42226</v>
      </c>
      <c r="B223" s="1" t="s">
        <v>5</v>
      </c>
      <c r="C223" s="1" t="s">
        <v>4</v>
      </c>
    </row>
    <row r="224" spans="1:3" x14ac:dyDescent="0.2">
      <c r="A224" s="2">
        <v>42227</v>
      </c>
      <c r="B224" s="1" t="s">
        <v>5</v>
      </c>
      <c r="C224" s="1" t="s">
        <v>4</v>
      </c>
    </row>
    <row r="225" spans="1:3" x14ac:dyDescent="0.2">
      <c r="A225" s="2">
        <v>42228</v>
      </c>
      <c r="B225" s="1" t="s">
        <v>5</v>
      </c>
      <c r="C225" s="1" t="s">
        <v>4</v>
      </c>
    </row>
    <row r="226" spans="1:3" x14ac:dyDescent="0.2">
      <c r="A226" s="2">
        <v>42229</v>
      </c>
      <c r="B226" s="1" t="s">
        <v>5</v>
      </c>
      <c r="C226" s="1" t="s">
        <v>4</v>
      </c>
    </row>
    <row r="227" spans="1:3" x14ac:dyDescent="0.2">
      <c r="A227" s="2">
        <v>42230</v>
      </c>
      <c r="B227" s="1" t="s">
        <v>5</v>
      </c>
      <c r="C227" s="1" t="s">
        <v>4</v>
      </c>
    </row>
    <row r="228" spans="1:3" x14ac:dyDescent="0.2">
      <c r="A228" s="2">
        <v>42231</v>
      </c>
      <c r="B228" s="1" t="s">
        <v>5</v>
      </c>
      <c r="C228" s="1" t="s">
        <v>4</v>
      </c>
    </row>
    <row r="229" spans="1:3" x14ac:dyDescent="0.2">
      <c r="A229" s="2">
        <v>42232</v>
      </c>
      <c r="B229" s="1" t="s">
        <v>5</v>
      </c>
      <c r="C229" s="1" t="s">
        <v>4</v>
      </c>
    </row>
    <row r="230" spans="1:3" x14ac:dyDescent="0.2">
      <c r="A230" s="2">
        <v>42233</v>
      </c>
      <c r="B230" s="1" t="s">
        <v>5</v>
      </c>
      <c r="C230" s="1" t="s">
        <v>4</v>
      </c>
    </row>
    <row r="231" spans="1:3" x14ac:dyDescent="0.2">
      <c r="A231" s="2">
        <v>42234</v>
      </c>
      <c r="B231" s="1" t="s">
        <v>5</v>
      </c>
      <c r="C231" s="1" t="s">
        <v>4</v>
      </c>
    </row>
    <row r="232" spans="1:3" x14ac:dyDescent="0.2">
      <c r="A232" s="2">
        <v>42235</v>
      </c>
      <c r="B232" s="1" t="s">
        <v>5</v>
      </c>
      <c r="C232" s="1" t="s">
        <v>4</v>
      </c>
    </row>
    <row r="233" spans="1:3" x14ac:dyDescent="0.2">
      <c r="A233" s="2">
        <v>42236</v>
      </c>
      <c r="B233" s="1" t="s">
        <v>5</v>
      </c>
      <c r="C233" s="1" t="s">
        <v>4</v>
      </c>
    </row>
    <row r="234" spans="1:3" x14ac:dyDescent="0.2">
      <c r="A234" s="2">
        <v>42237</v>
      </c>
      <c r="B234" s="1" t="s">
        <v>5</v>
      </c>
      <c r="C234" s="1" t="s">
        <v>4</v>
      </c>
    </row>
    <row r="235" spans="1:3" x14ac:dyDescent="0.2">
      <c r="A235" s="2">
        <v>42238</v>
      </c>
      <c r="B235" s="1" t="s">
        <v>5</v>
      </c>
      <c r="C235" s="1" t="s">
        <v>4</v>
      </c>
    </row>
    <row r="236" spans="1:3" x14ac:dyDescent="0.2">
      <c r="A236" s="2">
        <v>42239</v>
      </c>
      <c r="B236" s="1" t="s">
        <v>5</v>
      </c>
      <c r="C236" s="1" t="s">
        <v>4</v>
      </c>
    </row>
    <row r="237" spans="1:3" x14ac:dyDescent="0.2">
      <c r="A237" s="2">
        <v>42240</v>
      </c>
      <c r="B237" s="1" t="s">
        <v>5</v>
      </c>
      <c r="C237" s="1" t="s">
        <v>4</v>
      </c>
    </row>
    <row r="238" spans="1:3" x14ac:dyDescent="0.2">
      <c r="A238" s="2">
        <v>42241</v>
      </c>
      <c r="B238" s="1" t="s">
        <v>5</v>
      </c>
      <c r="C238" s="1" t="s">
        <v>4</v>
      </c>
    </row>
    <row r="239" spans="1:3" x14ac:dyDescent="0.2">
      <c r="A239" s="2">
        <v>42242</v>
      </c>
      <c r="B239" s="1" t="s">
        <v>5</v>
      </c>
      <c r="C239" s="1" t="s">
        <v>4</v>
      </c>
    </row>
    <row r="240" spans="1:3" x14ac:dyDescent="0.2">
      <c r="A240" s="2">
        <v>42243</v>
      </c>
      <c r="B240" s="1" t="s">
        <v>5</v>
      </c>
      <c r="C240" s="1" t="s">
        <v>4</v>
      </c>
    </row>
    <row r="241" spans="1:3" x14ac:dyDescent="0.2">
      <c r="A241" s="2">
        <v>42244</v>
      </c>
      <c r="B241" s="1" t="s">
        <v>5</v>
      </c>
      <c r="C241" s="1" t="s">
        <v>4</v>
      </c>
    </row>
    <row r="242" spans="1:3" x14ac:dyDescent="0.2">
      <c r="A242" s="2">
        <v>42245</v>
      </c>
      <c r="B242" s="1" t="s">
        <v>5</v>
      </c>
      <c r="C242" s="1" t="s">
        <v>4</v>
      </c>
    </row>
    <row r="243" spans="1:3" x14ac:dyDescent="0.2">
      <c r="A243" s="2">
        <v>42246</v>
      </c>
      <c r="B243" s="1" t="s">
        <v>5</v>
      </c>
      <c r="C243" s="1" t="s">
        <v>4</v>
      </c>
    </row>
    <row r="244" spans="1:3" x14ac:dyDescent="0.2">
      <c r="A244" s="2">
        <v>42247</v>
      </c>
      <c r="B244" s="1" t="s">
        <v>5</v>
      </c>
      <c r="C244" s="1" t="s">
        <v>4</v>
      </c>
    </row>
    <row r="245" spans="1:3" x14ac:dyDescent="0.2">
      <c r="A245" s="2">
        <v>42248</v>
      </c>
      <c r="B245" s="1" t="s">
        <v>5</v>
      </c>
      <c r="C245" s="1" t="s">
        <v>4</v>
      </c>
    </row>
    <row r="246" spans="1:3" x14ac:dyDescent="0.2">
      <c r="A246" s="2">
        <v>42249</v>
      </c>
      <c r="B246" s="1" t="s">
        <v>5</v>
      </c>
      <c r="C246" s="1" t="s">
        <v>4</v>
      </c>
    </row>
    <row r="247" spans="1:3" x14ac:dyDescent="0.2">
      <c r="A247" s="2">
        <v>42250</v>
      </c>
      <c r="B247" s="1" t="s">
        <v>5</v>
      </c>
      <c r="C247" s="1" t="s">
        <v>4</v>
      </c>
    </row>
    <row r="248" spans="1:3" x14ac:dyDescent="0.2">
      <c r="A248" s="2">
        <v>42251</v>
      </c>
      <c r="B248" s="1" t="s">
        <v>5</v>
      </c>
      <c r="C248" s="1" t="s">
        <v>4</v>
      </c>
    </row>
    <row r="249" spans="1:3" x14ac:dyDescent="0.2">
      <c r="A249" s="2">
        <v>42252</v>
      </c>
      <c r="B249" s="1" t="s">
        <v>5</v>
      </c>
      <c r="C249" s="1" t="s">
        <v>4</v>
      </c>
    </row>
    <row r="250" spans="1:3" x14ac:dyDescent="0.2">
      <c r="A250" s="2">
        <v>42253</v>
      </c>
      <c r="B250" s="1" t="s">
        <v>5</v>
      </c>
      <c r="C250" s="1" t="s">
        <v>4</v>
      </c>
    </row>
    <row r="251" spans="1:3" x14ac:dyDescent="0.2">
      <c r="A251" s="2">
        <v>42254</v>
      </c>
      <c r="B251" s="1" t="s">
        <v>5</v>
      </c>
      <c r="C251" s="1" t="s">
        <v>4</v>
      </c>
    </row>
    <row r="252" spans="1:3" x14ac:dyDescent="0.2">
      <c r="A252" s="2">
        <v>42255</v>
      </c>
      <c r="B252" s="1" t="s">
        <v>5</v>
      </c>
      <c r="C252" s="1" t="s">
        <v>4</v>
      </c>
    </row>
    <row r="253" spans="1:3" x14ac:dyDescent="0.2">
      <c r="A253" s="2">
        <v>42256</v>
      </c>
      <c r="B253" s="1" t="s">
        <v>5</v>
      </c>
      <c r="C253" s="1" t="s">
        <v>4</v>
      </c>
    </row>
    <row r="254" spans="1:3" x14ac:dyDescent="0.2">
      <c r="A254" s="2">
        <v>42257</v>
      </c>
      <c r="B254" s="1" t="s">
        <v>5</v>
      </c>
      <c r="C254" s="1" t="s">
        <v>4</v>
      </c>
    </row>
    <row r="255" spans="1:3" x14ac:dyDescent="0.2">
      <c r="A255" s="2">
        <v>42258</v>
      </c>
      <c r="B255" s="1" t="s">
        <v>5</v>
      </c>
      <c r="C255" s="1" t="s">
        <v>4</v>
      </c>
    </row>
    <row r="256" spans="1:3" x14ac:dyDescent="0.2">
      <c r="A256" s="2">
        <v>42259</v>
      </c>
      <c r="B256" s="1" t="s">
        <v>5</v>
      </c>
      <c r="C256" s="1" t="s">
        <v>4</v>
      </c>
    </row>
    <row r="257" spans="1:3" x14ac:dyDescent="0.2">
      <c r="A257" s="2">
        <v>42260</v>
      </c>
      <c r="B257" s="1" t="s">
        <v>5</v>
      </c>
      <c r="C257" s="1" t="s">
        <v>4</v>
      </c>
    </row>
    <row r="258" spans="1:3" x14ac:dyDescent="0.2">
      <c r="A258" s="2">
        <v>42261</v>
      </c>
      <c r="B258" s="1" t="s">
        <v>5</v>
      </c>
      <c r="C258" s="1" t="s">
        <v>4</v>
      </c>
    </row>
    <row r="259" spans="1:3" x14ac:dyDescent="0.2">
      <c r="A259" s="2">
        <v>42262</v>
      </c>
      <c r="B259" s="1" t="s">
        <v>5</v>
      </c>
      <c r="C259" s="1" t="s">
        <v>4</v>
      </c>
    </row>
    <row r="260" spans="1:3" x14ac:dyDescent="0.2">
      <c r="A260" s="2">
        <v>42263</v>
      </c>
      <c r="B260" s="1" t="s">
        <v>5</v>
      </c>
      <c r="C260" s="1" t="s">
        <v>4</v>
      </c>
    </row>
    <row r="261" spans="1:3" x14ac:dyDescent="0.2">
      <c r="A261" s="2">
        <v>42264</v>
      </c>
      <c r="B261" s="1" t="s">
        <v>5</v>
      </c>
      <c r="C261" s="1" t="s">
        <v>4</v>
      </c>
    </row>
    <row r="262" spans="1:3" x14ac:dyDescent="0.2">
      <c r="A262" s="2">
        <v>42265</v>
      </c>
      <c r="B262" s="1" t="s">
        <v>4</v>
      </c>
      <c r="C262" s="1" t="s">
        <v>4</v>
      </c>
    </row>
    <row r="263" spans="1:3" x14ac:dyDescent="0.2">
      <c r="A263" s="2">
        <v>42266</v>
      </c>
      <c r="B263" s="1" t="s">
        <v>4</v>
      </c>
      <c r="C263" s="1" t="s">
        <v>4</v>
      </c>
    </row>
    <row r="264" spans="1:3" x14ac:dyDescent="0.2">
      <c r="A264" s="2">
        <v>42267</v>
      </c>
      <c r="B264" s="1" t="s">
        <v>4</v>
      </c>
      <c r="C264" s="1" t="s">
        <v>4</v>
      </c>
    </row>
    <row r="265" spans="1:3" x14ac:dyDescent="0.2">
      <c r="A265" s="2">
        <v>42268</v>
      </c>
      <c r="B265" s="1" t="s">
        <v>4</v>
      </c>
      <c r="C265" s="1" t="s">
        <v>4</v>
      </c>
    </row>
    <row r="266" spans="1:3" x14ac:dyDescent="0.2">
      <c r="A266" s="2">
        <v>42269</v>
      </c>
      <c r="B266" s="1" t="s">
        <v>4</v>
      </c>
      <c r="C266" s="1" t="s">
        <v>4</v>
      </c>
    </row>
    <row r="267" spans="1:3" x14ac:dyDescent="0.2">
      <c r="A267" s="2">
        <v>42270</v>
      </c>
      <c r="B267" s="1" t="s">
        <v>4</v>
      </c>
      <c r="C267" s="1" t="s">
        <v>4</v>
      </c>
    </row>
    <row r="268" spans="1:3" x14ac:dyDescent="0.2">
      <c r="A268" s="2">
        <v>42271</v>
      </c>
      <c r="B268" s="1" t="s">
        <v>4</v>
      </c>
      <c r="C268" s="1" t="s">
        <v>4</v>
      </c>
    </row>
    <row r="269" spans="1:3" x14ac:dyDescent="0.2">
      <c r="A269" s="2">
        <v>42272</v>
      </c>
      <c r="B269" s="1" t="s">
        <v>4</v>
      </c>
      <c r="C269" s="1" t="s">
        <v>4</v>
      </c>
    </row>
    <row r="270" spans="1:3" x14ac:dyDescent="0.2">
      <c r="A270" s="2">
        <v>42273</v>
      </c>
      <c r="B270" s="1" t="s">
        <v>4</v>
      </c>
      <c r="C270" s="1" t="s">
        <v>4</v>
      </c>
    </row>
    <row r="271" spans="1:3" x14ac:dyDescent="0.2">
      <c r="A271" s="2">
        <v>42274</v>
      </c>
      <c r="B271" s="1" t="s">
        <v>4</v>
      </c>
      <c r="C271" s="1" t="s">
        <v>4</v>
      </c>
    </row>
    <row r="272" spans="1:3" x14ac:dyDescent="0.2">
      <c r="A272" s="2">
        <v>42275</v>
      </c>
      <c r="B272" s="1" t="s">
        <v>4</v>
      </c>
      <c r="C272" s="1" t="s">
        <v>4</v>
      </c>
    </row>
    <row r="273" spans="1:3" x14ac:dyDescent="0.2">
      <c r="A273" s="2">
        <v>42276</v>
      </c>
      <c r="B273" s="1" t="s">
        <v>4</v>
      </c>
      <c r="C273" s="1" t="s">
        <v>4</v>
      </c>
    </row>
    <row r="274" spans="1:3" x14ac:dyDescent="0.2">
      <c r="A274" s="2">
        <v>42277</v>
      </c>
      <c r="B274" s="1" t="s">
        <v>4</v>
      </c>
      <c r="C274" s="1" t="s">
        <v>4</v>
      </c>
    </row>
    <row r="275" spans="1:3" x14ac:dyDescent="0.2">
      <c r="A275" s="2">
        <v>42278</v>
      </c>
      <c r="B275" s="1" t="s">
        <v>4</v>
      </c>
      <c r="C275" s="1" t="s">
        <v>4</v>
      </c>
    </row>
    <row r="276" spans="1:3" x14ac:dyDescent="0.2">
      <c r="A276" s="2">
        <v>42279</v>
      </c>
      <c r="B276" s="1" t="s">
        <v>4</v>
      </c>
      <c r="C276" s="1" t="s">
        <v>5</v>
      </c>
    </row>
    <row r="277" spans="1:3" x14ac:dyDescent="0.2">
      <c r="A277" s="2">
        <v>42280</v>
      </c>
      <c r="B277" s="1" t="s">
        <v>4</v>
      </c>
      <c r="C277" s="1" t="s">
        <v>4</v>
      </c>
    </row>
    <row r="278" spans="1:3" x14ac:dyDescent="0.2">
      <c r="A278" s="2">
        <v>42281</v>
      </c>
      <c r="B278" s="1" t="s">
        <v>4</v>
      </c>
      <c r="C278" s="1" t="s">
        <v>4</v>
      </c>
    </row>
    <row r="279" spans="1:3" x14ac:dyDescent="0.2">
      <c r="A279" s="2">
        <v>42282</v>
      </c>
      <c r="B279" s="1" t="s">
        <v>4</v>
      </c>
      <c r="C279" s="1" t="s">
        <v>4</v>
      </c>
    </row>
    <row r="280" spans="1:3" x14ac:dyDescent="0.2">
      <c r="A280" s="2">
        <v>42283</v>
      </c>
      <c r="B280" s="1" t="s">
        <v>5</v>
      </c>
      <c r="C280" s="1" t="s">
        <v>4</v>
      </c>
    </row>
    <row r="281" spans="1:3" x14ac:dyDescent="0.2">
      <c r="A281" s="2">
        <v>42284</v>
      </c>
      <c r="B281" s="1" t="s">
        <v>5</v>
      </c>
      <c r="C281" s="1" t="s">
        <v>4</v>
      </c>
    </row>
    <row r="282" spans="1:3" x14ac:dyDescent="0.2">
      <c r="A282" s="2">
        <v>42285</v>
      </c>
      <c r="B282" s="1" t="s">
        <v>5</v>
      </c>
      <c r="C282" s="1" t="s">
        <v>4</v>
      </c>
    </row>
    <row r="283" spans="1:3" x14ac:dyDescent="0.2">
      <c r="A283" s="2">
        <v>42286</v>
      </c>
      <c r="B283" s="1" t="s">
        <v>5</v>
      </c>
      <c r="C283" s="1" t="s">
        <v>4</v>
      </c>
    </row>
    <row r="284" spans="1:3" x14ac:dyDescent="0.2">
      <c r="A284" s="2">
        <v>42287</v>
      </c>
      <c r="B284" s="1" t="s">
        <v>5</v>
      </c>
      <c r="C284" s="1" t="s">
        <v>4</v>
      </c>
    </row>
    <row r="285" spans="1:3" x14ac:dyDescent="0.2">
      <c r="A285" s="2">
        <v>42288</v>
      </c>
      <c r="B285" s="1" t="s">
        <v>5</v>
      </c>
      <c r="C285" s="1" t="s">
        <v>4</v>
      </c>
    </row>
    <row r="286" spans="1:3" x14ac:dyDescent="0.2">
      <c r="A286" s="2">
        <v>42289</v>
      </c>
      <c r="B286" s="1" t="s">
        <v>5</v>
      </c>
      <c r="C286" s="1" t="s">
        <v>4</v>
      </c>
    </row>
    <row r="287" spans="1:3" x14ac:dyDescent="0.2">
      <c r="A287" s="2">
        <v>42290</v>
      </c>
      <c r="B287" s="1" t="s">
        <v>5</v>
      </c>
      <c r="C287" s="1" t="s">
        <v>4</v>
      </c>
    </row>
    <row r="288" spans="1:3" x14ac:dyDescent="0.2">
      <c r="A288" s="2">
        <v>42291</v>
      </c>
      <c r="B288" s="1" t="s">
        <v>5</v>
      </c>
      <c r="C288" s="1" t="s">
        <v>4</v>
      </c>
    </row>
    <row r="289" spans="1:3" x14ac:dyDescent="0.2">
      <c r="A289" s="2">
        <v>42292</v>
      </c>
      <c r="B289" s="1" t="s">
        <v>5</v>
      </c>
      <c r="C289" s="1" t="s">
        <v>4</v>
      </c>
    </row>
    <row r="290" spans="1:3" x14ac:dyDescent="0.2">
      <c r="A290" s="2">
        <v>42293</v>
      </c>
      <c r="B290" s="1" t="s">
        <v>5</v>
      </c>
      <c r="C290" s="1" t="s">
        <v>4</v>
      </c>
    </row>
    <row r="291" spans="1:3" x14ac:dyDescent="0.2">
      <c r="A291" s="2">
        <v>42294</v>
      </c>
      <c r="B291" s="1" t="s">
        <v>5</v>
      </c>
      <c r="C291" s="1" t="s">
        <v>4</v>
      </c>
    </row>
    <row r="292" spans="1:3" x14ac:dyDescent="0.2">
      <c r="A292" s="2">
        <v>42295</v>
      </c>
      <c r="B292" s="1" t="s">
        <v>5</v>
      </c>
      <c r="C292" s="1" t="s">
        <v>4</v>
      </c>
    </row>
    <row r="293" spans="1:3" x14ac:dyDescent="0.2">
      <c r="A293" s="2">
        <v>42296</v>
      </c>
      <c r="B293" s="1" t="s">
        <v>5</v>
      </c>
      <c r="C293" s="1" t="s">
        <v>4</v>
      </c>
    </row>
    <row r="294" spans="1:3" x14ac:dyDescent="0.2">
      <c r="A294" s="2">
        <v>42297</v>
      </c>
      <c r="B294" s="1" t="s">
        <v>5</v>
      </c>
      <c r="C294" s="1" t="s">
        <v>4</v>
      </c>
    </row>
    <row r="295" spans="1:3" x14ac:dyDescent="0.2">
      <c r="A295" s="2">
        <v>42298</v>
      </c>
      <c r="B295" s="1" t="s">
        <v>5</v>
      </c>
      <c r="C295" s="1" t="s">
        <v>4</v>
      </c>
    </row>
    <row r="296" spans="1:3" x14ac:dyDescent="0.2">
      <c r="A296" s="2">
        <v>42299</v>
      </c>
      <c r="B296" s="1" t="s">
        <v>5</v>
      </c>
      <c r="C296" s="1" t="s">
        <v>4</v>
      </c>
    </row>
    <row r="297" spans="1:3" x14ac:dyDescent="0.2">
      <c r="A297" s="2">
        <v>42300</v>
      </c>
      <c r="B297" s="1" t="s">
        <v>5</v>
      </c>
      <c r="C297" s="1" t="s">
        <v>4</v>
      </c>
    </row>
    <row r="298" spans="1:3" x14ac:dyDescent="0.2">
      <c r="A298" s="2">
        <v>42301</v>
      </c>
      <c r="B298" s="1" t="s">
        <v>5</v>
      </c>
      <c r="C298" s="1" t="s">
        <v>4</v>
      </c>
    </row>
    <row r="299" spans="1:3" x14ac:dyDescent="0.2">
      <c r="A299" s="2">
        <v>42302</v>
      </c>
      <c r="B299" s="1" t="s">
        <v>5</v>
      </c>
      <c r="C299" s="1" t="s">
        <v>4</v>
      </c>
    </row>
    <row r="300" spans="1:3" x14ac:dyDescent="0.2">
      <c r="A300" s="2">
        <v>42303</v>
      </c>
      <c r="B300" s="1" t="s">
        <v>5</v>
      </c>
      <c r="C300" s="1" t="s">
        <v>4</v>
      </c>
    </row>
    <row r="301" spans="1:3" x14ac:dyDescent="0.2">
      <c r="A301" s="2">
        <v>42304</v>
      </c>
      <c r="B301" s="1" t="s">
        <v>5</v>
      </c>
      <c r="C301" s="1" t="s">
        <v>4</v>
      </c>
    </row>
    <row r="302" spans="1:3" x14ac:dyDescent="0.2">
      <c r="A302" s="2">
        <v>42305</v>
      </c>
      <c r="B302" s="1" t="s">
        <v>5</v>
      </c>
      <c r="C302" s="1" t="s">
        <v>4</v>
      </c>
    </row>
    <row r="303" spans="1:3" x14ac:dyDescent="0.2">
      <c r="A303" s="2">
        <v>42306</v>
      </c>
      <c r="B303" s="1" t="s">
        <v>5</v>
      </c>
      <c r="C303" s="1" t="s">
        <v>4</v>
      </c>
    </row>
    <row r="304" spans="1:3" x14ac:dyDescent="0.2">
      <c r="A304" s="2">
        <v>42307</v>
      </c>
      <c r="B304" s="1" t="s">
        <v>5</v>
      </c>
      <c r="C304" s="1" t="s">
        <v>4</v>
      </c>
    </row>
    <row r="305" spans="1:3" x14ac:dyDescent="0.2">
      <c r="A305" s="2">
        <v>42308</v>
      </c>
      <c r="B305" s="1" t="s">
        <v>5</v>
      </c>
      <c r="C305" s="1" t="s">
        <v>4</v>
      </c>
    </row>
    <row r="306" spans="1:3" x14ac:dyDescent="0.2">
      <c r="A306" s="2">
        <v>42309</v>
      </c>
      <c r="B306" s="1" t="s">
        <v>5</v>
      </c>
      <c r="C306" s="1" t="s">
        <v>4</v>
      </c>
    </row>
    <row r="307" spans="1:3" x14ac:dyDescent="0.2">
      <c r="A307" s="2">
        <v>42310</v>
      </c>
      <c r="B307" s="1" t="s">
        <v>5</v>
      </c>
      <c r="C307" s="1" t="s">
        <v>4</v>
      </c>
    </row>
    <row r="308" spans="1:3" x14ac:dyDescent="0.2">
      <c r="A308" s="2">
        <v>42311</v>
      </c>
      <c r="B308" s="1" t="s">
        <v>5</v>
      </c>
      <c r="C308" s="1" t="s">
        <v>5</v>
      </c>
    </row>
    <row r="309" spans="1:3" x14ac:dyDescent="0.2">
      <c r="A309" s="2">
        <v>42312</v>
      </c>
      <c r="B309" s="1" t="s">
        <v>5</v>
      </c>
      <c r="C309" s="1" t="s">
        <v>4</v>
      </c>
    </row>
    <row r="310" spans="1:3" x14ac:dyDescent="0.2">
      <c r="A310" s="2">
        <v>42313</v>
      </c>
      <c r="B310" s="1" t="s">
        <v>5</v>
      </c>
      <c r="C310" s="1" t="s">
        <v>4</v>
      </c>
    </row>
    <row r="311" spans="1:3" x14ac:dyDescent="0.2">
      <c r="A311" s="2">
        <v>42314</v>
      </c>
      <c r="B311" s="1" t="s">
        <v>5</v>
      </c>
      <c r="C311" s="1" t="s">
        <v>4</v>
      </c>
    </row>
    <row r="312" spans="1:3" x14ac:dyDescent="0.2">
      <c r="A312" s="2">
        <v>42315</v>
      </c>
      <c r="B312" s="1" t="s">
        <v>5</v>
      </c>
      <c r="C312" s="1" t="s">
        <v>4</v>
      </c>
    </row>
    <row r="313" spans="1:3" x14ac:dyDescent="0.2">
      <c r="A313" s="2">
        <v>42316</v>
      </c>
      <c r="B313" s="1" t="s">
        <v>5</v>
      </c>
      <c r="C313" s="1" t="s">
        <v>4</v>
      </c>
    </row>
    <row r="314" spans="1:3" x14ac:dyDescent="0.2">
      <c r="A314" s="2">
        <v>42317</v>
      </c>
      <c r="B314" s="1" t="s">
        <v>5</v>
      </c>
      <c r="C314" s="1" t="s">
        <v>4</v>
      </c>
    </row>
    <row r="315" spans="1:3" x14ac:dyDescent="0.2">
      <c r="A315" s="2">
        <v>42318</v>
      </c>
      <c r="B315" s="1" t="s">
        <v>5</v>
      </c>
      <c r="C315" s="1" t="s">
        <v>4</v>
      </c>
    </row>
    <row r="316" spans="1:3" x14ac:dyDescent="0.2">
      <c r="A316" s="2">
        <v>42319</v>
      </c>
      <c r="B316" s="1" t="s">
        <v>5</v>
      </c>
      <c r="C316" s="1" t="s">
        <v>4</v>
      </c>
    </row>
    <row r="317" spans="1:3" x14ac:dyDescent="0.2">
      <c r="A317" s="2">
        <v>42320</v>
      </c>
      <c r="B317" s="1" t="s">
        <v>5</v>
      </c>
      <c r="C317" s="1" t="s">
        <v>4</v>
      </c>
    </row>
    <row r="318" spans="1:3" x14ac:dyDescent="0.2">
      <c r="A318" s="2">
        <v>42321</v>
      </c>
      <c r="B318" s="1" t="s">
        <v>5</v>
      </c>
      <c r="C318" s="1" t="s">
        <v>4</v>
      </c>
    </row>
    <row r="319" spans="1:3" x14ac:dyDescent="0.2">
      <c r="A319" s="2">
        <v>42322</v>
      </c>
      <c r="B319" s="1" t="s">
        <v>5</v>
      </c>
      <c r="C319" s="1" t="s">
        <v>4</v>
      </c>
    </row>
    <row r="320" spans="1:3" x14ac:dyDescent="0.2">
      <c r="A320" s="2">
        <v>42323</v>
      </c>
      <c r="B320" s="1" t="s">
        <v>5</v>
      </c>
      <c r="C320" s="1" t="s">
        <v>4</v>
      </c>
    </row>
    <row r="321" spans="1:3" x14ac:dyDescent="0.2">
      <c r="A321" s="2">
        <v>42324</v>
      </c>
      <c r="B321" s="1" t="s">
        <v>5</v>
      </c>
      <c r="C321" s="1" t="s">
        <v>4</v>
      </c>
    </row>
    <row r="322" spans="1:3" x14ac:dyDescent="0.2">
      <c r="A322" s="2">
        <v>42325</v>
      </c>
      <c r="B322" s="1" t="s">
        <v>5</v>
      </c>
      <c r="C322" s="1" t="s">
        <v>4</v>
      </c>
    </row>
    <row r="323" spans="1:3" x14ac:dyDescent="0.2">
      <c r="A323" s="2">
        <v>42326</v>
      </c>
      <c r="B323" s="1" t="s">
        <v>5</v>
      </c>
      <c r="C323" s="1" t="s">
        <v>4</v>
      </c>
    </row>
    <row r="324" spans="1:3" x14ac:dyDescent="0.2">
      <c r="A324" s="2">
        <v>42327</v>
      </c>
      <c r="B324" s="1" t="s">
        <v>5</v>
      </c>
      <c r="C324" s="1" t="s">
        <v>4</v>
      </c>
    </row>
    <row r="325" spans="1:3" x14ac:dyDescent="0.2">
      <c r="A325" s="2">
        <v>42328</v>
      </c>
      <c r="B325" s="1" t="s">
        <v>5</v>
      </c>
      <c r="C325" s="1" t="s">
        <v>4</v>
      </c>
    </row>
    <row r="326" spans="1:3" x14ac:dyDescent="0.2">
      <c r="A326" s="2">
        <v>42329</v>
      </c>
      <c r="B326" s="1" t="s">
        <v>5</v>
      </c>
      <c r="C326" s="1" t="s">
        <v>4</v>
      </c>
    </row>
    <row r="327" spans="1:3" x14ac:dyDescent="0.2">
      <c r="A327" s="2">
        <v>42330</v>
      </c>
      <c r="B327" s="1" t="s">
        <v>5</v>
      </c>
      <c r="C327" s="1" t="s">
        <v>4</v>
      </c>
    </row>
    <row r="328" spans="1:3" x14ac:dyDescent="0.2">
      <c r="A328" s="2">
        <v>42331</v>
      </c>
      <c r="B328" s="1" t="s">
        <v>5</v>
      </c>
      <c r="C328" s="1" t="s">
        <v>4</v>
      </c>
    </row>
    <row r="329" spans="1:3" x14ac:dyDescent="0.2">
      <c r="A329" s="2">
        <v>42332</v>
      </c>
      <c r="B329" s="1" t="s">
        <v>5</v>
      </c>
      <c r="C329" s="1" t="s">
        <v>4</v>
      </c>
    </row>
    <row r="330" spans="1:3" x14ac:dyDescent="0.2">
      <c r="A330" s="2">
        <v>42333</v>
      </c>
      <c r="B330" s="1" t="s">
        <v>5</v>
      </c>
      <c r="C330" s="1" t="s">
        <v>4</v>
      </c>
    </row>
    <row r="331" spans="1:3" x14ac:dyDescent="0.2">
      <c r="A331" s="2">
        <v>42334</v>
      </c>
      <c r="B331" s="1" t="s">
        <v>5</v>
      </c>
      <c r="C331" s="1" t="s">
        <v>4</v>
      </c>
    </row>
    <row r="332" spans="1:3" x14ac:dyDescent="0.2">
      <c r="A332" s="2">
        <v>42335</v>
      </c>
      <c r="B332" s="1" t="s">
        <v>5</v>
      </c>
      <c r="C332" s="1" t="s">
        <v>4</v>
      </c>
    </row>
    <row r="333" spans="1:3" x14ac:dyDescent="0.2">
      <c r="A333" s="2">
        <v>42336</v>
      </c>
      <c r="B333" s="1" t="s">
        <v>5</v>
      </c>
      <c r="C333" s="1" t="s">
        <v>4</v>
      </c>
    </row>
    <row r="334" spans="1:3" x14ac:dyDescent="0.2">
      <c r="A334" s="2">
        <v>42337</v>
      </c>
      <c r="B334" s="1" t="s">
        <v>5</v>
      </c>
      <c r="C334" s="1" t="s">
        <v>4</v>
      </c>
    </row>
    <row r="335" spans="1:3" x14ac:dyDescent="0.2">
      <c r="A335" s="2">
        <v>42338</v>
      </c>
      <c r="B335" s="1" t="s">
        <v>5</v>
      </c>
      <c r="C335" s="1" t="s">
        <v>4</v>
      </c>
    </row>
    <row r="336" spans="1:3" x14ac:dyDescent="0.2">
      <c r="A336" s="2">
        <v>42339</v>
      </c>
      <c r="B336" s="1" t="s">
        <v>5</v>
      </c>
      <c r="C336" s="1" t="s">
        <v>4</v>
      </c>
    </row>
    <row r="337" spans="1:3" x14ac:dyDescent="0.2">
      <c r="A337" s="2">
        <v>42340</v>
      </c>
      <c r="B337" s="1" t="s">
        <v>5</v>
      </c>
      <c r="C337" s="1" t="s">
        <v>4</v>
      </c>
    </row>
    <row r="338" spans="1:3" x14ac:dyDescent="0.2">
      <c r="A338" s="2">
        <v>42341</v>
      </c>
      <c r="B338" s="1" t="s">
        <v>5</v>
      </c>
      <c r="C338" s="1" t="s">
        <v>4</v>
      </c>
    </row>
    <row r="339" spans="1:3" x14ac:dyDescent="0.2">
      <c r="A339" s="2">
        <v>42342</v>
      </c>
      <c r="B339" s="1" t="s">
        <v>5</v>
      </c>
      <c r="C339" s="1" t="s">
        <v>4</v>
      </c>
    </row>
    <row r="340" spans="1:3" x14ac:dyDescent="0.2">
      <c r="A340" s="2">
        <v>42343</v>
      </c>
      <c r="B340" s="1" t="s">
        <v>5</v>
      </c>
      <c r="C340" s="1" t="s">
        <v>4</v>
      </c>
    </row>
    <row r="341" spans="1:3" x14ac:dyDescent="0.2">
      <c r="A341" s="2">
        <v>42344</v>
      </c>
      <c r="B341" s="1" t="s">
        <v>5</v>
      </c>
      <c r="C341" s="1" t="s">
        <v>4</v>
      </c>
    </row>
    <row r="342" spans="1:3" x14ac:dyDescent="0.2">
      <c r="A342" s="2">
        <v>42345</v>
      </c>
      <c r="B342" s="1" t="s">
        <v>5</v>
      </c>
      <c r="C342" s="1" t="s">
        <v>4</v>
      </c>
    </row>
    <row r="343" spans="1:3" x14ac:dyDescent="0.2">
      <c r="A343" s="2">
        <v>42346</v>
      </c>
      <c r="B343" s="1" t="s">
        <v>5</v>
      </c>
      <c r="C343" s="1" t="s">
        <v>4</v>
      </c>
    </row>
    <row r="344" spans="1:3" x14ac:dyDescent="0.2">
      <c r="A344" s="2">
        <v>42347</v>
      </c>
      <c r="B344" s="1" t="s">
        <v>5</v>
      </c>
      <c r="C344" s="1" t="s">
        <v>4</v>
      </c>
    </row>
    <row r="345" spans="1:3" x14ac:dyDescent="0.2">
      <c r="A345" s="2">
        <v>42348</v>
      </c>
      <c r="B345" s="1" t="s">
        <v>5</v>
      </c>
      <c r="C345" s="1" t="s">
        <v>4</v>
      </c>
    </row>
    <row r="346" spans="1:3" x14ac:dyDescent="0.2">
      <c r="A346" s="2">
        <v>42349</v>
      </c>
      <c r="B346" s="1" t="s">
        <v>5</v>
      </c>
      <c r="C346" s="1" t="s">
        <v>4</v>
      </c>
    </row>
    <row r="347" spans="1:3" x14ac:dyDescent="0.2">
      <c r="A347" s="2">
        <v>42350</v>
      </c>
      <c r="B347" s="1" t="s">
        <v>5</v>
      </c>
      <c r="C347" s="1" t="s">
        <v>4</v>
      </c>
    </row>
    <row r="348" spans="1:3" x14ac:dyDescent="0.2">
      <c r="A348" s="2">
        <v>42351</v>
      </c>
      <c r="B348" s="1" t="s">
        <v>5</v>
      </c>
      <c r="C348" s="1" t="s">
        <v>4</v>
      </c>
    </row>
    <row r="349" spans="1:3" x14ac:dyDescent="0.2">
      <c r="A349" s="2">
        <v>42352</v>
      </c>
      <c r="B349" s="1" t="s">
        <v>5</v>
      </c>
      <c r="C349" s="1" t="s">
        <v>4</v>
      </c>
    </row>
    <row r="350" spans="1:3" x14ac:dyDescent="0.2">
      <c r="A350" s="2">
        <v>42353</v>
      </c>
      <c r="B350" s="1" t="s">
        <v>5</v>
      </c>
      <c r="C350" s="1" t="s">
        <v>4</v>
      </c>
    </row>
    <row r="351" spans="1:3" x14ac:dyDescent="0.2">
      <c r="A351" s="2">
        <v>42354</v>
      </c>
      <c r="B351" s="1" t="s">
        <v>5</v>
      </c>
      <c r="C351" s="1" t="s">
        <v>4</v>
      </c>
    </row>
    <row r="352" spans="1:3" x14ac:dyDescent="0.2">
      <c r="A352" s="2">
        <v>42355</v>
      </c>
      <c r="B352" s="1" t="s">
        <v>5</v>
      </c>
      <c r="C352" s="1" t="s">
        <v>4</v>
      </c>
    </row>
    <row r="353" spans="1:3" x14ac:dyDescent="0.2">
      <c r="A353" s="2">
        <v>42356</v>
      </c>
      <c r="B353" s="1" t="s">
        <v>4</v>
      </c>
      <c r="C353" s="1" t="s">
        <v>4</v>
      </c>
    </row>
    <row r="354" spans="1:3" x14ac:dyDescent="0.2">
      <c r="A354" s="2">
        <v>42357</v>
      </c>
      <c r="B354" s="1" t="s">
        <v>4</v>
      </c>
      <c r="C354" s="1" t="s">
        <v>4</v>
      </c>
    </row>
    <row r="355" spans="1:3" x14ac:dyDescent="0.2">
      <c r="A355" s="2">
        <v>42358</v>
      </c>
      <c r="B355" s="1" t="s">
        <v>4</v>
      </c>
      <c r="C355" s="1" t="s">
        <v>4</v>
      </c>
    </row>
    <row r="356" spans="1:3" x14ac:dyDescent="0.2">
      <c r="A356" s="2">
        <v>42359</v>
      </c>
      <c r="B356" s="1" t="s">
        <v>4</v>
      </c>
      <c r="C356" s="1" t="s">
        <v>4</v>
      </c>
    </row>
    <row r="357" spans="1:3" x14ac:dyDescent="0.2">
      <c r="A357" s="2">
        <v>42360</v>
      </c>
      <c r="B357" s="1" t="s">
        <v>4</v>
      </c>
      <c r="C357" s="1" t="s">
        <v>4</v>
      </c>
    </row>
    <row r="358" spans="1:3" x14ac:dyDescent="0.2">
      <c r="A358" s="2">
        <v>42361</v>
      </c>
      <c r="B358" s="1" t="s">
        <v>4</v>
      </c>
      <c r="C358" s="1" t="s">
        <v>4</v>
      </c>
    </row>
    <row r="359" spans="1:3" x14ac:dyDescent="0.2">
      <c r="A359" s="2">
        <v>42362</v>
      </c>
      <c r="B359" s="1" t="s">
        <v>4</v>
      </c>
      <c r="C359" s="1" t="s">
        <v>4</v>
      </c>
    </row>
    <row r="360" spans="1:3" x14ac:dyDescent="0.2">
      <c r="A360" s="2">
        <v>42363</v>
      </c>
      <c r="B360" s="1" t="s">
        <v>4</v>
      </c>
      <c r="C360" s="1" t="s">
        <v>5</v>
      </c>
    </row>
    <row r="361" spans="1:3" x14ac:dyDescent="0.2">
      <c r="A361" s="2">
        <v>42364</v>
      </c>
      <c r="B361" s="1" t="s">
        <v>4</v>
      </c>
      <c r="C361" s="1" t="s">
        <v>5</v>
      </c>
    </row>
    <row r="362" spans="1:3" x14ac:dyDescent="0.2">
      <c r="A362" s="2">
        <v>42365</v>
      </c>
      <c r="B362" s="1" t="s">
        <v>4</v>
      </c>
      <c r="C362" s="1" t="s">
        <v>4</v>
      </c>
    </row>
    <row r="363" spans="1:3" x14ac:dyDescent="0.2">
      <c r="A363" s="2">
        <v>42366</v>
      </c>
      <c r="B363" s="1" t="s">
        <v>4</v>
      </c>
      <c r="C363" s="1" t="s">
        <v>5</v>
      </c>
    </row>
    <row r="364" spans="1:3" x14ac:dyDescent="0.2">
      <c r="A364" s="2">
        <v>42367</v>
      </c>
      <c r="B364" s="1" t="s">
        <v>4</v>
      </c>
      <c r="C364" s="1" t="s">
        <v>4</v>
      </c>
    </row>
    <row r="365" spans="1:3" x14ac:dyDescent="0.2">
      <c r="A365" s="2">
        <v>42368</v>
      </c>
      <c r="B365" s="1" t="s">
        <v>4</v>
      </c>
      <c r="C365" s="1" t="s">
        <v>4</v>
      </c>
    </row>
    <row r="366" spans="1:3" x14ac:dyDescent="0.2">
      <c r="A366" s="2">
        <v>42369</v>
      </c>
      <c r="B366" s="1" t="s">
        <v>4</v>
      </c>
      <c r="C366" s="1" t="s">
        <v>4</v>
      </c>
    </row>
    <row r="367" spans="1:3" x14ac:dyDescent="0.2">
      <c r="A367" s="2">
        <v>42370</v>
      </c>
      <c r="B367" s="1" t="s">
        <v>4</v>
      </c>
      <c r="C367" s="1" t="s">
        <v>5</v>
      </c>
    </row>
    <row r="368" spans="1:3" x14ac:dyDescent="0.2">
      <c r="A368" s="2">
        <v>42371</v>
      </c>
      <c r="B368" s="1" t="s">
        <v>4</v>
      </c>
      <c r="C368" s="1" t="s">
        <v>4</v>
      </c>
    </row>
    <row r="369" spans="1:3" x14ac:dyDescent="0.2">
      <c r="A369" s="2">
        <v>42372</v>
      </c>
      <c r="B369" s="1" t="s">
        <v>4</v>
      </c>
      <c r="C369" s="1" t="s">
        <v>4</v>
      </c>
    </row>
    <row r="370" spans="1:3" x14ac:dyDescent="0.2">
      <c r="A370" s="2">
        <v>42373</v>
      </c>
      <c r="B370" s="1" t="s">
        <v>4</v>
      </c>
      <c r="C370" s="1" t="s">
        <v>4</v>
      </c>
    </row>
    <row r="371" spans="1:3" x14ac:dyDescent="0.2">
      <c r="A371" s="2">
        <v>42374</v>
      </c>
      <c r="B371" s="1" t="s">
        <v>4</v>
      </c>
      <c r="C371" s="1" t="s">
        <v>4</v>
      </c>
    </row>
    <row r="372" spans="1:3" x14ac:dyDescent="0.2">
      <c r="A372" s="2">
        <v>42375</v>
      </c>
      <c r="B372" s="1" t="s">
        <v>4</v>
      </c>
      <c r="C372" s="1" t="s">
        <v>4</v>
      </c>
    </row>
    <row r="373" spans="1:3" x14ac:dyDescent="0.2">
      <c r="A373" s="2">
        <v>42376</v>
      </c>
      <c r="B373" s="1" t="s">
        <v>4</v>
      </c>
      <c r="C373" s="1" t="s">
        <v>4</v>
      </c>
    </row>
    <row r="374" spans="1:3" x14ac:dyDescent="0.2">
      <c r="A374" s="2">
        <v>42377</v>
      </c>
      <c r="B374" s="1" t="s">
        <v>4</v>
      </c>
      <c r="C374" s="1" t="s">
        <v>4</v>
      </c>
    </row>
    <row r="375" spans="1:3" x14ac:dyDescent="0.2">
      <c r="A375" s="2">
        <v>42378</v>
      </c>
      <c r="B375" s="1" t="s">
        <v>4</v>
      </c>
      <c r="C375" s="1" t="s">
        <v>4</v>
      </c>
    </row>
    <row r="376" spans="1:3" x14ac:dyDescent="0.2">
      <c r="A376" s="2">
        <v>42379</v>
      </c>
      <c r="B376" s="1" t="s">
        <v>4</v>
      </c>
      <c r="C376" s="1" t="s">
        <v>4</v>
      </c>
    </row>
    <row r="377" spans="1:3" x14ac:dyDescent="0.2">
      <c r="A377" s="2">
        <v>42380</v>
      </c>
      <c r="B377" s="1" t="s">
        <v>4</v>
      </c>
      <c r="C377" s="1" t="s">
        <v>4</v>
      </c>
    </row>
    <row r="378" spans="1:3" x14ac:dyDescent="0.2">
      <c r="A378" s="2">
        <v>42381</v>
      </c>
      <c r="B378" s="1" t="s">
        <v>4</v>
      </c>
      <c r="C378" s="1" t="s">
        <v>4</v>
      </c>
    </row>
    <row r="379" spans="1:3" x14ac:dyDescent="0.2">
      <c r="A379" s="2">
        <v>42382</v>
      </c>
      <c r="B379" s="1" t="s">
        <v>4</v>
      </c>
      <c r="C379" s="1" t="s">
        <v>4</v>
      </c>
    </row>
    <row r="380" spans="1:3" x14ac:dyDescent="0.2">
      <c r="A380" s="2">
        <v>42383</v>
      </c>
      <c r="B380" s="1" t="s">
        <v>4</v>
      </c>
      <c r="C380" s="1" t="s">
        <v>4</v>
      </c>
    </row>
    <row r="381" spans="1:3" x14ac:dyDescent="0.2">
      <c r="A381" s="2">
        <v>42384</v>
      </c>
      <c r="B381" s="1" t="s">
        <v>4</v>
      </c>
      <c r="C381" s="1" t="s">
        <v>4</v>
      </c>
    </row>
    <row r="382" spans="1:3" x14ac:dyDescent="0.2">
      <c r="A382" s="2">
        <v>42385</v>
      </c>
      <c r="B382" s="1" t="s">
        <v>4</v>
      </c>
      <c r="C382" s="1" t="s">
        <v>4</v>
      </c>
    </row>
    <row r="383" spans="1:3" x14ac:dyDescent="0.2">
      <c r="A383" s="2">
        <v>42386</v>
      </c>
      <c r="B383" s="1" t="s">
        <v>4</v>
      </c>
      <c r="C383" s="1" t="s">
        <v>4</v>
      </c>
    </row>
    <row r="384" spans="1:3" x14ac:dyDescent="0.2">
      <c r="A384" s="2">
        <v>42387</v>
      </c>
      <c r="B384" s="1" t="s">
        <v>4</v>
      </c>
      <c r="C384" s="1" t="s">
        <v>4</v>
      </c>
    </row>
    <row r="385" spans="1:3" x14ac:dyDescent="0.2">
      <c r="A385" s="2">
        <v>42388</v>
      </c>
      <c r="B385" s="1" t="s">
        <v>4</v>
      </c>
      <c r="C385" s="1" t="s">
        <v>4</v>
      </c>
    </row>
    <row r="386" spans="1:3" x14ac:dyDescent="0.2">
      <c r="A386" s="2">
        <v>42389</v>
      </c>
      <c r="B386" s="1" t="s">
        <v>4</v>
      </c>
      <c r="C386" s="1" t="s">
        <v>4</v>
      </c>
    </row>
    <row r="387" spans="1:3" x14ac:dyDescent="0.2">
      <c r="A387" s="2">
        <v>42390</v>
      </c>
      <c r="B387" s="1" t="s">
        <v>4</v>
      </c>
      <c r="C387" s="1" t="s">
        <v>4</v>
      </c>
    </row>
    <row r="388" spans="1:3" x14ac:dyDescent="0.2">
      <c r="A388" s="2">
        <v>42391</v>
      </c>
      <c r="B388" s="1" t="s">
        <v>4</v>
      </c>
      <c r="C388" s="1" t="s">
        <v>4</v>
      </c>
    </row>
    <row r="389" spans="1:3" x14ac:dyDescent="0.2">
      <c r="A389" s="2">
        <v>42392</v>
      </c>
      <c r="B389" s="1" t="s">
        <v>4</v>
      </c>
      <c r="C389" s="1" t="s">
        <v>4</v>
      </c>
    </row>
    <row r="390" spans="1:3" x14ac:dyDescent="0.2">
      <c r="A390" s="2">
        <v>42393</v>
      </c>
      <c r="B390" s="1" t="s">
        <v>4</v>
      </c>
      <c r="C390" s="1" t="s">
        <v>4</v>
      </c>
    </row>
    <row r="391" spans="1:3" x14ac:dyDescent="0.2">
      <c r="A391" s="2">
        <v>42394</v>
      </c>
      <c r="B391" s="1" t="s">
        <v>4</v>
      </c>
      <c r="C391" s="1" t="s">
        <v>4</v>
      </c>
    </row>
    <row r="392" spans="1:3" x14ac:dyDescent="0.2">
      <c r="A392" s="2">
        <v>42395</v>
      </c>
      <c r="B392" s="1" t="s">
        <v>4</v>
      </c>
      <c r="C392" s="1" t="s">
        <v>5</v>
      </c>
    </row>
    <row r="393" spans="1:3" x14ac:dyDescent="0.2">
      <c r="A393" s="2">
        <v>42396</v>
      </c>
      <c r="B393" s="1" t="s">
        <v>4</v>
      </c>
      <c r="C393" s="1" t="s">
        <v>4</v>
      </c>
    </row>
    <row r="394" spans="1:3" x14ac:dyDescent="0.2">
      <c r="A394" s="2">
        <v>42397</v>
      </c>
      <c r="B394" s="1" t="s">
        <v>5</v>
      </c>
      <c r="C394" s="1" t="s">
        <v>4</v>
      </c>
    </row>
    <row r="395" spans="1:3" x14ac:dyDescent="0.2">
      <c r="A395" s="2">
        <v>42398</v>
      </c>
      <c r="B395" s="1" t="s">
        <v>5</v>
      </c>
      <c r="C395" s="1" t="s">
        <v>4</v>
      </c>
    </row>
    <row r="396" spans="1:3" x14ac:dyDescent="0.2">
      <c r="A396" s="2">
        <v>42399</v>
      </c>
      <c r="B396" s="1" t="s">
        <v>5</v>
      </c>
      <c r="C396" s="1" t="s">
        <v>4</v>
      </c>
    </row>
    <row r="397" spans="1:3" x14ac:dyDescent="0.2">
      <c r="A397" s="2">
        <v>42400</v>
      </c>
      <c r="B397" s="1" t="s">
        <v>5</v>
      </c>
      <c r="C397" s="1" t="s">
        <v>4</v>
      </c>
    </row>
    <row r="398" spans="1:3" x14ac:dyDescent="0.2">
      <c r="A398" s="2">
        <v>42401</v>
      </c>
      <c r="B398" s="1" t="s">
        <v>5</v>
      </c>
      <c r="C398" s="1" t="s">
        <v>4</v>
      </c>
    </row>
    <row r="399" spans="1:3" x14ac:dyDescent="0.2">
      <c r="A399" s="2">
        <v>42402</v>
      </c>
      <c r="B399" s="1" t="s">
        <v>5</v>
      </c>
      <c r="C399" s="1" t="s">
        <v>4</v>
      </c>
    </row>
    <row r="400" spans="1:3" x14ac:dyDescent="0.2">
      <c r="A400" s="2">
        <v>42403</v>
      </c>
      <c r="B400" s="1" t="s">
        <v>5</v>
      </c>
      <c r="C400" s="1" t="s">
        <v>4</v>
      </c>
    </row>
    <row r="401" spans="1:3" x14ac:dyDescent="0.2">
      <c r="A401" s="2">
        <v>42404</v>
      </c>
      <c r="B401" s="1" t="s">
        <v>5</v>
      </c>
      <c r="C401" s="1" t="s">
        <v>4</v>
      </c>
    </row>
    <row r="402" spans="1:3" x14ac:dyDescent="0.2">
      <c r="A402" s="2">
        <v>42405</v>
      </c>
      <c r="B402" s="1" t="s">
        <v>5</v>
      </c>
      <c r="C402" s="1" t="s">
        <v>4</v>
      </c>
    </row>
    <row r="403" spans="1:3" x14ac:dyDescent="0.2">
      <c r="A403" s="2">
        <v>42406</v>
      </c>
      <c r="B403" s="1" t="s">
        <v>5</v>
      </c>
      <c r="C403" s="1" t="s">
        <v>4</v>
      </c>
    </row>
    <row r="404" spans="1:3" x14ac:dyDescent="0.2">
      <c r="A404" s="2">
        <v>42407</v>
      </c>
      <c r="B404" s="1" t="s">
        <v>5</v>
      </c>
      <c r="C404" s="1" t="s">
        <v>4</v>
      </c>
    </row>
    <row r="405" spans="1:3" x14ac:dyDescent="0.2">
      <c r="A405" s="2">
        <v>42408</v>
      </c>
      <c r="B405" s="1" t="s">
        <v>5</v>
      </c>
      <c r="C405" s="1" t="s">
        <v>4</v>
      </c>
    </row>
    <row r="406" spans="1:3" x14ac:dyDescent="0.2">
      <c r="A406" s="2">
        <v>42409</v>
      </c>
      <c r="B406" s="1" t="s">
        <v>5</v>
      </c>
      <c r="C406" s="1" t="s">
        <v>4</v>
      </c>
    </row>
    <row r="407" spans="1:3" x14ac:dyDescent="0.2">
      <c r="A407" s="2">
        <v>42410</v>
      </c>
      <c r="B407" s="1" t="s">
        <v>5</v>
      </c>
      <c r="C407" s="1" t="s">
        <v>4</v>
      </c>
    </row>
    <row r="408" spans="1:3" x14ac:dyDescent="0.2">
      <c r="A408" s="2">
        <v>42411</v>
      </c>
      <c r="B408" s="1" t="s">
        <v>5</v>
      </c>
      <c r="C408" s="1" t="s">
        <v>4</v>
      </c>
    </row>
    <row r="409" spans="1:3" x14ac:dyDescent="0.2">
      <c r="A409" s="2">
        <v>42412</v>
      </c>
      <c r="B409" s="1" t="s">
        <v>5</v>
      </c>
      <c r="C409" s="1" t="s">
        <v>4</v>
      </c>
    </row>
    <row r="410" spans="1:3" x14ac:dyDescent="0.2">
      <c r="A410" s="2">
        <v>42413</v>
      </c>
      <c r="B410" s="1" t="s">
        <v>5</v>
      </c>
      <c r="C410" s="1" t="s">
        <v>4</v>
      </c>
    </row>
    <row r="411" spans="1:3" x14ac:dyDescent="0.2">
      <c r="A411" s="2">
        <v>42414</v>
      </c>
      <c r="B411" s="1" t="s">
        <v>5</v>
      </c>
      <c r="C411" s="1" t="s">
        <v>4</v>
      </c>
    </row>
    <row r="412" spans="1:3" x14ac:dyDescent="0.2">
      <c r="A412" s="2">
        <v>42415</v>
      </c>
      <c r="B412" s="1" t="s">
        <v>5</v>
      </c>
      <c r="C412" s="1" t="s">
        <v>4</v>
      </c>
    </row>
    <row r="413" spans="1:3" x14ac:dyDescent="0.2">
      <c r="A413" s="2">
        <v>42416</v>
      </c>
      <c r="B413" s="1" t="s">
        <v>5</v>
      </c>
      <c r="C413" s="1" t="s">
        <v>4</v>
      </c>
    </row>
    <row r="414" spans="1:3" x14ac:dyDescent="0.2">
      <c r="A414" s="2">
        <v>42417</v>
      </c>
      <c r="B414" s="1" t="s">
        <v>5</v>
      </c>
      <c r="C414" s="1" t="s">
        <v>4</v>
      </c>
    </row>
    <row r="415" spans="1:3" x14ac:dyDescent="0.2">
      <c r="A415" s="2">
        <v>42418</v>
      </c>
      <c r="B415" s="1" t="s">
        <v>5</v>
      </c>
      <c r="C415" s="1" t="s">
        <v>4</v>
      </c>
    </row>
    <row r="416" spans="1:3" x14ac:dyDescent="0.2">
      <c r="A416" s="2">
        <v>42419</v>
      </c>
      <c r="B416" s="1" t="s">
        <v>5</v>
      </c>
      <c r="C416" s="1" t="s">
        <v>4</v>
      </c>
    </row>
    <row r="417" spans="1:3" x14ac:dyDescent="0.2">
      <c r="A417" s="2">
        <v>42420</v>
      </c>
      <c r="B417" s="1" t="s">
        <v>5</v>
      </c>
      <c r="C417" s="1" t="s">
        <v>4</v>
      </c>
    </row>
    <row r="418" spans="1:3" x14ac:dyDescent="0.2">
      <c r="A418" s="2">
        <v>42421</v>
      </c>
      <c r="B418" s="1" t="s">
        <v>5</v>
      </c>
      <c r="C418" s="1" t="s">
        <v>4</v>
      </c>
    </row>
    <row r="419" spans="1:3" x14ac:dyDescent="0.2">
      <c r="A419" s="2">
        <v>42422</v>
      </c>
      <c r="B419" s="1" t="s">
        <v>5</v>
      </c>
      <c r="C419" s="1" t="s">
        <v>4</v>
      </c>
    </row>
    <row r="420" spans="1:3" x14ac:dyDescent="0.2">
      <c r="A420" s="2">
        <v>42423</v>
      </c>
      <c r="B420" s="1" t="s">
        <v>5</v>
      </c>
      <c r="C420" s="1" t="s">
        <v>4</v>
      </c>
    </row>
    <row r="421" spans="1:3" x14ac:dyDescent="0.2">
      <c r="A421" s="2">
        <v>42424</v>
      </c>
      <c r="B421" s="1" t="s">
        <v>5</v>
      </c>
      <c r="C421" s="1" t="s">
        <v>4</v>
      </c>
    </row>
    <row r="422" spans="1:3" x14ac:dyDescent="0.2">
      <c r="A422" s="2">
        <v>42425</v>
      </c>
      <c r="B422" s="1" t="s">
        <v>5</v>
      </c>
      <c r="C422" s="1" t="s">
        <v>4</v>
      </c>
    </row>
    <row r="423" spans="1:3" x14ac:dyDescent="0.2">
      <c r="A423" s="2">
        <v>42426</v>
      </c>
      <c r="B423" s="1" t="s">
        <v>5</v>
      </c>
      <c r="C423" s="1" t="s">
        <v>4</v>
      </c>
    </row>
    <row r="424" spans="1:3" x14ac:dyDescent="0.2">
      <c r="A424" s="2">
        <v>42427</v>
      </c>
      <c r="B424" s="1" t="s">
        <v>5</v>
      </c>
      <c r="C424" s="1" t="s">
        <v>4</v>
      </c>
    </row>
    <row r="425" spans="1:3" x14ac:dyDescent="0.2">
      <c r="A425" s="2">
        <v>42428</v>
      </c>
      <c r="B425" s="1" t="s">
        <v>5</v>
      </c>
      <c r="C425" s="1" t="s">
        <v>4</v>
      </c>
    </row>
    <row r="426" spans="1:3" x14ac:dyDescent="0.2">
      <c r="A426" s="2">
        <v>42429</v>
      </c>
      <c r="B426" s="1" t="s">
        <v>5</v>
      </c>
      <c r="C426" s="1" t="s">
        <v>4</v>
      </c>
    </row>
    <row r="427" spans="1:3" x14ac:dyDescent="0.2">
      <c r="A427" s="2">
        <v>42430</v>
      </c>
      <c r="B427" s="1" t="s">
        <v>5</v>
      </c>
      <c r="C427" s="1" t="s">
        <v>4</v>
      </c>
    </row>
    <row r="428" spans="1:3" x14ac:dyDescent="0.2">
      <c r="A428" s="2">
        <v>42431</v>
      </c>
      <c r="B428" s="1" t="s">
        <v>5</v>
      </c>
      <c r="C428" s="1" t="s">
        <v>4</v>
      </c>
    </row>
    <row r="429" spans="1:3" x14ac:dyDescent="0.2">
      <c r="A429" s="2">
        <v>42432</v>
      </c>
      <c r="B429" s="1" t="s">
        <v>5</v>
      </c>
      <c r="C429" s="1" t="s">
        <v>4</v>
      </c>
    </row>
    <row r="430" spans="1:3" x14ac:dyDescent="0.2">
      <c r="A430" s="2">
        <v>42433</v>
      </c>
      <c r="B430" s="1" t="s">
        <v>5</v>
      </c>
      <c r="C430" s="1" t="s">
        <v>4</v>
      </c>
    </row>
    <row r="431" spans="1:3" x14ac:dyDescent="0.2">
      <c r="A431" s="2">
        <v>42434</v>
      </c>
      <c r="B431" s="1" t="s">
        <v>5</v>
      </c>
      <c r="C431" s="1" t="s">
        <v>4</v>
      </c>
    </row>
    <row r="432" spans="1:3" x14ac:dyDescent="0.2">
      <c r="A432" s="2">
        <v>42435</v>
      </c>
      <c r="B432" s="1" t="s">
        <v>5</v>
      </c>
      <c r="C432" s="1" t="s">
        <v>4</v>
      </c>
    </row>
    <row r="433" spans="1:3" x14ac:dyDescent="0.2">
      <c r="A433" s="2">
        <v>42436</v>
      </c>
      <c r="B433" s="1" t="s">
        <v>5</v>
      </c>
      <c r="C433" s="1" t="s">
        <v>4</v>
      </c>
    </row>
    <row r="434" spans="1:3" x14ac:dyDescent="0.2">
      <c r="A434" s="2">
        <v>42437</v>
      </c>
      <c r="B434" s="1" t="s">
        <v>5</v>
      </c>
      <c r="C434" s="1" t="s">
        <v>4</v>
      </c>
    </row>
    <row r="435" spans="1:3" x14ac:dyDescent="0.2">
      <c r="A435" s="2">
        <v>42438</v>
      </c>
      <c r="B435" s="1" t="s">
        <v>5</v>
      </c>
      <c r="C435" s="1" t="s">
        <v>4</v>
      </c>
    </row>
    <row r="436" spans="1:3" x14ac:dyDescent="0.2">
      <c r="A436" s="2">
        <v>42439</v>
      </c>
      <c r="B436" s="1" t="s">
        <v>5</v>
      </c>
      <c r="C436" s="1" t="s">
        <v>4</v>
      </c>
    </row>
    <row r="437" spans="1:3" x14ac:dyDescent="0.2">
      <c r="A437" s="2">
        <v>42440</v>
      </c>
      <c r="B437" s="1" t="s">
        <v>5</v>
      </c>
      <c r="C437" s="1" t="s">
        <v>4</v>
      </c>
    </row>
    <row r="438" spans="1:3" x14ac:dyDescent="0.2">
      <c r="A438" s="2">
        <v>42441</v>
      </c>
      <c r="B438" s="1" t="s">
        <v>5</v>
      </c>
      <c r="C438" s="1" t="s">
        <v>4</v>
      </c>
    </row>
    <row r="439" spans="1:3" x14ac:dyDescent="0.2">
      <c r="A439" s="2">
        <v>42442</v>
      </c>
      <c r="B439" s="1" t="s">
        <v>5</v>
      </c>
      <c r="C439" s="1" t="s">
        <v>4</v>
      </c>
    </row>
    <row r="440" spans="1:3" x14ac:dyDescent="0.2">
      <c r="A440" s="2">
        <v>42443</v>
      </c>
      <c r="B440" s="1" t="s">
        <v>5</v>
      </c>
      <c r="C440" s="1" t="s">
        <v>5</v>
      </c>
    </row>
    <row r="441" spans="1:3" x14ac:dyDescent="0.2">
      <c r="A441" s="2">
        <v>42444</v>
      </c>
      <c r="B441" s="1" t="s">
        <v>5</v>
      </c>
      <c r="C441" s="1" t="s">
        <v>4</v>
      </c>
    </row>
    <row r="442" spans="1:3" x14ac:dyDescent="0.2">
      <c r="A442" s="2">
        <v>42445</v>
      </c>
      <c r="B442" s="1" t="s">
        <v>5</v>
      </c>
      <c r="C442" s="1" t="s">
        <v>4</v>
      </c>
    </row>
    <row r="443" spans="1:3" x14ac:dyDescent="0.2">
      <c r="A443" s="2">
        <v>42446</v>
      </c>
      <c r="B443" s="1" t="s">
        <v>5</v>
      </c>
      <c r="C443" s="1" t="s">
        <v>4</v>
      </c>
    </row>
    <row r="444" spans="1:3" x14ac:dyDescent="0.2">
      <c r="A444" s="2">
        <v>42447</v>
      </c>
      <c r="B444" s="1" t="s">
        <v>5</v>
      </c>
      <c r="C444" s="1" t="s">
        <v>4</v>
      </c>
    </row>
    <row r="445" spans="1:3" x14ac:dyDescent="0.2">
      <c r="A445" s="2">
        <v>42448</v>
      </c>
      <c r="B445" s="1" t="s">
        <v>5</v>
      </c>
      <c r="C445" s="1" t="s">
        <v>4</v>
      </c>
    </row>
    <row r="446" spans="1:3" x14ac:dyDescent="0.2">
      <c r="A446" s="2">
        <v>42449</v>
      </c>
      <c r="B446" s="1" t="s">
        <v>5</v>
      </c>
      <c r="C446" s="1" t="s">
        <v>4</v>
      </c>
    </row>
    <row r="447" spans="1:3" x14ac:dyDescent="0.2">
      <c r="A447" s="2">
        <v>42450</v>
      </c>
      <c r="B447" s="1" t="s">
        <v>5</v>
      </c>
      <c r="C447" s="1" t="s">
        <v>4</v>
      </c>
    </row>
    <row r="448" spans="1:3" x14ac:dyDescent="0.2">
      <c r="A448" s="2">
        <v>42451</v>
      </c>
      <c r="B448" s="1" t="s">
        <v>5</v>
      </c>
      <c r="C448" s="1" t="s">
        <v>4</v>
      </c>
    </row>
    <row r="449" spans="1:3" x14ac:dyDescent="0.2">
      <c r="A449" s="2">
        <v>42452</v>
      </c>
      <c r="B449" s="1" t="s">
        <v>5</v>
      </c>
      <c r="C449" s="1" t="s">
        <v>4</v>
      </c>
    </row>
    <row r="450" spans="1:3" x14ac:dyDescent="0.2">
      <c r="A450" s="2">
        <v>42453</v>
      </c>
      <c r="B450" s="1" t="s">
        <v>4</v>
      </c>
      <c r="C450" s="1" t="s">
        <v>4</v>
      </c>
    </row>
    <row r="451" spans="1:3" x14ac:dyDescent="0.2">
      <c r="A451" s="2">
        <v>42454</v>
      </c>
      <c r="B451" s="1" t="s">
        <v>4</v>
      </c>
      <c r="C451" s="1" t="s">
        <v>5</v>
      </c>
    </row>
    <row r="452" spans="1:3" x14ac:dyDescent="0.2">
      <c r="A452" s="2">
        <v>42455</v>
      </c>
      <c r="B452" s="1" t="s">
        <v>4</v>
      </c>
      <c r="C452" s="1" t="s">
        <v>5</v>
      </c>
    </row>
    <row r="453" spans="1:3" x14ac:dyDescent="0.2">
      <c r="A453" s="2">
        <v>42456</v>
      </c>
      <c r="B453" s="1" t="s">
        <v>4</v>
      </c>
      <c r="C453" s="1" t="s">
        <v>5</v>
      </c>
    </row>
    <row r="454" spans="1:3" x14ac:dyDescent="0.2">
      <c r="A454" s="2">
        <v>42457</v>
      </c>
      <c r="B454" s="1" t="s">
        <v>4</v>
      </c>
      <c r="C454" s="1" t="s">
        <v>5</v>
      </c>
    </row>
    <row r="455" spans="1:3" x14ac:dyDescent="0.2">
      <c r="A455" s="2">
        <v>42458</v>
      </c>
      <c r="B455" s="1" t="s">
        <v>4</v>
      </c>
      <c r="C455" s="1" t="s">
        <v>4</v>
      </c>
    </row>
    <row r="456" spans="1:3" x14ac:dyDescent="0.2">
      <c r="A456" s="2">
        <v>42459</v>
      </c>
      <c r="B456" s="1" t="s">
        <v>4</v>
      </c>
      <c r="C456" s="1" t="s">
        <v>4</v>
      </c>
    </row>
    <row r="457" spans="1:3" x14ac:dyDescent="0.2">
      <c r="A457" s="2">
        <v>42460</v>
      </c>
      <c r="B457" s="1" t="s">
        <v>4</v>
      </c>
      <c r="C457" s="1" t="s">
        <v>4</v>
      </c>
    </row>
    <row r="458" spans="1:3" x14ac:dyDescent="0.2">
      <c r="A458" s="2">
        <v>42461</v>
      </c>
      <c r="B458" s="1" t="s">
        <v>4</v>
      </c>
      <c r="C458" s="1" t="s">
        <v>4</v>
      </c>
    </row>
    <row r="459" spans="1:3" x14ac:dyDescent="0.2">
      <c r="A459" s="2">
        <v>42462</v>
      </c>
      <c r="B459" s="1" t="s">
        <v>4</v>
      </c>
      <c r="C459" s="1" t="s">
        <v>4</v>
      </c>
    </row>
    <row r="460" spans="1:3" x14ac:dyDescent="0.2">
      <c r="A460" s="2">
        <v>42463</v>
      </c>
      <c r="B460" s="1" t="s">
        <v>4</v>
      </c>
      <c r="C460" s="1" t="s">
        <v>4</v>
      </c>
    </row>
    <row r="461" spans="1:3" x14ac:dyDescent="0.2">
      <c r="A461" s="2">
        <v>42464</v>
      </c>
      <c r="B461" s="1" t="s">
        <v>4</v>
      </c>
      <c r="C461" s="1" t="s">
        <v>4</v>
      </c>
    </row>
    <row r="462" spans="1:3" x14ac:dyDescent="0.2">
      <c r="A462" s="2">
        <v>42465</v>
      </c>
      <c r="B462" s="1" t="s">
        <v>4</v>
      </c>
      <c r="C462" s="1" t="s">
        <v>4</v>
      </c>
    </row>
    <row r="463" spans="1:3" x14ac:dyDescent="0.2">
      <c r="A463" s="2">
        <v>42466</v>
      </c>
      <c r="B463" s="1" t="s">
        <v>4</v>
      </c>
      <c r="C463" s="1" t="s">
        <v>4</v>
      </c>
    </row>
    <row r="464" spans="1:3" x14ac:dyDescent="0.2">
      <c r="A464" s="2">
        <v>42467</v>
      </c>
      <c r="B464" s="1" t="s">
        <v>4</v>
      </c>
      <c r="C464" s="1" t="s">
        <v>4</v>
      </c>
    </row>
    <row r="465" spans="1:3" x14ac:dyDescent="0.2">
      <c r="A465" s="2">
        <v>42468</v>
      </c>
      <c r="B465" s="1" t="s">
        <v>4</v>
      </c>
      <c r="C465" s="1" t="s">
        <v>4</v>
      </c>
    </row>
    <row r="466" spans="1:3" x14ac:dyDescent="0.2">
      <c r="A466" s="2">
        <v>42469</v>
      </c>
      <c r="B466" s="1" t="s">
        <v>4</v>
      </c>
      <c r="C466" s="1" t="s">
        <v>4</v>
      </c>
    </row>
    <row r="467" spans="1:3" x14ac:dyDescent="0.2">
      <c r="A467" s="2">
        <v>42470</v>
      </c>
      <c r="B467" s="1" t="s">
        <v>4</v>
      </c>
      <c r="C467" s="1" t="s">
        <v>4</v>
      </c>
    </row>
    <row r="468" spans="1:3" x14ac:dyDescent="0.2">
      <c r="A468" s="2">
        <v>42471</v>
      </c>
      <c r="B468" s="1" t="s">
        <v>4</v>
      </c>
      <c r="C468" s="1" t="s">
        <v>4</v>
      </c>
    </row>
    <row r="469" spans="1:3" x14ac:dyDescent="0.2">
      <c r="A469" s="2">
        <v>42472</v>
      </c>
      <c r="B469" s="1" t="s">
        <v>5</v>
      </c>
      <c r="C469" s="1" t="s">
        <v>4</v>
      </c>
    </row>
    <row r="470" spans="1:3" x14ac:dyDescent="0.2">
      <c r="A470" s="2">
        <v>42473</v>
      </c>
      <c r="B470" s="1" t="s">
        <v>5</v>
      </c>
      <c r="C470" s="1" t="s">
        <v>4</v>
      </c>
    </row>
    <row r="471" spans="1:3" x14ac:dyDescent="0.2">
      <c r="A471" s="2">
        <v>42474</v>
      </c>
      <c r="B471" s="1" t="s">
        <v>5</v>
      </c>
      <c r="C471" s="1" t="s">
        <v>4</v>
      </c>
    </row>
    <row r="472" spans="1:3" x14ac:dyDescent="0.2">
      <c r="A472" s="2">
        <v>42475</v>
      </c>
      <c r="B472" s="1" t="s">
        <v>5</v>
      </c>
      <c r="C472" s="1" t="s">
        <v>4</v>
      </c>
    </row>
    <row r="473" spans="1:3" x14ac:dyDescent="0.2">
      <c r="A473" s="2">
        <v>42476</v>
      </c>
      <c r="B473" s="1" t="s">
        <v>5</v>
      </c>
      <c r="C473" s="1" t="s">
        <v>4</v>
      </c>
    </row>
    <row r="474" spans="1:3" x14ac:dyDescent="0.2">
      <c r="A474" s="2">
        <v>42477</v>
      </c>
      <c r="B474" s="1" t="s">
        <v>5</v>
      </c>
      <c r="C474" s="1" t="s">
        <v>4</v>
      </c>
    </row>
    <row r="475" spans="1:3" x14ac:dyDescent="0.2">
      <c r="A475" s="2">
        <v>42478</v>
      </c>
      <c r="B475" s="1" t="s">
        <v>5</v>
      </c>
      <c r="C475" s="1" t="s">
        <v>4</v>
      </c>
    </row>
    <row r="476" spans="1:3" x14ac:dyDescent="0.2">
      <c r="A476" s="2">
        <v>42479</v>
      </c>
      <c r="B476" s="1" t="s">
        <v>5</v>
      </c>
      <c r="C476" s="1" t="s">
        <v>4</v>
      </c>
    </row>
    <row r="477" spans="1:3" x14ac:dyDescent="0.2">
      <c r="A477" s="2">
        <v>42480</v>
      </c>
      <c r="B477" s="1" t="s">
        <v>5</v>
      </c>
      <c r="C477" s="1" t="s">
        <v>4</v>
      </c>
    </row>
    <row r="478" spans="1:3" x14ac:dyDescent="0.2">
      <c r="A478" s="2">
        <v>42481</v>
      </c>
      <c r="B478" s="1" t="s">
        <v>5</v>
      </c>
      <c r="C478" s="1" t="s">
        <v>4</v>
      </c>
    </row>
    <row r="479" spans="1:3" x14ac:dyDescent="0.2">
      <c r="A479" s="2">
        <v>42482</v>
      </c>
      <c r="B479" s="1" t="s">
        <v>5</v>
      </c>
      <c r="C479" s="1" t="s">
        <v>4</v>
      </c>
    </row>
    <row r="480" spans="1:3" x14ac:dyDescent="0.2">
      <c r="A480" s="2">
        <v>42483</v>
      </c>
      <c r="B480" s="1" t="s">
        <v>5</v>
      </c>
      <c r="C480" s="1" t="s">
        <v>4</v>
      </c>
    </row>
    <row r="481" spans="1:3" x14ac:dyDescent="0.2">
      <c r="A481" s="2">
        <v>42484</v>
      </c>
      <c r="B481" s="1" t="s">
        <v>5</v>
      </c>
      <c r="C481" s="1" t="s">
        <v>4</v>
      </c>
    </row>
    <row r="482" spans="1:3" x14ac:dyDescent="0.2">
      <c r="A482" s="2">
        <v>42485</v>
      </c>
      <c r="B482" s="1" t="s">
        <v>5</v>
      </c>
      <c r="C482" s="1" t="s">
        <v>5</v>
      </c>
    </row>
    <row r="483" spans="1:3" x14ac:dyDescent="0.2">
      <c r="A483" s="2">
        <v>42486</v>
      </c>
      <c r="B483" s="1" t="s">
        <v>5</v>
      </c>
      <c r="C483" s="1" t="s">
        <v>4</v>
      </c>
    </row>
    <row r="484" spans="1:3" x14ac:dyDescent="0.2">
      <c r="A484" s="2">
        <v>42487</v>
      </c>
      <c r="B484" s="1" t="s">
        <v>5</v>
      </c>
      <c r="C484" s="1" t="s">
        <v>4</v>
      </c>
    </row>
    <row r="485" spans="1:3" x14ac:dyDescent="0.2">
      <c r="A485" s="2">
        <v>42488</v>
      </c>
      <c r="B485" s="1" t="s">
        <v>5</v>
      </c>
      <c r="C485" s="1" t="s">
        <v>4</v>
      </c>
    </row>
    <row r="486" spans="1:3" x14ac:dyDescent="0.2">
      <c r="A486" s="2">
        <v>42489</v>
      </c>
      <c r="B486" s="1" t="s">
        <v>5</v>
      </c>
      <c r="C486" s="1" t="s">
        <v>4</v>
      </c>
    </row>
    <row r="487" spans="1:3" x14ac:dyDescent="0.2">
      <c r="A487" s="2">
        <v>42490</v>
      </c>
      <c r="B487" s="1" t="s">
        <v>5</v>
      </c>
      <c r="C487" s="1" t="s">
        <v>4</v>
      </c>
    </row>
    <row r="488" spans="1:3" x14ac:dyDescent="0.2">
      <c r="A488" s="2">
        <v>42491</v>
      </c>
      <c r="B488" s="1" t="s">
        <v>5</v>
      </c>
      <c r="C488" s="1" t="s">
        <v>4</v>
      </c>
    </row>
    <row r="489" spans="1:3" x14ac:dyDescent="0.2">
      <c r="A489" s="2">
        <v>42492</v>
      </c>
      <c r="B489" s="1" t="s">
        <v>5</v>
      </c>
      <c r="C489" s="1" t="s">
        <v>4</v>
      </c>
    </row>
    <row r="490" spans="1:3" x14ac:dyDescent="0.2">
      <c r="A490" s="2">
        <v>42493</v>
      </c>
      <c r="B490" s="1" t="s">
        <v>5</v>
      </c>
      <c r="C490" s="1" t="s">
        <v>4</v>
      </c>
    </row>
    <row r="491" spans="1:3" x14ac:dyDescent="0.2">
      <c r="A491" s="2">
        <v>42494</v>
      </c>
      <c r="B491" s="1" t="s">
        <v>5</v>
      </c>
      <c r="C491" s="1" t="s">
        <v>4</v>
      </c>
    </row>
    <row r="492" spans="1:3" x14ac:dyDescent="0.2">
      <c r="A492" s="2">
        <v>42495</v>
      </c>
      <c r="B492" s="1" t="s">
        <v>5</v>
      </c>
      <c r="C492" s="1" t="s">
        <v>4</v>
      </c>
    </row>
    <row r="493" spans="1:3" x14ac:dyDescent="0.2">
      <c r="A493" s="2">
        <v>42496</v>
      </c>
      <c r="B493" s="1" t="s">
        <v>5</v>
      </c>
      <c r="C493" s="1" t="s">
        <v>4</v>
      </c>
    </row>
    <row r="494" spans="1:3" x14ac:dyDescent="0.2">
      <c r="A494" s="2">
        <v>42497</v>
      </c>
      <c r="B494" s="1" t="s">
        <v>5</v>
      </c>
      <c r="C494" s="1" t="s">
        <v>4</v>
      </c>
    </row>
    <row r="495" spans="1:3" x14ac:dyDescent="0.2">
      <c r="A495" s="2">
        <v>42498</v>
      </c>
      <c r="B495" s="1" t="s">
        <v>5</v>
      </c>
      <c r="C495" s="1" t="s">
        <v>4</v>
      </c>
    </row>
    <row r="496" spans="1:3" x14ac:dyDescent="0.2">
      <c r="A496" s="2">
        <v>42499</v>
      </c>
      <c r="B496" s="1" t="s">
        <v>5</v>
      </c>
      <c r="C496" s="1" t="s">
        <v>4</v>
      </c>
    </row>
    <row r="497" spans="1:3" x14ac:dyDescent="0.2">
      <c r="A497" s="2">
        <v>42500</v>
      </c>
      <c r="B497" s="1" t="s">
        <v>5</v>
      </c>
      <c r="C497" s="1" t="s">
        <v>4</v>
      </c>
    </row>
    <row r="498" spans="1:3" x14ac:dyDescent="0.2">
      <c r="A498" s="2">
        <v>42501</v>
      </c>
      <c r="B498" s="1" t="s">
        <v>5</v>
      </c>
      <c r="C498" s="1" t="s">
        <v>4</v>
      </c>
    </row>
    <row r="499" spans="1:3" x14ac:dyDescent="0.2">
      <c r="A499" s="2">
        <v>42502</v>
      </c>
      <c r="B499" s="1" t="s">
        <v>5</v>
      </c>
      <c r="C499" s="1" t="s">
        <v>4</v>
      </c>
    </row>
    <row r="500" spans="1:3" x14ac:dyDescent="0.2">
      <c r="A500" s="2">
        <v>42503</v>
      </c>
      <c r="B500" s="1" t="s">
        <v>5</v>
      </c>
      <c r="C500" s="1" t="s">
        <v>4</v>
      </c>
    </row>
    <row r="501" spans="1:3" x14ac:dyDescent="0.2">
      <c r="A501" s="2">
        <v>42504</v>
      </c>
      <c r="B501" s="1" t="s">
        <v>5</v>
      </c>
      <c r="C501" s="1" t="s">
        <v>4</v>
      </c>
    </row>
    <row r="502" spans="1:3" x14ac:dyDescent="0.2">
      <c r="A502" s="2">
        <v>42505</v>
      </c>
      <c r="B502" s="1" t="s">
        <v>5</v>
      </c>
      <c r="C502" s="1" t="s">
        <v>4</v>
      </c>
    </row>
    <row r="503" spans="1:3" x14ac:dyDescent="0.2">
      <c r="A503" s="2">
        <v>42506</v>
      </c>
      <c r="B503" s="1" t="s">
        <v>5</v>
      </c>
      <c r="C503" s="1" t="s">
        <v>4</v>
      </c>
    </row>
    <row r="504" spans="1:3" x14ac:dyDescent="0.2">
      <c r="A504" s="2">
        <v>42507</v>
      </c>
      <c r="B504" s="1" t="s">
        <v>5</v>
      </c>
      <c r="C504" s="1" t="s">
        <v>4</v>
      </c>
    </row>
    <row r="505" spans="1:3" x14ac:dyDescent="0.2">
      <c r="A505" s="2">
        <v>42508</v>
      </c>
      <c r="B505" s="1" t="s">
        <v>5</v>
      </c>
      <c r="C505" s="1" t="s">
        <v>4</v>
      </c>
    </row>
    <row r="506" spans="1:3" x14ac:dyDescent="0.2">
      <c r="A506" s="2">
        <v>42509</v>
      </c>
      <c r="B506" s="1" t="s">
        <v>5</v>
      </c>
      <c r="C506" s="1" t="s">
        <v>4</v>
      </c>
    </row>
    <row r="507" spans="1:3" x14ac:dyDescent="0.2">
      <c r="A507" s="2">
        <v>42510</v>
      </c>
      <c r="B507" s="1" t="s">
        <v>5</v>
      </c>
      <c r="C507" s="1" t="s">
        <v>4</v>
      </c>
    </row>
    <row r="508" spans="1:3" x14ac:dyDescent="0.2">
      <c r="A508" s="2">
        <v>42511</v>
      </c>
      <c r="B508" s="1" t="s">
        <v>5</v>
      </c>
      <c r="C508" s="1" t="s">
        <v>4</v>
      </c>
    </row>
    <row r="509" spans="1:3" x14ac:dyDescent="0.2">
      <c r="A509" s="2">
        <v>42512</v>
      </c>
      <c r="B509" s="1" t="s">
        <v>5</v>
      </c>
      <c r="C509" s="1" t="s">
        <v>4</v>
      </c>
    </row>
    <row r="510" spans="1:3" x14ac:dyDescent="0.2">
      <c r="A510" s="2">
        <v>42513</v>
      </c>
      <c r="B510" s="1" t="s">
        <v>5</v>
      </c>
      <c r="C510" s="1" t="s">
        <v>4</v>
      </c>
    </row>
    <row r="511" spans="1:3" x14ac:dyDescent="0.2">
      <c r="A511" s="2">
        <v>42514</v>
      </c>
      <c r="B511" s="1" t="s">
        <v>5</v>
      </c>
      <c r="C511" s="1" t="s">
        <v>4</v>
      </c>
    </row>
    <row r="512" spans="1:3" x14ac:dyDescent="0.2">
      <c r="A512" s="2">
        <v>42515</v>
      </c>
      <c r="B512" s="1" t="s">
        <v>5</v>
      </c>
      <c r="C512" s="1" t="s">
        <v>4</v>
      </c>
    </row>
    <row r="513" spans="1:3" x14ac:dyDescent="0.2">
      <c r="A513" s="2">
        <v>42516</v>
      </c>
      <c r="B513" s="1" t="s">
        <v>5</v>
      </c>
      <c r="C513" s="1" t="s">
        <v>4</v>
      </c>
    </row>
    <row r="514" spans="1:3" x14ac:dyDescent="0.2">
      <c r="A514" s="2">
        <v>42517</v>
      </c>
      <c r="B514" s="1" t="s">
        <v>5</v>
      </c>
      <c r="C514" s="1" t="s">
        <v>4</v>
      </c>
    </row>
    <row r="515" spans="1:3" x14ac:dyDescent="0.2">
      <c r="A515" s="2">
        <v>42518</v>
      </c>
      <c r="B515" s="1" t="s">
        <v>5</v>
      </c>
      <c r="C515" s="1" t="s">
        <v>4</v>
      </c>
    </row>
    <row r="516" spans="1:3" x14ac:dyDescent="0.2">
      <c r="A516" s="2">
        <v>42519</v>
      </c>
      <c r="B516" s="1" t="s">
        <v>5</v>
      </c>
      <c r="C516" s="1" t="s">
        <v>4</v>
      </c>
    </row>
    <row r="517" spans="1:3" x14ac:dyDescent="0.2">
      <c r="A517" s="2">
        <v>42520</v>
      </c>
      <c r="B517" s="1" t="s">
        <v>5</v>
      </c>
      <c r="C517" s="1" t="s">
        <v>4</v>
      </c>
    </row>
    <row r="518" spans="1:3" x14ac:dyDescent="0.2">
      <c r="A518" s="2">
        <v>42521</v>
      </c>
      <c r="B518" s="1" t="s">
        <v>5</v>
      </c>
      <c r="C518" s="1" t="s">
        <v>4</v>
      </c>
    </row>
    <row r="519" spans="1:3" x14ac:dyDescent="0.2">
      <c r="A519" s="2">
        <v>42522</v>
      </c>
      <c r="B519" s="1" t="s">
        <v>5</v>
      </c>
      <c r="C519" s="1" t="s">
        <v>4</v>
      </c>
    </row>
    <row r="520" spans="1:3" x14ac:dyDescent="0.2">
      <c r="A520" s="2">
        <v>42523</v>
      </c>
      <c r="B520" s="1" t="s">
        <v>5</v>
      </c>
      <c r="C520" s="1" t="s">
        <v>4</v>
      </c>
    </row>
    <row r="521" spans="1:3" x14ac:dyDescent="0.2">
      <c r="A521" s="2">
        <v>42524</v>
      </c>
      <c r="B521" s="1" t="s">
        <v>5</v>
      </c>
      <c r="C521" s="1" t="s">
        <v>4</v>
      </c>
    </row>
    <row r="522" spans="1:3" x14ac:dyDescent="0.2">
      <c r="A522" s="2">
        <v>42525</v>
      </c>
      <c r="B522" s="1" t="s">
        <v>5</v>
      </c>
      <c r="C522" s="1" t="s">
        <v>4</v>
      </c>
    </row>
    <row r="523" spans="1:3" x14ac:dyDescent="0.2">
      <c r="A523" s="2">
        <v>42526</v>
      </c>
      <c r="B523" s="1" t="s">
        <v>5</v>
      </c>
      <c r="C523" s="1" t="s">
        <v>4</v>
      </c>
    </row>
    <row r="524" spans="1:3" x14ac:dyDescent="0.2">
      <c r="A524" s="2">
        <v>42527</v>
      </c>
      <c r="B524" s="1" t="s">
        <v>5</v>
      </c>
      <c r="C524" s="1" t="s">
        <v>4</v>
      </c>
    </row>
    <row r="525" spans="1:3" x14ac:dyDescent="0.2">
      <c r="A525" s="2">
        <v>42528</v>
      </c>
      <c r="B525" s="1" t="s">
        <v>5</v>
      </c>
      <c r="C525" s="1" t="s">
        <v>4</v>
      </c>
    </row>
    <row r="526" spans="1:3" x14ac:dyDescent="0.2">
      <c r="A526" s="2">
        <v>42529</v>
      </c>
      <c r="B526" s="1" t="s">
        <v>5</v>
      </c>
      <c r="C526" s="1" t="s">
        <v>4</v>
      </c>
    </row>
    <row r="527" spans="1:3" x14ac:dyDescent="0.2">
      <c r="A527" s="2">
        <v>42530</v>
      </c>
      <c r="B527" s="1" t="s">
        <v>5</v>
      </c>
      <c r="C527" s="1" t="s">
        <v>4</v>
      </c>
    </row>
    <row r="528" spans="1:3" x14ac:dyDescent="0.2">
      <c r="A528" s="2">
        <v>42531</v>
      </c>
      <c r="B528" s="1" t="s">
        <v>5</v>
      </c>
      <c r="C528" s="1" t="s">
        <v>4</v>
      </c>
    </row>
    <row r="529" spans="1:3" x14ac:dyDescent="0.2">
      <c r="A529" s="2">
        <v>42532</v>
      </c>
      <c r="B529" s="1" t="s">
        <v>5</v>
      </c>
      <c r="C529" s="1" t="s">
        <v>4</v>
      </c>
    </row>
    <row r="530" spans="1:3" x14ac:dyDescent="0.2">
      <c r="A530" s="2">
        <v>42533</v>
      </c>
      <c r="B530" s="1" t="s">
        <v>5</v>
      </c>
      <c r="C530" s="1" t="s">
        <v>4</v>
      </c>
    </row>
    <row r="531" spans="1:3" x14ac:dyDescent="0.2">
      <c r="A531" s="2">
        <v>42534</v>
      </c>
      <c r="B531" s="1" t="s">
        <v>5</v>
      </c>
      <c r="C531" s="1" t="s">
        <v>5</v>
      </c>
    </row>
    <row r="532" spans="1:3" x14ac:dyDescent="0.2">
      <c r="A532" s="2">
        <v>42535</v>
      </c>
      <c r="B532" s="1" t="s">
        <v>5</v>
      </c>
      <c r="C532" s="1" t="s">
        <v>4</v>
      </c>
    </row>
    <row r="533" spans="1:3" x14ac:dyDescent="0.2">
      <c r="A533" s="2">
        <v>42536</v>
      </c>
      <c r="B533" s="1" t="s">
        <v>5</v>
      </c>
      <c r="C533" s="1" t="s">
        <v>4</v>
      </c>
    </row>
    <row r="534" spans="1:3" x14ac:dyDescent="0.2">
      <c r="A534" s="2">
        <v>42537</v>
      </c>
      <c r="B534" s="1" t="s">
        <v>5</v>
      </c>
      <c r="C534" s="1" t="s">
        <v>4</v>
      </c>
    </row>
    <row r="535" spans="1:3" x14ac:dyDescent="0.2">
      <c r="A535" s="2">
        <v>42538</v>
      </c>
      <c r="B535" s="1" t="s">
        <v>5</v>
      </c>
      <c r="C535" s="1" t="s">
        <v>4</v>
      </c>
    </row>
    <row r="536" spans="1:3" x14ac:dyDescent="0.2">
      <c r="A536" s="2">
        <v>42539</v>
      </c>
      <c r="B536" s="1" t="s">
        <v>5</v>
      </c>
      <c r="C536" s="1" t="s">
        <v>4</v>
      </c>
    </row>
    <row r="537" spans="1:3" x14ac:dyDescent="0.2">
      <c r="A537" s="2">
        <v>42540</v>
      </c>
      <c r="B537" s="1" t="s">
        <v>5</v>
      </c>
      <c r="C537" s="1" t="s">
        <v>4</v>
      </c>
    </row>
    <row r="538" spans="1:3" x14ac:dyDescent="0.2">
      <c r="A538" s="2">
        <v>42541</v>
      </c>
      <c r="B538" s="1" t="s">
        <v>5</v>
      </c>
      <c r="C538" s="1" t="s">
        <v>4</v>
      </c>
    </row>
    <row r="539" spans="1:3" x14ac:dyDescent="0.2">
      <c r="A539" s="2">
        <v>42542</v>
      </c>
      <c r="B539" s="1" t="s">
        <v>5</v>
      </c>
      <c r="C539" s="1" t="s">
        <v>4</v>
      </c>
    </row>
    <row r="540" spans="1:3" x14ac:dyDescent="0.2">
      <c r="A540" s="2">
        <v>42543</v>
      </c>
      <c r="B540" s="1" t="s">
        <v>5</v>
      </c>
      <c r="C540" s="1" t="s">
        <v>4</v>
      </c>
    </row>
    <row r="541" spans="1:3" x14ac:dyDescent="0.2">
      <c r="A541" s="2">
        <v>42544</v>
      </c>
      <c r="B541" s="1" t="s">
        <v>5</v>
      </c>
      <c r="C541" s="1" t="s">
        <v>4</v>
      </c>
    </row>
    <row r="542" spans="1:3" x14ac:dyDescent="0.2">
      <c r="A542" s="2">
        <v>42545</v>
      </c>
      <c r="B542" s="1" t="s">
        <v>4</v>
      </c>
      <c r="C542" s="1" t="s">
        <v>4</v>
      </c>
    </row>
    <row r="543" spans="1:3" x14ac:dyDescent="0.2">
      <c r="A543" s="2">
        <v>42546</v>
      </c>
      <c r="B543" s="1" t="s">
        <v>4</v>
      </c>
      <c r="C543" s="1" t="s">
        <v>4</v>
      </c>
    </row>
    <row r="544" spans="1:3" x14ac:dyDescent="0.2">
      <c r="A544" s="2">
        <v>42547</v>
      </c>
      <c r="B544" s="1" t="s">
        <v>4</v>
      </c>
      <c r="C544" s="1" t="s">
        <v>4</v>
      </c>
    </row>
    <row r="545" spans="1:3" x14ac:dyDescent="0.2">
      <c r="A545" s="2">
        <v>42548</v>
      </c>
      <c r="B545" s="1" t="s">
        <v>4</v>
      </c>
      <c r="C545" s="1" t="s">
        <v>4</v>
      </c>
    </row>
    <row r="546" spans="1:3" x14ac:dyDescent="0.2">
      <c r="A546" s="2">
        <v>42549</v>
      </c>
      <c r="B546" s="1" t="s">
        <v>4</v>
      </c>
      <c r="C546" s="1" t="s">
        <v>4</v>
      </c>
    </row>
    <row r="547" spans="1:3" x14ac:dyDescent="0.2">
      <c r="A547" s="2">
        <v>42550</v>
      </c>
      <c r="B547" s="1" t="s">
        <v>4</v>
      </c>
      <c r="C547" s="1" t="s">
        <v>4</v>
      </c>
    </row>
    <row r="548" spans="1:3" x14ac:dyDescent="0.2">
      <c r="A548" s="2">
        <v>42551</v>
      </c>
      <c r="B548" s="1" t="s">
        <v>4</v>
      </c>
      <c r="C548" s="1" t="s">
        <v>4</v>
      </c>
    </row>
    <row r="549" spans="1:3" x14ac:dyDescent="0.2">
      <c r="A549" s="2">
        <v>42552</v>
      </c>
      <c r="B549" s="1" t="s">
        <v>4</v>
      </c>
      <c r="C549" s="1" t="s">
        <v>4</v>
      </c>
    </row>
    <row r="550" spans="1:3" x14ac:dyDescent="0.2">
      <c r="A550" s="2">
        <v>42553</v>
      </c>
      <c r="B550" s="1" t="s">
        <v>4</v>
      </c>
      <c r="C550" s="1" t="s">
        <v>4</v>
      </c>
    </row>
    <row r="551" spans="1:3" x14ac:dyDescent="0.2">
      <c r="A551" s="2">
        <v>42554</v>
      </c>
      <c r="B551" s="1" t="s">
        <v>4</v>
      </c>
      <c r="C551" s="1" t="s">
        <v>4</v>
      </c>
    </row>
    <row r="552" spans="1:3" x14ac:dyDescent="0.2">
      <c r="A552" s="2">
        <v>42555</v>
      </c>
      <c r="B552" s="1" t="s">
        <v>4</v>
      </c>
      <c r="C552" s="1" t="s">
        <v>4</v>
      </c>
    </row>
    <row r="553" spans="1:3" x14ac:dyDescent="0.2">
      <c r="A553" s="2">
        <v>42556</v>
      </c>
      <c r="B553" s="1" t="s">
        <v>4</v>
      </c>
      <c r="C553" s="1" t="s">
        <v>4</v>
      </c>
    </row>
    <row r="554" spans="1:3" x14ac:dyDescent="0.2">
      <c r="A554" s="2">
        <v>42557</v>
      </c>
      <c r="B554" s="1" t="s">
        <v>4</v>
      </c>
      <c r="C554" s="1" t="s">
        <v>4</v>
      </c>
    </row>
    <row r="555" spans="1:3" x14ac:dyDescent="0.2">
      <c r="A555" s="2">
        <v>42558</v>
      </c>
      <c r="B555" s="1" t="s">
        <v>4</v>
      </c>
      <c r="C555" s="1" t="s">
        <v>4</v>
      </c>
    </row>
    <row r="556" spans="1:3" x14ac:dyDescent="0.2">
      <c r="A556" s="2">
        <v>42559</v>
      </c>
      <c r="B556" s="1" t="s">
        <v>4</v>
      </c>
      <c r="C556" s="1" t="s">
        <v>4</v>
      </c>
    </row>
    <row r="557" spans="1:3" x14ac:dyDescent="0.2">
      <c r="A557" s="2">
        <v>42560</v>
      </c>
      <c r="B557" s="1" t="s">
        <v>4</v>
      </c>
      <c r="C557" s="1" t="s">
        <v>4</v>
      </c>
    </row>
    <row r="558" spans="1:3" x14ac:dyDescent="0.2">
      <c r="A558" s="2">
        <v>42561</v>
      </c>
      <c r="B558" s="1" t="s">
        <v>4</v>
      </c>
      <c r="C558" s="1" t="s">
        <v>4</v>
      </c>
    </row>
    <row r="559" spans="1:3" x14ac:dyDescent="0.2">
      <c r="A559" s="2">
        <v>42562</v>
      </c>
      <c r="B559" s="1" t="s">
        <v>4</v>
      </c>
      <c r="C559" s="1" t="s">
        <v>4</v>
      </c>
    </row>
    <row r="560" spans="1:3" x14ac:dyDescent="0.2">
      <c r="A560" s="2">
        <v>42563</v>
      </c>
      <c r="B560" s="1" t="s">
        <v>5</v>
      </c>
      <c r="C560" s="1" t="s">
        <v>4</v>
      </c>
    </row>
    <row r="561" spans="1:3" x14ac:dyDescent="0.2">
      <c r="A561" s="2">
        <v>42564</v>
      </c>
      <c r="B561" s="1" t="s">
        <v>5</v>
      </c>
      <c r="C561" s="1" t="s">
        <v>4</v>
      </c>
    </row>
    <row r="562" spans="1:3" x14ac:dyDescent="0.2">
      <c r="A562" s="2">
        <v>42565</v>
      </c>
      <c r="B562" s="1" t="s">
        <v>5</v>
      </c>
      <c r="C562" s="1" t="s">
        <v>4</v>
      </c>
    </row>
    <row r="563" spans="1:3" x14ac:dyDescent="0.2">
      <c r="A563" s="2">
        <v>42566</v>
      </c>
      <c r="B563" s="1" t="s">
        <v>5</v>
      </c>
      <c r="C563" s="1" t="s">
        <v>4</v>
      </c>
    </row>
    <row r="564" spans="1:3" x14ac:dyDescent="0.2">
      <c r="A564" s="2">
        <v>42567</v>
      </c>
      <c r="B564" s="1" t="s">
        <v>5</v>
      </c>
      <c r="C564" s="1" t="s">
        <v>4</v>
      </c>
    </row>
    <row r="565" spans="1:3" x14ac:dyDescent="0.2">
      <c r="A565" s="2">
        <v>42568</v>
      </c>
      <c r="B565" s="1" t="s">
        <v>5</v>
      </c>
      <c r="C565" s="1" t="s">
        <v>4</v>
      </c>
    </row>
    <row r="566" spans="1:3" x14ac:dyDescent="0.2">
      <c r="A566" s="2">
        <v>42569</v>
      </c>
      <c r="B566" s="1" t="s">
        <v>5</v>
      </c>
      <c r="C566" s="1" t="s">
        <v>4</v>
      </c>
    </row>
    <row r="567" spans="1:3" x14ac:dyDescent="0.2">
      <c r="A567" s="2">
        <v>42570</v>
      </c>
      <c r="B567" s="1" t="s">
        <v>5</v>
      </c>
      <c r="C567" s="1" t="s">
        <v>4</v>
      </c>
    </row>
    <row r="568" spans="1:3" x14ac:dyDescent="0.2">
      <c r="A568" s="2">
        <v>42571</v>
      </c>
      <c r="B568" s="1" t="s">
        <v>5</v>
      </c>
      <c r="C568" s="1" t="s">
        <v>4</v>
      </c>
    </row>
    <row r="569" spans="1:3" x14ac:dyDescent="0.2">
      <c r="A569" s="2">
        <v>42572</v>
      </c>
      <c r="B569" s="1" t="s">
        <v>5</v>
      </c>
      <c r="C569" s="1" t="s">
        <v>4</v>
      </c>
    </row>
    <row r="570" spans="1:3" x14ac:dyDescent="0.2">
      <c r="A570" s="2">
        <v>42573</v>
      </c>
      <c r="B570" s="1" t="s">
        <v>5</v>
      </c>
      <c r="C570" s="1" t="s">
        <v>4</v>
      </c>
    </row>
    <row r="571" spans="1:3" x14ac:dyDescent="0.2">
      <c r="A571" s="2">
        <v>42574</v>
      </c>
      <c r="B571" s="1" t="s">
        <v>5</v>
      </c>
      <c r="C571" s="1" t="s">
        <v>4</v>
      </c>
    </row>
    <row r="572" spans="1:3" x14ac:dyDescent="0.2">
      <c r="A572" s="2">
        <v>42575</v>
      </c>
      <c r="B572" s="1" t="s">
        <v>5</v>
      </c>
      <c r="C572" s="1" t="s">
        <v>4</v>
      </c>
    </row>
    <row r="573" spans="1:3" x14ac:dyDescent="0.2">
      <c r="A573" s="2">
        <v>42576</v>
      </c>
      <c r="B573" s="1" t="s">
        <v>5</v>
      </c>
      <c r="C573" s="1" t="s">
        <v>4</v>
      </c>
    </row>
    <row r="574" spans="1:3" x14ac:dyDescent="0.2">
      <c r="A574" s="2">
        <v>42577</v>
      </c>
      <c r="B574" s="1" t="s">
        <v>5</v>
      </c>
      <c r="C574" s="1" t="s">
        <v>4</v>
      </c>
    </row>
    <row r="575" spans="1:3" x14ac:dyDescent="0.2">
      <c r="A575" s="2">
        <v>42578</v>
      </c>
      <c r="B575" s="1" t="s">
        <v>5</v>
      </c>
      <c r="C575" s="1" t="s">
        <v>4</v>
      </c>
    </row>
    <row r="576" spans="1:3" x14ac:dyDescent="0.2">
      <c r="A576" s="2">
        <v>42579</v>
      </c>
      <c r="B576" s="1" t="s">
        <v>5</v>
      </c>
      <c r="C576" s="1" t="s">
        <v>4</v>
      </c>
    </row>
    <row r="577" spans="1:3" x14ac:dyDescent="0.2">
      <c r="A577" s="2">
        <v>42580</v>
      </c>
      <c r="B577" s="1" t="s">
        <v>5</v>
      </c>
      <c r="C577" s="1" t="s">
        <v>4</v>
      </c>
    </row>
    <row r="578" spans="1:3" x14ac:dyDescent="0.2">
      <c r="A578" s="2">
        <v>42581</v>
      </c>
      <c r="B578" s="1" t="s">
        <v>5</v>
      </c>
      <c r="C578" s="1" t="s">
        <v>4</v>
      </c>
    </row>
    <row r="579" spans="1:3" x14ac:dyDescent="0.2">
      <c r="A579" s="2">
        <v>42582</v>
      </c>
      <c r="B579" s="1" t="s">
        <v>5</v>
      </c>
      <c r="C579" s="1" t="s">
        <v>4</v>
      </c>
    </row>
    <row r="580" spans="1:3" x14ac:dyDescent="0.2">
      <c r="A580" s="2">
        <v>42583</v>
      </c>
      <c r="B580" s="1" t="s">
        <v>5</v>
      </c>
      <c r="C580" s="1" t="s">
        <v>4</v>
      </c>
    </row>
    <row r="581" spans="1:3" x14ac:dyDescent="0.2">
      <c r="A581" s="2">
        <v>42584</v>
      </c>
      <c r="B581" s="1" t="s">
        <v>5</v>
      </c>
      <c r="C581" s="1" t="s">
        <v>4</v>
      </c>
    </row>
    <row r="582" spans="1:3" x14ac:dyDescent="0.2">
      <c r="A582" s="2">
        <v>42585</v>
      </c>
      <c r="B582" s="1" t="s">
        <v>5</v>
      </c>
      <c r="C582" s="1" t="s">
        <v>4</v>
      </c>
    </row>
    <row r="583" spans="1:3" x14ac:dyDescent="0.2">
      <c r="A583" s="2">
        <v>42586</v>
      </c>
      <c r="B583" s="1" t="s">
        <v>5</v>
      </c>
      <c r="C583" s="1" t="s">
        <v>4</v>
      </c>
    </row>
    <row r="584" spans="1:3" x14ac:dyDescent="0.2">
      <c r="A584" s="2">
        <v>42587</v>
      </c>
      <c r="B584" s="1" t="s">
        <v>5</v>
      </c>
      <c r="C584" s="1" t="s">
        <v>4</v>
      </c>
    </row>
    <row r="585" spans="1:3" x14ac:dyDescent="0.2">
      <c r="A585" s="2">
        <v>42588</v>
      </c>
      <c r="B585" s="1" t="s">
        <v>5</v>
      </c>
      <c r="C585" s="1" t="s">
        <v>4</v>
      </c>
    </row>
    <row r="586" spans="1:3" x14ac:dyDescent="0.2">
      <c r="A586" s="2">
        <v>42589</v>
      </c>
      <c r="B586" s="1" t="s">
        <v>5</v>
      </c>
      <c r="C586" s="1" t="s">
        <v>4</v>
      </c>
    </row>
    <row r="587" spans="1:3" x14ac:dyDescent="0.2">
      <c r="A587" s="2">
        <v>42590</v>
      </c>
      <c r="B587" s="1" t="s">
        <v>5</v>
      </c>
      <c r="C587" s="1" t="s">
        <v>4</v>
      </c>
    </row>
    <row r="588" spans="1:3" x14ac:dyDescent="0.2">
      <c r="A588" s="2">
        <v>42591</v>
      </c>
      <c r="B588" s="1" t="s">
        <v>5</v>
      </c>
      <c r="C588" s="1" t="s">
        <v>4</v>
      </c>
    </row>
    <row r="589" spans="1:3" x14ac:dyDescent="0.2">
      <c r="A589" s="2">
        <v>42592</v>
      </c>
      <c r="B589" s="1" t="s">
        <v>5</v>
      </c>
      <c r="C589" s="1" t="s">
        <v>4</v>
      </c>
    </row>
    <row r="590" spans="1:3" x14ac:dyDescent="0.2">
      <c r="A590" s="2">
        <v>42593</v>
      </c>
      <c r="B590" s="1" t="s">
        <v>5</v>
      </c>
      <c r="C590" s="1" t="s">
        <v>4</v>
      </c>
    </row>
    <row r="591" spans="1:3" x14ac:dyDescent="0.2">
      <c r="A591" s="2">
        <v>42594</v>
      </c>
      <c r="B591" s="1" t="s">
        <v>5</v>
      </c>
      <c r="C591" s="1" t="s">
        <v>4</v>
      </c>
    </row>
    <row r="592" spans="1:3" x14ac:dyDescent="0.2">
      <c r="A592" s="2">
        <v>42595</v>
      </c>
      <c r="B592" s="1" t="s">
        <v>5</v>
      </c>
      <c r="C592" s="1" t="s">
        <v>4</v>
      </c>
    </row>
    <row r="593" spans="1:3" x14ac:dyDescent="0.2">
      <c r="A593" s="2">
        <v>42596</v>
      </c>
      <c r="B593" s="1" t="s">
        <v>5</v>
      </c>
      <c r="C593" s="1" t="s">
        <v>4</v>
      </c>
    </row>
    <row r="594" spans="1:3" x14ac:dyDescent="0.2">
      <c r="A594" s="2">
        <v>42597</v>
      </c>
      <c r="B594" s="1" t="s">
        <v>5</v>
      </c>
      <c r="C594" s="1" t="s">
        <v>4</v>
      </c>
    </row>
    <row r="595" spans="1:3" x14ac:dyDescent="0.2">
      <c r="A595" s="2">
        <v>42598</v>
      </c>
      <c r="B595" s="1" t="s">
        <v>5</v>
      </c>
      <c r="C595" s="1" t="s">
        <v>4</v>
      </c>
    </row>
    <row r="596" spans="1:3" x14ac:dyDescent="0.2">
      <c r="A596" s="2">
        <v>42599</v>
      </c>
      <c r="B596" s="1" t="s">
        <v>5</v>
      </c>
      <c r="C596" s="1" t="s">
        <v>4</v>
      </c>
    </row>
    <row r="597" spans="1:3" x14ac:dyDescent="0.2">
      <c r="A597" s="2">
        <v>42600</v>
      </c>
      <c r="B597" s="1" t="s">
        <v>5</v>
      </c>
      <c r="C597" s="1" t="s">
        <v>4</v>
      </c>
    </row>
    <row r="598" spans="1:3" x14ac:dyDescent="0.2">
      <c r="A598" s="2">
        <v>42601</v>
      </c>
      <c r="B598" s="1" t="s">
        <v>5</v>
      </c>
      <c r="C598" s="1" t="s">
        <v>4</v>
      </c>
    </row>
    <row r="599" spans="1:3" x14ac:dyDescent="0.2">
      <c r="A599" s="2">
        <v>42602</v>
      </c>
      <c r="B599" s="1" t="s">
        <v>5</v>
      </c>
      <c r="C599" s="1" t="s">
        <v>4</v>
      </c>
    </row>
    <row r="600" spans="1:3" x14ac:dyDescent="0.2">
      <c r="A600" s="2">
        <v>42603</v>
      </c>
      <c r="B600" s="1" t="s">
        <v>5</v>
      </c>
      <c r="C600" s="1" t="s">
        <v>4</v>
      </c>
    </row>
    <row r="601" spans="1:3" x14ac:dyDescent="0.2">
      <c r="A601" s="2">
        <v>42604</v>
      </c>
      <c r="B601" s="1" t="s">
        <v>5</v>
      </c>
      <c r="C601" s="1" t="s">
        <v>4</v>
      </c>
    </row>
    <row r="602" spans="1:3" x14ac:dyDescent="0.2">
      <c r="A602" s="2">
        <v>42605</v>
      </c>
      <c r="B602" s="1" t="s">
        <v>5</v>
      </c>
      <c r="C602" s="1" t="s">
        <v>4</v>
      </c>
    </row>
    <row r="603" spans="1:3" x14ac:dyDescent="0.2">
      <c r="A603" s="2">
        <v>42606</v>
      </c>
      <c r="B603" s="1" t="s">
        <v>5</v>
      </c>
      <c r="C603" s="1" t="s">
        <v>4</v>
      </c>
    </row>
    <row r="604" spans="1:3" x14ac:dyDescent="0.2">
      <c r="A604" s="2">
        <v>42607</v>
      </c>
      <c r="B604" s="1" t="s">
        <v>5</v>
      </c>
      <c r="C604" s="1" t="s">
        <v>4</v>
      </c>
    </row>
    <row r="605" spans="1:3" x14ac:dyDescent="0.2">
      <c r="A605" s="2">
        <v>42608</v>
      </c>
      <c r="B605" s="1" t="s">
        <v>5</v>
      </c>
      <c r="C605" s="1" t="s">
        <v>4</v>
      </c>
    </row>
    <row r="606" spans="1:3" x14ac:dyDescent="0.2">
      <c r="A606" s="2">
        <v>42609</v>
      </c>
      <c r="B606" s="1" t="s">
        <v>5</v>
      </c>
      <c r="C606" s="1" t="s">
        <v>4</v>
      </c>
    </row>
    <row r="607" spans="1:3" x14ac:dyDescent="0.2">
      <c r="A607" s="2">
        <v>42610</v>
      </c>
      <c r="B607" s="1" t="s">
        <v>5</v>
      </c>
      <c r="C607" s="1" t="s">
        <v>4</v>
      </c>
    </row>
    <row r="608" spans="1:3" x14ac:dyDescent="0.2">
      <c r="A608" s="2">
        <v>42611</v>
      </c>
      <c r="B608" s="1" t="s">
        <v>5</v>
      </c>
      <c r="C608" s="1" t="s">
        <v>4</v>
      </c>
    </row>
    <row r="609" spans="1:3" x14ac:dyDescent="0.2">
      <c r="A609" s="2">
        <v>42612</v>
      </c>
      <c r="B609" s="1" t="s">
        <v>5</v>
      </c>
      <c r="C609" s="1" t="s">
        <v>4</v>
      </c>
    </row>
    <row r="610" spans="1:3" x14ac:dyDescent="0.2">
      <c r="A610" s="2">
        <v>42613</v>
      </c>
      <c r="B610" s="1" t="s">
        <v>5</v>
      </c>
      <c r="C610" s="1" t="s">
        <v>4</v>
      </c>
    </row>
    <row r="611" spans="1:3" x14ac:dyDescent="0.2">
      <c r="A611" s="2">
        <v>42614</v>
      </c>
      <c r="B611" s="1" t="s">
        <v>5</v>
      </c>
      <c r="C611" s="1" t="s">
        <v>4</v>
      </c>
    </row>
    <row r="612" spans="1:3" x14ac:dyDescent="0.2">
      <c r="A612" s="2">
        <v>42615</v>
      </c>
      <c r="B612" s="1" t="s">
        <v>5</v>
      </c>
      <c r="C612" s="1" t="s">
        <v>4</v>
      </c>
    </row>
    <row r="613" spans="1:3" x14ac:dyDescent="0.2">
      <c r="A613" s="2">
        <v>42616</v>
      </c>
      <c r="B613" s="1" t="s">
        <v>5</v>
      </c>
      <c r="C613" s="1" t="s">
        <v>4</v>
      </c>
    </row>
    <row r="614" spans="1:3" x14ac:dyDescent="0.2">
      <c r="A614" s="2">
        <v>42617</v>
      </c>
      <c r="B614" s="1" t="s">
        <v>5</v>
      </c>
      <c r="C614" s="1" t="s">
        <v>4</v>
      </c>
    </row>
    <row r="615" spans="1:3" x14ac:dyDescent="0.2">
      <c r="A615" s="2">
        <v>42618</v>
      </c>
      <c r="B615" s="1" t="s">
        <v>5</v>
      </c>
      <c r="C615" s="1" t="s">
        <v>4</v>
      </c>
    </row>
    <row r="616" spans="1:3" x14ac:dyDescent="0.2">
      <c r="A616" s="2">
        <v>42619</v>
      </c>
      <c r="B616" s="1" t="s">
        <v>5</v>
      </c>
      <c r="C616" s="1" t="s">
        <v>4</v>
      </c>
    </row>
    <row r="617" spans="1:3" x14ac:dyDescent="0.2">
      <c r="A617" s="2">
        <v>42620</v>
      </c>
      <c r="B617" s="1" t="s">
        <v>5</v>
      </c>
      <c r="C617" s="1" t="s">
        <v>4</v>
      </c>
    </row>
    <row r="618" spans="1:3" x14ac:dyDescent="0.2">
      <c r="A618" s="2">
        <v>42621</v>
      </c>
      <c r="B618" s="1" t="s">
        <v>5</v>
      </c>
      <c r="C618" s="1" t="s">
        <v>4</v>
      </c>
    </row>
    <row r="619" spans="1:3" x14ac:dyDescent="0.2">
      <c r="A619" s="2">
        <v>42622</v>
      </c>
      <c r="B619" s="1" t="s">
        <v>5</v>
      </c>
      <c r="C619" s="1" t="s">
        <v>4</v>
      </c>
    </row>
    <row r="620" spans="1:3" x14ac:dyDescent="0.2">
      <c r="A620" s="2">
        <v>42623</v>
      </c>
      <c r="B620" s="1" t="s">
        <v>5</v>
      </c>
      <c r="C620" s="1" t="s">
        <v>4</v>
      </c>
    </row>
    <row r="621" spans="1:3" x14ac:dyDescent="0.2">
      <c r="A621" s="2">
        <v>42624</v>
      </c>
      <c r="B621" s="1" t="s">
        <v>5</v>
      </c>
      <c r="C621" s="1" t="s">
        <v>4</v>
      </c>
    </row>
    <row r="622" spans="1:3" x14ac:dyDescent="0.2">
      <c r="A622" s="2">
        <v>42625</v>
      </c>
      <c r="B622" s="1" t="s">
        <v>5</v>
      </c>
      <c r="C622" s="1" t="s">
        <v>4</v>
      </c>
    </row>
    <row r="623" spans="1:3" x14ac:dyDescent="0.2">
      <c r="A623" s="2">
        <v>42626</v>
      </c>
      <c r="B623" s="1" t="s">
        <v>5</v>
      </c>
      <c r="C623" s="1" t="s">
        <v>4</v>
      </c>
    </row>
    <row r="624" spans="1:3" x14ac:dyDescent="0.2">
      <c r="A624" s="2">
        <v>42627</v>
      </c>
      <c r="B624" s="1" t="s">
        <v>5</v>
      </c>
      <c r="C624" s="1" t="s">
        <v>4</v>
      </c>
    </row>
    <row r="625" spans="1:3" x14ac:dyDescent="0.2">
      <c r="A625" s="2">
        <v>42628</v>
      </c>
      <c r="B625" s="1" t="s">
        <v>5</v>
      </c>
      <c r="C625" s="1" t="s">
        <v>4</v>
      </c>
    </row>
    <row r="626" spans="1:3" x14ac:dyDescent="0.2">
      <c r="A626" s="2">
        <v>42629</v>
      </c>
      <c r="B626" s="1" t="s">
        <v>4</v>
      </c>
      <c r="C626" s="1" t="s">
        <v>4</v>
      </c>
    </row>
    <row r="627" spans="1:3" x14ac:dyDescent="0.2">
      <c r="A627" s="2">
        <v>42630</v>
      </c>
      <c r="B627" s="1" t="s">
        <v>4</v>
      </c>
      <c r="C627" s="1" t="s">
        <v>4</v>
      </c>
    </row>
    <row r="628" spans="1:3" x14ac:dyDescent="0.2">
      <c r="A628" s="2">
        <v>42631</v>
      </c>
      <c r="B628" s="1" t="s">
        <v>4</v>
      </c>
      <c r="C628" s="1" t="s">
        <v>4</v>
      </c>
    </row>
    <row r="629" spans="1:3" x14ac:dyDescent="0.2">
      <c r="A629" s="2">
        <v>42632</v>
      </c>
      <c r="B629" s="1" t="s">
        <v>4</v>
      </c>
      <c r="C629" s="1" t="s">
        <v>4</v>
      </c>
    </row>
    <row r="630" spans="1:3" x14ac:dyDescent="0.2">
      <c r="A630" s="2">
        <v>42633</v>
      </c>
      <c r="B630" s="1" t="s">
        <v>4</v>
      </c>
      <c r="C630" s="1" t="s">
        <v>4</v>
      </c>
    </row>
    <row r="631" spans="1:3" x14ac:dyDescent="0.2">
      <c r="A631" s="2">
        <v>42634</v>
      </c>
      <c r="B631" s="1" t="s">
        <v>4</v>
      </c>
      <c r="C631" s="1" t="s">
        <v>4</v>
      </c>
    </row>
    <row r="632" spans="1:3" x14ac:dyDescent="0.2">
      <c r="A632" s="2">
        <v>42635</v>
      </c>
      <c r="B632" s="1" t="s">
        <v>4</v>
      </c>
      <c r="C632" s="1" t="s">
        <v>4</v>
      </c>
    </row>
    <row r="633" spans="1:3" x14ac:dyDescent="0.2">
      <c r="A633" s="2">
        <v>42636</v>
      </c>
      <c r="B633" s="1" t="s">
        <v>4</v>
      </c>
      <c r="C633" s="1" t="s">
        <v>4</v>
      </c>
    </row>
    <row r="634" spans="1:3" x14ac:dyDescent="0.2">
      <c r="A634" s="2">
        <v>42637</v>
      </c>
      <c r="B634" s="1" t="s">
        <v>4</v>
      </c>
      <c r="C634" s="1" t="s">
        <v>4</v>
      </c>
    </row>
    <row r="635" spans="1:3" x14ac:dyDescent="0.2">
      <c r="A635" s="2">
        <v>42638</v>
      </c>
      <c r="B635" s="1" t="s">
        <v>4</v>
      </c>
      <c r="C635" s="1" t="s">
        <v>4</v>
      </c>
    </row>
    <row r="636" spans="1:3" x14ac:dyDescent="0.2">
      <c r="A636" s="2">
        <v>42639</v>
      </c>
      <c r="B636" s="1" t="s">
        <v>4</v>
      </c>
      <c r="C636" s="1" t="s">
        <v>4</v>
      </c>
    </row>
    <row r="637" spans="1:3" x14ac:dyDescent="0.2">
      <c r="A637" s="2">
        <v>42640</v>
      </c>
      <c r="B637" s="1" t="s">
        <v>4</v>
      </c>
      <c r="C637" s="1" t="s">
        <v>4</v>
      </c>
    </row>
    <row r="638" spans="1:3" x14ac:dyDescent="0.2">
      <c r="A638" s="2">
        <v>42641</v>
      </c>
      <c r="B638" s="1" t="s">
        <v>4</v>
      </c>
      <c r="C638" s="1" t="s">
        <v>4</v>
      </c>
    </row>
    <row r="639" spans="1:3" x14ac:dyDescent="0.2">
      <c r="A639" s="2">
        <v>42642</v>
      </c>
      <c r="B639" s="1" t="s">
        <v>4</v>
      </c>
      <c r="C639" s="1" t="s">
        <v>4</v>
      </c>
    </row>
    <row r="640" spans="1:3" x14ac:dyDescent="0.2">
      <c r="A640" s="2">
        <v>42643</v>
      </c>
      <c r="B640" s="1" t="s">
        <v>4</v>
      </c>
      <c r="C640" s="1" t="s">
        <v>5</v>
      </c>
    </row>
    <row r="641" spans="1:3" x14ac:dyDescent="0.2">
      <c r="A641" s="2">
        <v>42644</v>
      </c>
      <c r="B641" s="1" t="s">
        <v>4</v>
      </c>
      <c r="C641" s="1" t="s">
        <v>4</v>
      </c>
    </row>
    <row r="642" spans="1:3" x14ac:dyDescent="0.2">
      <c r="A642" s="2">
        <v>42645</v>
      </c>
      <c r="B642" s="1" t="s">
        <v>4</v>
      </c>
      <c r="C642" s="1" t="s">
        <v>4</v>
      </c>
    </row>
    <row r="643" spans="1:3" x14ac:dyDescent="0.2">
      <c r="A643" s="2">
        <v>42646</v>
      </c>
      <c r="B643" s="1" t="s">
        <v>4</v>
      </c>
      <c r="C643" s="1" t="s">
        <v>4</v>
      </c>
    </row>
    <row r="644" spans="1:3" x14ac:dyDescent="0.2">
      <c r="A644" s="2">
        <v>42647</v>
      </c>
      <c r="B644" s="1" t="s">
        <v>5</v>
      </c>
      <c r="C644" s="1" t="s">
        <v>4</v>
      </c>
    </row>
    <row r="645" spans="1:3" x14ac:dyDescent="0.2">
      <c r="A645" s="2">
        <v>42648</v>
      </c>
      <c r="B645" s="1" t="s">
        <v>5</v>
      </c>
      <c r="C645" s="1" t="s">
        <v>4</v>
      </c>
    </row>
    <row r="646" spans="1:3" x14ac:dyDescent="0.2">
      <c r="A646" s="2">
        <v>42649</v>
      </c>
      <c r="B646" s="1" t="s">
        <v>5</v>
      </c>
      <c r="C646" s="1" t="s">
        <v>4</v>
      </c>
    </row>
    <row r="647" spans="1:3" x14ac:dyDescent="0.2">
      <c r="A647" s="2">
        <v>42650</v>
      </c>
      <c r="B647" s="1" t="s">
        <v>5</v>
      </c>
      <c r="C647" s="1" t="s">
        <v>4</v>
      </c>
    </row>
    <row r="648" spans="1:3" x14ac:dyDescent="0.2">
      <c r="A648" s="2">
        <v>42651</v>
      </c>
      <c r="B648" s="1" t="s">
        <v>5</v>
      </c>
      <c r="C648" s="1" t="s">
        <v>4</v>
      </c>
    </row>
    <row r="649" spans="1:3" x14ac:dyDescent="0.2">
      <c r="A649" s="2">
        <v>42652</v>
      </c>
      <c r="B649" s="1" t="s">
        <v>5</v>
      </c>
      <c r="C649" s="1" t="s">
        <v>4</v>
      </c>
    </row>
    <row r="650" spans="1:3" x14ac:dyDescent="0.2">
      <c r="A650" s="2">
        <v>42653</v>
      </c>
      <c r="B650" s="1" t="s">
        <v>5</v>
      </c>
      <c r="C650" s="1" t="s">
        <v>4</v>
      </c>
    </row>
    <row r="651" spans="1:3" x14ac:dyDescent="0.2">
      <c r="A651" s="2">
        <v>42654</v>
      </c>
      <c r="B651" s="1" t="s">
        <v>5</v>
      </c>
      <c r="C651" s="1" t="s">
        <v>4</v>
      </c>
    </row>
    <row r="652" spans="1:3" x14ac:dyDescent="0.2">
      <c r="A652" s="2">
        <v>42655</v>
      </c>
      <c r="B652" s="1" t="s">
        <v>5</v>
      </c>
      <c r="C652" s="1" t="s">
        <v>4</v>
      </c>
    </row>
    <row r="653" spans="1:3" x14ac:dyDescent="0.2">
      <c r="A653" s="2">
        <v>42656</v>
      </c>
      <c r="B653" s="1" t="s">
        <v>5</v>
      </c>
      <c r="C653" s="1" t="s">
        <v>4</v>
      </c>
    </row>
    <row r="654" spans="1:3" x14ac:dyDescent="0.2">
      <c r="A654" s="2">
        <v>42657</v>
      </c>
      <c r="B654" s="1" t="s">
        <v>5</v>
      </c>
      <c r="C654" s="1" t="s">
        <v>4</v>
      </c>
    </row>
    <row r="655" spans="1:3" x14ac:dyDescent="0.2">
      <c r="A655" s="2">
        <v>42658</v>
      </c>
      <c r="B655" s="1" t="s">
        <v>5</v>
      </c>
      <c r="C655" s="1" t="s">
        <v>4</v>
      </c>
    </row>
    <row r="656" spans="1:3" x14ac:dyDescent="0.2">
      <c r="A656" s="2">
        <v>42659</v>
      </c>
      <c r="B656" s="1" t="s">
        <v>5</v>
      </c>
      <c r="C656" s="1" t="s">
        <v>4</v>
      </c>
    </row>
    <row r="657" spans="1:3" x14ac:dyDescent="0.2">
      <c r="A657" s="2">
        <v>42660</v>
      </c>
      <c r="B657" s="1" t="s">
        <v>5</v>
      </c>
      <c r="C657" s="1" t="s">
        <v>4</v>
      </c>
    </row>
    <row r="658" spans="1:3" x14ac:dyDescent="0.2">
      <c r="A658" s="2">
        <v>42661</v>
      </c>
      <c r="B658" s="1" t="s">
        <v>5</v>
      </c>
      <c r="C658" s="1" t="s">
        <v>4</v>
      </c>
    </row>
    <row r="659" spans="1:3" x14ac:dyDescent="0.2">
      <c r="A659" s="2">
        <v>42662</v>
      </c>
      <c r="B659" s="1" t="s">
        <v>5</v>
      </c>
      <c r="C659" s="1" t="s">
        <v>4</v>
      </c>
    </row>
    <row r="660" spans="1:3" x14ac:dyDescent="0.2">
      <c r="A660" s="2">
        <v>42663</v>
      </c>
      <c r="B660" s="1" t="s">
        <v>5</v>
      </c>
      <c r="C660" s="1" t="s">
        <v>4</v>
      </c>
    </row>
    <row r="661" spans="1:3" x14ac:dyDescent="0.2">
      <c r="A661" s="2">
        <v>42664</v>
      </c>
      <c r="B661" s="1" t="s">
        <v>5</v>
      </c>
      <c r="C661" s="1" t="s">
        <v>4</v>
      </c>
    </row>
    <row r="662" spans="1:3" x14ac:dyDescent="0.2">
      <c r="A662" s="2">
        <v>42665</v>
      </c>
      <c r="B662" s="1" t="s">
        <v>5</v>
      </c>
      <c r="C662" s="1" t="s">
        <v>4</v>
      </c>
    </row>
    <row r="663" spans="1:3" x14ac:dyDescent="0.2">
      <c r="A663" s="2">
        <v>42666</v>
      </c>
      <c r="B663" s="1" t="s">
        <v>5</v>
      </c>
      <c r="C663" s="1" t="s">
        <v>4</v>
      </c>
    </row>
    <row r="664" spans="1:3" x14ac:dyDescent="0.2">
      <c r="A664" s="2">
        <v>42667</v>
      </c>
      <c r="B664" s="1" t="s">
        <v>5</v>
      </c>
      <c r="C664" s="1" t="s">
        <v>4</v>
      </c>
    </row>
    <row r="665" spans="1:3" x14ac:dyDescent="0.2">
      <c r="A665" s="2">
        <v>42668</v>
      </c>
      <c r="B665" s="1" t="s">
        <v>5</v>
      </c>
      <c r="C665" s="1" t="s">
        <v>4</v>
      </c>
    </row>
    <row r="666" spans="1:3" x14ac:dyDescent="0.2">
      <c r="A666" s="2">
        <v>42669</v>
      </c>
      <c r="B666" s="1" t="s">
        <v>5</v>
      </c>
      <c r="C666" s="1" t="s">
        <v>4</v>
      </c>
    </row>
    <row r="667" spans="1:3" x14ac:dyDescent="0.2">
      <c r="A667" s="2">
        <v>42670</v>
      </c>
      <c r="B667" s="1" t="s">
        <v>5</v>
      </c>
      <c r="C667" s="1" t="s">
        <v>4</v>
      </c>
    </row>
    <row r="668" spans="1:3" x14ac:dyDescent="0.2">
      <c r="A668" s="2">
        <v>42671</v>
      </c>
      <c r="B668" s="1" t="s">
        <v>5</v>
      </c>
      <c r="C668" s="1" t="s">
        <v>4</v>
      </c>
    </row>
    <row r="669" spans="1:3" x14ac:dyDescent="0.2">
      <c r="A669" s="2">
        <v>42672</v>
      </c>
      <c r="B669" s="1" t="s">
        <v>5</v>
      </c>
      <c r="C669" s="1" t="s">
        <v>4</v>
      </c>
    </row>
    <row r="670" spans="1:3" x14ac:dyDescent="0.2">
      <c r="A670" s="2">
        <v>42673</v>
      </c>
      <c r="B670" s="1" t="s">
        <v>5</v>
      </c>
      <c r="C670" s="1" t="s">
        <v>4</v>
      </c>
    </row>
    <row r="671" spans="1:3" x14ac:dyDescent="0.2">
      <c r="A671" s="2">
        <v>42674</v>
      </c>
      <c r="B671" s="1" t="s">
        <v>5</v>
      </c>
      <c r="C671" s="1" t="s">
        <v>4</v>
      </c>
    </row>
    <row r="672" spans="1:3" x14ac:dyDescent="0.2">
      <c r="A672" s="2">
        <v>42675</v>
      </c>
      <c r="B672" s="1" t="s">
        <v>5</v>
      </c>
      <c r="C672" s="1" t="s">
        <v>5</v>
      </c>
    </row>
    <row r="673" spans="1:3" x14ac:dyDescent="0.2">
      <c r="A673" s="2">
        <v>42676</v>
      </c>
      <c r="B673" s="1" t="s">
        <v>5</v>
      </c>
      <c r="C673" s="1" t="s">
        <v>4</v>
      </c>
    </row>
    <row r="674" spans="1:3" x14ac:dyDescent="0.2">
      <c r="A674" s="2">
        <v>42677</v>
      </c>
      <c r="B674" s="1" t="s">
        <v>5</v>
      </c>
      <c r="C674" s="1" t="s">
        <v>4</v>
      </c>
    </row>
    <row r="675" spans="1:3" x14ac:dyDescent="0.2">
      <c r="A675" s="2">
        <v>42678</v>
      </c>
      <c r="B675" s="1" t="s">
        <v>5</v>
      </c>
      <c r="C675" s="1" t="s">
        <v>4</v>
      </c>
    </row>
    <row r="676" spans="1:3" x14ac:dyDescent="0.2">
      <c r="A676" s="2">
        <v>42679</v>
      </c>
      <c r="B676" s="1" t="s">
        <v>5</v>
      </c>
      <c r="C676" s="1" t="s">
        <v>4</v>
      </c>
    </row>
    <row r="677" spans="1:3" x14ac:dyDescent="0.2">
      <c r="A677" s="2">
        <v>42680</v>
      </c>
      <c r="B677" s="1" t="s">
        <v>5</v>
      </c>
      <c r="C677" s="1" t="s">
        <v>4</v>
      </c>
    </row>
    <row r="678" spans="1:3" x14ac:dyDescent="0.2">
      <c r="A678" s="2">
        <v>42681</v>
      </c>
      <c r="B678" s="1" t="s">
        <v>5</v>
      </c>
      <c r="C678" s="1" t="s">
        <v>4</v>
      </c>
    </row>
    <row r="679" spans="1:3" x14ac:dyDescent="0.2">
      <c r="A679" s="2">
        <v>42682</v>
      </c>
      <c r="B679" s="1" t="s">
        <v>5</v>
      </c>
      <c r="C679" s="1" t="s">
        <v>4</v>
      </c>
    </row>
    <row r="680" spans="1:3" x14ac:dyDescent="0.2">
      <c r="A680" s="2">
        <v>42683</v>
      </c>
      <c r="B680" s="1" t="s">
        <v>5</v>
      </c>
      <c r="C680" s="1" t="s">
        <v>4</v>
      </c>
    </row>
    <row r="681" spans="1:3" x14ac:dyDescent="0.2">
      <c r="A681" s="2">
        <v>42684</v>
      </c>
      <c r="B681" s="1" t="s">
        <v>5</v>
      </c>
      <c r="C681" s="1" t="s">
        <v>4</v>
      </c>
    </row>
    <row r="682" spans="1:3" x14ac:dyDescent="0.2">
      <c r="A682" s="2">
        <v>42685</v>
      </c>
      <c r="B682" s="1" t="s">
        <v>5</v>
      </c>
      <c r="C682" s="1" t="s">
        <v>4</v>
      </c>
    </row>
    <row r="683" spans="1:3" x14ac:dyDescent="0.2">
      <c r="A683" s="2">
        <v>42686</v>
      </c>
      <c r="B683" s="1" t="s">
        <v>5</v>
      </c>
      <c r="C683" s="1" t="s">
        <v>4</v>
      </c>
    </row>
    <row r="684" spans="1:3" x14ac:dyDescent="0.2">
      <c r="A684" s="2">
        <v>42687</v>
      </c>
      <c r="B684" s="1" t="s">
        <v>5</v>
      </c>
      <c r="C684" s="1" t="s">
        <v>4</v>
      </c>
    </row>
    <row r="685" spans="1:3" x14ac:dyDescent="0.2">
      <c r="A685" s="2">
        <v>42688</v>
      </c>
      <c r="B685" s="1" t="s">
        <v>5</v>
      </c>
      <c r="C685" s="1" t="s">
        <v>4</v>
      </c>
    </row>
    <row r="686" spans="1:3" x14ac:dyDescent="0.2">
      <c r="A686" s="2">
        <v>42689</v>
      </c>
      <c r="B686" s="1" t="s">
        <v>5</v>
      </c>
      <c r="C686" s="1" t="s">
        <v>4</v>
      </c>
    </row>
    <row r="687" spans="1:3" x14ac:dyDescent="0.2">
      <c r="A687" s="2">
        <v>42690</v>
      </c>
      <c r="B687" s="1" t="s">
        <v>5</v>
      </c>
      <c r="C687" s="1" t="s">
        <v>4</v>
      </c>
    </row>
    <row r="688" spans="1:3" x14ac:dyDescent="0.2">
      <c r="A688" s="2">
        <v>42691</v>
      </c>
      <c r="B688" s="1" t="s">
        <v>5</v>
      </c>
      <c r="C688" s="1" t="s">
        <v>4</v>
      </c>
    </row>
    <row r="689" spans="1:3" x14ac:dyDescent="0.2">
      <c r="A689" s="2">
        <v>42692</v>
      </c>
      <c r="B689" s="1" t="s">
        <v>5</v>
      </c>
      <c r="C689" s="1" t="s">
        <v>4</v>
      </c>
    </row>
    <row r="690" spans="1:3" x14ac:dyDescent="0.2">
      <c r="A690" s="2">
        <v>42693</v>
      </c>
      <c r="B690" s="1" t="s">
        <v>5</v>
      </c>
      <c r="C690" s="1" t="s">
        <v>4</v>
      </c>
    </row>
    <row r="691" spans="1:3" x14ac:dyDescent="0.2">
      <c r="A691" s="2">
        <v>42694</v>
      </c>
      <c r="B691" s="1" t="s">
        <v>5</v>
      </c>
      <c r="C691" s="1" t="s">
        <v>4</v>
      </c>
    </row>
    <row r="692" spans="1:3" x14ac:dyDescent="0.2">
      <c r="A692" s="2">
        <v>42695</v>
      </c>
      <c r="B692" s="1" t="s">
        <v>5</v>
      </c>
      <c r="C692" s="1" t="s">
        <v>4</v>
      </c>
    </row>
    <row r="693" spans="1:3" x14ac:dyDescent="0.2">
      <c r="A693" s="2">
        <v>42696</v>
      </c>
      <c r="B693" s="1" t="s">
        <v>5</v>
      </c>
      <c r="C693" s="1" t="s">
        <v>4</v>
      </c>
    </row>
    <row r="694" spans="1:3" x14ac:dyDescent="0.2">
      <c r="A694" s="2">
        <v>42697</v>
      </c>
      <c r="B694" s="1" t="s">
        <v>5</v>
      </c>
      <c r="C694" s="1" t="s">
        <v>4</v>
      </c>
    </row>
    <row r="695" spans="1:3" x14ac:dyDescent="0.2">
      <c r="A695" s="2">
        <v>42698</v>
      </c>
      <c r="B695" s="1" t="s">
        <v>5</v>
      </c>
      <c r="C695" s="1" t="s">
        <v>4</v>
      </c>
    </row>
    <row r="696" spans="1:3" x14ac:dyDescent="0.2">
      <c r="A696" s="2">
        <v>42699</v>
      </c>
      <c r="B696" s="1" t="s">
        <v>5</v>
      </c>
      <c r="C696" s="1" t="s">
        <v>4</v>
      </c>
    </row>
    <row r="697" spans="1:3" x14ac:dyDescent="0.2">
      <c r="A697" s="2">
        <v>42700</v>
      </c>
      <c r="B697" s="1" t="s">
        <v>5</v>
      </c>
      <c r="C697" s="1" t="s">
        <v>4</v>
      </c>
    </row>
    <row r="698" spans="1:3" x14ac:dyDescent="0.2">
      <c r="A698" s="2">
        <v>42701</v>
      </c>
      <c r="B698" s="1" t="s">
        <v>5</v>
      </c>
      <c r="C698" s="1" t="s">
        <v>4</v>
      </c>
    </row>
    <row r="699" spans="1:3" x14ac:dyDescent="0.2">
      <c r="A699" s="2">
        <v>42702</v>
      </c>
      <c r="B699" s="1" t="s">
        <v>5</v>
      </c>
      <c r="C699" s="1" t="s">
        <v>4</v>
      </c>
    </row>
    <row r="700" spans="1:3" x14ac:dyDescent="0.2">
      <c r="A700" s="2">
        <v>42703</v>
      </c>
      <c r="B700" s="1" t="s">
        <v>5</v>
      </c>
      <c r="C700" s="1" t="s">
        <v>4</v>
      </c>
    </row>
    <row r="701" spans="1:3" x14ac:dyDescent="0.2">
      <c r="A701" s="2">
        <v>42704</v>
      </c>
      <c r="B701" s="1" t="s">
        <v>5</v>
      </c>
      <c r="C701" s="1" t="s">
        <v>4</v>
      </c>
    </row>
    <row r="702" spans="1:3" x14ac:dyDescent="0.2">
      <c r="A702" s="2">
        <v>42705</v>
      </c>
      <c r="B702" s="1" t="s">
        <v>5</v>
      </c>
      <c r="C702" s="1" t="s">
        <v>4</v>
      </c>
    </row>
    <row r="703" spans="1:3" x14ac:dyDescent="0.2">
      <c r="A703" s="2">
        <v>42706</v>
      </c>
      <c r="B703" s="1" t="s">
        <v>5</v>
      </c>
      <c r="C703" s="1" t="s">
        <v>4</v>
      </c>
    </row>
    <row r="704" spans="1:3" x14ac:dyDescent="0.2">
      <c r="A704" s="2">
        <v>42707</v>
      </c>
      <c r="B704" s="1" t="s">
        <v>5</v>
      </c>
      <c r="C704" s="1" t="s">
        <v>4</v>
      </c>
    </row>
    <row r="705" spans="1:3" x14ac:dyDescent="0.2">
      <c r="A705" s="2">
        <v>42708</v>
      </c>
      <c r="B705" s="1" t="s">
        <v>5</v>
      </c>
      <c r="C705" s="1" t="s">
        <v>4</v>
      </c>
    </row>
    <row r="706" spans="1:3" x14ac:dyDescent="0.2">
      <c r="A706" s="2">
        <v>42709</v>
      </c>
      <c r="B706" s="1" t="s">
        <v>5</v>
      </c>
      <c r="C706" s="1" t="s">
        <v>4</v>
      </c>
    </row>
    <row r="707" spans="1:3" x14ac:dyDescent="0.2">
      <c r="A707" s="2">
        <v>42710</v>
      </c>
      <c r="B707" s="1" t="s">
        <v>5</v>
      </c>
      <c r="C707" s="1" t="s">
        <v>4</v>
      </c>
    </row>
    <row r="708" spans="1:3" x14ac:dyDescent="0.2">
      <c r="A708" s="2">
        <v>42711</v>
      </c>
      <c r="B708" s="1" t="s">
        <v>5</v>
      </c>
      <c r="C708" s="1" t="s">
        <v>4</v>
      </c>
    </row>
    <row r="709" spans="1:3" x14ac:dyDescent="0.2">
      <c r="A709" s="2">
        <v>42712</v>
      </c>
      <c r="B709" s="1" t="s">
        <v>5</v>
      </c>
      <c r="C709" s="1" t="s">
        <v>4</v>
      </c>
    </row>
    <row r="710" spans="1:3" x14ac:dyDescent="0.2">
      <c r="A710" s="2">
        <v>42713</v>
      </c>
      <c r="B710" s="1" t="s">
        <v>5</v>
      </c>
      <c r="C710" s="1" t="s">
        <v>4</v>
      </c>
    </row>
    <row r="711" spans="1:3" x14ac:dyDescent="0.2">
      <c r="A711" s="2">
        <v>42714</v>
      </c>
      <c r="B711" s="1" t="s">
        <v>5</v>
      </c>
      <c r="C711" s="1" t="s">
        <v>4</v>
      </c>
    </row>
    <row r="712" spans="1:3" x14ac:dyDescent="0.2">
      <c r="A712" s="2">
        <v>42715</v>
      </c>
      <c r="B712" s="1" t="s">
        <v>5</v>
      </c>
      <c r="C712" s="1" t="s">
        <v>4</v>
      </c>
    </row>
    <row r="713" spans="1:3" x14ac:dyDescent="0.2">
      <c r="A713" s="2">
        <v>42716</v>
      </c>
      <c r="B713" s="1" t="s">
        <v>5</v>
      </c>
      <c r="C713" s="1" t="s">
        <v>4</v>
      </c>
    </row>
    <row r="714" spans="1:3" x14ac:dyDescent="0.2">
      <c r="A714" s="2">
        <v>42717</v>
      </c>
      <c r="B714" s="1" t="s">
        <v>5</v>
      </c>
      <c r="C714" s="1" t="s">
        <v>4</v>
      </c>
    </row>
    <row r="715" spans="1:3" x14ac:dyDescent="0.2">
      <c r="A715" s="2">
        <v>42718</v>
      </c>
      <c r="B715" s="1" t="s">
        <v>5</v>
      </c>
      <c r="C715" s="1" t="s">
        <v>4</v>
      </c>
    </row>
    <row r="716" spans="1:3" x14ac:dyDescent="0.2">
      <c r="A716" s="2">
        <v>42719</v>
      </c>
      <c r="B716" s="1" t="s">
        <v>5</v>
      </c>
      <c r="C716" s="1" t="s">
        <v>4</v>
      </c>
    </row>
    <row r="717" spans="1:3" x14ac:dyDescent="0.2">
      <c r="A717" s="2">
        <v>42720</v>
      </c>
      <c r="B717" s="1" t="s">
        <v>5</v>
      </c>
      <c r="C717" s="1" t="s">
        <v>4</v>
      </c>
    </row>
    <row r="718" spans="1:3" x14ac:dyDescent="0.2">
      <c r="A718" s="2">
        <v>42721</v>
      </c>
      <c r="B718" s="1" t="s">
        <v>5</v>
      </c>
      <c r="C718" s="1" t="s">
        <v>4</v>
      </c>
    </row>
    <row r="719" spans="1:3" x14ac:dyDescent="0.2">
      <c r="A719" s="2">
        <v>42722</v>
      </c>
      <c r="B719" s="1" t="s">
        <v>5</v>
      </c>
      <c r="C719" s="1" t="s">
        <v>4</v>
      </c>
    </row>
    <row r="720" spans="1:3" x14ac:dyDescent="0.2">
      <c r="A720" s="2">
        <v>42723</v>
      </c>
      <c r="B720" s="1" t="s">
        <v>5</v>
      </c>
      <c r="C720" s="1" t="s">
        <v>4</v>
      </c>
    </row>
    <row r="721" spans="1:3" x14ac:dyDescent="0.2">
      <c r="A721" s="2">
        <v>42724</v>
      </c>
      <c r="B721" s="1" t="s">
        <v>4</v>
      </c>
      <c r="C721" s="1" t="s">
        <v>4</v>
      </c>
    </row>
    <row r="722" spans="1:3" x14ac:dyDescent="0.2">
      <c r="A722" s="2">
        <v>42725</v>
      </c>
      <c r="B722" s="1" t="s">
        <v>4</v>
      </c>
      <c r="C722" s="1" t="s">
        <v>4</v>
      </c>
    </row>
    <row r="723" spans="1:3" x14ac:dyDescent="0.2">
      <c r="A723" s="2">
        <v>42726</v>
      </c>
      <c r="B723" s="1" t="s">
        <v>4</v>
      </c>
      <c r="C723" s="1" t="s">
        <v>4</v>
      </c>
    </row>
    <row r="724" spans="1:3" x14ac:dyDescent="0.2">
      <c r="A724" s="2">
        <v>42727</v>
      </c>
      <c r="B724" s="1" t="s">
        <v>4</v>
      </c>
      <c r="C724" s="1" t="s">
        <v>4</v>
      </c>
    </row>
    <row r="725" spans="1:3" x14ac:dyDescent="0.2">
      <c r="A725" s="2">
        <v>42728</v>
      </c>
      <c r="B725" s="1" t="s">
        <v>4</v>
      </c>
      <c r="C725" s="1" t="s">
        <v>4</v>
      </c>
    </row>
    <row r="726" spans="1:3" x14ac:dyDescent="0.2">
      <c r="A726" s="2">
        <v>42729</v>
      </c>
      <c r="B726" s="1" t="s">
        <v>4</v>
      </c>
      <c r="C726" s="1" t="s">
        <v>4</v>
      </c>
    </row>
    <row r="727" spans="1:3" x14ac:dyDescent="0.2">
      <c r="A727" s="2">
        <v>42730</v>
      </c>
      <c r="B727" s="1" t="s">
        <v>4</v>
      </c>
      <c r="C727" s="1" t="s">
        <v>5</v>
      </c>
    </row>
    <row r="728" spans="1:3" x14ac:dyDescent="0.2">
      <c r="A728" s="2">
        <v>42731</v>
      </c>
      <c r="B728" s="1" t="s">
        <v>4</v>
      </c>
      <c r="C728" s="1" t="s">
        <v>5</v>
      </c>
    </row>
    <row r="729" spans="1:3" x14ac:dyDescent="0.2">
      <c r="A729" s="2">
        <v>42732</v>
      </c>
      <c r="B729" s="1" t="s">
        <v>4</v>
      </c>
      <c r="C729" s="1" t="s">
        <v>4</v>
      </c>
    </row>
    <row r="730" spans="1:3" x14ac:dyDescent="0.2">
      <c r="A730" s="2">
        <v>42733</v>
      </c>
      <c r="B730" s="1" t="s">
        <v>4</v>
      </c>
      <c r="C730" s="1" t="s">
        <v>4</v>
      </c>
    </row>
    <row r="731" spans="1:3" x14ac:dyDescent="0.2">
      <c r="A731" s="2">
        <v>42734</v>
      </c>
      <c r="B731" s="1" t="s">
        <v>4</v>
      </c>
      <c r="C731" s="1" t="s">
        <v>4</v>
      </c>
    </row>
    <row r="732" spans="1:3" x14ac:dyDescent="0.2">
      <c r="A732" s="2">
        <v>42735</v>
      </c>
      <c r="B732" s="1" t="s">
        <v>4</v>
      </c>
      <c r="C732" s="1" t="s">
        <v>4</v>
      </c>
    </row>
    <row r="733" spans="1:3" x14ac:dyDescent="0.2">
      <c r="A733" s="2">
        <v>42736</v>
      </c>
      <c r="B733" s="1" t="s">
        <v>4</v>
      </c>
      <c r="C733" s="1" t="s">
        <v>5</v>
      </c>
    </row>
    <row r="734" spans="1:3" x14ac:dyDescent="0.2">
      <c r="A734" s="2">
        <v>42737</v>
      </c>
      <c r="B734" s="1" t="s">
        <v>4</v>
      </c>
      <c r="C734" s="1" t="s">
        <v>5</v>
      </c>
    </row>
    <row r="735" spans="1:3" x14ac:dyDescent="0.2">
      <c r="A735" s="2">
        <v>42738</v>
      </c>
      <c r="B735" s="1" t="s">
        <v>4</v>
      </c>
      <c r="C735" s="1" t="s">
        <v>4</v>
      </c>
    </row>
    <row r="736" spans="1:3" x14ac:dyDescent="0.2">
      <c r="A736" s="2">
        <v>42739</v>
      </c>
      <c r="B736" s="1" t="s">
        <v>4</v>
      </c>
      <c r="C736" s="1" t="s">
        <v>4</v>
      </c>
    </row>
    <row r="737" spans="1:3" x14ac:dyDescent="0.2">
      <c r="A737" s="2">
        <v>42740</v>
      </c>
      <c r="B737" s="1" t="s">
        <v>4</v>
      </c>
      <c r="C737" s="1" t="s">
        <v>4</v>
      </c>
    </row>
    <row r="738" spans="1:3" x14ac:dyDescent="0.2">
      <c r="A738" s="2">
        <v>42741</v>
      </c>
      <c r="B738" s="1" t="s">
        <v>4</v>
      </c>
      <c r="C738" s="1" t="s">
        <v>4</v>
      </c>
    </row>
    <row r="739" spans="1:3" x14ac:dyDescent="0.2">
      <c r="A739" s="2">
        <v>42742</v>
      </c>
      <c r="B739" s="1" t="s">
        <v>4</v>
      </c>
      <c r="C739" s="1" t="s">
        <v>4</v>
      </c>
    </row>
    <row r="740" spans="1:3" x14ac:dyDescent="0.2">
      <c r="A740" s="2">
        <v>42743</v>
      </c>
      <c r="B740" s="1" t="s">
        <v>4</v>
      </c>
      <c r="C740" s="1" t="s">
        <v>4</v>
      </c>
    </row>
    <row r="741" spans="1:3" x14ac:dyDescent="0.2">
      <c r="A741" s="2">
        <v>42744</v>
      </c>
      <c r="B741" s="1" t="s">
        <v>4</v>
      </c>
      <c r="C741" s="1" t="s">
        <v>4</v>
      </c>
    </row>
    <row r="742" spans="1:3" x14ac:dyDescent="0.2">
      <c r="A742" s="2">
        <v>42745</v>
      </c>
      <c r="B742" s="1" t="s">
        <v>4</v>
      </c>
      <c r="C742" s="1" t="s">
        <v>4</v>
      </c>
    </row>
    <row r="743" spans="1:3" x14ac:dyDescent="0.2">
      <c r="A743" s="2">
        <v>42746</v>
      </c>
      <c r="B743" s="1" t="s">
        <v>4</v>
      </c>
      <c r="C743" s="1" t="s">
        <v>4</v>
      </c>
    </row>
    <row r="744" spans="1:3" x14ac:dyDescent="0.2">
      <c r="A744" s="2">
        <v>42747</v>
      </c>
      <c r="B744" s="1" t="s">
        <v>4</v>
      </c>
      <c r="C744" s="1" t="s">
        <v>4</v>
      </c>
    </row>
    <row r="745" spans="1:3" x14ac:dyDescent="0.2">
      <c r="A745" s="2">
        <v>42748</v>
      </c>
      <c r="B745" s="1" t="s">
        <v>4</v>
      </c>
      <c r="C745" s="1" t="s">
        <v>4</v>
      </c>
    </row>
    <row r="746" spans="1:3" x14ac:dyDescent="0.2">
      <c r="A746" s="2">
        <v>42749</v>
      </c>
      <c r="B746" s="1" t="s">
        <v>4</v>
      </c>
      <c r="C746" s="1" t="s">
        <v>4</v>
      </c>
    </row>
    <row r="747" spans="1:3" x14ac:dyDescent="0.2">
      <c r="A747" s="2">
        <v>42750</v>
      </c>
      <c r="B747" s="1" t="s">
        <v>4</v>
      </c>
      <c r="C747" s="1" t="s">
        <v>4</v>
      </c>
    </row>
    <row r="748" spans="1:3" x14ac:dyDescent="0.2">
      <c r="A748" s="2">
        <v>42751</v>
      </c>
      <c r="B748" s="1" t="s">
        <v>4</v>
      </c>
      <c r="C748" s="1" t="s">
        <v>4</v>
      </c>
    </row>
    <row r="749" spans="1:3" x14ac:dyDescent="0.2">
      <c r="A749" s="2">
        <v>42752</v>
      </c>
      <c r="B749" s="1" t="s">
        <v>4</v>
      </c>
      <c r="C749" s="1" t="s">
        <v>4</v>
      </c>
    </row>
    <row r="750" spans="1:3" x14ac:dyDescent="0.2">
      <c r="A750" s="2">
        <v>42753</v>
      </c>
      <c r="B750" s="1" t="s">
        <v>4</v>
      </c>
      <c r="C750" s="1" t="s">
        <v>4</v>
      </c>
    </row>
    <row r="751" spans="1:3" x14ac:dyDescent="0.2">
      <c r="A751" s="2">
        <v>42754</v>
      </c>
      <c r="B751" s="1" t="s">
        <v>4</v>
      </c>
      <c r="C751" s="1" t="s">
        <v>4</v>
      </c>
    </row>
    <row r="752" spans="1:3" x14ac:dyDescent="0.2">
      <c r="A752" s="2">
        <v>42755</v>
      </c>
      <c r="B752" s="1" t="s">
        <v>4</v>
      </c>
      <c r="C752" s="1" t="s">
        <v>4</v>
      </c>
    </row>
    <row r="753" spans="1:3" x14ac:dyDescent="0.2">
      <c r="A753" s="2">
        <v>42756</v>
      </c>
      <c r="B753" s="1" t="s">
        <v>4</v>
      </c>
      <c r="C753" s="1" t="s">
        <v>4</v>
      </c>
    </row>
    <row r="754" spans="1:3" x14ac:dyDescent="0.2">
      <c r="A754" s="2">
        <v>42757</v>
      </c>
      <c r="B754" s="1" t="s">
        <v>4</v>
      </c>
      <c r="C754" s="1" t="s">
        <v>4</v>
      </c>
    </row>
    <row r="755" spans="1:3" x14ac:dyDescent="0.2">
      <c r="A755" s="2">
        <v>42758</v>
      </c>
      <c r="B755" s="1" t="s">
        <v>4</v>
      </c>
      <c r="C755" s="1" t="s">
        <v>4</v>
      </c>
    </row>
    <row r="756" spans="1:3" x14ac:dyDescent="0.2">
      <c r="A756" s="2">
        <v>42759</v>
      </c>
      <c r="B756" s="1" t="s">
        <v>4</v>
      </c>
      <c r="C756" s="1" t="s">
        <v>4</v>
      </c>
    </row>
    <row r="757" spans="1:3" x14ac:dyDescent="0.2">
      <c r="A757" s="2">
        <v>42760</v>
      </c>
      <c r="B757" s="1" t="s">
        <v>4</v>
      </c>
      <c r="C757" s="1" t="s">
        <v>4</v>
      </c>
    </row>
    <row r="758" spans="1:3" x14ac:dyDescent="0.2">
      <c r="A758" s="2">
        <v>42761</v>
      </c>
      <c r="B758" s="1" t="s">
        <v>4</v>
      </c>
      <c r="C758" s="1" t="s">
        <v>5</v>
      </c>
    </row>
    <row r="759" spans="1:3" x14ac:dyDescent="0.2">
      <c r="A759" s="2">
        <v>42762</v>
      </c>
      <c r="B759" s="1" t="s">
        <v>4</v>
      </c>
      <c r="C759" s="1" t="s">
        <v>4</v>
      </c>
    </row>
    <row r="760" spans="1:3" x14ac:dyDescent="0.2">
      <c r="A760" s="2">
        <v>42763</v>
      </c>
      <c r="B760" s="1" t="s">
        <v>4</v>
      </c>
      <c r="C760" s="1" t="s">
        <v>4</v>
      </c>
    </row>
    <row r="761" spans="1:3" x14ac:dyDescent="0.2">
      <c r="A761" s="2">
        <v>42764</v>
      </c>
      <c r="B761" s="1" t="s">
        <v>4</v>
      </c>
      <c r="C761" s="1" t="s">
        <v>4</v>
      </c>
    </row>
    <row r="762" spans="1:3" x14ac:dyDescent="0.2">
      <c r="A762" s="2">
        <v>42765</v>
      </c>
      <c r="B762" s="1" t="s">
        <v>4</v>
      </c>
      <c r="C762" s="1" t="s">
        <v>4</v>
      </c>
    </row>
    <row r="763" spans="1:3" x14ac:dyDescent="0.2">
      <c r="A763" s="2">
        <v>42766</v>
      </c>
      <c r="B763" s="1" t="s">
        <v>5</v>
      </c>
      <c r="C763" s="1" t="s">
        <v>4</v>
      </c>
    </row>
    <row r="764" spans="1:3" x14ac:dyDescent="0.2">
      <c r="A764" s="2">
        <v>42767</v>
      </c>
      <c r="B764" s="1" t="s">
        <v>5</v>
      </c>
      <c r="C764" s="1" t="s">
        <v>4</v>
      </c>
    </row>
    <row r="765" spans="1:3" x14ac:dyDescent="0.2">
      <c r="A765" s="2">
        <v>42768</v>
      </c>
      <c r="B765" s="1" t="s">
        <v>5</v>
      </c>
      <c r="C765" s="1" t="s">
        <v>4</v>
      </c>
    </row>
    <row r="766" spans="1:3" x14ac:dyDescent="0.2">
      <c r="A766" s="2">
        <v>42769</v>
      </c>
      <c r="B766" s="1" t="s">
        <v>5</v>
      </c>
      <c r="C766" s="1" t="s">
        <v>4</v>
      </c>
    </row>
    <row r="767" spans="1:3" x14ac:dyDescent="0.2">
      <c r="A767" s="2">
        <v>42770</v>
      </c>
      <c r="B767" s="1" t="s">
        <v>5</v>
      </c>
      <c r="C767" s="1" t="s">
        <v>4</v>
      </c>
    </row>
    <row r="768" spans="1:3" x14ac:dyDescent="0.2">
      <c r="A768" s="2">
        <v>42771</v>
      </c>
      <c r="B768" s="1" t="s">
        <v>5</v>
      </c>
      <c r="C768" s="1" t="s">
        <v>4</v>
      </c>
    </row>
    <row r="769" spans="1:3" x14ac:dyDescent="0.2">
      <c r="A769" s="2">
        <v>42772</v>
      </c>
      <c r="B769" s="1" t="s">
        <v>5</v>
      </c>
      <c r="C769" s="1" t="s">
        <v>4</v>
      </c>
    </row>
    <row r="770" spans="1:3" x14ac:dyDescent="0.2">
      <c r="A770" s="2">
        <v>42773</v>
      </c>
      <c r="B770" s="1" t="s">
        <v>5</v>
      </c>
      <c r="C770" s="1" t="s">
        <v>4</v>
      </c>
    </row>
    <row r="771" spans="1:3" x14ac:dyDescent="0.2">
      <c r="A771" s="2">
        <v>42774</v>
      </c>
      <c r="B771" s="1" t="s">
        <v>5</v>
      </c>
      <c r="C771" s="1" t="s">
        <v>4</v>
      </c>
    </row>
    <row r="772" spans="1:3" x14ac:dyDescent="0.2">
      <c r="A772" s="2">
        <v>42775</v>
      </c>
      <c r="B772" s="1" t="s">
        <v>5</v>
      </c>
      <c r="C772" s="1" t="s">
        <v>4</v>
      </c>
    </row>
    <row r="773" spans="1:3" x14ac:dyDescent="0.2">
      <c r="A773" s="2">
        <v>42776</v>
      </c>
      <c r="B773" s="1" t="s">
        <v>5</v>
      </c>
      <c r="C773" s="1" t="s">
        <v>4</v>
      </c>
    </row>
    <row r="774" spans="1:3" x14ac:dyDescent="0.2">
      <c r="A774" s="2">
        <v>42777</v>
      </c>
      <c r="B774" s="1" t="s">
        <v>5</v>
      </c>
      <c r="C774" s="1" t="s">
        <v>4</v>
      </c>
    </row>
    <row r="775" spans="1:3" x14ac:dyDescent="0.2">
      <c r="A775" s="2">
        <v>42778</v>
      </c>
      <c r="B775" s="1" t="s">
        <v>5</v>
      </c>
      <c r="C775" s="1" t="s">
        <v>4</v>
      </c>
    </row>
    <row r="776" spans="1:3" x14ac:dyDescent="0.2">
      <c r="A776" s="2">
        <v>42779</v>
      </c>
      <c r="B776" s="1" t="s">
        <v>5</v>
      </c>
      <c r="C776" s="1" t="s">
        <v>4</v>
      </c>
    </row>
    <row r="777" spans="1:3" x14ac:dyDescent="0.2">
      <c r="A777" s="2">
        <v>42780</v>
      </c>
      <c r="B777" s="1" t="s">
        <v>5</v>
      </c>
      <c r="C777" s="1" t="s">
        <v>4</v>
      </c>
    </row>
    <row r="778" spans="1:3" x14ac:dyDescent="0.2">
      <c r="A778" s="2">
        <v>42781</v>
      </c>
      <c r="B778" s="1" t="s">
        <v>5</v>
      </c>
      <c r="C778" s="1" t="s">
        <v>4</v>
      </c>
    </row>
    <row r="779" spans="1:3" x14ac:dyDescent="0.2">
      <c r="A779" s="2">
        <v>42782</v>
      </c>
      <c r="B779" s="1" t="s">
        <v>5</v>
      </c>
      <c r="C779" s="1" t="s">
        <v>4</v>
      </c>
    </row>
    <row r="780" spans="1:3" x14ac:dyDescent="0.2">
      <c r="A780" s="2">
        <v>42783</v>
      </c>
      <c r="B780" s="1" t="s">
        <v>5</v>
      </c>
      <c r="C780" s="1" t="s">
        <v>4</v>
      </c>
    </row>
    <row r="781" spans="1:3" x14ac:dyDescent="0.2">
      <c r="A781" s="2">
        <v>42784</v>
      </c>
      <c r="B781" s="1" t="s">
        <v>5</v>
      </c>
      <c r="C781" s="1" t="s">
        <v>4</v>
      </c>
    </row>
    <row r="782" spans="1:3" x14ac:dyDescent="0.2">
      <c r="A782" s="2">
        <v>42785</v>
      </c>
      <c r="B782" s="1" t="s">
        <v>5</v>
      </c>
      <c r="C782" s="1" t="s">
        <v>4</v>
      </c>
    </row>
    <row r="783" spans="1:3" x14ac:dyDescent="0.2">
      <c r="A783" s="2">
        <v>42786</v>
      </c>
      <c r="B783" s="1" t="s">
        <v>5</v>
      </c>
      <c r="C783" s="1" t="s">
        <v>4</v>
      </c>
    </row>
    <row r="784" spans="1:3" x14ac:dyDescent="0.2">
      <c r="A784" s="2">
        <v>42787</v>
      </c>
      <c r="B784" s="1" t="s">
        <v>5</v>
      </c>
      <c r="C784" s="1" t="s">
        <v>4</v>
      </c>
    </row>
    <row r="785" spans="1:3" x14ac:dyDescent="0.2">
      <c r="A785" s="2">
        <v>42788</v>
      </c>
      <c r="B785" s="1" t="s">
        <v>5</v>
      </c>
      <c r="C785" s="1" t="s">
        <v>4</v>
      </c>
    </row>
    <row r="786" spans="1:3" x14ac:dyDescent="0.2">
      <c r="A786" s="2">
        <v>42789</v>
      </c>
      <c r="B786" s="1" t="s">
        <v>5</v>
      </c>
      <c r="C786" s="1" t="s">
        <v>4</v>
      </c>
    </row>
    <row r="787" spans="1:3" x14ac:dyDescent="0.2">
      <c r="A787" s="2">
        <v>42790</v>
      </c>
      <c r="B787" s="1" t="s">
        <v>5</v>
      </c>
      <c r="C787" s="1" t="s">
        <v>4</v>
      </c>
    </row>
    <row r="788" spans="1:3" x14ac:dyDescent="0.2">
      <c r="A788" s="2">
        <v>42791</v>
      </c>
      <c r="B788" s="1" t="s">
        <v>5</v>
      </c>
      <c r="C788" s="1" t="s">
        <v>4</v>
      </c>
    </row>
    <row r="789" spans="1:3" x14ac:dyDescent="0.2">
      <c r="A789" s="2">
        <v>42792</v>
      </c>
      <c r="B789" s="1" t="s">
        <v>5</v>
      </c>
      <c r="C789" s="1" t="s">
        <v>4</v>
      </c>
    </row>
    <row r="790" spans="1:3" x14ac:dyDescent="0.2">
      <c r="A790" s="2">
        <v>42793</v>
      </c>
      <c r="B790" s="1" t="s">
        <v>5</v>
      </c>
      <c r="C790" s="1" t="s">
        <v>4</v>
      </c>
    </row>
    <row r="791" spans="1:3" x14ac:dyDescent="0.2">
      <c r="A791" s="2">
        <v>42794</v>
      </c>
      <c r="B791" s="1" t="s">
        <v>5</v>
      </c>
      <c r="C791" s="1" t="s">
        <v>4</v>
      </c>
    </row>
    <row r="792" spans="1:3" x14ac:dyDescent="0.2">
      <c r="A792" s="2">
        <v>42795</v>
      </c>
      <c r="B792" s="1" t="s">
        <v>5</v>
      </c>
      <c r="C792" s="1" t="s">
        <v>4</v>
      </c>
    </row>
    <row r="793" spans="1:3" x14ac:dyDescent="0.2">
      <c r="A793" s="2">
        <v>42796</v>
      </c>
      <c r="B793" s="1" t="s">
        <v>5</v>
      </c>
      <c r="C793" s="1" t="s">
        <v>4</v>
      </c>
    </row>
    <row r="794" spans="1:3" x14ac:dyDescent="0.2">
      <c r="A794" s="2">
        <v>42797</v>
      </c>
      <c r="B794" s="1" t="s">
        <v>5</v>
      </c>
      <c r="C794" s="1" t="s">
        <v>4</v>
      </c>
    </row>
    <row r="795" spans="1:3" x14ac:dyDescent="0.2">
      <c r="A795" s="2">
        <v>42798</v>
      </c>
      <c r="B795" s="1" t="s">
        <v>5</v>
      </c>
      <c r="C795" s="1" t="s">
        <v>4</v>
      </c>
    </row>
    <row r="796" spans="1:3" x14ac:dyDescent="0.2">
      <c r="A796" s="2">
        <v>42799</v>
      </c>
      <c r="B796" s="1" t="s">
        <v>5</v>
      </c>
      <c r="C796" s="1" t="s">
        <v>4</v>
      </c>
    </row>
    <row r="797" spans="1:3" x14ac:dyDescent="0.2">
      <c r="A797" s="2">
        <v>42800</v>
      </c>
      <c r="B797" s="1" t="s">
        <v>5</v>
      </c>
      <c r="C797" s="1" t="s">
        <v>4</v>
      </c>
    </row>
    <row r="798" spans="1:3" x14ac:dyDescent="0.2">
      <c r="A798" s="2">
        <v>42801</v>
      </c>
      <c r="B798" s="1" t="s">
        <v>5</v>
      </c>
      <c r="C798" s="1" t="s">
        <v>4</v>
      </c>
    </row>
    <row r="799" spans="1:3" x14ac:dyDescent="0.2">
      <c r="A799" s="2">
        <v>42802</v>
      </c>
      <c r="B799" s="1" t="s">
        <v>5</v>
      </c>
      <c r="C799" s="1" t="s">
        <v>4</v>
      </c>
    </row>
    <row r="800" spans="1:3" x14ac:dyDescent="0.2">
      <c r="A800" s="2">
        <v>42803</v>
      </c>
      <c r="B800" s="1" t="s">
        <v>5</v>
      </c>
      <c r="C800" s="1" t="s">
        <v>4</v>
      </c>
    </row>
    <row r="801" spans="1:3" x14ac:dyDescent="0.2">
      <c r="A801" s="2">
        <v>42804</v>
      </c>
      <c r="B801" s="1" t="s">
        <v>5</v>
      </c>
      <c r="C801" s="1" t="s">
        <v>4</v>
      </c>
    </row>
    <row r="802" spans="1:3" x14ac:dyDescent="0.2">
      <c r="A802" s="2">
        <v>42805</v>
      </c>
      <c r="B802" s="1" t="s">
        <v>5</v>
      </c>
      <c r="C802" s="1" t="s">
        <v>4</v>
      </c>
    </row>
    <row r="803" spans="1:3" x14ac:dyDescent="0.2">
      <c r="A803" s="2">
        <v>42806</v>
      </c>
      <c r="B803" s="1" t="s">
        <v>5</v>
      </c>
      <c r="C803" s="1" t="s">
        <v>4</v>
      </c>
    </row>
    <row r="804" spans="1:3" x14ac:dyDescent="0.2">
      <c r="A804" s="2">
        <v>42807</v>
      </c>
      <c r="B804" s="1" t="s">
        <v>5</v>
      </c>
      <c r="C804" s="1" t="s">
        <v>5</v>
      </c>
    </row>
    <row r="805" spans="1:3" x14ac:dyDescent="0.2">
      <c r="A805" s="2">
        <v>42808</v>
      </c>
      <c r="B805" s="1" t="s">
        <v>5</v>
      </c>
      <c r="C805" s="1" t="s">
        <v>4</v>
      </c>
    </row>
    <row r="806" spans="1:3" x14ac:dyDescent="0.2">
      <c r="A806" s="2">
        <v>42809</v>
      </c>
      <c r="B806" s="1" t="s">
        <v>5</v>
      </c>
      <c r="C806" s="1" t="s">
        <v>4</v>
      </c>
    </row>
    <row r="807" spans="1:3" x14ac:dyDescent="0.2">
      <c r="A807" s="2">
        <v>42810</v>
      </c>
      <c r="B807" s="1" t="s">
        <v>5</v>
      </c>
      <c r="C807" s="1" t="s">
        <v>4</v>
      </c>
    </row>
    <row r="808" spans="1:3" x14ac:dyDescent="0.2">
      <c r="A808" s="2">
        <v>42811</v>
      </c>
      <c r="B808" s="1" t="s">
        <v>5</v>
      </c>
      <c r="C808" s="1" t="s">
        <v>4</v>
      </c>
    </row>
    <row r="809" spans="1:3" x14ac:dyDescent="0.2">
      <c r="A809" s="2">
        <v>42812</v>
      </c>
      <c r="B809" s="1" t="s">
        <v>5</v>
      </c>
      <c r="C809" s="1" t="s">
        <v>4</v>
      </c>
    </row>
    <row r="810" spans="1:3" x14ac:dyDescent="0.2">
      <c r="A810" s="2">
        <v>42813</v>
      </c>
      <c r="B810" s="1" t="s">
        <v>5</v>
      </c>
      <c r="C810" s="1" t="s">
        <v>4</v>
      </c>
    </row>
    <row r="811" spans="1:3" x14ac:dyDescent="0.2">
      <c r="A811" s="2">
        <v>42814</v>
      </c>
      <c r="B811" s="1" t="s">
        <v>5</v>
      </c>
      <c r="C811" s="1" t="s">
        <v>4</v>
      </c>
    </row>
    <row r="812" spans="1:3" x14ac:dyDescent="0.2">
      <c r="A812" s="2">
        <v>42815</v>
      </c>
      <c r="B812" s="1" t="s">
        <v>5</v>
      </c>
      <c r="C812" s="1" t="s">
        <v>4</v>
      </c>
    </row>
    <row r="813" spans="1:3" x14ac:dyDescent="0.2">
      <c r="A813" s="2">
        <v>42816</v>
      </c>
      <c r="B813" s="1" t="s">
        <v>5</v>
      </c>
      <c r="C813" s="1" t="s">
        <v>4</v>
      </c>
    </row>
    <row r="814" spans="1:3" x14ac:dyDescent="0.2">
      <c r="A814" s="2">
        <v>42817</v>
      </c>
      <c r="B814" s="1" t="s">
        <v>5</v>
      </c>
      <c r="C814" s="1" t="s">
        <v>4</v>
      </c>
    </row>
    <row r="815" spans="1:3" x14ac:dyDescent="0.2">
      <c r="A815" s="2">
        <v>42818</v>
      </c>
      <c r="B815" s="1" t="s">
        <v>5</v>
      </c>
      <c r="C815" s="1" t="s">
        <v>4</v>
      </c>
    </row>
    <row r="816" spans="1:3" x14ac:dyDescent="0.2">
      <c r="A816" s="2">
        <v>42819</v>
      </c>
      <c r="B816" s="1" t="s">
        <v>5</v>
      </c>
      <c r="C816" s="1" t="s">
        <v>4</v>
      </c>
    </row>
    <row r="817" spans="1:3" x14ac:dyDescent="0.2">
      <c r="A817" s="2">
        <v>42820</v>
      </c>
      <c r="B817" s="1" t="s">
        <v>5</v>
      </c>
      <c r="C817" s="1" t="s">
        <v>4</v>
      </c>
    </row>
    <row r="818" spans="1:3" x14ac:dyDescent="0.2">
      <c r="A818" s="2">
        <v>42821</v>
      </c>
      <c r="B818" s="1" t="s">
        <v>5</v>
      </c>
      <c r="C818" s="1" t="s">
        <v>4</v>
      </c>
    </row>
    <row r="819" spans="1:3" x14ac:dyDescent="0.2">
      <c r="A819" s="2">
        <v>42822</v>
      </c>
      <c r="B819" s="1" t="s">
        <v>5</v>
      </c>
      <c r="C819" s="1" t="s">
        <v>4</v>
      </c>
    </row>
    <row r="820" spans="1:3" x14ac:dyDescent="0.2">
      <c r="A820" s="2">
        <v>42823</v>
      </c>
      <c r="B820" s="1" t="s">
        <v>5</v>
      </c>
      <c r="C820" s="1" t="s">
        <v>4</v>
      </c>
    </row>
    <row r="821" spans="1:3" x14ac:dyDescent="0.2">
      <c r="A821" s="2">
        <v>42824</v>
      </c>
      <c r="B821" s="1" t="s">
        <v>5</v>
      </c>
      <c r="C821" s="1" t="s">
        <v>4</v>
      </c>
    </row>
    <row r="822" spans="1:3" x14ac:dyDescent="0.2">
      <c r="A822" s="2">
        <v>42825</v>
      </c>
      <c r="B822" s="1" t="s">
        <v>4</v>
      </c>
      <c r="C822" s="1" t="s">
        <v>4</v>
      </c>
    </row>
    <row r="823" spans="1:3" x14ac:dyDescent="0.2">
      <c r="A823" s="2">
        <v>42826</v>
      </c>
      <c r="B823" s="1" t="s">
        <v>4</v>
      </c>
      <c r="C823" s="1" t="s">
        <v>4</v>
      </c>
    </row>
    <row r="824" spans="1:3" x14ac:dyDescent="0.2">
      <c r="A824" s="2">
        <v>42827</v>
      </c>
      <c r="B824" s="1" t="s">
        <v>4</v>
      </c>
      <c r="C824" s="1" t="s">
        <v>4</v>
      </c>
    </row>
    <row r="825" spans="1:3" x14ac:dyDescent="0.2">
      <c r="A825" s="2">
        <v>42828</v>
      </c>
      <c r="B825" s="1" t="s">
        <v>4</v>
      </c>
      <c r="C825" s="1" t="s">
        <v>4</v>
      </c>
    </row>
    <row r="826" spans="1:3" x14ac:dyDescent="0.2">
      <c r="A826" s="2">
        <v>42829</v>
      </c>
      <c r="B826" s="1" t="s">
        <v>4</v>
      </c>
      <c r="C826" s="1" t="s">
        <v>4</v>
      </c>
    </row>
    <row r="827" spans="1:3" x14ac:dyDescent="0.2">
      <c r="A827" s="2">
        <v>42830</v>
      </c>
      <c r="B827" s="1" t="s">
        <v>4</v>
      </c>
      <c r="C827" s="1" t="s">
        <v>4</v>
      </c>
    </row>
    <row r="828" spans="1:3" x14ac:dyDescent="0.2">
      <c r="A828" s="2">
        <v>42831</v>
      </c>
      <c r="B828" s="1" t="s">
        <v>4</v>
      </c>
      <c r="C828" s="1" t="s">
        <v>4</v>
      </c>
    </row>
    <row r="829" spans="1:3" x14ac:dyDescent="0.2">
      <c r="A829" s="2">
        <v>42832</v>
      </c>
      <c r="B829" s="1" t="s">
        <v>4</v>
      </c>
      <c r="C829" s="1" t="s">
        <v>4</v>
      </c>
    </row>
    <row r="830" spans="1:3" x14ac:dyDescent="0.2">
      <c r="A830" s="2">
        <v>42833</v>
      </c>
      <c r="B830" s="1" t="s">
        <v>4</v>
      </c>
      <c r="C830" s="1" t="s">
        <v>4</v>
      </c>
    </row>
    <row r="831" spans="1:3" x14ac:dyDescent="0.2">
      <c r="A831" s="2">
        <v>42834</v>
      </c>
      <c r="B831" s="1" t="s">
        <v>4</v>
      </c>
      <c r="C831" s="1" t="s">
        <v>4</v>
      </c>
    </row>
    <row r="832" spans="1:3" x14ac:dyDescent="0.2">
      <c r="A832" s="2">
        <v>42835</v>
      </c>
      <c r="B832" s="1" t="s">
        <v>4</v>
      </c>
      <c r="C832" s="1" t="s">
        <v>4</v>
      </c>
    </row>
    <row r="833" spans="1:3" x14ac:dyDescent="0.2">
      <c r="A833" s="2">
        <v>42836</v>
      </c>
      <c r="B833" s="1" t="s">
        <v>4</v>
      </c>
      <c r="C833" s="1" t="s">
        <v>4</v>
      </c>
    </row>
    <row r="834" spans="1:3" x14ac:dyDescent="0.2">
      <c r="A834" s="2">
        <v>42837</v>
      </c>
      <c r="B834" s="1" t="s">
        <v>4</v>
      </c>
      <c r="C834" s="1" t="s">
        <v>4</v>
      </c>
    </row>
    <row r="835" spans="1:3" x14ac:dyDescent="0.2">
      <c r="A835" s="2">
        <v>42838</v>
      </c>
      <c r="B835" s="1" t="s">
        <v>4</v>
      </c>
      <c r="C835" s="1" t="s">
        <v>4</v>
      </c>
    </row>
    <row r="836" spans="1:3" x14ac:dyDescent="0.2">
      <c r="A836" s="2">
        <v>42839</v>
      </c>
      <c r="B836" s="1" t="s">
        <v>4</v>
      </c>
      <c r="C836" s="1" t="s">
        <v>5</v>
      </c>
    </row>
    <row r="837" spans="1:3" x14ac:dyDescent="0.2">
      <c r="A837" s="2">
        <v>42840</v>
      </c>
      <c r="B837" s="1" t="s">
        <v>4</v>
      </c>
      <c r="C837" s="1" t="s">
        <v>5</v>
      </c>
    </row>
    <row r="838" spans="1:3" x14ac:dyDescent="0.2">
      <c r="A838" s="2">
        <v>42841</v>
      </c>
      <c r="B838" s="1" t="s">
        <v>4</v>
      </c>
      <c r="C838" s="1" t="s">
        <v>5</v>
      </c>
    </row>
    <row r="839" spans="1:3" x14ac:dyDescent="0.2">
      <c r="A839" s="2">
        <v>42842</v>
      </c>
      <c r="B839" s="1" t="s">
        <v>4</v>
      </c>
      <c r="C839" s="1" t="s">
        <v>5</v>
      </c>
    </row>
    <row r="840" spans="1:3" x14ac:dyDescent="0.2">
      <c r="A840" s="2">
        <v>42843</v>
      </c>
      <c r="B840" s="1" t="s">
        <v>4</v>
      </c>
      <c r="C840" s="1" t="s">
        <v>4</v>
      </c>
    </row>
    <row r="841" spans="1:3" x14ac:dyDescent="0.2">
      <c r="A841" s="2">
        <v>42844</v>
      </c>
      <c r="B841" s="1" t="s">
        <v>5</v>
      </c>
      <c r="C841" s="1" t="s">
        <v>4</v>
      </c>
    </row>
    <row r="842" spans="1:3" x14ac:dyDescent="0.2">
      <c r="A842" s="2">
        <v>42845</v>
      </c>
      <c r="B842" s="1" t="s">
        <v>5</v>
      </c>
      <c r="C842" s="1" t="s">
        <v>4</v>
      </c>
    </row>
    <row r="843" spans="1:3" x14ac:dyDescent="0.2">
      <c r="A843" s="2">
        <v>42846</v>
      </c>
      <c r="B843" s="1" t="s">
        <v>5</v>
      </c>
      <c r="C843" s="1" t="s">
        <v>4</v>
      </c>
    </row>
    <row r="844" spans="1:3" x14ac:dyDescent="0.2">
      <c r="A844" s="2">
        <v>42847</v>
      </c>
      <c r="B844" s="1" t="s">
        <v>5</v>
      </c>
      <c r="C844" s="1" t="s">
        <v>4</v>
      </c>
    </row>
    <row r="845" spans="1:3" x14ac:dyDescent="0.2">
      <c r="A845" s="2">
        <v>42848</v>
      </c>
      <c r="B845" s="1" t="s">
        <v>5</v>
      </c>
      <c r="C845" s="1" t="s">
        <v>4</v>
      </c>
    </row>
    <row r="846" spans="1:3" x14ac:dyDescent="0.2">
      <c r="A846" s="2">
        <v>42849</v>
      </c>
      <c r="B846" s="1" t="s">
        <v>5</v>
      </c>
      <c r="C846" s="1" t="s">
        <v>4</v>
      </c>
    </row>
    <row r="847" spans="1:3" x14ac:dyDescent="0.2">
      <c r="A847" s="2">
        <v>42850</v>
      </c>
      <c r="B847" s="1" t="s">
        <v>5</v>
      </c>
      <c r="C847" s="1" t="s">
        <v>5</v>
      </c>
    </row>
    <row r="848" spans="1:3" x14ac:dyDescent="0.2">
      <c r="A848" s="2">
        <v>42851</v>
      </c>
      <c r="B848" s="1" t="s">
        <v>5</v>
      </c>
      <c r="C848" s="1" t="s">
        <v>4</v>
      </c>
    </row>
    <row r="849" spans="1:3" x14ac:dyDescent="0.2">
      <c r="A849" s="2">
        <v>42852</v>
      </c>
      <c r="B849" s="1" t="s">
        <v>5</v>
      </c>
      <c r="C849" s="1" t="s">
        <v>4</v>
      </c>
    </row>
    <row r="850" spans="1:3" x14ac:dyDescent="0.2">
      <c r="A850" s="2">
        <v>42853</v>
      </c>
      <c r="B850" s="1" t="s">
        <v>5</v>
      </c>
      <c r="C850" s="1" t="s">
        <v>4</v>
      </c>
    </row>
    <row r="851" spans="1:3" x14ac:dyDescent="0.2">
      <c r="A851" s="2">
        <v>42854</v>
      </c>
      <c r="B851" s="1" t="s">
        <v>5</v>
      </c>
      <c r="C851" s="1" t="s">
        <v>4</v>
      </c>
    </row>
    <row r="852" spans="1:3" x14ac:dyDescent="0.2">
      <c r="A852" s="2">
        <v>42855</v>
      </c>
      <c r="B852" s="1" t="s">
        <v>5</v>
      </c>
      <c r="C852" s="1" t="s">
        <v>4</v>
      </c>
    </row>
    <row r="853" spans="1:3" x14ac:dyDescent="0.2">
      <c r="A853" s="2">
        <v>42856</v>
      </c>
      <c r="B853" s="1" t="s">
        <v>5</v>
      </c>
      <c r="C853" s="1" t="s">
        <v>4</v>
      </c>
    </row>
    <row r="854" spans="1:3" x14ac:dyDescent="0.2">
      <c r="A854" s="2">
        <v>42857</v>
      </c>
      <c r="B854" s="1" t="s">
        <v>5</v>
      </c>
      <c r="C854" s="1" t="s">
        <v>4</v>
      </c>
    </row>
    <row r="855" spans="1:3" x14ac:dyDescent="0.2">
      <c r="A855" s="2">
        <v>42858</v>
      </c>
      <c r="B855" s="1" t="s">
        <v>5</v>
      </c>
      <c r="C855" s="1" t="s">
        <v>4</v>
      </c>
    </row>
    <row r="856" spans="1:3" x14ac:dyDescent="0.2">
      <c r="A856" s="2">
        <v>42859</v>
      </c>
      <c r="B856" s="1" t="s">
        <v>5</v>
      </c>
      <c r="C856" s="1" t="s">
        <v>4</v>
      </c>
    </row>
    <row r="857" spans="1:3" x14ac:dyDescent="0.2">
      <c r="A857" s="2">
        <v>42860</v>
      </c>
      <c r="B857" s="1" t="s">
        <v>5</v>
      </c>
      <c r="C857" s="1" t="s">
        <v>4</v>
      </c>
    </row>
    <row r="858" spans="1:3" x14ac:dyDescent="0.2">
      <c r="A858" s="2">
        <v>42861</v>
      </c>
      <c r="B858" s="1" t="s">
        <v>5</v>
      </c>
      <c r="C858" s="1" t="s">
        <v>4</v>
      </c>
    </row>
    <row r="859" spans="1:3" x14ac:dyDescent="0.2">
      <c r="A859" s="2">
        <v>42862</v>
      </c>
      <c r="B859" s="1" t="s">
        <v>5</v>
      </c>
      <c r="C859" s="1" t="s">
        <v>4</v>
      </c>
    </row>
    <row r="860" spans="1:3" x14ac:dyDescent="0.2">
      <c r="A860" s="2">
        <v>42863</v>
      </c>
      <c r="B860" s="1" t="s">
        <v>5</v>
      </c>
      <c r="C860" s="1" t="s">
        <v>4</v>
      </c>
    </row>
    <row r="861" spans="1:3" x14ac:dyDescent="0.2">
      <c r="A861" s="2">
        <v>42864</v>
      </c>
      <c r="B861" s="1" t="s">
        <v>5</v>
      </c>
      <c r="C861" s="1" t="s">
        <v>4</v>
      </c>
    </row>
    <row r="862" spans="1:3" x14ac:dyDescent="0.2">
      <c r="A862" s="2">
        <v>42865</v>
      </c>
      <c r="B862" s="1" t="s">
        <v>5</v>
      </c>
      <c r="C862" s="1" t="s">
        <v>4</v>
      </c>
    </row>
    <row r="863" spans="1:3" x14ac:dyDescent="0.2">
      <c r="A863" s="2">
        <v>42866</v>
      </c>
      <c r="B863" s="1" t="s">
        <v>5</v>
      </c>
      <c r="C863" s="1" t="s">
        <v>4</v>
      </c>
    </row>
    <row r="864" spans="1:3" x14ac:dyDescent="0.2">
      <c r="A864" s="2">
        <v>42867</v>
      </c>
      <c r="B864" s="1" t="s">
        <v>5</v>
      </c>
      <c r="C864" s="1" t="s">
        <v>4</v>
      </c>
    </row>
    <row r="865" spans="1:3" x14ac:dyDescent="0.2">
      <c r="A865" s="2">
        <v>42868</v>
      </c>
      <c r="B865" s="1" t="s">
        <v>5</v>
      </c>
      <c r="C865" s="1" t="s">
        <v>4</v>
      </c>
    </row>
    <row r="866" spans="1:3" x14ac:dyDescent="0.2">
      <c r="A866" s="2">
        <v>42869</v>
      </c>
      <c r="B866" s="1" t="s">
        <v>5</v>
      </c>
      <c r="C866" s="1" t="s">
        <v>4</v>
      </c>
    </row>
    <row r="867" spans="1:3" x14ac:dyDescent="0.2">
      <c r="A867" s="2">
        <v>42870</v>
      </c>
      <c r="B867" s="1" t="s">
        <v>5</v>
      </c>
      <c r="C867" s="1" t="s">
        <v>4</v>
      </c>
    </row>
    <row r="868" spans="1:3" x14ac:dyDescent="0.2">
      <c r="A868" s="2">
        <v>42871</v>
      </c>
      <c r="B868" s="1" t="s">
        <v>5</v>
      </c>
      <c r="C868" s="1" t="s">
        <v>4</v>
      </c>
    </row>
    <row r="869" spans="1:3" x14ac:dyDescent="0.2">
      <c r="A869" s="2">
        <v>42872</v>
      </c>
      <c r="B869" s="1" t="s">
        <v>5</v>
      </c>
      <c r="C869" s="1" t="s">
        <v>4</v>
      </c>
    </row>
    <row r="870" spans="1:3" x14ac:dyDescent="0.2">
      <c r="A870" s="2">
        <v>42873</v>
      </c>
      <c r="B870" s="1" t="s">
        <v>5</v>
      </c>
      <c r="C870" s="1" t="s">
        <v>4</v>
      </c>
    </row>
    <row r="871" spans="1:3" x14ac:dyDescent="0.2">
      <c r="A871" s="2">
        <v>42874</v>
      </c>
      <c r="B871" s="1" t="s">
        <v>5</v>
      </c>
      <c r="C871" s="1" t="s">
        <v>4</v>
      </c>
    </row>
    <row r="872" spans="1:3" x14ac:dyDescent="0.2">
      <c r="A872" s="2">
        <v>42875</v>
      </c>
      <c r="B872" s="1" t="s">
        <v>5</v>
      </c>
      <c r="C872" s="1" t="s">
        <v>4</v>
      </c>
    </row>
    <row r="873" spans="1:3" x14ac:dyDescent="0.2">
      <c r="A873" s="2">
        <v>42876</v>
      </c>
      <c r="B873" s="1" t="s">
        <v>5</v>
      </c>
      <c r="C873" s="1" t="s">
        <v>4</v>
      </c>
    </row>
    <row r="874" spans="1:3" x14ac:dyDescent="0.2">
      <c r="A874" s="2">
        <v>42877</v>
      </c>
      <c r="B874" s="1" t="s">
        <v>5</v>
      </c>
      <c r="C874" s="1" t="s">
        <v>4</v>
      </c>
    </row>
    <row r="875" spans="1:3" x14ac:dyDescent="0.2">
      <c r="A875" s="2">
        <v>42878</v>
      </c>
      <c r="B875" s="1" t="s">
        <v>5</v>
      </c>
      <c r="C875" s="1" t="s">
        <v>4</v>
      </c>
    </row>
    <row r="876" spans="1:3" x14ac:dyDescent="0.2">
      <c r="A876" s="2">
        <v>42879</v>
      </c>
      <c r="B876" s="1" t="s">
        <v>5</v>
      </c>
      <c r="C876" s="1" t="s">
        <v>4</v>
      </c>
    </row>
    <row r="877" spans="1:3" x14ac:dyDescent="0.2">
      <c r="A877" s="2">
        <v>42880</v>
      </c>
      <c r="B877" s="1" t="s">
        <v>5</v>
      </c>
      <c r="C877" s="1" t="s">
        <v>4</v>
      </c>
    </row>
    <row r="878" spans="1:3" x14ac:dyDescent="0.2">
      <c r="A878" s="2">
        <v>42881</v>
      </c>
      <c r="B878" s="1" t="s">
        <v>5</v>
      </c>
      <c r="C878" s="1" t="s">
        <v>4</v>
      </c>
    </row>
    <row r="879" spans="1:3" x14ac:dyDescent="0.2">
      <c r="A879" s="2">
        <v>42882</v>
      </c>
      <c r="B879" s="1" t="s">
        <v>5</v>
      </c>
      <c r="C879" s="1" t="s">
        <v>4</v>
      </c>
    </row>
    <row r="880" spans="1:3" x14ac:dyDescent="0.2">
      <c r="A880" s="2">
        <v>42883</v>
      </c>
      <c r="B880" s="1" t="s">
        <v>5</v>
      </c>
      <c r="C880" s="1" t="s">
        <v>4</v>
      </c>
    </row>
    <row r="881" spans="1:3" x14ac:dyDescent="0.2">
      <c r="A881" s="2">
        <v>42884</v>
      </c>
      <c r="B881" s="1" t="s">
        <v>5</v>
      </c>
      <c r="C881" s="1" t="s">
        <v>4</v>
      </c>
    </row>
    <row r="882" spans="1:3" x14ac:dyDescent="0.2">
      <c r="A882" s="2">
        <v>42885</v>
      </c>
      <c r="B882" s="1" t="s">
        <v>5</v>
      </c>
      <c r="C882" s="1" t="s">
        <v>4</v>
      </c>
    </row>
    <row r="883" spans="1:3" x14ac:dyDescent="0.2">
      <c r="A883" s="2">
        <v>42886</v>
      </c>
      <c r="B883" s="1" t="s">
        <v>5</v>
      </c>
      <c r="C883" s="1" t="s">
        <v>4</v>
      </c>
    </row>
    <row r="884" spans="1:3" x14ac:dyDescent="0.2">
      <c r="A884" s="2">
        <v>42887</v>
      </c>
      <c r="B884" s="1" t="s">
        <v>5</v>
      </c>
      <c r="C884" s="1" t="s">
        <v>4</v>
      </c>
    </row>
    <row r="885" spans="1:3" x14ac:dyDescent="0.2">
      <c r="A885" s="2">
        <v>42888</v>
      </c>
      <c r="B885" s="1" t="s">
        <v>5</v>
      </c>
      <c r="C885" s="1" t="s">
        <v>4</v>
      </c>
    </row>
    <row r="886" spans="1:3" x14ac:dyDescent="0.2">
      <c r="A886" s="2">
        <v>42889</v>
      </c>
      <c r="B886" s="1" t="s">
        <v>5</v>
      </c>
      <c r="C886" s="1" t="s">
        <v>4</v>
      </c>
    </row>
    <row r="887" spans="1:3" x14ac:dyDescent="0.2">
      <c r="A887" s="2">
        <v>42890</v>
      </c>
      <c r="B887" s="1" t="s">
        <v>5</v>
      </c>
      <c r="C887" s="1" t="s">
        <v>4</v>
      </c>
    </row>
    <row r="888" spans="1:3" x14ac:dyDescent="0.2">
      <c r="A888" s="2">
        <v>42891</v>
      </c>
      <c r="B888" s="1" t="s">
        <v>5</v>
      </c>
      <c r="C888" s="1" t="s">
        <v>4</v>
      </c>
    </row>
    <row r="889" spans="1:3" x14ac:dyDescent="0.2">
      <c r="A889" s="2">
        <v>42892</v>
      </c>
      <c r="B889" s="1" t="s">
        <v>5</v>
      </c>
      <c r="C889" s="1" t="s">
        <v>4</v>
      </c>
    </row>
    <row r="890" spans="1:3" x14ac:dyDescent="0.2">
      <c r="A890" s="2">
        <v>42893</v>
      </c>
      <c r="B890" s="1" t="s">
        <v>5</v>
      </c>
      <c r="C890" s="1" t="s">
        <v>4</v>
      </c>
    </row>
    <row r="891" spans="1:3" x14ac:dyDescent="0.2">
      <c r="A891" s="2">
        <v>42894</v>
      </c>
      <c r="B891" s="1" t="s">
        <v>5</v>
      </c>
      <c r="C891" s="1" t="s">
        <v>4</v>
      </c>
    </row>
    <row r="892" spans="1:3" x14ac:dyDescent="0.2">
      <c r="A892" s="2">
        <v>42895</v>
      </c>
      <c r="B892" s="1" t="s">
        <v>5</v>
      </c>
      <c r="C892" s="1" t="s">
        <v>4</v>
      </c>
    </row>
    <row r="893" spans="1:3" x14ac:dyDescent="0.2">
      <c r="A893" s="2">
        <v>42896</v>
      </c>
      <c r="B893" s="1" t="s">
        <v>5</v>
      </c>
      <c r="C893" s="1" t="s">
        <v>4</v>
      </c>
    </row>
    <row r="894" spans="1:3" x14ac:dyDescent="0.2">
      <c r="A894" s="2">
        <v>42897</v>
      </c>
      <c r="B894" s="1" t="s">
        <v>5</v>
      </c>
      <c r="C894" s="1" t="s">
        <v>4</v>
      </c>
    </row>
    <row r="895" spans="1:3" x14ac:dyDescent="0.2">
      <c r="A895" s="2">
        <v>42898</v>
      </c>
      <c r="B895" s="1" t="s">
        <v>5</v>
      </c>
      <c r="C895" s="1" t="s">
        <v>5</v>
      </c>
    </row>
    <row r="896" spans="1:3" x14ac:dyDescent="0.2">
      <c r="A896" s="2">
        <v>42899</v>
      </c>
      <c r="B896" s="1" t="s">
        <v>5</v>
      </c>
      <c r="C896" s="1" t="s">
        <v>4</v>
      </c>
    </row>
    <row r="897" spans="1:3" x14ac:dyDescent="0.2">
      <c r="A897" s="2">
        <v>42900</v>
      </c>
      <c r="B897" s="1" t="s">
        <v>5</v>
      </c>
      <c r="C897" s="1" t="s">
        <v>4</v>
      </c>
    </row>
    <row r="898" spans="1:3" x14ac:dyDescent="0.2">
      <c r="A898" s="2">
        <v>42901</v>
      </c>
      <c r="B898" s="1" t="s">
        <v>5</v>
      </c>
      <c r="C898" s="1" t="s">
        <v>4</v>
      </c>
    </row>
    <row r="899" spans="1:3" x14ac:dyDescent="0.2">
      <c r="A899" s="2">
        <v>42902</v>
      </c>
      <c r="B899" s="1" t="s">
        <v>5</v>
      </c>
      <c r="C899" s="1" t="s">
        <v>4</v>
      </c>
    </row>
    <row r="900" spans="1:3" x14ac:dyDescent="0.2">
      <c r="A900" s="2">
        <v>42903</v>
      </c>
      <c r="B900" s="1" t="s">
        <v>5</v>
      </c>
      <c r="C900" s="1" t="s">
        <v>4</v>
      </c>
    </row>
    <row r="901" spans="1:3" x14ac:dyDescent="0.2">
      <c r="A901" s="2">
        <v>42904</v>
      </c>
      <c r="B901" s="1" t="s">
        <v>5</v>
      </c>
      <c r="C901" s="1" t="s">
        <v>4</v>
      </c>
    </row>
    <row r="902" spans="1:3" x14ac:dyDescent="0.2">
      <c r="A902" s="2">
        <v>42905</v>
      </c>
      <c r="B902" s="1" t="s">
        <v>5</v>
      </c>
      <c r="C902" s="1" t="s">
        <v>4</v>
      </c>
    </row>
    <row r="903" spans="1:3" x14ac:dyDescent="0.2">
      <c r="A903" s="2">
        <v>42906</v>
      </c>
      <c r="B903" s="1" t="s">
        <v>5</v>
      </c>
      <c r="C903" s="1" t="s">
        <v>4</v>
      </c>
    </row>
    <row r="904" spans="1:3" x14ac:dyDescent="0.2">
      <c r="A904" s="2">
        <v>42907</v>
      </c>
      <c r="B904" s="1" t="s">
        <v>5</v>
      </c>
      <c r="C904" s="1" t="s">
        <v>4</v>
      </c>
    </row>
    <row r="905" spans="1:3" x14ac:dyDescent="0.2">
      <c r="A905" s="2">
        <v>42908</v>
      </c>
      <c r="B905" s="1" t="s">
        <v>5</v>
      </c>
      <c r="C905" s="1" t="s">
        <v>4</v>
      </c>
    </row>
    <row r="906" spans="1:3" x14ac:dyDescent="0.2">
      <c r="A906" s="2">
        <v>42909</v>
      </c>
      <c r="B906" s="1" t="s">
        <v>5</v>
      </c>
      <c r="C906" s="1" t="s">
        <v>4</v>
      </c>
    </row>
    <row r="907" spans="1:3" x14ac:dyDescent="0.2">
      <c r="A907" s="2">
        <v>42910</v>
      </c>
      <c r="B907" s="1" t="s">
        <v>5</v>
      </c>
      <c r="C907" s="1" t="s">
        <v>4</v>
      </c>
    </row>
    <row r="908" spans="1:3" x14ac:dyDescent="0.2">
      <c r="A908" s="2">
        <v>42911</v>
      </c>
      <c r="B908" s="1" t="s">
        <v>5</v>
      </c>
      <c r="C908" s="1" t="s">
        <v>4</v>
      </c>
    </row>
    <row r="909" spans="1:3" x14ac:dyDescent="0.2">
      <c r="A909" s="2">
        <v>42912</v>
      </c>
      <c r="B909" s="1" t="s">
        <v>5</v>
      </c>
      <c r="C909" s="1" t="s">
        <v>4</v>
      </c>
    </row>
    <row r="910" spans="1:3" x14ac:dyDescent="0.2">
      <c r="A910" s="2">
        <v>42913</v>
      </c>
      <c r="B910" s="1" t="s">
        <v>5</v>
      </c>
      <c r="C910" s="1" t="s">
        <v>4</v>
      </c>
    </row>
    <row r="911" spans="1:3" x14ac:dyDescent="0.2">
      <c r="A911" s="2">
        <v>42914</v>
      </c>
      <c r="B911" s="1" t="s">
        <v>5</v>
      </c>
      <c r="C911" s="1" t="s">
        <v>4</v>
      </c>
    </row>
    <row r="912" spans="1:3" x14ac:dyDescent="0.2">
      <c r="A912" s="2">
        <v>42915</v>
      </c>
      <c r="B912" s="1" t="s">
        <v>5</v>
      </c>
      <c r="C912" s="1" t="s">
        <v>4</v>
      </c>
    </row>
    <row r="913" spans="1:3" x14ac:dyDescent="0.2">
      <c r="A913" s="2">
        <v>42916</v>
      </c>
      <c r="B913" s="1" t="s">
        <v>4</v>
      </c>
      <c r="C913" s="1" t="s">
        <v>4</v>
      </c>
    </row>
    <row r="914" spans="1:3" x14ac:dyDescent="0.2">
      <c r="A914" s="2">
        <v>42917</v>
      </c>
      <c r="B914" s="1" t="s">
        <v>4</v>
      </c>
      <c r="C914" s="1" t="s">
        <v>4</v>
      </c>
    </row>
    <row r="915" spans="1:3" x14ac:dyDescent="0.2">
      <c r="A915" s="2">
        <v>42918</v>
      </c>
      <c r="B915" s="1" t="s">
        <v>4</v>
      </c>
      <c r="C915" s="1" t="s">
        <v>4</v>
      </c>
    </row>
    <row r="916" spans="1:3" x14ac:dyDescent="0.2">
      <c r="A916" s="2">
        <v>42919</v>
      </c>
      <c r="B916" s="1" t="s">
        <v>4</v>
      </c>
      <c r="C916" s="1" t="s">
        <v>4</v>
      </c>
    </row>
    <row r="917" spans="1:3" x14ac:dyDescent="0.2">
      <c r="A917" s="2">
        <v>42920</v>
      </c>
      <c r="B917" s="1" t="s">
        <v>4</v>
      </c>
      <c r="C917" s="1" t="s">
        <v>4</v>
      </c>
    </row>
    <row r="918" spans="1:3" x14ac:dyDescent="0.2">
      <c r="A918" s="2">
        <v>42921</v>
      </c>
      <c r="B918" s="1" t="s">
        <v>4</v>
      </c>
      <c r="C918" s="1" t="s">
        <v>4</v>
      </c>
    </row>
    <row r="919" spans="1:3" x14ac:dyDescent="0.2">
      <c r="A919" s="2">
        <v>42922</v>
      </c>
      <c r="B919" s="1" t="s">
        <v>4</v>
      </c>
      <c r="C919" s="1" t="s">
        <v>4</v>
      </c>
    </row>
    <row r="920" spans="1:3" x14ac:dyDescent="0.2">
      <c r="A920" s="2">
        <v>42923</v>
      </c>
      <c r="B920" s="1" t="s">
        <v>4</v>
      </c>
      <c r="C920" s="1" t="s">
        <v>4</v>
      </c>
    </row>
    <row r="921" spans="1:3" x14ac:dyDescent="0.2">
      <c r="A921" s="2">
        <v>42924</v>
      </c>
      <c r="B921" s="1" t="s">
        <v>4</v>
      </c>
      <c r="C921" s="1" t="s">
        <v>4</v>
      </c>
    </row>
    <row r="922" spans="1:3" x14ac:dyDescent="0.2">
      <c r="A922" s="2">
        <v>42925</v>
      </c>
      <c r="B922" s="1" t="s">
        <v>4</v>
      </c>
      <c r="C922" s="1" t="s">
        <v>4</v>
      </c>
    </row>
    <row r="923" spans="1:3" x14ac:dyDescent="0.2">
      <c r="A923" s="2">
        <v>42926</v>
      </c>
      <c r="B923" s="1" t="s">
        <v>4</v>
      </c>
      <c r="C923" s="1" t="s">
        <v>4</v>
      </c>
    </row>
    <row r="924" spans="1:3" x14ac:dyDescent="0.2">
      <c r="A924" s="2">
        <v>42927</v>
      </c>
      <c r="B924" s="1" t="s">
        <v>4</v>
      </c>
      <c r="C924" s="1" t="s">
        <v>4</v>
      </c>
    </row>
    <row r="925" spans="1:3" x14ac:dyDescent="0.2">
      <c r="A925" s="2">
        <v>42928</v>
      </c>
      <c r="B925" s="1" t="s">
        <v>4</v>
      </c>
      <c r="C925" s="1" t="s">
        <v>4</v>
      </c>
    </row>
    <row r="926" spans="1:3" x14ac:dyDescent="0.2">
      <c r="A926" s="2">
        <v>42929</v>
      </c>
      <c r="B926" s="1" t="s">
        <v>4</v>
      </c>
      <c r="C926" s="1" t="s">
        <v>4</v>
      </c>
    </row>
    <row r="927" spans="1:3" x14ac:dyDescent="0.2">
      <c r="A927" s="2">
        <v>42930</v>
      </c>
      <c r="B927" s="1" t="s">
        <v>4</v>
      </c>
      <c r="C927" s="1" t="s">
        <v>4</v>
      </c>
    </row>
    <row r="928" spans="1:3" x14ac:dyDescent="0.2">
      <c r="A928" s="2">
        <v>42931</v>
      </c>
      <c r="B928" s="1" t="s">
        <v>4</v>
      </c>
      <c r="C928" s="1" t="s">
        <v>4</v>
      </c>
    </row>
    <row r="929" spans="1:3" x14ac:dyDescent="0.2">
      <c r="A929" s="2">
        <v>42932</v>
      </c>
      <c r="B929" s="1" t="s">
        <v>4</v>
      </c>
      <c r="C929" s="1" t="s">
        <v>4</v>
      </c>
    </row>
    <row r="930" spans="1:3" x14ac:dyDescent="0.2">
      <c r="A930" s="2">
        <v>42933</v>
      </c>
      <c r="B930" s="1" t="s">
        <v>4</v>
      </c>
      <c r="C930" s="1" t="s">
        <v>4</v>
      </c>
    </row>
    <row r="931" spans="1:3" x14ac:dyDescent="0.2">
      <c r="A931" s="2">
        <v>42934</v>
      </c>
      <c r="B931" s="1" t="s">
        <v>5</v>
      </c>
      <c r="C931" s="1" t="s">
        <v>4</v>
      </c>
    </row>
    <row r="932" spans="1:3" x14ac:dyDescent="0.2">
      <c r="A932" s="2">
        <v>42935</v>
      </c>
      <c r="B932" s="1" t="s">
        <v>5</v>
      </c>
      <c r="C932" s="1" t="s">
        <v>4</v>
      </c>
    </row>
    <row r="933" spans="1:3" x14ac:dyDescent="0.2">
      <c r="A933" s="2">
        <v>42936</v>
      </c>
      <c r="B933" s="1" t="s">
        <v>5</v>
      </c>
      <c r="C933" s="1" t="s">
        <v>4</v>
      </c>
    </row>
    <row r="934" spans="1:3" x14ac:dyDescent="0.2">
      <c r="A934" s="2">
        <v>42937</v>
      </c>
      <c r="B934" s="1" t="s">
        <v>5</v>
      </c>
      <c r="C934" s="1" t="s">
        <v>4</v>
      </c>
    </row>
    <row r="935" spans="1:3" x14ac:dyDescent="0.2">
      <c r="A935" s="2">
        <v>42938</v>
      </c>
      <c r="B935" s="1" t="s">
        <v>5</v>
      </c>
      <c r="C935" s="1" t="s">
        <v>4</v>
      </c>
    </row>
    <row r="936" spans="1:3" x14ac:dyDescent="0.2">
      <c r="A936" s="2">
        <v>42939</v>
      </c>
      <c r="B936" s="1" t="s">
        <v>5</v>
      </c>
      <c r="C936" s="1" t="s">
        <v>4</v>
      </c>
    </row>
    <row r="937" spans="1:3" x14ac:dyDescent="0.2">
      <c r="A937" s="2">
        <v>42940</v>
      </c>
      <c r="B937" s="1" t="s">
        <v>5</v>
      </c>
      <c r="C937" s="1" t="s">
        <v>4</v>
      </c>
    </row>
    <row r="938" spans="1:3" x14ac:dyDescent="0.2">
      <c r="A938" s="2">
        <v>42941</v>
      </c>
      <c r="B938" s="1" t="s">
        <v>5</v>
      </c>
      <c r="C938" s="1" t="s">
        <v>4</v>
      </c>
    </row>
    <row r="939" spans="1:3" x14ac:dyDescent="0.2">
      <c r="A939" s="2">
        <v>42942</v>
      </c>
      <c r="B939" s="1" t="s">
        <v>5</v>
      </c>
      <c r="C939" s="1" t="s">
        <v>4</v>
      </c>
    </row>
    <row r="940" spans="1:3" x14ac:dyDescent="0.2">
      <c r="A940" s="2">
        <v>42943</v>
      </c>
      <c r="B940" s="1" t="s">
        <v>5</v>
      </c>
      <c r="C940" s="1" t="s">
        <v>4</v>
      </c>
    </row>
    <row r="941" spans="1:3" x14ac:dyDescent="0.2">
      <c r="A941" s="2">
        <v>42944</v>
      </c>
      <c r="B941" s="1" t="s">
        <v>5</v>
      </c>
      <c r="C941" s="1" t="s">
        <v>4</v>
      </c>
    </row>
    <row r="942" spans="1:3" x14ac:dyDescent="0.2">
      <c r="A942" s="2">
        <v>42945</v>
      </c>
      <c r="B942" s="1" t="s">
        <v>5</v>
      </c>
      <c r="C942" s="1" t="s">
        <v>4</v>
      </c>
    </row>
    <row r="943" spans="1:3" x14ac:dyDescent="0.2">
      <c r="A943" s="2">
        <v>42946</v>
      </c>
      <c r="B943" s="1" t="s">
        <v>5</v>
      </c>
      <c r="C943" s="1" t="s">
        <v>4</v>
      </c>
    </row>
    <row r="944" spans="1:3" x14ac:dyDescent="0.2">
      <c r="A944" s="2">
        <v>42947</v>
      </c>
      <c r="B944" s="1" t="s">
        <v>5</v>
      </c>
      <c r="C944" s="1" t="s">
        <v>4</v>
      </c>
    </row>
    <row r="945" spans="1:3" x14ac:dyDescent="0.2">
      <c r="A945" s="2">
        <v>42948</v>
      </c>
      <c r="B945" s="1" t="s">
        <v>5</v>
      </c>
      <c r="C945" s="1" t="s">
        <v>4</v>
      </c>
    </row>
    <row r="946" spans="1:3" x14ac:dyDescent="0.2">
      <c r="A946" s="2">
        <v>42949</v>
      </c>
      <c r="B946" s="1" t="s">
        <v>5</v>
      </c>
      <c r="C946" s="1" t="s">
        <v>4</v>
      </c>
    </row>
    <row r="947" spans="1:3" x14ac:dyDescent="0.2">
      <c r="A947" s="2">
        <v>42950</v>
      </c>
      <c r="B947" s="1" t="s">
        <v>5</v>
      </c>
      <c r="C947" s="1" t="s">
        <v>4</v>
      </c>
    </row>
    <row r="948" spans="1:3" x14ac:dyDescent="0.2">
      <c r="A948" s="2">
        <v>42951</v>
      </c>
      <c r="B948" s="1" t="s">
        <v>5</v>
      </c>
      <c r="C948" s="1" t="s">
        <v>4</v>
      </c>
    </row>
    <row r="949" spans="1:3" x14ac:dyDescent="0.2">
      <c r="A949" s="2">
        <v>42952</v>
      </c>
      <c r="B949" s="1" t="s">
        <v>5</v>
      </c>
      <c r="C949" s="1" t="s">
        <v>4</v>
      </c>
    </row>
    <row r="950" spans="1:3" x14ac:dyDescent="0.2">
      <c r="A950" s="2">
        <v>42953</v>
      </c>
      <c r="B950" s="1" t="s">
        <v>5</v>
      </c>
      <c r="C950" s="1" t="s">
        <v>4</v>
      </c>
    </row>
    <row r="951" spans="1:3" x14ac:dyDescent="0.2">
      <c r="A951" s="2">
        <v>42954</v>
      </c>
      <c r="B951" s="1" t="s">
        <v>5</v>
      </c>
      <c r="C951" s="1" t="s">
        <v>4</v>
      </c>
    </row>
    <row r="952" spans="1:3" x14ac:dyDescent="0.2">
      <c r="A952" s="2">
        <v>42955</v>
      </c>
      <c r="B952" s="1" t="s">
        <v>5</v>
      </c>
      <c r="C952" s="1" t="s">
        <v>4</v>
      </c>
    </row>
    <row r="953" spans="1:3" x14ac:dyDescent="0.2">
      <c r="A953" s="2">
        <v>42956</v>
      </c>
      <c r="B953" s="1" t="s">
        <v>5</v>
      </c>
      <c r="C953" s="1" t="s">
        <v>4</v>
      </c>
    </row>
    <row r="954" spans="1:3" x14ac:dyDescent="0.2">
      <c r="A954" s="2">
        <v>42957</v>
      </c>
      <c r="B954" s="1" t="s">
        <v>5</v>
      </c>
      <c r="C954" s="1" t="s">
        <v>4</v>
      </c>
    </row>
    <row r="955" spans="1:3" x14ac:dyDescent="0.2">
      <c r="A955" s="2">
        <v>42958</v>
      </c>
      <c r="B955" s="1" t="s">
        <v>5</v>
      </c>
      <c r="C955" s="1" t="s">
        <v>4</v>
      </c>
    </row>
    <row r="956" spans="1:3" x14ac:dyDescent="0.2">
      <c r="A956" s="2">
        <v>42959</v>
      </c>
      <c r="B956" s="1" t="s">
        <v>5</v>
      </c>
      <c r="C956" s="1" t="s">
        <v>4</v>
      </c>
    </row>
    <row r="957" spans="1:3" x14ac:dyDescent="0.2">
      <c r="A957" s="2">
        <v>42960</v>
      </c>
      <c r="B957" s="1" t="s">
        <v>5</v>
      </c>
      <c r="C957" s="1" t="s">
        <v>4</v>
      </c>
    </row>
    <row r="958" spans="1:3" x14ac:dyDescent="0.2">
      <c r="A958" s="2">
        <v>42961</v>
      </c>
      <c r="B958" s="1" t="s">
        <v>5</v>
      </c>
      <c r="C958" s="1" t="s">
        <v>4</v>
      </c>
    </row>
    <row r="959" spans="1:3" x14ac:dyDescent="0.2">
      <c r="A959" s="2">
        <v>42962</v>
      </c>
      <c r="B959" s="1" t="s">
        <v>5</v>
      </c>
      <c r="C959" s="1" t="s">
        <v>4</v>
      </c>
    </row>
    <row r="960" spans="1:3" x14ac:dyDescent="0.2">
      <c r="A960" s="2">
        <v>42963</v>
      </c>
      <c r="B960" s="1" t="s">
        <v>5</v>
      </c>
      <c r="C960" s="1" t="s">
        <v>4</v>
      </c>
    </row>
    <row r="961" spans="1:3" x14ac:dyDescent="0.2">
      <c r="A961" s="2">
        <v>42964</v>
      </c>
      <c r="B961" s="1" t="s">
        <v>5</v>
      </c>
      <c r="C961" s="1" t="s">
        <v>4</v>
      </c>
    </row>
    <row r="962" spans="1:3" x14ac:dyDescent="0.2">
      <c r="A962" s="2">
        <v>42965</v>
      </c>
      <c r="B962" s="1" t="s">
        <v>5</v>
      </c>
      <c r="C962" s="1" t="s">
        <v>4</v>
      </c>
    </row>
    <row r="963" spans="1:3" x14ac:dyDescent="0.2">
      <c r="A963" s="2">
        <v>42966</v>
      </c>
      <c r="B963" s="1" t="s">
        <v>5</v>
      </c>
      <c r="C963" s="1" t="s">
        <v>4</v>
      </c>
    </row>
    <row r="964" spans="1:3" x14ac:dyDescent="0.2">
      <c r="A964" s="2">
        <v>42967</v>
      </c>
      <c r="B964" s="1" t="s">
        <v>5</v>
      </c>
      <c r="C964" s="1" t="s">
        <v>4</v>
      </c>
    </row>
    <row r="965" spans="1:3" x14ac:dyDescent="0.2">
      <c r="A965" s="2">
        <v>42968</v>
      </c>
      <c r="B965" s="1" t="s">
        <v>5</v>
      </c>
      <c r="C965" s="1" t="s">
        <v>4</v>
      </c>
    </row>
    <row r="966" spans="1:3" x14ac:dyDescent="0.2">
      <c r="A966" s="2">
        <v>42969</v>
      </c>
      <c r="B966" s="1" t="s">
        <v>5</v>
      </c>
      <c r="C966" s="1" t="s">
        <v>4</v>
      </c>
    </row>
    <row r="967" spans="1:3" x14ac:dyDescent="0.2">
      <c r="A967" s="2">
        <v>42970</v>
      </c>
      <c r="B967" s="1" t="s">
        <v>5</v>
      </c>
      <c r="C967" s="1" t="s">
        <v>4</v>
      </c>
    </row>
    <row r="968" spans="1:3" x14ac:dyDescent="0.2">
      <c r="A968" s="2">
        <v>42971</v>
      </c>
      <c r="B968" s="1" t="s">
        <v>5</v>
      </c>
      <c r="C968" s="1" t="s">
        <v>4</v>
      </c>
    </row>
    <row r="969" spans="1:3" x14ac:dyDescent="0.2">
      <c r="A969" s="2">
        <v>42972</v>
      </c>
      <c r="B969" s="1" t="s">
        <v>5</v>
      </c>
      <c r="C969" s="1" t="s">
        <v>4</v>
      </c>
    </row>
    <row r="970" spans="1:3" x14ac:dyDescent="0.2">
      <c r="A970" s="2">
        <v>42973</v>
      </c>
      <c r="B970" s="1" t="s">
        <v>5</v>
      </c>
      <c r="C970" s="1" t="s">
        <v>4</v>
      </c>
    </row>
    <row r="971" spans="1:3" x14ac:dyDescent="0.2">
      <c r="A971" s="2">
        <v>42974</v>
      </c>
      <c r="B971" s="1" t="s">
        <v>5</v>
      </c>
      <c r="C971" s="1" t="s">
        <v>4</v>
      </c>
    </row>
    <row r="972" spans="1:3" x14ac:dyDescent="0.2">
      <c r="A972" s="2">
        <v>42975</v>
      </c>
      <c r="B972" s="1" t="s">
        <v>5</v>
      </c>
      <c r="C972" s="1" t="s">
        <v>4</v>
      </c>
    </row>
    <row r="973" spans="1:3" x14ac:dyDescent="0.2">
      <c r="A973" s="2">
        <v>42976</v>
      </c>
      <c r="B973" s="1" t="s">
        <v>5</v>
      </c>
      <c r="C973" s="1" t="s">
        <v>4</v>
      </c>
    </row>
    <row r="974" spans="1:3" x14ac:dyDescent="0.2">
      <c r="A974" s="2">
        <v>42977</v>
      </c>
      <c r="B974" s="1" t="s">
        <v>5</v>
      </c>
      <c r="C974" s="1" t="s">
        <v>4</v>
      </c>
    </row>
    <row r="975" spans="1:3" x14ac:dyDescent="0.2">
      <c r="A975" s="2">
        <v>42978</v>
      </c>
      <c r="B975" s="1" t="s">
        <v>5</v>
      </c>
      <c r="C975" s="1" t="s">
        <v>4</v>
      </c>
    </row>
    <row r="976" spans="1:3" x14ac:dyDescent="0.2">
      <c r="A976" s="2">
        <v>42979</v>
      </c>
      <c r="B976" s="1" t="s">
        <v>5</v>
      </c>
      <c r="C976" s="1" t="s">
        <v>4</v>
      </c>
    </row>
    <row r="977" spans="1:3" x14ac:dyDescent="0.2">
      <c r="A977" s="2">
        <v>42980</v>
      </c>
      <c r="B977" s="1" t="s">
        <v>5</v>
      </c>
      <c r="C977" s="1" t="s">
        <v>4</v>
      </c>
    </row>
    <row r="978" spans="1:3" x14ac:dyDescent="0.2">
      <c r="A978" s="2">
        <v>42981</v>
      </c>
      <c r="B978" s="1" t="s">
        <v>5</v>
      </c>
      <c r="C978" s="1" t="s">
        <v>4</v>
      </c>
    </row>
    <row r="979" spans="1:3" x14ac:dyDescent="0.2">
      <c r="A979" s="2">
        <v>42982</v>
      </c>
      <c r="B979" s="1" t="s">
        <v>5</v>
      </c>
      <c r="C979" s="1" t="s">
        <v>4</v>
      </c>
    </row>
    <row r="980" spans="1:3" x14ac:dyDescent="0.2">
      <c r="A980" s="2">
        <v>42983</v>
      </c>
      <c r="B980" s="1" t="s">
        <v>5</v>
      </c>
      <c r="C980" s="1" t="s">
        <v>4</v>
      </c>
    </row>
    <row r="981" spans="1:3" x14ac:dyDescent="0.2">
      <c r="A981" s="2">
        <v>42984</v>
      </c>
      <c r="B981" s="1" t="s">
        <v>5</v>
      </c>
      <c r="C981" s="1" t="s">
        <v>4</v>
      </c>
    </row>
    <row r="982" spans="1:3" x14ac:dyDescent="0.2">
      <c r="A982" s="2">
        <v>42985</v>
      </c>
      <c r="B982" s="1" t="s">
        <v>5</v>
      </c>
      <c r="C982" s="1" t="s">
        <v>4</v>
      </c>
    </row>
    <row r="983" spans="1:3" x14ac:dyDescent="0.2">
      <c r="A983" s="2">
        <v>42986</v>
      </c>
      <c r="B983" s="1" t="s">
        <v>5</v>
      </c>
      <c r="C983" s="1" t="s">
        <v>4</v>
      </c>
    </row>
    <row r="984" spans="1:3" x14ac:dyDescent="0.2">
      <c r="A984" s="2">
        <v>42987</v>
      </c>
      <c r="B984" s="1" t="s">
        <v>5</v>
      </c>
      <c r="C984" s="1" t="s">
        <v>4</v>
      </c>
    </row>
    <row r="985" spans="1:3" x14ac:dyDescent="0.2">
      <c r="A985" s="2">
        <v>42988</v>
      </c>
      <c r="B985" s="1" t="s">
        <v>5</v>
      </c>
      <c r="C985" s="1" t="s">
        <v>4</v>
      </c>
    </row>
    <row r="986" spans="1:3" x14ac:dyDescent="0.2">
      <c r="A986" s="2">
        <v>42989</v>
      </c>
      <c r="B986" s="1" t="s">
        <v>5</v>
      </c>
      <c r="C986" s="1" t="s">
        <v>4</v>
      </c>
    </row>
    <row r="987" spans="1:3" x14ac:dyDescent="0.2">
      <c r="A987" s="2">
        <v>42990</v>
      </c>
      <c r="B987" s="1" t="s">
        <v>5</v>
      </c>
      <c r="C987" s="1" t="s">
        <v>4</v>
      </c>
    </row>
    <row r="988" spans="1:3" x14ac:dyDescent="0.2">
      <c r="A988" s="2">
        <v>42991</v>
      </c>
      <c r="B988" s="1" t="s">
        <v>5</v>
      </c>
      <c r="C988" s="1" t="s">
        <v>4</v>
      </c>
    </row>
    <row r="989" spans="1:3" x14ac:dyDescent="0.2">
      <c r="A989" s="2">
        <v>42992</v>
      </c>
      <c r="B989" s="1" t="s">
        <v>5</v>
      </c>
      <c r="C989" s="1" t="s">
        <v>4</v>
      </c>
    </row>
    <row r="990" spans="1:3" x14ac:dyDescent="0.2">
      <c r="A990" s="2">
        <v>42993</v>
      </c>
      <c r="B990" s="1" t="s">
        <v>5</v>
      </c>
      <c r="C990" s="1" t="s">
        <v>4</v>
      </c>
    </row>
    <row r="991" spans="1:3" x14ac:dyDescent="0.2">
      <c r="A991" s="2">
        <v>42994</v>
      </c>
      <c r="B991" s="1" t="s">
        <v>5</v>
      </c>
      <c r="C991" s="1" t="s">
        <v>4</v>
      </c>
    </row>
    <row r="992" spans="1:3" x14ac:dyDescent="0.2">
      <c r="A992" s="2">
        <v>42995</v>
      </c>
      <c r="B992" s="1" t="s">
        <v>5</v>
      </c>
      <c r="C992" s="1" t="s">
        <v>4</v>
      </c>
    </row>
    <row r="993" spans="1:3" x14ac:dyDescent="0.2">
      <c r="A993" s="2">
        <v>42996</v>
      </c>
      <c r="B993" s="1" t="s">
        <v>5</v>
      </c>
      <c r="C993" s="1" t="s">
        <v>4</v>
      </c>
    </row>
    <row r="994" spans="1:3" x14ac:dyDescent="0.2">
      <c r="A994" s="2">
        <v>42997</v>
      </c>
      <c r="B994" s="1" t="s">
        <v>5</v>
      </c>
      <c r="C994" s="1" t="s">
        <v>4</v>
      </c>
    </row>
    <row r="995" spans="1:3" x14ac:dyDescent="0.2">
      <c r="A995" s="2">
        <v>42998</v>
      </c>
      <c r="B995" s="1" t="s">
        <v>5</v>
      </c>
      <c r="C995" s="1" t="s">
        <v>4</v>
      </c>
    </row>
    <row r="996" spans="1:3" x14ac:dyDescent="0.2">
      <c r="A996" s="2">
        <v>42999</v>
      </c>
      <c r="B996" s="1" t="s">
        <v>5</v>
      </c>
      <c r="C996" s="1" t="s">
        <v>4</v>
      </c>
    </row>
    <row r="997" spans="1:3" x14ac:dyDescent="0.2">
      <c r="A997" s="2">
        <v>43000</v>
      </c>
      <c r="B997" s="1" t="s">
        <v>4</v>
      </c>
      <c r="C997" s="1" t="s">
        <v>4</v>
      </c>
    </row>
    <row r="998" spans="1:3" x14ac:dyDescent="0.2">
      <c r="A998" s="2">
        <v>43001</v>
      </c>
      <c r="B998" s="1" t="s">
        <v>4</v>
      </c>
      <c r="C998" s="1" t="s">
        <v>4</v>
      </c>
    </row>
    <row r="999" spans="1:3" x14ac:dyDescent="0.2">
      <c r="A999" s="2">
        <v>43002</v>
      </c>
      <c r="B999" s="1" t="s">
        <v>4</v>
      </c>
      <c r="C999" s="1" t="s">
        <v>4</v>
      </c>
    </row>
    <row r="1000" spans="1:3" x14ac:dyDescent="0.2">
      <c r="A1000" s="2">
        <v>43003</v>
      </c>
      <c r="B1000" s="1" t="s">
        <v>4</v>
      </c>
      <c r="C1000" s="1" t="s">
        <v>4</v>
      </c>
    </row>
    <row r="1001" spans="1:3" x14ac:dyDescent="0.2">
      <c r="A1001" s="2">
        <v>43004</v>
      </c>
      <c r="B1001" s="1" t="s">
        <v>4</v>
      </c>
      <c r="C1001" s="1" t="s">
        <v>4</v>
      </c>
    </row>
    <row r="1002" spans="1:3" x14ac:dyDescent="0.2">
      <c r="A1002" s="2">
        <v>43005</v>
      </c>
      <c r="B1002" s="1" t="s">
        <v>4</v>
      </c>
      <c r="C1002" s="1" t="s">
        <v>4</v>
      </c>
    </row>
    <row r="1003" spans="1:3" x14ac:dyDescent="0.2">
      <c r="A1003" s="2">
        <v>43006</v>
      </c>
      <c r="B1003" s="1" t="s">
        <v>4</v>
      </c>
      <c r="C1003" s="1" t="s">
        <v>4</v>
      </c>
    </row>
    <row r="1004" spans="1:3" x14ac:dyDescent="0.2">
      <c r="A1004" s="2">
        <v>43007</v>
      </c>
      <c r="B1004" s="1" t="s">
        <v>4</v>
      </c>
      <c r="C1004" s="1" t="s">
        <v>5</v>
      </c>
    </row>
    <row r="1005" spans="1:3" x14ac:dyDescent="0.2">
      <c r="A1005" s="2">
        <v>43008</v>
      </c>
      <c r="B1005" s="1" t="s">
        <v>4</v>
      </c>
      <c r="C1005" s="1" t="s">
        <v>4</v>
      </c>
    </row>
    <row r="1006" spans="1:3" x14ac:dyDescent="0.2">
      <c r="A1006" s="2">
        <v>43009</v>
      </c>
      <c r="B1006" s="1" t="s">
        <v>4</v>
      </c>
      <c r="C1006" s="1" t="s">
        <v>4</v>
      </c>
    </row>
    <row r="1007" spans="1:3" x14ac:dyDescent="0.2">
      <c r="A1007" s="2">
        <v>43010</v>
      </c>
      <c r="B1007" s="1" t="s">
        <v>4</v>
      </c>
      <c r="C1007" s="1" t="s">
        <v>4</v>
      </c>
    </row>
    <row r="1008" spans="1:3" x14ac:dyDescent="0.2">
      <c r="A1008" s="2">
        <v>43011</v>
      </c>
      <c r="B1008" s="1" t="s">
        <v>4</v>
      </c>
      <c r="C1008" s="1" t="s">
        <v>4</v>
      </c>
    </row>
    <row r="1009" spans="1:3" x14ac:dyDescent="0.2">
      <c r="A1009" s="2">
        <v>43012</v>
      </c>
      <c r="B1009" s="1" t="s">
        <v>4</v>
      </c>
      <c r="C1009" s="1" t="s">
        <v>4</v>
      </c>
    </row>
    <row r="1010" spans="1:3" x14ac:dyDescent="0.2">
      <c r="A1010" s="2">
        <v>43013</v>
      </c>
      <c r="B1010" s="1" t="s">
        <v>4</v>
      </c>
      <c r="C1010" s="1" t="s">
        <v>4</v>
      </c>
    </row>
    <row r="1011" spans="1:3" x14ac:dyDescent="0.2">
      <c r="A1011" s="2">
        <v>43014</v>
      </c>
      <c r="B1011" s="1" t="s">
        <v>4</v>
      </c>
      <c r="C1011" s="1" t="s">
        <v>4</v>
      </c>
    </row>
    <row r="1012" spans="1:3" x14ac:dyDescent="0.2">
      <c r="A1012" s="2">
        <v>43015</v>
      </c>
      <c r="B1012" s="1" t="s">
        <v>4</v>
      </c>
      <c r="C1012" s="1" t="s">
        <v>4</v>
      </c>
    </row>
    <row r="1013" spans="1:3" x14ac:dyDescent="0.2">
      <c r="A1013" s="2">
        <v>43016</v>
      </c>
      <c r="B1013" s="1" t="s">
        <v>4</v>
      </c>
      <c r="C1013" s="1" t="s">
        <v>4</v>
      </c>
    </row>
    <row r="1014" spans="1:3" x14ac:dyDescent="0.2">
      <c r="A1014" s="2">
        <v>43017</v>
      </c>
      <c r="B1014" s="1" t="s">
        <v>4</v>
      </c>
      <c r="C1014" s="1" t="s">
        <v>4</v>
      </c>
    </row>
    <row r="1015" spans="1:3" x14ac:dyDescent="0.2">
      <c r="A1015" s="2">
        <v>43018</v>
      </c>
      <c r="B1015" s="1" t="s">
        <v>5</v>
      </c>
      <c r="C1015" s="1" t="s">
        <v>4</v>
      </c>
    </row>
    <row r="1016" spans="1:3" x14ac:dyDescent="0.2">
      <c r="A1016" s="2">
        <v>43019</v>
      </c>
      <c r="B1016" s="1" t="s">
        <v>5</v>
      </c>
      <c r="C1016" s="1" t="s">
        <v>4</v>
      </c>
    </row>
    <row r="1017" spans="1:3" x14ac:dyDescent="0.2">
      <c r="A1017" s="2">
        <v>43020</v>
      </c>
      <c r="B1017" s="1" t="s">
        <v>5</v>
      </c>
      <c r="C1017" s="1" t="s">
        <v>4</v>
      </c>
    </row>
    <row r="1018" spans="1:3" x14ac:dyDescent="0.2">
      <c r="A1018" s="2">
        <v>43021</v>
      </c>
      <c r="B1018" s="1" t="s">
        <v>5</v>
      </c>
      <c r="C1018" s="1" t="s">
        <v>4</v>
      </c>
    </row>
    <row r="1019" spans="1:3" x14ac:dyDescent="0.2">
      <c r="A1019" s="2">
        <v>43022</v>
      </c>
      <c r="B1019" s="1" t="s">
        <v>5</v>
      </c>
      <c r="C1019" s="1" t="s">
        <v>4</v>
      </c>
    </row>
    <row r="1020" spans="1:3" x14ac:dyDescent="0.2">
      <c r="A1020" s="2">
        <v>43023</v>
      </c>
      <c r="B1020" s="1" t="s">
        <v>5</v>
      </c>
      <c r="C1020" s="1" t="s">
        <v>4</v>
      </c>
    </row>
    <row r="1021" spans="1:3" x14ac:dyDescent="0.2">
      <c r="A1021" s="2">
        <v>43024</v>
      </c>
      <c r="B1021" s="1" t="s">
        <v>5</v>
      </c>
      <c r="C1021" s="1" t="s">
        <v>4</v>
      </c>
    </row>
    <row r="1022" spans="1:3" x14ac:dyDescent="0.2">
      <c r="A1022" s="2">
        <v>43025</v>
      </c>
      <c r="B1022" s="1" t="s">
        <v>5</v>
      </c>
      <c r="C1022" s="1" t="s">
        <v>4</v>
      </c>
    </row>
    <row r="1023" spans="1:3" x14ac:dyDescent="0.2">
      <c r="A1023" s="2">
        <v>43026</v>
      </c>
      <c r="B1023" s="1" t="s">
        <v>5</v>
      </c>
      <c r="C1023" s="1" t="s">
        <v>4</v>
      </c>
    </row>
    <row r="1024" spans="1:3" x14ac:dyDescent="0.2">
      <c r="A1024" s="2">
        <v>43027</v>
      </c>
      <c r="B1024" s="1" t="s">
        <v>5</v>
      </c>
      <c r="C1024" s="1" t="s">
        <v>4</v>
      </c>
    </row>
    <row r="1025" spans="1:3" x14ac:dyDescent="0.2">
      <c r="A1025" s="2">
        <v>43028</v>
      </c>
      <c r="B1025" s="1" t="s">
        <v>5</v>
      </c>
      <c r="C1025" s="1" t="s">
        <v>4</v>
      </c>
    </row>
    <row r="1026" spans="1:3" x14ac:dyDescent="0.2">
      <c r="A1026" s="2">
        <v>43029</v>
      </c>
      <c r="B1026" s="1" t="s">
        <v>5</v>
      </c>
      <c r="C1026" s="1" t="s">
        <v>4</v>
      </c>
    </row>
    <row r="1027" spans="1:3" x14ac:dyDescent="0.2">
      <c r="A1027" s="2">
        <v>43030</v>
      </c>
      <c r="B1027" s="1" t="s">
        <v>5</v>
      </c>
      <c r="C1027" s="1" t="s">
        <v>4</v>
      </c>
    </row>
    <row r="1028" spans="1:3" x14ac:dyDescent="0.2">
      <c r="A1028" s="2">
        <v>43031</v>
      </c>
      <c r="B1028" s="1" t="s">
        <v>5</v>
      </c>
      <c r="C1028" s="1" t="s">
        <v>4</v>
      </c>
    </row>
    <row r="1029" spans="1:3" x14ac:dyDescent="0.2">
      <c r="A1029" s="2">
        <v>43032</v>
      </c>
      <c r="B1029" s="1" t="s">
        <v>5</v>
      </c>
      <c r="C1029" s="1" t="s">
        <v>4</v>
      </c>
    </row>
    <row r="1030" spans="1:3" x14ac:dyDescent="0.2">
      <c r="A1030" s="2">
        <v>43033</v>
      </c>
      <c r="B1030" s="1" t="s">
        <v>5</v>
      </c>
      <c r="C1030" s="1" t="s">
        <v>4</v>
      </c>
    </row>
    <row r="1031" spans="1:3" x14ac:dyDescent="0.2">
      <c r="A1031" s="2">
        <v>43034</v>
      </c>
      <c r="B1031" s="1" t="s">
        <v>5</v>
      </c>
      <c r="C1031" s="1" t="s">
        <v>4</v>
      </c>
    </row>
    <row r="1032" spans="1:3" x14ac:dyDescent="0.2">
      <c r="A1032" s="2">
        <v>43035</v>
      </c>
      <c r="B1032" s="1" t="s">
        <v>5</v>
      </c>
      <c r="C1032" s="1" t="s">
        <v>4</v>
      </c>
    </row>
    <row r="1033" spans="1:3" x14ac:dyDescent="0.2">
      <c r="A1033" s="2">
        <v>43036</v>
      </c>
      <c r="B1033" s="1" t="s">
        <v>5</v>
      </c>
      <c r="C1033" s="1" t="s">
        <v>4</v>
      </c>
    </row>
    <row r="1034" spans="1:3" x14ac:dyDescent="0.2">
      <c r="A1034" s="2">
        <v>43037</v>
      </c>
      <c r="B1034" s="1" t="s">
        <v>5</v>
      </c>
      <c r="C1034" s="1" t="s">
        <v>4</v>
      </c>
    </row>
    <row r="1035" spans="1:3" x14ac:dyDescent="0.2">
      <c r="A1035" s="2">
        <v>43038</v>
      </c>
      <c r="B1035" s="1" t="s">
        <v>5</v>
      </c>
      <c r="C1035" s="1" t="s">
        <v>4</v>
      </c>
    </row>
    <row r="1036" spans="1:3" x14ac:dyDescent="0.2">
      <c r="A1036" s="2">
        <v>43039</v>
      </c>
      <c r="B1036" s="1" t="s">
        <v>5</v>
      </c>
      <c r="C1036" s="1" t="s">
        <v>4</v>
      </c>
    </row>
    <row r="1037" spans="1:3" x14ac:dyDescent="0.2">
      <c r="A1037" s="2">
        <v>43040</v>
      </c>
      <c r="B1037" s="1" t="s">
        <v>5</v>
      </c>
      <c r="C1037" s="1" t="s">
        <v>4</v>
      </c>
    </row>
    <row r="1038" spans="1:3" x14ac:dyDescent="0.2">
      <c r="A1038" s="2">
        <v>43041</v>
      </c>
      <c r="B1038" s="1" t="s">
        <v>5</v>
      </c>
      <c r="C1038" s="1" t="s">
        <v>4</v>
      </c>
    </row>
    <row r="1039" spans="1:3" x14ac:dyDescent="0.2">
      <c r="A1039" s="2">
        <v>43042</v>
      </c>
      <c r="B1039" s="1" t="s">
        <v>5</v>
      </c>
      <c r="C1039" s="1" t="s">
        <v>4</v>
      </c>
    </row>
    <row r="1040" spans="1:3" x14ac:dyDescent="0.2">
      <c r="A1040" s="2">
        <v>43043</v>
      </c>
      <c r="B1040" s="1" t="s">
        <v>5</v>
      </c>
      <c r="C1040" s="1" t="s">
        <v>4</v>
      </c>
    </row>
    <row r="1041" spans="1:3" x14ac:dyDescent="0.2">
      <c r="A1041" s="2">
        <v>43044</v>
      </c>
      <c r="B1041" s="1" t="s">
        <v>5</v>
      </c>
      <c r="C1041" s="1" t="s">
        <v>4</v>
      </c>
    </row>
    <row r="1042" spans="1:3" x14ac:dyDescent="0.2">
      <c r="A1042" s="2">
        <v>43045</v>
      </c>
      <c r="B1042" s="1" t="s">
        <v>5</v>
      </c>
      <c r="C1042" s="1" t="s">
        <v>4</v>
      </c>
    </row>
    <row r="1043" spans="1:3" x14ac:dyDescent="0.2">
      <c r="A1043" s="2">
        <v>43046</v>
      </c>
      <c r="B1043" s="1" t="s">
        <v>5</v>
      </c>
      <c r="C1043" s="1" t="s">
        <v>5</v>
      </c>
    </row>
    <row r="1044" spans="1:3" x14ac:dyDescent="0.2">
      <c r="A1044" s="2">
        <v>43047</v>
      </c>
      <c r="B1044" s="1" t="s">
        <v>5</v>
      </c>
      <c r="C1044" s="1" t="s">
        <v>4</v>
      </c>
    </row>
    <row r="1045" spans="1:3" x14ac:dyDescent="0.2">
      <c r="A1045" s="2">
        <v>43048</v>
      </c>
      <c r="B1045" s="1" t="s">
        <v>5</v>
      </c>
      <c r="C1045" s="1" t="s">
        <v>4</v>
      </c>
    </row>
    <row r="1046" spans="1:3" x14ac:dyDescent="0.2">
      <c r="A1046" s="2">
        <v>43049</v>
      </c>
      <c r="B1046" s="1" t="s">
        <v>5</v>
      </c>
      <c r="C1046" s="1" t="s">
        <v>4</v>
      </c>
    </row>
    <row r="1047" spans="1:3" x14ac:dyDescent="0.2">
      <c r="A1047" s="2">
        <v>43050</v>
      </c>
      <c r="B1047" s="1" t="s">
        <v>5</v>
      </c>
      <c r="C1047" s="1" t="s">
        <v>4</v>
      </c>
    </row>
    <row r="1048" spans="1:3" x14ac:dyDescent="0.2">
      <c r="A1048" s="2">
        <v>43051</v>
      </c>
      <c r="B1048" s="1" t="s">
        <v>5</v>
      </c>
      <c r="C1048" s="1" t="s">
        <v>4</v>
      </c>
    </row>
    <row r="1049" spans="1:3" x14ac:dyDescent="0.2">
      <c r="A1049" s="2">
        <v>43052</v>
      </c>
      <c r="B1049" s="1" t="s">
        <v>5</v>
      </c>
      <c r="C1049" s="1" t="s">
        <v>4</v>
      </c>
    </row>
    <row r="1050" spans="1:3" x14ac:dyDescent="0.2">
      <c r="A1050" s="2">
        <v>43053</v>
      </c>
      <c r="B1050" s="1" t="s">
        <v>5</v>
      </c>
      <c r="C1050" s="1" t="s">
        <v>4</v>
      </c>
    </row>
    <row r="1051" spans="1:3" x14ac:dyDescent="0.2">
      <c r="A1051" s="2">
        <v>43054</v>
      </c>
      <c r="B1051" s="1" t="s">
        <v>5</v>
      </c>
      <c r="C1051" s="1" t="s">
        <v>4</v>
      </c>
    </row>
    <row r="1052" spans="1:3" x14ac:dyDescent="0.2">
      <c r="A1052" s="2">
        <v>43055</v>
      </c>
      <c r="B1052" s="1" t="s">
        <v>5</v>
      </c>
      <c r="C1052" s="1" t="s">
        <v>4</v>
      </c>
    </row>
    <row r="1053" spans="1:3" x14ac:dyDescent="0.2">
      <c r="A1053" s="2">
        <v>43056</v>
      </c>
      <c r="B1053" s="1" t="s">
        <v>5</v>
      </c>
      <c r="C1053" s="1" t="s">
        <v>4</v>
      </c>
    </row>
    <row r="1054" spans="1:3" x14ac:dyDescent="0.2">
      <c r="A1054" s="2">
        <v>43057</v>
      </c>
      <c r="B1054" s="1" t="s">
        <v>5</v>
      </c>
      <c r="C1054" s="1" t="s">
        <v>4</v>
      </c>
    </row>
    <row r="1055" spans="1:3" x14ac:dyDescent="0.2">
      <c r="A1055" s="2">
        <v>43058</v>
      </c>
      <c r="B1055" s="1" t="s">
        <v>5</v>
      </c>
      <c r="C1055" s="1" t="s">
        <v>4</v>
      </c>
    </row>
    <row r="1056" spans="1:3" x14ac:dyDescent="0.2">
      <c r="A1056" s="2">
        <v>43059</v>
      </c>
      <c r="B1056" s="1" t="s">
        <v>5</v>
      </c>
      <c r="C1056" s="1" t="s">
        <v>4</v>
      </c>
    </row>
    <row r="1057" spans="1:3" x14ac:dyDescent="0.2">
      <c r="A1057" s="2">
        <v>43060</v>
      </c>
      <c r="B1057" s="1" t="s">
        <v>5</v>
      </c>
      <c r="C1057" s="1" t="s">
        <v>4</v>
      </c>
    </row>
    <row r="1058" spans="1:3" x14ac:dyDescent="0.2">
      <c r="A1058" s="2">
        <v>43061</v>
      </c>
      <c r="B1058" s="1" t="s">
        <v>5</v>
      </c>
      <c r="C1058" s="1" t="s">
        <v>4</v>
      </c>
    </row>
    <row r="1059" spans="1:3" x14ac:dyDescent="0.2">
      <c r="A1059" s="2">
        <v>43062</v>
      </c>
      <c r="B1059" s="1" t="s">
        <v>5</v>
      </c>
      <c r="C1059" s="1" t="s">
        <v>4</v>
      </c>
    </row>
    <row r="1060" spans="1:3" x14ac:dyDescent="0.2">
      <c r="A1060" s="2">
        <v>43063</v>
      </c>
      <c r="B1060" s="1" t="s">
        <v>5</v>
      </c>
      <c r="C1060" s="1" t="s">
        <v>4</v>
      </c>
    </row>
    <row r="1061" spans="1:3" x14ac:dyDescent="0.2">
      <c r="A1061" s="2">
        <v>43064</v>
      </c>
      <c r="B1061" s="1" t="s">
        <v>5</v>
      </c>
      <c r="C1061" s="1" t="s">
        <v>4</v>
      </c>
    </row>
    <row r="1062" spans="1:3" x14ac:dyDescent="0.2">
      <c r="A1062" s="2">
        <v>43065</v>
      </c>
      <c r="B1062" s="1" t="s">
        <v>5</v>
      </c>
      <c r="C1062" s="1" t="s">
        <v>4</v>
      </c>
    </row>
    <row r="1063" spans="1:3" x14ac:dyDescent="0.2">
      <c r="A1063" s="2">
        <v>43066</v>
      </c>
      <c r="B1063" s="1" t="s">
        <v>5</v>
      </c>
      <c r="C1063" s="1" t="s">
        <v>4</v>
      </c>
    </row>
    <row r="1064" spans="1:3" x14ac:dyDescent="0.2">
      <c r="A1064" s="2">
        <v>43067</v>
      </c>
      <c r="B1064" s="1" t="s">
        <v>5</v>
      </c>
      <c r="C1064" s="1" t="s">
        <v>4</v>
      </c>
    </row>
    <row r="1065" spans="1:3" x14ac:dyDescent="0.2">
      <c r="A1065" s="2">
        <v>43068</v>
      </c>
      <c r="B1065" s="1" t="s">
        <v>5</v>
      </c>
      <c r="C1065" s="1" t="s">
        <v>4</v>
      </c>
    </row>
    <row r="1066" spans="1:3" x14ac:dyDescent="0.2">
      <c r="A1066" s="2">
        <v>43069</v>
      </c>
      <c r="B1066" s="1" t="s">
        <v>5</v>
      </c>
      <c r="C1066" s="1" t="s">
        <v>4</v>
      </c>
    </row>
    <row r="1067" spans="1:3" x14ac:dyDescent="0.2">
      <c r="A1067" s="2">
        <v>43070</v>
      </c>
      <c r="B1067" s="1" t="s">
        <v>5</v>
      </c>
      <c r="C1067" s="1" t="s">
        <v>4</v>
      </c>
    </row>
    <row r="1068" spans="1:3" x14ac:dyDescent="0.2">
      <c r="A1068" s="2">
        <v>43071</v>
      </c>
      <c r="B1068" s="1" t="s">
        <v>5</v>
      </c>
      <c r="C1068" s="1" t="s">
        <v>4</v>
      </c>
    </row>
    <row r="1069" spans="1:3" x14ac:dyDescent="0.2">
      <c r="A1069" s="2">
        <v>43072</v>
      </c>
      <c r="B1069" s="1" t="s">
        <v>5</v>
      </c>
      <c r="C1069" s="1" t="s">
        <v>4</v>
      </c>
    </row>
    <row r="1070" spans="1:3" x14ac:dyDescent="0.2">
      <c r="A1070" s="2">
        <v>43073</v>
      </c>
      <c r="B1070" s="1" t="s">
        <v>5</v>
      </c>
      <c r="C1070" s="1" t="s">
        <v>4</v>
      </c>
    </row>
    <row r="1071" spans="1:3" x14ac:dyDescent="0.2">
      <c r="A1071" s="2">
        <v>43074</v>
      </c>
      <c r="B1071" s="1" t="s">
        <v>5</v>
      </c>
      <c r="C1071" s="1" t="s">
        <v>4</v>
      </c>
    </row>
    <row r="1072" spans="1:3" x14ac:dyDescent="0.2">
      <c r="A1072" s="2">
        <v>43075</v>
      </c>
      <c r="B1072" s="1" t="s">
        <v>5</v>
      </c>
      <c r="C1072" s="1" t="s">
        <v>4</v>
      </c>
    </row>
    <row r="1073" spans="1:3" x14ac:dyDescent="0.2">
      <c r="A1073" s="2">
        <v>43076</v>
      </c>
      <c r="B1073" s="1" t="s">
        <v>5</v>
      </c>
      <c r="C1073" s="1" t="s">
        <v>4</v>
      </c>
    </row>
    <row r="1074" spans="1:3" x14ac:dyDescent="0.2">
      <c r="A1074" s="2">
        <v>43077</v>
      </c>
      <c r="B1074" s="1" t="s">
        <v>5</v>
      </c>
      <c r="C1074" s="1" t="s">
        <v>4</v>
      </c>
    </row>
    <row r="1075" spans="1:3" x14ac:dyDescent="0.2">
      <c r="A1075" s="2">
        <v>43078</v>
      </c>
      <c r="B1075" s="1" t="s">
        <v>5</v>
      </c>
      <c r="C1075" s="1" t="s">
        <v>4</v>
      </c>
    </row>
    <row r="1076" spans="1:3" x14ac:dyDescent="0.2">
      <c r="A1076" s="2">
        <v>43079</v>
      </c>
      <c r="B1076" s="1" t="s">
        <v>5</v>
      </c>
      <c r="C1076" s="1" t="s">
        <v>4</v>
      </c>
    </row>
    <row r="1077" spans="1:3" x14ac:dyDescent="0.2">
      <c r="A1077" s="2">
        <v>43080</v>
      </c>
      <c r="B1077" s="1" t="s">
        <v>5</v>
      </c>
      <c r="C1077" s="1" t="s">
        <v>4</v>
      </c>
    </row>
    <row r="1078" spans="1:3" x14ac:dyDescent="0.2">
      <c r="A1078" s="2">
        <v>43081</v>
      </c>
      <c r="B1078" s="1" t="s">
        <v>5</v>
      </c>
      <c r="C1078" s="1" t="s">
        <v>4</v>
      </c>
    </row>
    <row r="1079" spans="1:3" x14ac:dyDescent="0.2">
      <c r="A1079" s="2">
        <v>43082</v>
      </c>
      <c r="B1079" s="1" t="s">
        <v>5</v>
      </c>
      <c r="C1079" s="1" t="s">
        <v>4</v>
      </c>
    </row>
    <row r="1080" spans="1:3" x14ac:dyDescent="0.2">
      <c r="A1080" s="2">
        <v>43083</v>
      </c>
      <c r="B1080" s="1" t="s">
        <v>5</v>
      </c>
      <c r="C1080" s="1" t="s">
        <v>4</v>
      </c>
    </row>
    <row r="1081" spans="1:3" x14ac:dyDescent="0.2">
      <c r="A1081" s="2">
        <v>43084</v>
      </c>
      <c r="B1081" s="1" t="s">
        <v>5</v>
      </c>
      <c r="C1081" s="1" t="s">
        <v>4</v>
      </c>
    </row>
    <row r="1082" spans="1:3" x14ac:dyDescent="0.2">
      <c r="A1082" s="2">
        <v>43085</v>
      </c>
      <c r="B1082" s="1" t="s">
        <v>5</v>
      </c>
      <c r="C1082" s="1" t="s">
        <v>4</v>
      </c>
    </row>
    <row r="1083" spans="1:3" x14ac:dyDescent="0.2">
      <c r="A1083" s="2">
        <v>43086</v>
      </c>
      <c r="B1083" s="1" t="s">
        <v>5</v>
      </c>
      <c r="C1083" s="1" t="s">
        <v>4</v>
      </c>
    </row>
    <row r="1084" spans="1:3" x14ac:dyDescent="0.2">
      <c r="A1084" s="2">
        <v>43087</v>
      </c>
      <c r="B1084" s="1" t="s">
        <v>5</v>
      </c>
      <c r="C1084" s="1" t="s">
        <v>4</v>
      </c>
    </row>
    <row r="1085" spans="1:3" x14ac:dyDescent="0.2">
      <c r="A1085" s="2">
        <v>43088</v>
      </c>
      <c r="B1085" s="1" t="s">
        <v>5</v>
      </c>
      <c r="C1085" s="1" t="s">
        <v>4</v>
      </c>
    </row>
    <row r="1086" spans="1:3" x14ac:dyDescent="0.2">
      <c r="A1086" s="2">
        <v>43089</v>
      </c>
      <c r="B1086" s="1" t="s">
        <v>5</v>
      </c>
      <c r="C1086" s="1" t="s">
        <v>4</v>
      </c>
    </row>
    <row r="1087" spans="1:3" x14ac:dyDescent="0.2">
      <c r="A1087" s="2">
        <v>43090</v>
      </c>
      <c r="B1087" s="1" t="s">
        <v>5</v>
      </c>
      <c r="C1087" s="1" t="s">
        <v>4</v>
      </c>
    </row>
    <row r="1088" spans="1:3" x14ac:dyDescent="0.2">
      <c r="A1088" s="2">
        <v>43091</v>
      </c>
      <c r="B1088" s="1" t="s">
        <v>4</v>
      </c>
      <c r="C1088" s="1" t="s">
        <v>4</v>
      </c>
    </row>
    <row r="1089" spans="1:3" x14ac:dyDescent="0.2">
      <c r="A1089" s="2">
        <v>43092</v>
      </c>
      <c r="B1089" s="1" t="s">
        <v>4</v>
      </c>
      <c r="C1089" s="1" t="s">
        <v>4</v>
      </c>
    </row>
    <row r="1090" spans="1:3" x14ac:dyDescent="0.2">
      <c r="A1090" s="2">
        <v>43093</v>
      </c>
      <c r="B1090" s="1" t="s">
        <v>4</v>
      </c>
      <c r="C1090" s="1" t="s">
        <v>4</v>
      </c>
    </row>
    <row r="1091" spans="1:3" x14ac:dyDescent="0.2">
      <c r="A1091" s="2">
        <v>43094</v>
      </c>
      <c r="B1091" s="1" t="s">
        <v>4</v>
      </c>
      <c r="C1091" s="1" t="s">
        <v>5</v>
      </c>
    </row>
    <row r="1092" spans="1:3" x14ac:dyDescent="0.2">
      <c r="A1092" s="2">
        <v>43095</v>
      </c>
      <c r="B1092" s="1" t="s">
        <v>4</v>
      </c>
      <c r="C1092" s="1" t="s">
        <v>5</v>
      </c>
    </row>
    <row r="1093" spans="1:3" x14ac:dyDescent="0.2">
      <c r="A1093" s="2">
        <v>43096</v>
      </c>
      <c r="B1093" s="1" t="s">
        <v>4</v>
      </c>
      <c r="C1093" s="1" t="s">
        <v>4</v>
      </c>
    </row>
    <row r="1094" spans="1:3" x14ac:dyDescent="0.2">
      <c r="A1094" s="2">
        <v>43097</v>
      </c>
      <c r="B1094" s="1" t="s">
        <v>4</v>
      </c>
      <c r="C1094" s="1" t="s">
        <v>4</v>
      </c>
    </row>
    <row r="1095" spans="1:3" x14ac:dyDescent="0.2">
      <c r="A1095" s="2">
        <v>43098</v>
      </c>
      <c r="B1095" s="1" t="s">
        <v>4</v>
      </c>
      <c r="C1095" s="1" t="s">
        <v>4</v>
      </c>
    </row>
    <row r="1096" spans="1:3" x14ac:dyDescent="0.2">
      <c r="A1096" s="2">
        <v>43099</v>
      </c>
      <c r="B1096" s="1" t="s">
        <v>4</v>
      </c>
      <c r="C1096" s="1" t="s">
        <v>4</v>
      </c>
    </row>
    <row r="1097" spans="1:3" x14ac:dyDescent="0.2">
      <c r="A1097" s="2">
        <v>43100</v>
      </c>
      <c r="B1097" s="1" t="s">
        <v>4</v>
      </c>
      <c r="C1097" s="1" t="s">
        <v>4</v>
      </c>
    </row>
    <row r="1098" spans="1:3" x14ac:dyDescent="0.2">
      <c r="A1098" s="2">
        <v>43101</v>
      </c>
      <c r="B1098" s="1" t="s">
        <v>4</v>
      </c>
      <c r="C1098" s="1" t="s">
        <v>5</v>
      </c>
    </row>
    <row r="1099" spans="1:3" x14ac:dyDescent="0.2">
      <c r="A1099" s="2">
        <v>43102</v>
      </c>
      <c r="B1099" s="1" t="s">
        <v>4</v>
      </c>
      <c r="C1099" s="1" t="s">
        <v>4</v>
      </c>
    </row>
    <row r="1100" spans="1:3" x14ac:dyDescent="0.2">
      <c r="A1100" s="2">
        <v>43103</v>
      </c>
      <c r="B1100" s="1" t="s">
        <v>4</v>
      </c>
      <c r="C1100" s="1" t="s">
        <v>4</v>
      </c>
    </row>
    <row r="1101" spans="1:3" x14ac:dyDescent="0.2">
      <c r="A1101" s="2">
        <v>43104</v>
      </c>
      <c r="B1101" s="1" t="s">
        <v>4</v>
      </c>
      <c r="C1101" s="1" t="s">
        <v>4</v>
      </c>
    </row>
    <row r="1102" spans="1:3" x14ac:dyDescent="0.2">
      <c r="A1102" s="2">
        <v>43105</v>
      </c>
      <c r="B1102" s="1" t="s">
        <v>4</v>
      </c>
      <c r="C1102" s="1" t="s">
        <v>4</v>
      </c>
    </row>
    <row r="1103" spans="1:3" x14ac:dyDescent="0.2">
      <c r="A1103" s="2">
        <v>43106</v>
      </c>
      <c r="B1103" s="1" t="s">
        <v>4</v>
      </c>
      <c r="C1103" s="1" t="s">
        <v>4</v>
      </c>
    </row>
    <row r="1104" spans="1:3" x14ac:dyDescent="0.2">
      <c r="A1104" s="2">
        <v>43107</v>
      </c>
      <c r="B1104" s="1" t="s">
        <v>4</v>
      </c>
      <c r="C1104" s="1" t="s">
        <v>4</v>
      </c>
    </row>
    <row r="1105" spans="1:3" x14ac:dyDescent="0.2">
      <c r="A1105" s="2">
        <v>43108</v>
      </c>
      <c r="B1105" s="1" t="s">
        <v>4</v>
      </c>
      <c r="C1105" s="1" t="s">
        <v>4</v>
      </c>
    </row>
    <row r="1106" spans="1:3" x14ac:dyDescent="0.2">
      <c r="A1106" s="2">
        <v>43109</v>
      </c>
      <c r="B1106" s="1" t="s">
        <v>4</v>
      </c>
      <c r="C1106" s="1" t="s">
        <v>4</v>
      </c>
    </row>
    <row r="1107" spans="1:3" x14ac:dyDescent="0.2">
      <c r="A1107" s="2">
        <v>43110</v>
      </c>
      <c r="B1107" s="1" t="s">
        <v>4</v>
      </c>
      <c r="C1107" s="1" t="s">
        <v>4</v>
      </c>
    </row>
    <row r="1108" spans="1:3" x14ac:dyDescent="0.2">
      <c r="A1108" s="2">
        <v>43111</v>
      </c>
      <c r="B1108" s="1" t="s">
        <v>4</v>
      </c>
      <c r="C1108" s="1" t="s">
        <v>4</v>
      </c>
    </row>
    <row r="1109" spans="1:3" x14ac:dyDescent="0.2">
      <c r="A1109" s="2">
        <v>43112</v>
      </c>
      <c r="B1109" s="1" t="s">
        <v>4</v>
      </c>
      <c r="C1109" s="1" t="s">
        <v>4</v>
      </c>
    </row>
    <row r="1110" spans="1:3" x14ac:dyDescent="0.2">
      <c r="A1110" s="2">
        <v>43113</v>
      </c>
      <c r="B1110" s="1" t="s">
        <v>4</v>
      </c>
      <c r="C1110" s="1" t="s">
        <v>4</v>
      </c>
    </row>
    <row r="1111" spans="1:3" x14ac:dyDescent="0.2">
      <c r="A1111" s="2">
        <v>43114</v>
      </c>
      <c r="B1111" s="1" t="s">
        <v>4</v>
      </c>
      <c r="C1111" s="1" t="s">
        <v>4</v>
      </c>
    </row>
    <row r="1112" spans="1:3" x14ac:dyDescent="0.2">
      <c r="A1112" s="2">
        <v>43115</v>
      </c>
      <c r="B1112" s="1" t="s">
        <v>4</v>
      </c>
      <c r="C1112" s="1" t="s">
        <v>4</v>
      </c>
    </row>
    <row r="1113" spans="1:3" x14ac:dyDescent="0.2">
      <c r="A1113" s="2">
        <v>43116</v>
      </c>
      <c r="B1113" s="1" t="s">
        <v>4</v>
      </c>
      <c r="C1113" s="1" t="s">
        <v>4</v>
      </c>
    </row>
    <row r="1114" spans="1:3" x14ac:dyDescent="0.2">
      <c r="A1114" s="2">
        <v>43117</v>
      </c>
      <c r="B1114" s="1" t="s">
        <v>4</v>
      </c>
      <c r="C1114" s="1" t="s">
        <v>4</v>
      </c>
    </row>
    <row r="1115" spans="1:3" x14ac:dyDescent="0.2">
      <c r="A1115" s="2">
        <v>43118</v>
      </c>
      <c r="B1115" s="1" t="s">
        <v>4</v>
      </c>
      <c r="C1115" s="1" t="s">
        <v>4</v>
      </c>
    </row>
    <row r="1116" spans="1:3" x14ac:dyDescent="0.2">
      <c r="A1116" s="2">
        <v>43119</v>
      </c>
      <c r="B1116" s="1" t="s">
        <v>4</v>
      </c>
      <c r="C1116" s="1" t="s">
        <v>4</v>
      </c>
    </row>
    <row r="1117" spans="1:3" x14ac:dyDescent="0.2">
      <c r="A1117" s="2">
        <v>43120</v>
      </c>
      <c r="B1117" s="1" t="s">
        <v>4</v>
      </c>
      <c r="C1117" s="1" t="s">
        <v>4</v>
      </c>
    </row>
    <row r="1118" spans="1:3" x14ac:dyDescent="0.2">
      <c r="A1118" s="2">
        <v>43121</v>
      </c>
      <c r="B1118" s="1" t="s">
        <v>4</v>
      </c>
      <c r="C1118" s="1" t="s">
        <v>4</v>
      </c>
    </row>
    <row r="1119" spans="1:3" x14ac:dyDescent="0.2">
      <c r="A1119" s="2">
        <v>43122</v>
      </c>
      <c r="B1119" s="1" t="s">
        <v>4</v>
      </c>
      <c r="C1119" s="1" t="s">
        <v>4</v>
      </c>
    </row>
    <row r="1120" spans="1:3" x14ac:dyDescent="0.2">
      <c r="A1120" s="2">
        <v>43123</v>
      </c>
      <c r="B1120" s="1" t="s">
        <v>4</v>
      </c>
      <c r="C1120" s="1" t="s">
        <v>4</v>
      </c>
    </row>
    <row r="1121" spans="1:3" x14ac:dyDescent="0.2">
      <c r="A1121" s="2">
        <v>43124</v>
      </c>
      <c r="B1121" s="1" t="s">
        <v>4</v>
      </c>
      <c r="C1121" s="1" t="s">
        <v>4</v>
      </c>
    </row>
    <row r="1122" spans="1:3" x14ac:dyDescent="0.2">
      <c r="A1122" s="2">
        <v>43125</v>
      </c>
      <c r="B1122" s="1" t="s">
        <v>4</v>
      </c>
      <c r="C1122" s="1" t="s">
        <v>4</v>
      </c>
    </row>
    <row r="1123" spans="1:3" x14ac:dyDescent="0.2">
      <c r="A1123" s="2">
        <v>43126</v>
      </c>
      <c r="B1123" s="1" t="s">
        <v>4</v>
      </c>
      <c r="C1123" s="1" t="s">
        <v>5</v>
      </c>
    </row>
    <row r="1124" spans="1:3" x14ac:dyDescent="0.2">
      <c r="A1124" s="2">
        <v>43127</v>
      </c>
      <c r="B1124" s="1" t="s">
        <v>4</v>
      </c>
      <c r="C1124" s="1" t="s">
        <v>4</v>
      </c>
    </row>
    <row r="1125" spans="1:3" x14ac:dyDescent="0.2">
      <c r="A1125" s="2">
        <v>43128</v>
      </c>
      <c r="B1125" s="1" t="s">
        <v>4</v>
      </c>
      <c r="C1125" s="1" t="s">
        <v>4</v>
      </c>
    </row>
    <row r="1126" spans="1:3" x14ac:dyDescent="0.2">
      <c r="A1126" s="2">
        <v>43129</v>
      </c>
      <c r="B1126" s="1" t="s">
        <v>4</v>
      </c>
      <c r="C1126" s="1" t="s">
        <v>4</v>
      </c>
    </row>
    <row r="1127" spans="1:3" x14ac:dyDescent="0.2">
      <c r="A1127" s="2">
        <v>43130</v>
      </c>
      <c r="B1127" s="1" t="s">
        <v>4</v>
      </c>
      <c r="C1127" s="1" t="s">
        <v>4</v>
      </c>
    </row>
    <row r="1128" spans="1:3" x14ac:dyDescent="0.2">
      <c r="A1128" s="2">
        <v>43131</v>
      </c>
      <c r="B1128" s="1" t="s">
        <v>5</v>
      </c>
      <c r="C1128" s="1" t="s">
        <v>4</v>
      </c>
    </row>
    <row r="1129" spans="1:3" x14ac:dyDescent="0.2">
      <c r="A1129" s="2">
        <v>43132</v>
      </c>
      <c r="B1129" s="1" t="s">
        <v>5</v>
      </c>
      <c r="C1129" s="1" t="s">
        <v>4</v>
      </c>
    </row>
    <row r="1130" spans="1:3" x14ac:dyDescent="0.2">
      <c r="A1130" s="2">
        <v>43133</v>
      </c>
      <c r="B1130" s="1" t="s">
        <v>5</v>
      </c>
      <c r="C1130" s="1" t="s">
        <v>4</v>
      </c>
    </row>
    <row r="1131" spans="1:3" x14ac:dyDescent="0.2">
      <c r="A1131" s="2">
        <v>43134</v>
      </c>
      <c r="B1131" s="1" t="s">
        <v>5</v>
      </c>
      <c r="C1131" s="1" t="s">
        <v>4</v>
      </c>
    </row>
    <row r="1132" spans="1:3" x14ac:dyDescent="0.2">
      <c r="A1132" s="2">
        <v>43135</v>
      </c>
      <c r="B1132" s="1" t="s">
        <v>5</v>
      </c>
      <c r="C1132" s="1" t="s">
        <v>4</v>
      </c>
    </row>
    <row r="1133" spans="1:3" x14ac:dyDescent="0.2">
      <c r="A1133" s="2">
        <v>43136</v>
      </c>
      <c r="B1133" s="1" t="s">
        <v>5</v>
      </c>
      <c r="C1133" s="1" t="s">
        <v>4</v>
      </c>
    </row>
    <row r="1134" spans="1:3" x14ac:dyDescent="0.2">
      <c r="A1134" s="2">
        <v>43137</v>
      </c>
      <c r="B1134" s="1" t="s">
        <v>5</v>
      </c>
      <c r="C1134" s="1" t="s">
        <v>4</v>
      </c>
    </row>
    <row r="1135" spans="1:3" x14ac:dyDescent="0.2">
      <c r="A1135" s="2">
        <v>43138</v>
      </c>
      <c r="B1135" s="1" t="s">
        <v>5</v>
      </c>
      <c r="C1135" s="1" t="s">
        <v>4</v>
      </c>
    </row>
    <row r="1136" spans="1:3" x14ac:dyDescent="0.2">
      <c r="A1136" s="2">
        <v>43139</v>
      </c>
      <c r="B1136" s="1" t="s">
        <v>5</v>
      </c>
      <c r="C1136" s="1" t="s">
        <v>4</v>
      </c>
    </row>
    <row r="1137" spans="1:3" x14ac:dyDescent="0.2">
      <c r="A1137" s="2">
        <v>43140</v>
      </c>
      <c r="B1137" s="1" t="s">
        <v>5</v>
      </c>
      <c r="C1137" s="1" t="s">
        <v>4</v>
      </c>
    </row>
    <row r="1138" spans="1:3" x14ac:dyDescent="0.2">
      <c r="A1138" s="2">
        <v>43141</v>
      </c>
      <c r="B1138" s="1" t="s">
        <v>5</v>
      </c>
      <c r="C1138" s="1" t="s">
        <v>4</v>
      </c>
    </row>
    <row r="1139" spans="1:3" x14ac:dyDescent="0.2">
      <c r="A1139" s="2">
        <v>43142</v>
      </c>
      <c r="B1139" s="1" t="s">
        <v>5</v>
      </c>
      <c r="C1139" s="1" t="s">
        <v>4</v>
      </c>
    </row>
    <row r="1140" spans="1:3" x14ac:dyDescent="0.2">
      <c r="A1140" s="2">
        <v>43143</v>
      </c>
      <c r="B1140" s="1" t="s">
        <v>5</v>
      </c>
      <c r="C1140" s="1" t="s">
        <v>4</v>
      </c>
    </row>
    <row r="1141" spans="1:3" x14ac:dyDescent="0.2">
      <c r="A1141" s="2">
        <v>43144</v>
      </c>
      <c r="B1141" s="1" t="s">
        <v>5</v>
      </c>
      <c r="C1141" s="1" t="s">
        <v>4</v>
      </c>
    </row>
    <row r="1142" spans="1:3" x14ac:dyDescent="0.2">
      <c r="A1142" s="2">
        <v>43145</v>
      </c>
      <c r="B1142" s="1" t="s">
        <v>5</v>
      </c>
      <c r="C1142" s="1" t="s">
        <v>4</v>
      </c>
    </row>
    <row r="1143" spans="1:3" x14ac:dyDescent="0.2">
      <c r="A1143" s="2">
        <v>43146</v>
      </c>
      <c r="B1143" s="1" t="s">
        <v>5</v>
      </c>
      <c r="C1143" s="1" t="s">
        <v>4</v>
      </c>
    </row>
    <row r="1144" spans="1:3" x14ac:dyDescent="0.2">
      <c r="A1144" s="2">
        <v>43147</v>
      </c>
      <c r="B1144" s="1" t="s">
        <v>5</v>
      </c>
      <c r="C1144" s="1" t="s">
        <v>4</v>
      </c>
    </row>
    <row r="1145" spans="1:3" x14ac:dyDescent="0.2">
      <c r="A1145" s="2">
        <v>43148</v>
      </c>
      <c r="B1145" s="1" t="s">
        <v>5</v>
      </c>
      <c r="C1145" s="1" t="s">
        <v>4</v>
      </c>
    </row>
    <row r="1146" spans="1:3" x14ac:dyDescent="0.2">
      <c r="A1146" s="2">
        <v>43149</v>
      </c>
      <c r="B1146" s="1" t="s">
        <v>5</v>
      </c>
      <c r="C1146" s="1" t="s">
        <v>4</v>
      </c>
    </row>
    <row r="1147" spans="1:3" x14ac:dyDescent="0.2">
      <c r="A1147" s="2">
        <v>43150</v>
      </c>
      <c r="B1147" s="1" t="s">
        <v>5</v>
      </c>
      <c r="C1147" s="1" t="s">
        <v>4</v>
      </c>
    </row>
    <row r="1148" spans="1:3" x14ac:dyDescent="0.2">
      <c r="A1148" s="2">
        <v>43151</v>
      </c>
      <c r="B1148" s="1" t="s">
        <v>5</v>
      </c>
      <c r="C1148" s="1" t="s">
        <v>4</v>
      </c>
    </row>
    <row r="1149" spans="1:3" x14ac:dyDescent="0.2">
      <c r="A1149" s="2">
        <v>43152</v>
      </c>
      <c r="B1149" s="1" t="s">
        <v>5</v>
      </c>
      <c r="C1149" s="1" t="s">
        <v>4</v>
      </c>
    </row>
    <row r="1150" spans="1:3" x14ac:dyDescent="0.2">
      <c r="A1150" s="2">
        <v>43153</v>
      </c>
      <c r="B1150" s="1" t="s">
        <v>5</v>
      </c>
      <c r="C1150" s="1" t="s">
        <v>4</v>
      </c>
    </row>
    <row r="1151" spans="1:3" x14ac:dyDescent="0.2">
      <c r="A1151" s="2">
        <v>43154</v>
      </c>
      <c r="B1151" s="1" t="s">
        <v>5</v>
      </c>
      <c r="C1151" s="1" t="s">
        <v>4</v>
      </c>
    </row>
    <row r="1152" spans="1:3" x14ac:dyDescent="0.2">
      <c r="A1152" s="2">
        <v>43155</v>
      </c>
      <c r="B1152" s="1" t="s">
        <v>5</v>
      </c>
      <c r="C1152" s="1" t="s">
        <v>4</v>
      </c>
    </row>
    <row r="1153" spans="1:3" x14ac:dyDescent="0.2">
      <c r="A1153" s="2">
        <v>43156</v>
      </c>
      <c r="B1153" s="1" t="s">
        <v>5</v>
      </c>
      <c r="C1153" s="1" t="s">
        <v>4</v>
      </c>
    </row>
    <row r="1154" spans="1:3" x14ac:dyDescent="0.2">
      <c r="A1154" s="2">
        <v>43157</v>
      </c>
      <c r="B1154" s="1" t="s">
        <v>5</v>
      </c>
      <c r="C1154" s="1" t="s">
        <v>4</v>
      </c>
    </row>
    <row r="1155" spans="1:3" x14ac:dyDescent="0.2">
      <c r="A1155" s="2">
        <v>43158</v>
      </c>
      <c r="B1155" s="1" t="s">
        <v>5</v>
      </c>
      <c r="C1155" s="1" t="s">
        <v>4</v>
      </c>
    </row>
    <row r="1156" spans="1:3" x14ac:dyDescent="0.2">
      <c r="A1156" s="2">
        <v>43159</v>
      </c>
      <c r="B1156" s="1" t="s">
        <v>5</v>
      </c>
      <c r="C1156" s="1" t="s">
        <v>4</v>
      </c>
    </row>
    <row r="1157" spans="1:3" x14ac:dyDescent="0.2">
      <c r="A1157" s="2">
        <v>43160</v>
      </c>
      <c r="B1157" s="1" t="s">
        <v>5</v>
      </c>
      <c r="C1157" s="1" t="s">
        <v>4</v>
      </c>
    </row>
    <row r="1158" spans="1:3" x14ac:dyDescent="0.2">
      <c r="A1158" s="2">
        <v>43161</v>
      </c>
      <c r="B1158" s="1" t="s">
        <v>5</v>
      </c>
      <c r="C1158" s="1" t="s">
        <v>4</v>
      </c>
    </row>
    <row r="1159" spans="1:3" x14ac:dyDescent="0.2">
      <c r="A1159" s="2">
        <v>43162</v>
      </c>
      <c r="B1159" s="1" t="s">
        <v>5</v>
      </c>
      <c r="C1159" s="1" t="s">
        <v>4</v>
      </c>
    </row>
    <row r="1160" spans="1:3" x14ac:dyDescent="0.2">
      <c r="A1160" s="2">
        <v>43163</v>
      </c>
      <c r="B1160" s="1" t="s">
        <v>5</v>
      </c>
      <c r="C1160" s="1" t="s">
        <v>4</v>
      </c>
    </row>
    <row r="1161" spans="1:3" x14ac:dyDescent="0.2">
      <c r="A1161" s="2">
        <v>43164</v>
      </c>
      <c r="B1161" s="1" t="s">
        <v>5</v>
      </c>
      <c r="C1161" s="1" t="s">
        <v>4</v>
      </c>
    </row>
    <row r="1162" spans="1:3" x14ac:dyDescent="0.2">
      <c r="A1162" s="2">
        <v>43165</v>
      </c>
      <c r="B1162" s="1" t="s">
        <v>5</v>
      </c>
      <c r="C1162" s="1" t="s">
        <v>4</v>
      </c>
    </row>
    <row r="1163" spans="1:3" x14ac:dyDescent="0.2">
      <c r="A1163" s="2">
        <v>43166</v>
      </c>
      <c r="B1163" s="1" t="s">
        <v>5</v>
      </c>
      <c r="C1163" s="1" t="s">
        <v>4</v>
      </c>
    </row>
    <row r="1164" spans="1:3" x14ac:dyDescent="0.2">
      <c r="A1164" s="2">
        <v>43167</v>
      </c>
      <c r="B1164" s="1" t="s">
        <v>5</v>
      </c>
      <c r="C1164" s="1" t="s">
        <v>4</v>
      </c>
    </row>
    <row r="1165" spans="1:3" x14ac:dyDescent="0.2">
      <c r="A1165" s="2">
        <v>43168</v>
      </c>
      <c r="B1165" s="1" t="s">
        <v>5</v>
      </c>
      <c r="C1165" s="1" t="s">
        <v>4</v>
      </c>
    </row>
    <row r="1166" spans="1:3" x14ac:dyDescent="0.2">
      <c r="A1166" s="2">
        <v>43169</v>
      </c>
      <c r="B1166" s="1" t="s">
        <v>5</v>
      </c>
      <c r="C1166" s="1" t="s">
        <v>4</v>
      </c>
    </row>
    <row r="1167" spans="1:3" x14ac:dyDescent="0.2">
      <c r="A1167" s="2">
        <v>43170</v>
      </c>
      <c r="B1167" s="1" t="s">
        <v>5</v>
      </c>
      <c r="C1167" s="1" t="s">
        <v>4</v>
      </c>
    </row>
    <row r="1168" spans="1:3" x14ac:dyDescent="0.2">
      <c r="A1168" s="2">
        <v>43171</v>
      </c>
      <c r="B1168" s="1" t="s">
        <v>5</v>
      </c>
      <c r="C1168" s="1" t="s">
        <v>5</v>
      </c>
    </row>
    <row r="1169" spans="1:3" x14ac:dyDescent="0.2">
      <c r="A1169" s="2">
        <v>43172</v>
      </c>
      <c r="B1169" s="1" t="s">
        <v>5</v>
      </c>
      <c r="C1169" s="1" t="s">
        <v>4</v>
      </c>
    </row>
    <row r="1170" spans="1:3" x14ac:dyDescent="0.2">
      <c r="A1170" s="2">
        <v>43173</v>
      </c>
      <c r="B1170" s="1" t="s">
        <v>5</v>
      </c>
      <c r="C1170" s="1" t="s">
        <v>4</v>
      </c>
    </row>
    <row r="1171" spans="1:3" x14ac:dyDescent="0.2">
      <c r="A1171" s="2">
        <v>43174</v>
      </c>
      <c r="B1171" s="1" t="s">
        <v>5</v>
      </c>
      <c r="C1171" s="1" t="s">
        <v>4</v>
      </c>
    </row>
    <row r="1172" spans="1:3" x14ac:dyDescent="0.2">
      <c r="A1172" s="2">
        <v>43175</v>
      </c>
      <c r="B1172" s="1" t="s">
        <v>5</v>
      </c>
      <c r="C1172" s="1" t="s">
        <v>4</v>
      </c>
    </row>
    <row r="1173" spans="1:3" x14ac:dyDescent="0.2">
      <c r="A1173" s="2">
        <v>43176</v>
      </c>
      <c r="B1173" s="1" t="s">
        <v>5</v>
      </c>
      <c r="C1173" s="1" t="s">
        <v>4</v>
      </c>
    </row>
    <row r="1174" spans="1:3" x14ac:dyDescent="0.2">
      <c r="A1174" s="2">
        <v>43177</v>
      </c>
      <c r="B1174" s="1" t="s">
        <v>5</v>
      </c>
      <c r="C1174" s="1" t="s">
        <v>4</v>
      </c>
    </row>
    <row r="1175" spans="1:3" x14ac:dyDescent="0.2">
      <c r="A1175" s="2">
        <v>43178</v>
      </c>
      <c r="B1175" s="1" t="s">
        <v>5</v>
      </c>
      <c r="C1175" s="1" t="s">
        <v>4</v>
      </c>
    </row>
    <row r="1176" spans="1:3" x14ac:dyDescent="0.2">
      <c r="A1176" s="2">
        <v>43179</v>
      </c>
      <c r="B1176" s="1" t="s">
        <v>5</v>
      </c>
      <c r="C1176" s="1" t="s">
        <v>4</v>
      </c>
    </row>
    <row r="1177" spans="1:3" x14ac:dyDescent="0.2">
      <c r="A1177" s="2">
        <v>43180</v>
      </c>
      <c r="B1177" s="1" t="s">
        <v>5</v>
      </c>
      <c r="C1177" s="1" t="s">
        <v>4</v>
      </c>
    </row>
    <row r="1178" spans="1:3" x14ac:dyDescent="0.2">
      <c r="A1178" s="2">
        <v>43181</v>
      </c>
      <c r="B1178" s="1" t="s">
        <v>5</v>
      </c>
      <c r="C1178" s="1" t="s">
        <v>4</v>
      </c>
    </row>
    <row r="1179" spans="1:3" x14ac:dyDescent="0.2">
      <c r="A1179" s="2">
        <v>43182</v>
      </c>
      <c r="B1179" s="1" t="s">
        <v>5</v>
      </c>
      <c r="C1179" s="1" t="s">
        <v>4</v>
      </c>
    </row>
    <row r="1180" spans="1:3" x14ac:dyDescent="0.2">
      <c r="A1180" s="2">
        <v>43183</v>
      </c>
      <c r="B1180" s="1" t="s">
        <v>5</v>
      </c>
      <c r="C1180" s="1" t="s">
        <v>4</v>
      </c>
    </row>
    <row r="1181" spans="1:3" x14ac:dyDescent="0.2">
      <c r="A1181" s="2">
        <v>43184</v>
      </c>
      <c r="B1181" s="1" t="s">
        <v>5</v>
      </c>
      <c r="C1181" s="1" t="s">
        <v>4</v>
      </c>
    </row>
    <row r="1182" spans="1:3" x14ac:dyDescent="0.2">
      <c r="A1182" s="2">
        <v>43185</v>
      </c>
      <c r="B1182" s="1" t="s">
        <v>5</v>
      </c>
      <c r="C1182" s="1" t="s">
        <v>4</v>
      </c>
    </row>
    <row r="1183" spans="1:3" x14ac:dyDescent="0.2">
      <c r="A1183" s="2">
        <v>43186</v>
      </c>
      <c r="B1183" s="1" t="s">
        <v>5</v>
      </c>
      <c r="C1183" s="1" t="s">
        <v>4</v>
      </c>
    </row>
    <row r="1184" spans="1:3" x14ac:dyDescent="0.2">
      <c r="A1184" s="2">
        <v>43187</v>
      </c>
      <c r="B1184" s="1" t="s">
        <v>5</v>
      </c>
      <c r="C1184" s="1" t="s">
        <v>4</v>
      </c>
    </row>
    <row r="1185" spans="1:3" x14ac:dyDescent="0.2">
      <c r="A1185" s="2">
        <v>43188</v>
      </c>
      <c r="B1185" s="1" t="s">
        <v>4</v>
      </c>
      <c r="C1185" s="1" t="s">
        <v>4</v>
      </c>
    </row>
    <row r="1186" spans="1:3" x14ac:dyDescent="0.2">
      <c r="A1186" s="2">
        <v>43189</v>
      </c>
      <c r="B1186" s="1" t="s">
        <v>4</v>
      </c>
      <c r="C1186" s="1" t="s">
        <v>5</v>
      </c>
    </row>
    <row r="1187" spans="1:3" x14ac:dyDescent="0.2">
      <c r="A1187" s="2">
        <v>43190</v>
      </c>
      <c r="B1187" s="1" t="s">
        <v>4</v>
      </c>
      <c r="C1187" s="1" t="s">
        <v>5</v>
      </c>
    </row>
    <row r="1188" spans="1:3" x14ac:dyDescent="0.2">
      <c r="A1188" s="2">
        <v>43191</v>
      </c>
      <c r="B1188" s="1" t="s">
        <v>4</v>
      </c>
      <c r="C1188" s="1" t="s">
        <v>5</v>
      </c>
    </row>
    <row r="1189" spans="1:3" x14ac:dyDescent="0.2">
      <c r="A1189" s="2">
        <v>43192</v>
      </c>
      <c r="B1189" s="1" t="s">
        <v>4</v>
      </c>
      <c r="C1189" s="1" t="s">
        <v>5</v>
      </c>
    </row>
    <row r="1190" spans="1:3" x14ac:dyDescent="0.2">
      <c r="A1190" s="2">
        <v>43193</v>
      </c>
      <c r="B1190" s="1" t="s">
        <v>4</v>
      </c>
      <c r="C1190" s="1" t="s">
        <v>4</v>
      </c>
    </row>
    <row r="1191" spans="1:3" x14ac:dyDescent="0.2">
      <c r="A1191" s="2">
        <v>43194</v>
      </c>
      <c r="B1191" s="1" t="s">
        <v>4</v>
      </c>
      <c r="C1191" s="1" t="s">
        <v>4</v>
      </c>
    </row>
    <row r="1192" spans="1:3" x14ac:dyDescent="0.2">
      <c r="A1192" s="2">
        <v>43195</v>
      </c>
      <c r="B1192" s="1" t="s">
        <v>4</v>
      </c>
      <c r="C1192" s="1" t="s">
        <v>4</v>
      </c>
    </row>
    <row r="1193" spans="1:3" x14ac:dyDescent="0.2">
      <c r="A1193" s="2">
        <v>43196</v>
      </c>
      <c r="B1193" s="1" t="s">
        <v>4</v>
      </c>
      <c r="C1193" s="1" t="s">
        <v>4</v>
      </c>
    </row>
    <row r="1194" spans="1:3" x14ac:dyDescent="0.2">
      <c r="A1194" s="2">
        <v>43197</v>
      </c>
      <c r="B1194" s="1" t="s">
        <v>4</v>
      </c>
      <c r="C1194" s="1" t="s">
        <v>4</v>
      </c>
    </row>
    <row r="1195" spans="1:3" x14ac:dyDescent="0.2">
      <c r="A1195" s="2">
        <v>43198</v>
      </c>
      <c r="B1195" s="1" t="s">
        <v>4</v>
      </c>
      <c r="C1195" s="1" t="s">
        <v>4</v>
      </c>
    </row>
    <row r="1196" spans="1:3" x14ac:dyDescent="0.2">
      <c r="A1196" s="2">
        <v>43199</v>
      </c>
      <c r="B1196" s="1" t="s">
        <v>4</v>
      </c>
      <c r="C1196" s="1" t="s">
        <v>4</v>
      </c>
    </row>
    <row r="1197" spans="1:3" x14ac:dyDescent="0.2">
      <c r="A1197" s="2">
        <v>43200</v>
      </c>
      <c r="B1197" s="1" t="s">
        <v>4</v>
      </c>
      <c r="C1197" s="1" t="s">
        <v>4</v>
      </c>
    </row>
    <row r="1198" spans="1:3" x14ac:dyDescent="0.2">
      <c r="A1198" s="2">
        <v>43201</v>
      </c>
      <c r="B1198" s="1" t="s">
        <v>4</v>
      </c>
      <c r="C1198" s="1" t="s">
        <v>4</v>
      </c>
    </row>
    <row r="1199" spans="1:3" x14ac:dyDescent="0.2">
      <c r="A1199" s="2">
        <v>43202</v>
      </c>
      <c r="B1199" s="1" t="s">
        <v>4</v>
      </c>
      <c r="C1199" s="1" t="s">
        <v>4</v>
      </c>
    </row>
    <row r="1200" spans="1:3" x14ac:dyDescent="0.2">
      <c r="A1200" s="2">
        <v>43203</v>
      </c>
      <c r="B1200" s="1" t="s">
        <v>4</v>
      </c>
      <c r="C1200" s="1" t="s">
        <v>4</v>
      </c>
    </row>
    <row r="1201" spans="1:3" x14ac:dyDescent="0.2">
      <c r="A1201" s="2">
        <v>43204</v>
      </c>
      <c r="B1201" s="1" t="s">
        <v>4</v>
      </c>
      <c r="C1201" s="1" t="s">
        <v>4</v>
      </c>
    </row>
    <row r="1202" spans="1:3" x14ac:dyDescent="0.2">
      <c r="A1202" s="2">
        <v>43205</v>
      </c>
      <c r="B1202" s="1" t="s">
        <v>4</v>
      </c>
      <c r="C1202" s="1" t="s">
        <v>4</v>
      </c>
    </row>
    <row r="1203" spans="1:3" x14ac:dyDescent="0.2">
      <c r="A1203" s="2">
        <v>43206</v>
      </c>
      <c r="B1203" s="1" t="s">
        <v>4</v>
      </c>
      <c r="C1203" s="1" t="s">
        <v>4</v>
      </c>
    </row>
    <row r="1204" spans="1:3" x14ac:dyDescent="0.2">
      <c r="A1204" s="2">
        <v>43207</v>
      </c>
      <c r="B1204" s="1" t="s">
        <v>5</v>
      </c>
      <c r="C1204" s="1" t="s">
        <v>4</v>
      </c>
    </row>
    <row r="1205" spans="1:3" x14ac:dyDescent="0.2">
      <c r="A1205" s="2">
        <v>43208</v>
      </c>
      <c r="B1205" s="1" t="s">
        <v>5</v>
      </c>
      <c r="C1205" s="1" t="s">
        <v>4</v>
      </c>
    </row>
    <row r="1206" spans="1:3" x14ac:dyDescent="0.2">
      <c r="A1206" s="2">
        <v>43209</v>
      </c>
      <c r="B1206" s="1" t="s">
        <v>5</v>
      </c>
      <c r="C1206" s="1" t="s">
        <v>4</v>
      </c>
    </row>
    <row r="1207" spans="1:3" x14ac:dyDescent="0.2">
      <c r="A1207" s="2">
        <v>43210</v>
      </c>
      <c r="B1207" s="1" t="s">
        <v>5</v>
      </c>
      <c r="C1207" s="1" t="s">
        <v>4</v>
      </c>
    </row>
    <row r="1208" spans="1:3" x14ac:dyDescent="0.2">
      <c r="A1208" s="2">
        <v>43211</v>
      </c>
      <c r="B1208" s="1" t="s">
        <v>5</v>
      </c>
      <c r="C1208" s="1" t="s">
        <v>4</v>
      </c>
    </row>
    <row r="1209" spans="1:3" x14ac:dyDescent="0.2">
      <c r="A1209" s="2">
        <v>43212</v>
      </c>
      <c r="B1209" s="1" t="s">
        <v>5</v>
      </c>
      <c r="C1209" s="1" t="s">
        <v>4</v>
      </c>
    </row>
    <row r="1210" spans="1:3" x14ac:dyDescent="0.2">
      <c r="A1210" s="2">
        <v>43213</v>
      </c>
      <c r="B1210" s="1" t="s">
        <v>5</v>
      </c>
      <c r="C1210" s="1" t="s">
        <v>4</v>
      </c>
    </row>
    <row r="1211" spans="1:3" x14ac:dyDescent="0.2">
      <c r="A1211" s="2">
        <v>43214</v>
      </c>
      <c r="B1211" s="1" t="s">
        <v>5</v>
      </c>
      <c r="C1211" s="1" t="s">
        <v>4</v>
      </c>
    </row>
    <row r="1212" spans="1:3" x14ac:dyDescent="0.2">
      <c r="A1212" s="2">
        <v>43215</v>
      </c>
      <c r="B1212" s="1" t="s">
        <v>5</v>
      </c>
      <c r="C1212" s="1" t="s">
        <v>5</v>
      </c>
    </row>
    <row r="1213" spans="1:3" x14ac:dyDescent="0.2">
      <c r="A1213" s="2">
        <v>43216</v>
      </c>
      <c r="B1213" s="1" t="s">
        <v>5</v>
      </c>
      <c r="C1213" s="1" t="s">
        <v>4</v>
      </c>
    </row>
    <row r="1214" spans="1:3" x14ac:dyDescent="0.2">
      <c r="A1214" s="2">
        <v>43217</v>
      </c>
      <c r="B1214" s="1" t="s">
        <v>5</v>
      </c>
      <c r="C1214" s="1" t="s">
        <v>4</v>
      </c>
    </row>
    <row r="1215" spans="1:3" x14ac:dyDescent="0.2">
      <c r="A1215" s="2">
        <v>43218</v>
      </c>
      <c r="B1215" s="1" t="s">
        <v>5</v>
      </c>
      <c r="C1215" s="1" t="s">
        <v>4</v>
      </c>
    </row>
    <row r="1216" spans="1:3" x14ac:dyDescent="0.2">
      <c r="A1216" s="2">
        <v>43219</v>
      </c>
      <c r="B1216" s="1" t="s">
        <v>5</v>
      </c>
      <c r="C1216" s="1" t="s">
        <v>4</v>
      </c>
    </row>
    <row r="1217" spans="1:3" x14ac:dyDescent="0.2">
      <c r="A1217" s="2">
        <v>43220</v>
      </c>
      <c r="B1217" s="1" t="s">
        <v>5</v>
      </c>
      <c r="C1217" s="1" t="s">
        <v>4</v>
      </c>
    </row>
    <row r="1218" spans="1:3" x14ac:dyDescent="0.2">
      <c r="A1218" s="2">
        <v>43221</v>
      </c>
      <c r="B1218" s="1" t="s">
        <v>5</v>
      </c>
      <c r="C1218" s="1" t="s">
        <v>4</v>
      </c>
    </row>
    <row r="1219" spans="1:3" x14ac:dyDescent="0.2">
      <c r="A1219" s="2">
        <v>43222</v>
      </c>
      <c r="B1219" s="1" t="s">
        <v>5</v>
      </c>
      <c r="C1219" s="1" t="s">
        <v>4</v>
      </c>
    </row>
    <row r="1220" spans="1:3" x14ac:dyDescent="0.2">
      <c r="A1220" s="2">
        <v>43223</v>
      </c>
      <c r="B1220" s="1" t="s">
        <v>5</v>
      </c>
      <c r="C1220" s="1" t="s">
        <v>4</v>
      </c>
    </row>
    <row r="1221" spans="1:3" x14ac:dyDescent="0.2">
      <c r="A1221" s="2">
        <v>43224</v>
      </c>
      <c r="B1221" s="1" t="s">
        <v>5</v>
      </c>
      <c r="C1221" s="1" t="s">
        <v>4</v>
      </c>
    </row>
    <row r="1222" spans="1:3" x14ac:dyDescent="0.2">
      <c r="A1222" s="2">
        <v>43225</v>
      </c>
      <c r="B1222" s="1" t="s">
        <v>5</v>
      </c>
      <c r="C1222" s="1" t="s">
        <v>4</v>
      </c>
    </row>
    <row r="1223" spans="1:3" x14ac:dyDescent="0.2">
      <c r="A1223" s="2">
        <v>43226</v>
      </c>
      <c r="B1223" s="1" t="s">
        <v>5</v>
      </c>
      <c r="C1223" s="1" t="s">
        <v>4</v>
      </c>
    </row>
    <row r="1224" spans="1:3" x14ac:dyDescent="0.2">
      <c r="A1224" s="2">
        <v>43227</v>
      </c>
      <c r="B1224" s="1" t="s">
        <v>5</v>
      </c>
      <c r="C1224" s="1" t="s">
        <v>4</v>
      </c>
    </row>
    <row r="1225" spans="1:3" x14ac:dyDescent="0.2">
      <c r="A1225" s="2">
        <v>43228</v>
      </c>
      <c r="B1225" s="1" t="s">
        <v>5</v>
      </c>
      <c r="C1225" s="1" t="s">
        <v>4</v>
      </c>
    </row>
    <row r="1226" spans="1:3" x14ac:dyDescent="0.2">
      <c r="A1226" s="2">
        <v>43229</v>
      </c>
      <c r="B1226" s="1" t="s">
        <v>5</v>
      </c>
      <c r="C1226" s="1" t="s">
        <v>4</v>
      </c>
    </row>
    <row r="1227" spans="1:3" x14ac:dyDescent="0.2">
      <c r="A1227" s="2">
        <v>43230</v>
      </c>
      <c r="B1227" s="1" t="s">
        <v>5</v>
      </c>
      <c r="C1227" s="1" t="s">
        <v>4</v>
      </c>
    </row>
    <row r="1228" spans="1:3" x14ac:dyDescent="0.2">
      <c r="A1228" s="2">
        <v>43231</v>
      </c>
      <c r="B1228" s="1" t="s">
        <v>5</v>
      </c>
      <c r="C1228" s="1" t="s">
        <v>4</v>
      </c>
    </row>
    <row r="1229" spans="1:3" x14ac:dyDescent="0.2">
      <c r="A1229" s="2">
        <v>43232</v>
      </c>
      <c r="B1229" s="1" t="s">
        <v>5</v>
      </c>
      <c r="C1229" s="1" t="s">
        <v>4</v>
      </c>
    </row>
    <row r="1230" spans="1:3" x14ac:dyDescent="0.2">
      <c r="A1230" s="2">
        <v>43233</v>
      </c>
      <c r="B1230" s="1" t="s">
        <v>5</v>
      </c>
      <c r="C1230" s="1" t="s">
        <v>4</v>
      </c>
    </row>
    <row r="1231" spans="1:3" x14ac:dyDescent="0.2">
      <c r="A1231" s="2">
        <v>43234</v>
      </c>
      <c r="B1231" s="1" t="s">
        <v>5</v>
      </c>
      <c r="C1231" s="1" t="s">
        <v>4</v>
      </c>
    </row>
    <row r="1232" spans="1:3" x14ac:dyDescent="0.2">
      <c r="A1232" s="2">
        <v>43235</v>
      </c>
      <c r="B1232" s="1" t="s">
        <v>5</v>
      </c>
      <c r="C1232" s="1" t="s">
        <v>4</v>
      </c>
    </row>
    <row r="1233" spans="1:3" x14ac:dyDescent="0.2">
      <c r="A1233" s="2">
        <v>43236</v>
      </c>
      <c r="B1233" s="1" t="s">
        <v>5</v>
      </c>
      <c r="C1233" s="1" t="s">
        <v>4</v>
      </c>
    </row>
    <row r="1234" spans="1:3" x14ac:dyDescent="0.2">
      <c r="A1234" s="2">
        <v>43237</v>
      </c>
      <c r="B1234" s="1" t="s">
        <v>5</v>
      </c>
      <c r="C1234" s="1" t="s">
        <v>4</v>
      </c>
    </row>
    <row r="1235" spans="1:3" x14ac:dyDescent="0.2">
      <c r="A1235" s="2">
        <v>43238</v>
      </c>
      <c r="B1235" s="1" t="s">
        <v>5</v>
      </c>
      <c r="C1235" s="1" t="s">
        <v>4</v>
      </c>
    </row>
    <row r="1236" spans="1:3" x14ac:dyDescent="0.2">
      <c r="A1236" s="2">
        <v>43239</v>
      </c>
      <c r="B1236" s="1" t="s">
        <v>5</v>
      </c>
      <c r="C1236" s="1" t="s">
        <v>4</v>
      </c>
    </row>
    <row r="1237" spans="1:3" x14ac:dyDescent="0.2">
      <c r="A1237" s="2">
        <v>43240</v>
      </c>
      <c r="B1237" s="1" t="s">
        <v>5</v>
      </c>
      <c r="C1237" s="1" t="s">
        <v>4</v>
      </c>
    </row>
    <row r="1238" spans="1:3" x14ac:dyDescent="0.2">
      <c r="A1238" s="2">
        <v>43241</v>
      </c>
      <c r="B1238" s="1" t="s">
        <v>5</v>
      </c>
      <c r="C1238" s="1" t="s">
        <v>4</v>
      </c>
    </row>
    <row r="1239" spans="1:3" x14ac:dyDescent="0.2">
      <c r="A1239" s="2">
        <v>43242</v>
      </c>
      <c r="B1239" s="1" t="s">
        <v>5</v>
      </c>
      <c r="C1239" s="1" t="s">
        <v>4</v>
      </c>
    </row>
    <row r="1240" spans="1:3" x14ac:dyDescent="0.2">
      <c r="A1240" s="2">
        <v>43243</v>
      </c>
      <c r="B1240" s="1" t="s">
        <v>5</v>
      </c>
      <c r="C1240" s="1" t="s">
        <v>4</v>
      </c>
    </row>
    <row r="1241" spans="1:3" x14ac:dyDescent="0.2">
      <c r="A1241" s="2">
        <v>43244</v>
      </c>
      <c r="B1241" s="1" t="s">
        <v>5</v>
      </c>
      <c r="C1241" s="1" t="s">
        <v>4</v>
      </c>
    </row>
    <row r="1242" spans="1:3" x14ac:dyDescent="0.2">
      <c r="A1242" s="2">
        <v>43245</v>
      </c>
      <c r="B1242" s="1" t="s">
        <v>5</v>
      </c>
      <c r="C1242" s="1" t="s">
        <v>4</v>
      </c>
    </row>
    <row r="1243" spans="1:3" x14ac:dyDescent="0.2">
      <c r="A1243" s="2">
        <v>43246</v>
      </c>
      <c r="B1243" s="1" t="s">
        <v>5</v>
      </c>
      <c r="C1243" s="1" t="s">
        <v>4</v>
      </c>
    </row>
    <row r="1244" spans="1:3" x14ac:dyDescent="0.2">
      <c r="A1244" s="2">
        <v>43247</v>
      </c>
      <c r="B1244" s="1" t="s">
        <v>5</v>
      </c>
      <c r="C1244" s="1" t="s">
        <v>4</v>
      </c>
    </row>
    <row r="1245" spans="1:3" x14ac:dyDescent="0.2">
      <c r="A1245" s="2">
        <v>43248</v>
      </c>
      <c r="B1245" s="1" t="s">
        <v>5</v>
      </c>
      <c r="C1245" s="1" t="s">
        <v>4</v>
      </c>
    </row>
    <row r="1246" spans="1:3" x14ac:dyDescent="0.2">
      <c r="A1246" s="2">
        <v>43249</v>
      </c>
      <c r="B1246" s="1" t="s">
        <v>5</v>
      </c>
      <c r="C1246" s="1" t="s">
        <v>4</v>
      </c>
    </row>
    <row r="1247" spans="1:3" x14ac:dyDescent="0.2">
      <c r="A1247" s="2">
        <v>43250</v>
      </c>
      <c r="B1247" s="1" t="s">
        <v>5</v>
      </c>
      <c r="C1247" s="1" t="s">
        <v>4</v>
      </c>
    </row>
    <row r="1248" spans="1:3" x14ac:dyDescent="0.2">
      <c r="A1248" s="2">
        <v>43251</v>
      </c>
      <c r="B1248" s="1" t="s">
        <v>5</v>
      </c>
      <c r="C1248" s="1" t="s">
        <v>4</v>
      </c>
    </row>
    <row r="1249" spans="1:3" x14ac:dyDescent="0.2">
      <c r="A1249" s="2">
        <v>43252</v>
      </c>
      <c r="B1249" s="1" t="s">
        <v>5</v>
      </c>
      <c r="C1249" s="1" t="s">
        <v>4</v>
      </c>
    </row>
    <row r="1250" spans="1:3" x14ac:dyDescent="0.2">
      <c r="A1250" s="2">
        <v>43253</v>
      </c>
      <c r="B1250" s="1" t="s">
        <v>5</v>
      </c>
      <c r="C1250" s="1" t="s">
        <v>4</v>
      </c>
    </row>
    <row r="1251" spans="1:3" x14ac:dyDescent="0.2">
      <c r="A1251" s="2">
        <v>43254</v>
      </c>
      <c r="B1251" s="1" t="s">
        <v>5</v>
      </c>
      <c r="C1251" s="1" t="s">
        <v>4</v>
      </c>
    </row>
    <row r="1252" spans="1:3" x14ac:dyDescent="0.2">
      <c r="A1252" s="2">
        <v>43255</v>
      </c>
      <c r="B1252" s="1" t="s">
        <v>5</v>
      </c>
      <c r="C1252" s="1" t="s">
        <v>4</v>
      </c>
    </row>
    <row r="1253" spans="1:3" x14ac:dyDescent="0.2">
      <c r="A1253" s="2">
        <v>43256</v>
      </c>
      <c r="B1253" s="1" t="s">
        <v>5</v>
      </c>
      <c r="C1253" s="1" t="s">
        <v>4</v>
      </c>
    </row>
    <row r="1254" spans="1:3" x14ac:dyDescent="0.2">
      <c r="A1254" s="2">
        <v>43257</v>
      </c>
      <c r="B1254" s="1" t="s">
        <v>5</v>
      </c>
      <c r="C1254" s="1" t="s">
        <v>4</v>
      </c>
    </row>
    <row r="1255" spans="1:3" x14ac:dyDescent="0.2">
      <c r="A1255" s="2">
        <v>43258</v>
      </c>
      <c r="B1255" s="1" t="s">
        <v>5</v>
      </c>
      <c r="C1255" s="1" t="s">
        <v>4</v>
      </c>
    </row>
    <row r="1256" spans="1:3" x14ac:dyDescent="0.2">
      <c r="A1256" s="2">
        <v>43259</v>
      </c>
      <c r="B1256" s="1" t="s">
        <v>5</v>
      </c>
      <c r="C1256" s="1" t="s">
        <v>4</v>
      </c>
    </row>
    <row r="1257" spans="1:3" x14ac:dyDescent="0.2">
      <c r="A1257" s="2">
        <v>43260</v>
      </c>
      <c r="B1257" s="1" t="s">
        <v>5</v>
      </c>
      <c r="C1257" s="1" t="s">
        <v>4</v>
      </c>
    </row>
    <row r="1258" spans="1:3" x14ac:dyDescent="0.2">
      <c r="A1258" s="2">
        <v>43261</v>
      </c>
      <c r="B1258" s="1" t="s">
        <v>5</v>
      </c>
      <c r="C1258" s="1" t="s">
        <v>4</v>
      </c>
    </row>
    <row r="1259" spans="1:3" x14ac:dyDescent="0.2">
      <c r="A1259" s="2">
        <v>43262</v>
      </c>
      <c r="B1259" s="1" t="s">
        <v>5</v>
      </c>
      <c r="C1259" s="1" t="s">
        <v>5</v>
      </c>
    </row>
    <row r="1260" spans="1:3" x14ac:dyDescent="0.2">
      <c r="A1260" s="2">
        <v>43263</v>
      </c>
      <c r="B1260" s="1" t="s">
        <v>5</v>
      </c>
      <c r="C1260" s="1" t="s">
        <v>4</v>
      </c>
    </row>
    <row r="1261" spans="1:3" x14ac:dyDescent="0.2">
      <c r="A1261" s="2">
        <v>43264</v>
      </c>
      <c r="B1261" s="1" t="s">
        <v>5</v>
      </c>
      <c r="C1261" s="1" t="s">
        <v>4</v>
      </c>
    </row>
    <row r="1262" spans="1:3" x14ac:dyDescent="0.2">
      <c r="A1262" s="2">
        <v>43265</v>
      </c>
      <c r="B1262" s="1" t="s">
        <v>5</v>
      </c>
      <c r="C1262" s="1" t="s">
        <v>4</v>
      </c>
    </row>
    <row r="1263" spans="1:3" x14ac:dyDescent="0.2">
      <c r="A1263" s="2">
        <v>43266</v>
      </c>
      <c r="B1263" s="1" t="s">
        <v>5</v>
      </c>
      <c r="C1263" s="1" t="s">
        <v>4</v>
      </c>
    </row>
    <row r="1264" spans="1:3" x14ac:dyDescent="0.2">
      <c r="A1264" s="2">
        <v>43267</v>
      </c>
      <c r="B1264" s="1" t="s">
        <v>5</v>
      </c>
      <c r="C1264" s="1" t="s">
        <v>4</v>
      </c>
    </row>
    <row r="1265" spans="1:3" x14ac:dyDescent="0.2">
      <c r="A1265" s="2">
        <v>43268</v>
      </c>
      <c r="B1265" s="1" t="s">
        <v>5</v>
      </c>
      <c r="C1265" s="1" t="s">
        <v>4</v>
      </c>
    </row>
    <row r="1266" spans="1:3" x14ac:dyDescent="0.2">
      <c r="A1266" s="2">
        <v>43269</v>
      </c>
      <c r="B1266" s="1" t="s">
        <v>5</v>
      </c>
      <c r="C1266" s="1" t="s">
        <v>4</v>
      </c>
    </row>
    <row r="1267" spans="1:3" x14ac:dyDescent="0.2">
      <c r="A1267" s="2">
        <v>43270</v>
      </c>
      <c r="B1267" s="1" t="s">
        <v>5</v>
      </c>
      <c r="C1267" s="1" t="s">
        <v>4</v>
      </c>
    </row>
    <row r="1268" spans="1:3" x14ac:dyDescent="0.2">
      <c r="A1268" s="2">
        <v>43271</v>
      </c>
      <c r="B1268" s="1" t="s">
        <v>5</v>
      </c>
      <c r="C1268" s="1" t="s">
        <v>4</v>
      </c>
    </row>
    <row r="1269" spans="1:3" x14ac:dyDescent="0.2">
      <c r="A1269" s="2">
        <v>43272</v>
      </c>
      <c r="B1269" s="1" t="s">
        <v>5</v>
      </c>
      <c r="C1269" s="1" t="s">
        <v>4</v>
      </c>
    </row>
    <row r="1270" spans="1:3" x14ac:dyDescent="0.2">
      <c r="A1270" s="2">
        <v>43273</v>
      </c>
      <c r="B1270" s="1" t="s">
        <v>5</v>
      </c>
      <c r="C1270" s="1" t="s">
        <v>4</v>
      </c>
    </row>
    <row r="1271" spans="1:3" x14ac:dyDescent="0.2">
      <c r="A1271" s="2">
        <v>43274</v>
      </c>
      <c r="B1271" s="1" t="s">
        <v>5</v>
      </c>
      <c r="C1271" s="1" t="s">
        <v>4</v>
      </c>
    </row>
    <row r="1272" spans="1:3" x14ac:dyDescent="0.2">
      <c r="A1272" s="2">
        <v>43275</v>
      </c>
      <c r="B1272" s="1" t="s">
        <v>5</v>
      </c>
      <c r="C1272" s="1" t="s">
        <v>4</v>
      </c>
    </row>
    <row r="1273" spans="1:3" x14ac:dyDescent="0.2">
      <c r="A1273" s="2">
        <v>43276</v>
      </c>
      <c r="B1273" s="1" t="s">
        <v>5</v>
      </c>
      <c r="C1273" s="1" t="s">
        <v>4</v>
      </c>
    </row>
    <row r="1274" spans="1:3" x14ac:dyDescent="0.2">
      <c r="A1274" s="2">
        <v>43277</v>
      </c>
      <c r="B1274" s="1" t="s">
        <v>5</v>
      </c>
      <c r="C1274" s="1" t="s">
        <v>4</v>
      </c>
    </row>
    <row r="1275" spans="1:3" x14ac:dyDescent="0.2">
      <c r="A1275" s="2">
        <v>43278</v>
      </c>
      <c r="B1275" s="1" t="s">
        <v>5</v>
      </c>
      <c r="C1275" s="1" t="s">
        <v>4</v>
      </c>
    </row>
    <row r="1276" spans="1:3" x14ac:dyDescent="0.2">
      <c r="A1276" s="2">
        <v>43279</v>
      </c>
      <c r="B1276" s="1" t="s">
        <v>5</v>
      </c>
      <c r="C1276" s="1" t="s">
        <v>4</v>
      </c>
    </row>
    <row r="1277" spans="1:3" x14ac:dyDescent="0.2">
      <c r="A1277" s="2">
        <v>43280</v>
      </c>
      <c r="B1277" s="1" t="s">
        <v>4</v>
      </c>
      <c r="C1277" s="1" t="s">
        <v>4</v>
      </c>
    </row>
    <row r="1278" spans="1:3" x14ac:dyDescent="0.2">
      <c r="A1278" s="2">
        <v>43281</v>
      </c>
      <c r="B1278" s="1" t="s">
        <v>4</v>
      </c>
      <c r="C1278" s="1" t="s">
        <v>4</v>
      </c>
    </row>
    <row r="1279" spans="1:3" x14ac:dyDescent="0.2">
      <c r="A1279" s="2">
        <v>43282</v>
      </c>
      <c r="B1279" s="1" t="s">
        <v>4</v>
      </c>
      <c r="C1279" s="1" t="s">
        <v>4</v>
      </c>
    </row>
    <row r="1280" spans="1:3" x14ac:dyDescent="0.2">
      <c r="A1280" s="2">
        <v>43283</v>
      </c>
      <c r="B1280" s="1" t="s">
        <v>4</v>
      </c>
      <c r="C1280" s="1" t="s">
        <v>4</v>
      </c>
    </row>
    <row r="1281" spans="1:3" x14ac:dyDescent="0.2">
      <c r="A1281" s="2">
        <v>43284</v>
      </c>
      <c r="B1281" s="1" t="s">
        <v>4</v>
      </c>
      <c r="C1281" s="1" t="s">
        <v>4</v>
      </c>
    </row>
    <row r="1282" spans="1:3" x14ac:dyDescent="0.2">
      <c r="A1282" s="2">
        <v>43285</v>
      </c>
      <c r="B1282" s="1" t="s">
        <v>4</v>
      </c>
      <c r="C1282" s="1" t="s">
        <v>4</v>
      </c>
    </row>
    <row r="1283" spans="1:3" x14ac:dyDescent="0.2">
      <c r="A1283" s="2">
        <v>43286</v>
      </c>
      <c r="B1283" s="1" t="s">
        <v>4</v>
      </c>
      <c r="C1283" s="1" t="s">
        <v>4</v>
      </c>
    </row>
    <row r="1284" spans="1:3" x14ac:dyDescent="0.2">
      <c r="A1284" s="2">
        <v>43287</v>
      </c>
      <c r="B1284" s="1" t="s">
        <v>4</v>
      </c>
      <c r="C1284" s="1" t="s">
        <v>4</v>
      </c>
    </row>
    <row r="1285" spans="1:3" x14ac:dyDescent="0.2">
      <c r="A1285" s="2">
        <v>43288</v>
      </c>
      <c r="B1285" s="1" t="s">
        <v>4</v>
      </c>
      <c r="C1285" s="1" t="s">
        <v>4</v>
      </c>
    </row>
    <row r="1286" spans="1:3" x14ac:dyDescent="0.2">
      <c r="A1286" s="2">
        <v>43289</v>
      </c>
      <c r="B1286" s="1" t="s">
        <v>4</v>
      </c>
      <c r="C1286" s="1" t="s">
        <v>4</v>
      </c>
    </row>
    <row r="1287" spans="1:3" x14ac:dyDescent="0.2">
      <c r="A1287" s="2">
        <v>43290</v>
      </c>
      <c r="B1287" s="1" t="s">
        <v>4</v>
      </c>
      <c r="C1287" s="1" t="s">
        <v>4</v>
      </c>
    </row>
    <row r="1288" spans="1:3" x14ac:dyDescent="0.2">
      <c r="A1288" s="2">
        <v>43291</v>
      </c>
      <c r="B1288" s="1" t="s">
        <v>4</v>
      </c>
      <c r="C1288" s="1" t="s">
        <v>4</v>
      </c>
    </row>
    <row r="1289" spans="1:3" x14ac:dyDescent="0.2">
      <c r="A1289" s="2">
        <v>43292</v>
      </c>
      <c r="B1289" s="1" t="s">
        <v>4</v>
      </c>
      <c r="C1289" s="1" t="s">
        <v>4</v>
      </c>
    </row>
    <row r="1290" spans="1:3" x14ac:dyDescent="0.2">
      <c r="A1290" s="2">
        <v>43293</v>
      </c>
      <c r="B1290" s="1" t="s">
        <v>4</v>
      </c>
      <c r="C1290" s="1" t="s">
        <v>4</v>
      </c>
    </row>
    <row r="1291" spans="1:3" x14ac:dyDescent="0.2">
      <c r="A1291" s="2">
        <v>43294</v>
      </c>
      <c r="B1291" s="1" t="s">
        <v>4</v>
      </c>
      <c r="C1291" s="1" t="s">
        <v>4</v>
      </c>
    </row>
    <row r="1292" spans="1:3" x14ac:dyDescent="0.2">
      <c r="A1292" s="2">
        <v>43295</v>
      </c>
      <c r="B1292" s="1" t="s">
        <v>4</v>
      </c>
      <c r="C1292" s="1" t="s">
        <v>4</v>
      </c>
    </row>
    <row r="1293" spans="1:3" x14ac:dyDescent="0.2">
      <c r="A1293" s="2">
        <v>43296</v>
      </c>
      <c r="B1293" s="1" t="s">
        <v>4</v>
      </c>
      <c r="C1293" s="1" t="s">
        <v>4</v>
      </c>
    </row>
    <row r="1294" spans="1:3" x14ac:dyDescent="0.2">
      <c r="A1294" s="2">
        <v>43297</v>
      </c>
      <c r="B1294" s="1" t="s">
        <v>4</v>
      </c>
      <c r="C1294" s="1" t="s">
        <v>4</v>
      </c>
    </row>
    <row r="1295" spans="1:3" x14ac:dyDescent="0.2">
      <c r="A1295" s="2">
        <v>43298</v>
      </c>
      <c r="B1295" s="1" t="s">
        <v>5</v>
      </c>
      <c r="C1295" s="1" t="s">
        <v>4</v>
      </c>
    </row>
    <row r="1296" spans="1:3" x14ac:dyDescent="0.2">
      <c r="A1296" s="2">
        <v>43299</v>
      </c>
      <c r="B1296" s="1" t="s">
        <v>5</v>
      </c>
      <c r="C1296" s="1" t="s">
        <v>4</v>
      </c>
    </row>
    <row r="1297" spans="1:3" x14ac:dyDescent="0.2">
      <c r="A1297" s="2">
        <v>43300</v>
      </c>
      <c r="B1297" s="1" t="s">
        <v>5</v>
      </c>
      <c r="C1297" s="1" t="s">
        <v>4</v>
      </c>
    </row>
    <row r="1298" spans="1:3" x14ac:dyDescent="0.2">
      <c r="A1298" s="2">
        <v>43301</v>
      </c>
      <c r="B1298" s="1" t="s">
        <v>5</v>
      </c>
      <c r="C1298" s="1" t="s">
        <v>4</v>
      </c>
    </row>
    <row r="1299" spans="1:3" x14ac:dyDescent="0.2">
      <c r="A1299" s="2">
        <v>43302</v>
      </c>
      <c r="B1299" s="1" t="s">
        <v>5</v>
      </c>
      <c r="C1299" s="1" t="s">
        <v>4</v>
      </c>
    </row>
    <row r="1300" spans="1:3" x14ac:dyDescent="0.2">
      <c r="A1300" s="2">
        <v>43303</v>
      </c>
      <c r="B1300" s="1" t="s">
        <v>5</v>
      </c>
      <c r="C1300" s="1" t="s">
        <v>4</v>
      </c>
    </row>
    <row r="1301" spans="1:3" x14ac:dyDescent="0.2">
      <c r="A1301" s="2">
        <v>43304</v>
      </c>
      <c r="B1301" s="1" t="s">
        <v>5</v>
      </c>
      <c r="C1301" s="1" t="s">
        <v>4</v>
      </c>
    </row>
    <row r="1302" spans="1:3" x14ac:dyDescent="0.2">
      <c r="A1302" s="2">
        <v>43305</v>
      </c>
      <c r="B1302" s="1" t="s">
        <v>5</v>
      </c>
      <c r="C1302" s="1" t="s">
        <v>4</v>
      </c>
    </row>
    <row r="1303" spans="1:3" x14ac:dyDescent="0.2">
      <c r="A1303" s="2">
        <v>43306</v>
      </c>
      <c r="B1303" s="1" t="s">
        <v>5</v>
      </c>
      <c r="C1303" s="1" t="s">
        <v>4</v>
      </c>
    </row>
    <row r="1304" spans="1:3" x14ac:dyDescent="0.2">
      <c r="A1304" s="2">
        <v>43307</v>
      </c>
      <c r="B1304" s="1" t="s">
        <v>5</v>
      </c>
      <c r="C1304" s="1" t="s">
        <v>4</v>
      </c>
    </row>
    <row r="1305" spans="1:3" x14ac:dyDescent="0.2">
      <c r="A1305" s="2">
        <v>43308</v>
      </c>
      <c r="B1305" s="1" t="s">
        <v>5</v>
      </c>
      <c r="C1305" s="1" t="s">
        <v>4</v>
      </c>
    </row>
    <row r="1306" spans="1:3" x14ac:dyDescent="0.2">
      <c r="A1306" s="2">
        <v>43309</v>
      </c>
      <c r="B1306" s="1" t="s">
        <v>5</v>
      </c>
      <c r="C1306" s="1" t="s">
        <v>4</v>
      </c>
    </row>
    <row r="1307" spans="1:3" x14ac:dyDescent="0.2">
      <c r="A1307" s="2">
        <v>43310</v>
      </c>
      <c r="B1307" s="1" t="s">
        <v>5</v>
      </c>
      <c r="C1307" s="1" t="s">
        <v>4</v>
      </c>
    </row>
    <row r="1308" spans="1:3" x14ac:dyDescent="0.2">
      <c r="A1308" s="2">
        <v>43311</v>
      </c>
      <c r="B1308" s="1" t="s">
        <v>5</v>
      </c>
      <c r="C1308" s="1" t="s">
        <v>4</v>
      </c>
    </row>
    <row r="1309" spans="1:3" x14ac:dyDescent="0.2">
      <c r="A1309" s="2">
        <v>43312</v>
      </c>
      <c r="B1309" s="1" t="s">
        <v>5</v>
      </c>
      <c r="C1309" s="1" t="s">
        <v>4</v>
      </c>
    </row>
    <row r="1310" spans="1:3" x14ac:dyDescent="0.2">
      <c r="A1310" s="2">
        <v>43313</v>
      </c>
      <c r="B1310" s="1" t="s">
        <v>5</v>
      </c>
      <c r="C1310" s="1" t="s">
        <v>4</v>
      </c>
    </row>
    <row r="1311" spans="1:3" x14ac:dyDescent="0.2">
      <c r="A1311" s="2">
        <v>43314</v>
      </c>
      <c r="B1311" s="1" t="s">
        <v>5</v>
      </c>
      <c r="C1311" s="1" t="s">
        <v>4</v>
      </c>
    </row>
    <row r="1312" spans="1:3" x14ac:dyDescent="0.2">
      <c r="A1312" s="2">
        <v>43315</v>
      </c>
      <c r="B1312" s="1" t="s">
        <v>5</v>
      </c>
      <c r="C1312" s="1" t="s">
        <v>4</v>
      </c>
    </row>
    <row r="1313" spans="1:3" x14ac:dyDescent="0.2">
      <c r="A1313" s="2">
        <v>43316</v>
      </c>
      <c r="B1313" s="1" t="s">
        <v>5</v>
      </c>
      <c r="C1313" s="1" t="s">
        <v>4</v>
      </c>
    </row>
    <row r="1314" spans="1:3" x14ac:dyDescent="0.2">
      <c r="A1314" s="2">
        <v>43317</v>
      </c>
      <c r="B1314" s="1" t="s">
        <v>5</v>
      </c>
      <c r="C1314" s="1" t="s">
        <v>4</v>
      </c>
    </row>
    <row r="1315" spans="1:3" x14ac:dyDescent="0.2">
      <c r="A1315" s="2">
        <v>43318</v>
      </c>
      <c r="B1315" s="1" t="s">
        <v>5</v>
      </c>
      <c r="C1315" s="1" t="s">
        <v>4</v>
      </c>
    </row>
    <row r="1316" spans="1:3" x14ac:dyDescent="0.2">
      <c r="A1316" s="2">
        <v>43319</v>
      </c>
      <c r="B1316" s="1" t="s">
        <v>5</v>
      </c>
      <c r="C1316" s="1" t="s">
        <v>4</v>
      </c>
    </row>
    <row r="1317" spans="1:3" x14ac:dyDescent="0.2">
      <c r="A1317" s="2">
        <v>43320</v>
      </c>
      <c r="B1317" s="1" t="s">
        <v>5</v>
      </c>
      <c r="C1317" s="1" t="s">
        <v>4</v>
      </c>
    </row>
    <row r="1318" spans="1:3" x14ac:dyDescent="0.2">
      <c r="A1318" s="2">
        <v>43321</v>
      </c>
      <c r="B1318" s="1" t="s">
        <v>5</v>
      </c>
      <c r="C1318" s="1" t="s">
        <v>4</v>
      </c>
    </row>
    <row r="1319" spans="1:3" x14ac:dyDescent="0.2">
      <c r="A1319" s="2">
        <v>43322</v>
      </c>
      <c r="B1319" s="1" t="s">
        <v>5</v>
      </c>
      <c r="C1319" s="1" t="s">
        <v>4</v>
      </c>
    </row>
    <row r="1320" spans="1:3" x14ac:dyDescent="0.2">
      <c r="A1320" s="2">
        <v>43323</v>
      </c>
      <c r="B1320" s="1" t="s">
        <v>5</v>
      </c>
      <c r="C1320" s="1" t="s">
        <v>4</v>
      </c>
    </row>
    <row r="1321" spans="1:3" x14ac:dyDescent="0.2">
      <c r="A1321" s="2">
        <v>43324</v>
      </c>
      <c r="B1321" s="1" t="s">
        <v>5</v>
      </c>
      <c r="C1321" s="1" t="s">
        <v>4</v>
      </c>
    </row>
    <row r="1322" spans="1:3" x14ac:dyDescent="0.2">
      <c r="A1322" s="2">
        <v>43325</v>
      </c>
      <c r="B1322" s="1" t="s">
        <v>5</v>
      </c>
      <c r="C1322" s="1" t="s">
        <v>4</v>
      </c>
    </row>
    <row r="1323" spans="1:3" x14ac:dyDescent="0.2">
      <c r="A1323" s="2">
        <v>43326</v>
      </c>
      <c r="B1323" s="1" t="s">
        <v>5</v>
      </c>
      <c r="C1323" s="1" t="s">
        <v>4</v>
      </c>
    </row>
    <row r="1324" spans="1:3" x14ac:dyDescent="0.2">
      <c r="A1324" s="2">
        <v>43327</v>
      </c>
      <c r="B1324" s="1" t="s">
        <v>5</v>
      </c>
      <c r="C1324" s="1" t="s">
        <v>4</v>
      </c>
    </row>
    <row r="1325" spans="1:3" x14ac:dyDescent="0.2">
      <c r="A1325" s="2">
        <v>43328</v>
      </c>
      <c r="B1325" s="1" t="s">
        <v>5</v>
      </c>
      <c r="C1325" s="1" t="s">
        <v>4</v>
      </c>
    </row>
    <row r="1326" spans="1:3" x14ac:dyDescent="0.2">
      <c r="A1326" s="2">
        <v>43329</v>
      </c>
      <c r="B1326" s="1" t="s">
        <v>5</v>
      </c>
      <c r="C1326" s="1" t="s">
        <v>4</v>
      </c>
    </row>
    <row r="1327" spans="1:3" x14ac:dyDescent="0.2">
      <c r="A1327" s="2">
        <v>43330</v>
      </c>
      <c r="B1327" s="1" t="s">
        <v>5</v>
      </c>
      <c r="C1327" s="1" t="s">
        <v>4</v>
      </c>
    </row>
    <row r="1328" spans="1:3" x14ac:dyDescent="0.2">
      <c r="A1328" s="2">
        <v>43331</v>
      </c>
      <c r="B1328" s="1" t="s">
        <v>5</v>
      </c>
      <c r="C1328" s="1" t="s">
        <v>4</v>
      </c>
    </row>
    <row r="1329" spans="1:3" x14ac:dyDescent="0.2">
      <c r="A1329" s="2">
        <v>43332</v>
      </c>
      <c r="B1329" s="1" t="s">
        <v>5</v>
      </c>
      <c r="C1329" s="1" t="s">
        <v>4</v>
      </c>
    </row>
    <row r="1330" spans="1:3" x14ac:dyDescent="0.2">
      <c r="A1330" s="2">
        <v>43333</v>
      </c>
      <c r="B1330" s="1" t="s">
        <v>5</v>
      </c>
      <c r="C1330" s="1" t="s">
        <v>4</v>
      </c>
    </row>
    <row r="1331" spans="1:3" x14ac:dyDescent="0.2">
      <c r="A1331" s="2">
        <v>43334</v>
      </c>
      <c r="B1331" s="1" t="s">
        <v>5</v>
      </c>
      <c r="C1331" s="1" t="s">
        <v>4</v>
      </c>
    </row>
    <row r="1332" spans="1:3" x14ac:dyDescent="0.2">
      <c r="A1332" s="2">
        <v>43335</v>
      </c>
      <c r="B1332" s="1" t="s">
        <v>5</v>
      </c>
      <c r="C1332" s="1" t="s">
        <v>4</v>
      </c>
    </row>
    <row r="1333" spans="1:3" x14ac:dyDescent="0.2">
      <c r="A1333" s="2">
        <v>43336</v>
      </c>
      <c r="B1333" s="1" t="s">
        <v>5</v>
      </c>
      <c r="C1333" s="1" t="s">
        <v>4</v>
      </c>
    </row>
    <row r="1334" spans="1:3" x14ac:dyDescent="0.2">
      <c r="A1334" s="2">
        <v>43337</v>
      </c>
      <c r="B1334" s="1" t="s">
        <v>5</v>
      </c>
      <c r="C1334" s="1" t="s">
        <v>4</v>
      </c>
    </row>
    <row r="1335" spans="1:3" x14ac:dyDescent="0.2">
      <c r="A1335" s="2">
        <v>43338</v>
      </c>
      <c r="B1335" s="1" t="s">
        <v>5</v>
      </c>
      <c r="C1335" s="1" t="s">
        <v>4</v>
      </c>
    </row>
    <row r="1336" spans="1:3" x14ac:dyDescent="0.2">
      <c r="A1336" s="2">
        <v>43339</v>
      </c>
      <c r="B1336" s="1" t="s">
        <v>5</v>
      </c>
      <c r="C1336" s="1" t="s">
        <v>4</v>
      </c>
    </row>
    <row r="1337" spans="1:3" x14ac:dyDescent="0.2">
      <c r="A1337" s="2">
        <v>43340</v>
      </c>
      <c r="B1337" s="1" t="s">
        <v>5</v>
      </c>
      <c r="C1337" s="1" t="s">
        <v>4</v>
      </c>
    </row>
    <row r="1338" spans="1:3" x14ac:dyDescent="0.2">
      <c r="A1338" s="2">
        <v>43341</v>
      </c>
      <c r="B1338" s="1" t="s">
        <v>5</v>
      </c>
      <c r="C1338" s="1" t="s">
        <v>4</v>
      </c>
    </row>
    <row r="1339" spans="1:3" x14ac:dyDescent="0.2">
      <c r="A1339" s="2">
        <v>43342</v>
      </c>
      <c r="B1339" s="1" t="s">
        <v>5</v>
      </c>
      <c r="C1339" s="1" t="s">
        <v>4</v>
      </c>
    </row>
    <row r="1340" spans="1:3" x14ac:dyDescent="0.2">
      <c r="A1340" s="2">
        <v>43343</v>
      </c>
      <c r="B1340" s="1" t="s">
        <v>5</v>
      </c>
      <c r="C1340" s="1" t="s">
        <v>4</v>
      </c>
    </row>
    <row r="1341" spans="1:3" x14ac:dyDescent="0.2">
      <c r="A1341" s="2">
        <v>43344</v>
      </c>
      <c r="B1341" s="1" t="s">
        <v>5</v>
      </c>
      <c r="C1341" s="1" t="s">
        <v>4</v>
      </c>
    </row>
    <row r="1342" spans="1:3" x14ac:dyDescent="0.2">
      <c r="A1342" s="2">
        <v>43345</v>
      </c>
      <c r="B1342" s="1" t="s">
        <v>5</v>
      </c>
      <c r="C1342" s="1" t="s">
        <v>4</v>
      </c>
    </row>
    <row r="1343" spans="1:3" x14ac:dyDescent="0.2">
      <c r="A1343" s="2">
        <v>43346</v>
      </c>
      <c r="B1343" s="1" t="s">
        <v>5</v>
      </c>
      <c r="C1343" s="1" t="s">
        <v>4</v>
      </c>
    </row>
    <row r="1344" spans="1:3" x14ac:dyDescent="0.2">
      <c r="A1344" s="2">
        <v>43347</v>
      </c>
      <c r="B1344" s="1" t="s">
        <v>5</v>
      </c>
      <c r="C1344" s="1" t="s">
        <v>4</v>
      </c>
    </row>
    <row r="1345" spans="1:3" x14ac:dyDescent="0.2">
      <c r="A1345" s="2">
        <v>43348</v>
      </c>
      <c r="B1345" s="1" t="s">
        <v>5</v>
      </c>
      <c r="C1345" s="1" t="s">
        <v>4</v>
      </c>
    </row>
    <row r="1346" spans="1:3" x14ac:dyDescent="0.2">
      <c r="A1346" s="2">
        <v>43349</v>
      </c>
      <c r="B1346" s="1" t="s">
        <v>5</v>
      </c>
      <c r="C1346" s="1" t="s">
        <v>4</v>
      </c>
    </row>
    <row r="1347" spans="1:3" x14ac:dyDescent="0.2">
      <c r="A1347" s="2">
        <v>43350</v>
      </c>
      <c r="B1347" s="1" t="s">
        <v>5</v>
      </c>
      <c r="C1347" s="1" t="s">
        <v>4</v>
      </c>
    </row>
    <row r="1348" spans="1:3" x14ac:dyDescent="0.2">
      <c r="A1348" s="2">
        <v>43351</v>
      </c>
      <c r="B1348" s="1" t="s">
        <v>5</v>
      </c>
      <c r="C1348" s="1" t="s">
        <v>4</v>
      </c>
    </row>
    <row r="1349" spans="1:3" x14ac:dyDescent="0.2">
      <c r="A1349" s="2">
        <v>43352</v>
      </c>
      <c r="B1349" s="1" t="s">
        <v>5</v>
      </c>
      <c r="C1349" s="1" t="s">
        <v>4</v>
      </c>
    </row>
    <row r="1350" spans="1:3" x14ac:dyDescent="0.2">
      <c r="A1350" s="2">
        <v>43353</v>
      </c>
      <c r="B1350" s="1" t="s">
        <v>5</v>
      </c>
      <c r="C1350" s="1" t="s">
        <v>4</v>
      </c>
    </row>
    <row r="1351" spans="1:3" x14ac:dyDescent="0.2">
      <c r="A1351" s="2">
        <v>43354</v>
      </c>
      <c r="B1351" s="1" t="s">
        <v>5</v>
      </c>
      <c r="C1351" s="1" t="s">
        <v>4</v>
      </c>
    </row>
    <row r="1352" spans="1:3" x14ac:dyDescent="0.2">
      <c r="A1352" s="2">
        <v>43355</v>
      </c>
      <c r="B1352" s="1" t="s">
        <v>5</v>
      </c>
      <c r="C1352" s="1" t="s">
        <v>4</v>
      </c>
    </row>
    <row r="1353" spans="1:3" x14ac:dyDescent="0.2">
      <c r="A1353" s="2">
        <v>43356</v>
      </c>
      <c r="B1353" s="1" t="s">
        <v>5</v>
      </c>
      <c r="C1353" s="1" t="s">
        <v>4</v>
      </c>
    </row>
    <row r="1354" spans="1:3" x14ac:dyDescent="0.2">
      <c r="A1354" s="2">
        <v>43357</v>
      </c>
      <c r="B1354" s="1" t="s">
        <v>5</v>
      </c>
      <c r="C1354" s="1" t="s">
        <v>4</v>
      </c>
    </row>
    <row r="1355" spans="1:3" x14ac:dyDescent="0.2">
      <c r="A1355" s="2">
        <v>43358</v>
      </c>
      <c r="B1355" s="1" t="s">
        <v>5</v>
      </c>
      <c r="C1355" s="1" t="s">
        <v>4</v>
      </c>
    </row>
    <row r="1356" spans="1:3" x14ac:dyDescent="0.2">
      <c r="A1356" s="2">
        <v>43359</v>
      </c>
      <c r="B1356" s="1" t="s">
        <v>5</v>
      </c>
      <c r="C1356" s="1" t="s">
        <v>4</v>
      </c>
    </row>
    <row r="1357" spans="1:3" x14ac:dyDescent="0.2">
      <c r="A1357" s="2">
        <v>43360</v>
      </c>
      <c r="B1357" s="1" t="s">
        <v>5</v>
      </c>
      <c r="C1357" s="1" t="s">
        <v>4</v>
      </c>
    </row>
    <row r="1358" spans="1:3" x14ac:dyDescent="0.2">
      <c r="A1358" s="2">
        <v>43361</v>
      </c>
      <c r="B1358" s="1" t="s">
        <v>5</v>
      </c>
      <c r="C1358" s="1" t="s">
        <v>4</v>
      </c>
    </row>
    <row r="1359" spans="1:3" x14ac:dyDescent="0.2">
      <c r="A1359" s="2">
        <v>43362</v>
      </c>
      <c r="B1359" s="1" t="s">
        <v>5</v>
      </c>
      <c r="C1359" s="1" t="s">
        <v>4</v>
      </c>
    </row>
    <row r="1360" spans="1:3" x14ac:dyDescent="0.2">
      <c r="A1360" s="2">
        <v>43363</v>
      </c>
      <c r="B1360" s="1" t="s">
        <v>5</v>
      </c>
      <c r="C1360" s="1" t="s">
        <v>4</v>
      </c>
    </row>
    <row r="1361" spans="1:3" x14ac:dyDescent="0.2">
      <c r="A1361" s="2">
        <v>43364</v>
      </c>
      <c r="B1361" s="1" t="s">
        <v>4</v>
      </c>
      <c r="C1361" s="1" t="s">
        <v>4</v>
      </c>
    </row>
    <row r="1362" spans="1:3" x14ac:dyDescent="0.2">
      <c r="A1362" s="2">
        <v>43365</v>
      </c>
      <c r="B1362" s="1" t="s">
        <v>4</v>
      </c>
      <c r="C1362" s="1" t="s">
        <v>4</v>
      </c>
    </row>
    <row r="1363" spans="1:3" x14ac:dyDescent="0.2">
      <c r="A1363" s="2">
        <v>43366</v>
      </c>
      <c r="B1363" s="1" t="s">
        <v>4</v>
      </c>
      <c r="C1363" s="1" t="s">
        <v>4</v>
      </c>
    </row>
    <row r="1364" spans="1:3" x14ac:dyDescent="0.2">
      <c r="A1364" s="2">
        <v>43367</v>
      </c>
      <c r="B1364" s="1" t="s">
        <v>4</v>
      </c>
      <c r="C1364" s="1" t="s">
        <v>4</v>
      </c>
    </row>
    <row r="1365" spans="1:3" x14ac:dyDescent="0.2">
      <c r="A1365" s="2">
        <v>43368</v>
      </c>
      <c r="B1365" s="1" t="s">
        <v>4</v>
      </c>
      <c r="C1365" s="1" t="s">
        <v>4</v>
      </c>
    </row>
    <row r="1366" spans="1:3" x14ac:dyDescent="0.2">
      <c r="A1366" s="2">
        <v>43369</v>
      </c>
      <c r="B1366" s="1" t="s">
        <v>4</v>
      </c>
      <c r="C1366" s="1" t="s">
        <v>4</v>
      </c>
    </row>
    <row r="1367" spans="1:3" x14ac:dyDescent="0.2">
      <c r="A1367" s="2">
        <v>43370</v>
      </c>
      <c r="B1367" s="1" t="s">
        <v>4</v>
      </c>
      <c r="C1367" s="1" t="s">
        <v>4</v>
      </c>
    </row>
    <row r="1368" spans="1:3" x14ac:dyDescent="0.2">
      <c r="A1368" s="2">
        <v>43371</v>
      </c>
      <c r="B1368" s="1" t="s">
        <v>4</v>
      </c>
      <c r="C1368" s="1" t="s">
        <v>5</v>
      </c>
    </row>
    <row r="1369" spans="1:3" x14ac:dyDescent="0.2">
      <c r="A1369" s="2">
        <v>43372</v>
      </c>
      <c r="B1369" s="1" t="s">
        <v>4</v>
      </c>
      <c r="C1369" s="1" t="s">
        <v>4</v>
      </c>
    </row>
    <row r="1370" spans="1:3" x14ac:dyDescent="0.2">
      <c r="A1370" s="2">
        <v>43373</v>
      </c>
      <c r="B1370" s="1" t="s">
        <v>4</v>
      </c>
      <c r="C1370" s="1" t="s">
        <v>4</v>
      </c>
    </row>
    <row r="1371" spans="1:3" x14ac:dyDescent="0.2">
      <c r="A1371" s="2">
        <v>43374</v>
      </c>
      <c r="B1371" s="1" t="s">
        <v>4</v>
      </c>
      <c r="C1371" s="1" t="s">
        <v>4</v>
      </c>
    </row>
    <row r="1372" spans="1:3" x14ac:dyDescent="0.2">
      <c r="A1372" s="2">
        <v>43375</v>
      </c>
      <c r="B1372" s="1" t="s">
        <v>4</v>
      </c>
      <c r="C1372" s="1" t="s">
        <v>4</v>
      </c>
    </row>
    <row r="1373" spans="1:3" x14ac:dyDescent="0.2">
      <c r="A1373" s="2">
        <v>43376</v>
      </c>
      <c r="B1373" s="1" t="s">
        <v>4</v>
      </c>
      <c r="C1373" s="1" t="s">
        <v>4</v>
      </c>
    </row>
    <row r="1374" spans="1:3" x14ac:dyDescent="0.2">
      <c r="A1374" s="2">
        <v>43377</v>
      </c>
      <c r="B1374" s="1" t="s">
        <v>4</v>
      </c>
      <c r="C1374" s="1" t="s">
        <v>4</v>
      </c>
    </row>
    <row r="1375" spans="1:3" x14ac:dyDescent="0.2">
      <c r="A1375" s="2">
        <v>43378</v>
      </c>
      <c r="B1375" s="1" t="s">
        <v>4</v>
      </c>
      <c r="C1375" s="1" t="s">
        <v>4</v>
      </c>
    </row>
    <row r="1376" spans="1:3" x14ac:dyDescent="0.2">
      <c r="A1376" s="2">
        <v>43379</v>
      </c>
      <c r="B1376" s="1" t="s">
        <v>4</v>
      </c>
      <c r="C1376" s="1" t="s">
        <v>4</v>
      </c>
    </row>
    <row r="1377" spans="1:3" x14ac:dyDescent="0.2">
      <c r="A1377" s="2">
        <v>43380</v>
      </c>
      <c r="B1377" s="1" t="s">
        <v>4</v>
      </c>
      <c r="C1377" s="1" t="s">
        <v>4</v>
      </c>
    </row>
    <row r="1378" spans="1:3" x14ac:dyDescent="0.2">
      <c r="A1378" s="2">
        <v>43381</v>
      </c>
      <c r="B1378" s="1" t="s">
        <v>4</v>
      </c>
      <c r="C1378" s="1" t="s">
        <v>4</v>
      </c>
    </row>
    <row r="1379" spans="1:3" x14ac:dyDescent="0.2">
      <c r="A1379" s="2">
        <v>43382</v>
      </c>
      <c r="B1379" s="1" t="s">
        <v>5</v>
      </c>
      <c r="C1379" s="1" t="s">
        <v>4</v>
      </c>
    </row>
    <row r="1380" spans="1:3" x14ac:dyDescent="0.2">
      <c r="A1380" s="2">
        <v>43383</v>
      </c>
      <c r="B1380" s="1" t="s">
        <v>5</v>
      </c>
      <c r="C1380" s="1" t="s">
        <v>4</v>
      </c>
    </row>
    <row r="1381" spans="1:3" x14ac:dyDescent="0.2">
      <c r="A1381" s="2">
        <v>43384</v>
      </c>
      <c r="B1381" s="1" t="s">
        <v>5</v>
      </c>
      <c r="C1381" s="1" t="s">
        <v>4</v>
      </c>
    </row>
    <row r="1382" spans="1:3" x14ac:dyDescent="0.2">
      <c r="A1382" s="2">
        <v>43385</v>
      </c>
      <c r="B1382" s="1" t="s">
        <v>5</v>
      </c>
      <c r="C1382" s="1" t="s">
        <v>4</v>
      </c>
    </row>
    <row r="1383" spans="1:3" x14ac:dyDescent="0.2">
      <c r="A1383" s="2">
        <v>43386</v>
      </c>
      <c r="B1383" s="1" t="s">
        <v>5</v>
      </c>
      <c r="C1383" s="1" t="s">
        <v>4</v>
      </c>
    </row>
    <row r="1384" spans="1:3" x14ac:dyDescent="0.2">
      <c r="A1384" s="2">
        <v>43387</v>
      </c>
      <c r="B1384" s="1" t="s">
        <v>5</v>
      </c>
      <c r="C1384" s="1" t="s">
        <v>4</v>
      </c>
    </row>
    <row r="1385" spans="1:3" x14ac:dyDescent="0.2">
      <c r="A1385" s="2">
        <v>43388</v>
      </c>
      <c r="B1385" s="1" t="s">
        <v>5</v>
      </c>
      <c r="C1385" s="1" t="s">
        <v>4</v>
      </c>
    </row>
    <row r="1386" spans="1:3" x14ac:dyDescent="0.2">
      <c r="A1386" s="2">
        <v>43389</v>
      </c>
      <c r="B1386" s="1" t="s">
        <v>5</v>
      </c>
      <c r="C1386" s="1" t="s">
        <v>4</v>
      </c>
    </row>
    <row r="1387" spans="1:3" x14ac:dyDescent="0.2">
      <c r="A1387" s="2">
        <v>43390</v>
      </c>
      <c r="B1387" s="1" t="s">
        <v>5</v>
      </c>
      <c r="C1387" s="1" t="s">
        <v>4</v>
      </c>
    </row>
    <row r="1388" spans="1:3" x14ac:dyDescent="0.2">
      <c r="A1388" s="2">
        <v>43391</v>
      </c>
      <c r="B1388" s="1" t="s">
        <v>5</v>
      </c>
      <c r="C1388" s="1" t="s">
        <v>4</v>
      </c>
    </row>
    <row r="1389" spans="1:3" x14ac:dyDescent="0.2">
      <c r="A1389" s="2">
        <v>43392</v>
      </c>
      <c r="B1389" s="1" t="s">
        <v>5</v>
      </c>
      <c r="C1389" s="1" t="s">
        <v>4</v>
      </c>
    </row>
    <row r="1390" spans="1:3" x14ac:dyDescent="0.2">
      <c r="A1390" s="2">
        <v>43393</v>
      </c>
      <c r="B1390" s="1" t="s">
        <v>5</v>
      </c>
      <c r="C1390" s="1" t="s">
        <v>4</v>
      </c>
    </row>
    <row r="1391" spans="1:3" x14ac:dyDescent="0.2">
      <c r="A1391" s="2">
        <v>43394</v>
      </c>
      <c r="B1391" s="1" t="s">
        <v>5</v>
      </c>
      <c r="C1391" s="1" t="s">
        <v>4</v>
      </c>
    </row>
    <row r="1392" spans="1:3" x14ac:dyDescent="0.2">
      <c r="A1392" s="2">
        <v>43395</v>
      </c>
      <c r="B1392" s="1" t="s">
        <v>5</v>
      </c>
      <c r="C1392" s="1" t="s">
        <v>4</v>
      </c>
    </row>
    <row r="1393" spans="1:3" x14ac:dyDescent="0.2">
      <c r="A1393" s="2">
        <v>43396</v>
      </c>
      <c r="B1393" s="1" t="s">
        <v>5</v>
      </c>
      <c r="C1393" s="1" t="s">
        <v>4</v>
      </c>
    </row>
    <row r="1394" spans="1:3" x14ac:dyDescent="0.2">
      <c r="A1394" s="2">
        <v>43397</v>
      </c>
      <c r="B1394" s="1" t="s">
        <v>5</v>
      </c>
      <c r="C1394" s="1" t="s">
        <v>4</v>
      </c>
    </row>
    <row r="1395" spans="1:3" x14ac:dyDescent="0.2">
      <c r="A1395" s="2">
        <v>43398</v>
      </c>
      <c r="B1395" s="1" t="s">
        <v>5</v>
      </c>
      <c r="C1395" s="1" t="s">
        <v>4</v>
      </c>
    </row>
    <row r="1396" spans="1:3" x14ac:dyDescent="0.2">
      <c r="A1396" s="2">
        <v>43399</v>
      </c>
      <c r="B1396" s="1" t="s">
        <v>5</v>
      </c>
      <c r="C1396" s="1" t="s">
        <v>4</v>
      </c>
    </row>
    <row r="1397" spans="1:3" x14ac:dyDescent="0.2">
      <c r="A1397" s="2">
        <v>43400</v>
      </c>
      <c r="B1397" s="1" t="s">
        <v>5</v>
      </c>
      <c r="C1397" s="1" t="s">
        <v>4</v>
      </c>
    </row>
    <row r="1398" spans="1:3" x14ac:dyDescent="0.2">
      <c r="A1398" s="2">
        <v>43401</v>
      </c>
      <c r="B1398" s="1" t="s">
        <v>5</v>
      </c>
      <c r="C1398" s="1" t="s">
        <v>4</v>
      </c>
    </row>
    <row r="1399" spans="1:3" x14ac:dyDescent="0.2">
      <c r="A1399" s="2">
        <v>43402</v>
      </c>
      <c r="B1399" s="1" t="s">
        <v>5</v>
      </c>
      <c r="C1399" s="1" t="s">
        <v>4</v>
      </c>
    </row>
    <row r="1400" spans="1:3" x14ac:dyDescent="0.2">
      <c r="A1400" s="2">
        <v>43403</v>
      </c>
      <c r="B1400" s="1" t="s">
        <v>5</v>
      </c>
      <c r="C1400" s="1" t="s">
        <v>4</v>
      </c>
    </row>
    <row r="1401" spans="1:3" x14ac:dyDescent="0.2">
      <c r="A1401" s="2">
        <v>43404</v>
      </c>
      <c r="B1401" s="1" t="s">
        <v>5</v>
      </c>
      <c r="C1401" s="1" t="s">
        <v>4</v>
      </c>
    </row>
    <row r="1402" spans="1:3" x14ac:dyDescent="0.2">
      <c r="A1402" s="2">
        <v>43405</v>
      </c>
      <c r="B1402" s="1" t="s">
        <v>5</v>
      </c>
      <c r="C1402" s="1" t="s">
        <v>4</v>
      </c>
    </row>
    <row r="1403" spans="1:3" x14ac:dyDescent="0.2">
      <c r="A1403" s="2">
        <v>43406</v>
      </c>
      <c r="B1403" s="1" t="s">
        <v>5</v>
      </c>
      <c r="C1403" s="1" t="s">
        <v>4</v>
      </c>
    </row>
    <row r="1404" spans="1:3" x14ac:dyDescent="0.2">
      <c r="A1404" s="2">
        <v>43407</v>
      </c>
      <c r="B1404" s="1" t="s">
        <v>5</v>
      </c>
      <c r="C1404" s="1" t="s">
        <v>4</v>
      </c>
    </row>
    <row r="1405" spans="1:3" x14ac:dyDescent="0.2">
      <c r="A1405" s="2">
        <v>43408</v>
      </c>
      <c r="B1405" s="1" t="s">
        <v>5</v>
      </c>
      <c r="C1405" s="1" t="s">
        <v>4</v>
      </c>
    </row>
    <row r="1406" spans="1:3" x14ac:dyDescent="0.2">
      <c r="A1406" s="2">
        <v>43409</v>
      </c>
      <c r="B1406" s="1" t="s">
        <v>5</v>
      </c>
      <c r="C1406" s="1" t="s">
        <v>4</v>
      </c>
    </row>
    <row r="1407" spans="1:3" x14ac:dyDescent="0.2">
      <c r="A1407" s="2">
        <v>43410</v>
      </c>
      <c r="B1407" s="1" t="s">
        <v>5</v>
      </c>
      <c r="C1407" s="1" t="s">
        <v>5</v>
      </c>
    </row>
    <row r="1408" spans="1:3" x14ac:dyDescent="0.2">
      <c r="A1408" s="2">
        <v>43411</v>
      </c>
      <c r="B1408" s="1" t="s">
        <v>5</v>
      </c>
      <c r="C1408" s="1" t="s">
        <v>4</v>
      </c>
    </row>
    <row r="1409" spans="1:3" x14ac:dyDescent="0.2">
      <c r="A1409" s="2">
        <v>43412</v>
      </c>
      <c r="B1409" s="1" t="s">
        <v>5</v>
      </c>
      <c r="C1409" s="1" t="s">
        <v>4</v>
      </c>
    </row>
    <row r="1410" spans="1:3" x14ac:dyDescent="0.2">
      <c r="A1410" s="2">
        <v>43413</v>
      </c>
      <c r="B1410" s="1" t="s">
        <v>5</v>
      </c>
      <c r="C1410" s="1" t="s">
        <v>4</v>
      </c>
    </row>
    <row r="1411" spans="1:3" x14ac:dyDescent="0.2">
      <c r="A1411" s="2">
        <v>43414</v>
      </c>
      <c r="B1411" s="1" t="s">
        <v>5</v>
      </c>
      <c r="C1411" s="1" t="s">
        <v>4</v>
      </c>
    </row>
    <row r="1412" spans="1:3" x14ac:dyDescent="0.2">
      <c r="A1412" s="2">
        <v>43415</v>
      </c>
      <c r="B1412" s="1" t="s">
        <v>5</v>
      </c>
      <c r="C1412" s="1" t="s">
        <v>4</v>
      </c>
    </row>
    <row r="1413" spans="1:3" x14ac:dyDescent="0.2">
      <c r="A1413" s="2">
        <v>43416</v>
      </c>
      <c r="B1413" s="1" t="s">
        <v>5</v>
      </c>
      <c r="C1413" s="1" t="s">
        <v>4</v>
      </c>
    </row>
    <row r="1414" spans="1:3" x14ac:dyDescent="0.2">
      <c r="A1414" s="2">
        <v>43417</v>
      </c>
      <c r="B1414" s="1" t="s">
        <v>5</v>
      </c>
      <c r="C1414" s="1" t="s">
        <v>4</v>
      </c>
    </row>
    <row r="1415" spans="1:3" x14ac:dyDescent="0.2">
      <c r="A1415" s="2">
        <v>43418</v>
      </c>
      <c r="B1415" s="1" t="s">
        <v>5</v>
      </c>
      <c r="C1415" s="1" t="s">
        <v>4</v>
      </c>
    </row>
    <row r="1416" spans="1:3" x14ac:dyDescent="0.2">
      <c r="A1416" s="2">
        <v>43419</v>
      </c>
      <c r="B1416" s="1" t="s">
        <v>5</v>
      </c>
      <c r="C1416" s="1" t="s">
        <v>4</v>
      </c>
    </row>
    <row r="1417" spans="1:3" x14ac:dyDescent="0.2">
      <c r="A1417" s="2">
        <v>43420</v>
      </c>
      <c r="B1417" s="1" t="s">
        <v>5</v>
      </c>
      <c r="C1417" s="1" t="s">
        <v>4</v>
      </c>
    </row>
    <row r="1418" spans="1:3" x14ac:dyDescent="0.2">
      <c r="A1418" s="2">
        <v>43421</v>
      </c>
      <c r="B1418" s="1" t="s">
        <v>5</v>
      </c>
      <c r="C1418" s="1" t="s">
        <v>4</v>
      </c>
    </row>
    <row r="1419" spans="1:3" x14ac:dyDescent="0.2">
      <c r="A1419" s="2">
        <v>43422</v>
      </c>
      <c r="B1419" s="1" t="s">
        <v>5</v>
      </c>
      <c r="C1419" s="1" t="s">
        <v>4</v>
      </c>
    </row>
    <row r="1420" spans="1:3" x14ac:dyDescent="0.2">
      <c r="A1420" s="2">
        <v>43423</v>
      </c>
      <c r="B1420" s="1" t="s">
        <v>5</v>
      </c>
      <c r="C1420" s="1" t="s">
        <v>4</v>
      </c>
    </row>
    <row r="1421" spans="1:3" x14ac:dyDescent="0.2">
      <c r="A1421" s="2">
        <v>43424</v>
      </c>
      <c r="B1421" s="1" t="s">
        <v>5</v>
      </c>
      <c r="C1421" s="1" t="s">
        <v>4</v>
      </c>
    </row>
    <row r="1422" spans="1:3" x14ac:dyDescent="0.2">
      <c r="A1422" s="2">
        <v>43425</v>
      </c>
      <c r="B1422" s="1" t="s">
        <v>5</v>
      </c>
      <c r="C1422" s="1" t="s">
        <v>4</v>
      </c>
    </row>
    <row r="1423" spans="1:3" x14ac:dyDescent="0.2">
      <c r="A1423" s="2">
        <v>43426</v>
      </c>
      <c r="B1423" s="1" t="s">
        <v>5</v>
      </c>
      <c r="C1423" s="1" t="s">
        <v>4</v>
      </c>
    </row>
    <row r="1424" spans="1:3" x14ac:dyDescent="0.2">
      <c r="A1424" s="2">
        <v>43427</v>
      </c>
      <c r="B1424" s="1" t="s">
        <v>5</v>
      </c>
      <c r="C1424" s="1" t="s">
        <v>4</v>
      </c>
    </row>
    <row r="1425" spans="1:3" x14ac:dyDescent="0.2">
      <c r="A1425" s="2">
        <v>43428</v>
      </c>
      <c r="B1425" s="1" t="s">
        <v>5</v>
      </c>
      <c r="C1425" s="1" t="s">
        <v>4</v>
      </c>
    </row>
    <row r="1426" spans="1:3" x14ac:dyDescent="0.2">
      <c r="A1426" s="2">
        <v>43429</v>
      </c>
      <c r="B1426" s="1" t="s">
        <v>5</v>
      </c>
      <c r="C1426" s="1" t="s">
        <v>4</v>
      </c>
    </row>
    <row r="1427" spans="1:3" x14ac:dyDescent="0.2">
      <c r="A1427" s="2">
        <v>43430</v>
      </c>
      <c r="B1427" s="1" t="s">
        <v>5</v>
      </c>
      <c r="C1427" s="1" t="s">
        <v>4</v>
      </c>
    </row>
    <row r="1428" spans="1:3" x14ac:dyDescent="0.2">
      <c r="A1428" s="2">
        <v>43431</v>
      </c>
      <c r="B1428" s="1" t="s">
        <v>5</v>
      </c>
      <c r="C1428" s="1" t="s">
        <v>4</v>
      </c>
    </row>
    <row r="1429" spans="1:3" x14ac:dyDescent="0.2">
      <c r="A1429" s="2">
        <v>43432</v>
      </c>
      <c r="B1429" s="1" t="s">
        <v>5</v>
      </c>
      <c r="C1429" s="1" t="s">
        <v>4</v>
      </c>
    </row>
    <row r="1430" spans="1:3" x14ac:dyDescent="0.2">
      <c r="A1430" s="2">
        <v>43433</v>
      </c>
      <c r="B1430" s="1" t="s">
        <v>5</v>
      </c>
      <c r="C1430" s="1" t="s">
        <v>4</v>
      </c>
    </row>
    <row r="1431" spans="1:3" x14ac:dyDescent="0.2">
      <c r="A1431" s="2">
        <v>43434</v>
      </c>
      <c r="B1431" s="1" t="s">
        <v>5</v>
      </c>
      <c r="C1431" s="1" t="s">
        <v>4</v>
      </c>
    </row>
    <row r="1432" spans="1:3" x14ac:dyDescent="0.2">
      <c r="A1432" s="2">
        <v>43435</v>
      </c>
      <c r="B1432" s="1" t="s">
        <v>5</v>
      </c>
      <c r="C1432" s="1" t="s">
        <v>4</v>
      </c>
    </row>
    <row r="1433" spans="1:3" x14ac:dyDescent="0.2">
      <c r="A1433" s="2">
        <v>43436</v>
      </c>
      <c r="B1433" s="1" t="s">
        <v>5</v>
      </c>
      <c r="C1433" s="1" t="s">
        <v>4</v>
      </c>
    </row>
    <row r="1434" spans="1:3" x14ac:dyDescent="0.2">
      <c r="A1434" s="2">
        <v>43437</v>
      </c>
      <c r="B1434" s="1" t="s">
        <v>5</v>
      </c>
      <c r="C1434" s="1" t="s">
        <v>4</v>
      </c>
    </row>
    <row r="1435" spans="1:3" x14ac:dyDescent="0.2">
      <c r="A1435" s="2">
        <v>43438</v>
      </c>
      <c r="B1435" s="1" t="s">
        <v>5</v>
      </c>
      <c r="C1435" s="1" t="s">
        <v>4</v>
      </c>
    </row>
    <row r="1436" spans="1:3" x14ac:dyDescent="0.2">
      <c r="A1436" s="2">
        <v>43439</v>
      </c>
      <c r="B1436" s="1" t="s">
        <v>5</v>
      </c>
      <c r="C1436" s="1" t="s">
        <v>4</v>
      </c>
    </row>
    <row r="1437" spans="1:3" x14ac:dyDescent="0.2">
      <c r="A1437" s="2">
        <v>43440</v>
      </c>
      <c r="B1437" s="1" t="s">
        <v>5</v>
      </c>
      <c r="C1437" s="1" t="s">
        <v>4</v>
      </c>
    </row>
    <row r="1438" spans="1:3" x14ac:dyDescent="0.2">
      <c r="A1438" s="2">
        <v>43441</v>
      </c>
      <c r="B1438" s="1" t="s">
        <v>5</v>
      </c>
      <c r="C1438" s="1" t="s">
        <v>4</v>
      </c>
    </row>
    <row r="1439" spans="1:3" x14ac:dyDescent="0.2">
      <c r="A1439" s="2">
        <v>43442</v>
      </c>
      <c r="B1439" s="1" t="s">
        <v>5</v>
      </c>
      <c r="C1439" s="1" t="s">
        <v>4</v>
      </c>
    </row>
    <row r="1440" spans="1:3" x14ac:dyDescent="0.2">
      <c r="A1440" s="2">
        <v>43443</v>
      </c>
      <c r="B1440" s="1" t="s">
        <v>5</v>
      </c>
      <c r="C1440" s="1" t="s">
        <v>4</v>
      </c>
    </row>
    <row r="1441" spans="1:3" x14ac:dyDescent="0.2">
      <c r="A1441" s="2">
        <v>43444</v>
      </c>
      <c r="B1441" s="1" t="s">
        <v>5</v>
      </c>
      <c r="C1441" s="1" t="s">
        <v>4</v>
      </c>
    </row>
    <row r="1442" spans="1:3" x14ac:dyDescent="0.2">
      <c r="A1442" s="2">
        <v>43445</v>
      </c>
      <c r="B1442" s="1" t="s">
        <v>5</v>
      </c>
      <c r="C1442" s="1" t="s">
        <v>4</v>
      </c>
    </row>
    <row r="1443" spans="1:3" x14ac:dyDescent="0.2">
      <c r="A1443" s="2">
        <v>43446</v>
      </c>
      <c r="B1443" s="1" t="s">
        <v>5</v>
      </c>
      <c r="C1443" s="1" t="s">
        <v>4</v>
      </c>
    </row>
    <row r="1444" spans="1:3" x14ac:dyDescent="0.2">
      <c r="A1444" s="2">
        <v>43447</v>
      </c>
      <c r="B1444" s="1" t="s">
        <v>5</v>
      </c>
      <c r="C1444" s="1" t="s">
        <v>4</v>
      </c>
    </row>
    <row r="1445" spans="1:3" x14ac:dyDescent="0.2">
      <c r="A1445" s="2">
        <v>43448</v>
      </c>
      <c r="B1445" s="1" t="s">
        <v>5</v>
      </c>
      <c r="C1445" s="1" t="s">
        <v>4</v>
      </c>
    </row>
    <row r="1446" spans="1:3" x14ac:dyDescent="0.2">
      <c r="A1446" s="2">
        <v>43449</v>
      </c>
      <c r="B1446" s="1" t="s">
        <v>5</v>
      </c>
      <c r="C1446" s="1" t="s">
        <v>4</v>
      </c>
    </row>
    <row r="1447" spans="1:3" x14ac:dyDescent="0.2">
      <c r="A1447" s="2">
        <v>43450</v>
      </c>
      <c r="B1447" s="1" t="s">
        <v>5</v>
      </c>
      <c r="C1447" s="1" t="s">
        <v>4</v>
      </c>
    </row>
    <row r="1448" spans="1:3" x14ac:dyDescent="0.2">
      <c r="A1448" s="2">
        <v>43451</v>
      </c>
      <c r="B1448" s="1" t="s">
        <v>5</v>
      </c>
      <c r="C1448" s="1" t="s">
        <v>4</v>
      </c>
    </row>
    <row r="1449" spans="1:3" x14ac:dyDescent="0.2">
      <c r="A1449" s="2">
        <v>43452</v>
      </c>
      <c r="B1449" s="1" t="s">
        <v>5</v>
      </c>
      <c r="C1449" s="1" t="s">
        <v>4</v>
      </c>
    </row>
    <row r="1450" spans="1:3" x14ac:dyDescent="0.2">
      <c r="A1450" s="2">
        <v>43453</v>
      </c>
      <c r="B1450" s="1" t="s">
        <v>5</v>
      </c>
      <c r="C1450" s="1" t="s">
        <v>4</v>
      </c>
    </row>
    <row r="1451" spans="1:3" x14ac:dyDescent="0.2">
      <c r="A1451" s="2">
        <v>43454</v>
      </c>
      <c r="B1451" s="1" t="s">
        <v>5</v>
      </c>
      <c r="C1451" s="1" t="s">
        <v>4</v>
      </c>
    </row>
    <row r="1452" spans="1:3" x14ac:dyDescent="0.2">
      <c r="A1452" s="2">
        <v>43455</v>
      </c>
      <c r="B1452" s="1" t="s">
        <v>4</v>
      </c>
      <c r="C1452" s="1" t="s">
        <v>4</v>
      </c>
    </row>
    <row r="1453" spans="1:3" x14ac:dyDescent="0.2">
      <c r="A1453" s="2">
        <v>43456</v>
      </c>
      <c r="B1453" s="1" t="s">
        <v>4</v>
      </c>
      <c r="C1453" s="1" t="s">
        <v>4</v>
      </c>
    </row>
    <row r="1454" spans="1:3" x14ac:dyDescent="0.2">
      <c r="A1454" s="2">
        <v>43457</v>
      </c>
      <c r="B1454" s="1" t="s">
        <v>4</v>
      </c>
      <c r="C1454" s="1" t="s">
        <v>4</v>
      </c>
    </row>
    <row r="1455" spans="1:3" x14ac:dyDescent="0.2">
      <c r="A1455" s="2">
        <v>43458</v>
      </c>
      <c r="B1455" s="1" t="s">
        <v>4</v>
      </c>
      <c r="C1455" s="1" t="s">
        <v>4</v>
      </c>
    </row>
    <row r="1456" spans="1:3" x14ac:dyDescent="0.2">
      <c r="A1456" s="2">
        <v>43459</v>
      </c>
      <c r="B1456" s="1" t="s">
        <v>4</v>
      </c>
      <c r="C1456" s="1" t="s">
        <v>5</v>
      </c>
    </row>
    <row r="1457" spans="1:3" x14ac:dyDescent="0.2">
      <c r="A1457" s="2">
        <v>43460</v>
      </c>
      <c r="B1457" s="1" t="s">
        <v>4</v>
      </c>
      <c r="C1457" s="1" t="s">
        <v>5</v>
      </c>
    </row>
    <row r="1458" spans="1:3" x14ac:dyDescent="0.2">
      <c r="A1458" s="2">
        <v>43461</v>
      </c>
      <c r="B1458" s="1" t="s">
        <v>4</v>
      </c>
      <c r="C1458" s="1" t="s">
        <v>4</v>
      </c>
    </row>
    <row r="1459" spans="1:3" x14ac:dyDescent="0.2">
      <c r="A1459" s="2">
        <v>43462</v>
      </c>
      <c r="B1459" s="1" t="s">
        <v>4</v>
      </c>
      <c r="C1459" s="1" t="s">
        <v>4</v>
      </c>
    </row>
    <row r="1460" spans="1:3" x14ac:dyDescent="0.2">
      <c r="A1460" s="2">
        <v>43463</v>
      </c>
      <c r="B1460" s="1" t="s">
        <v>4</v>
      </c>
      <c r="C1460" s="1" t="s">
        <v>4</v>
      </c>
    </row>
    <row r="1461" spans="1:3" x14ac:dyDescent="0.2">
      <c r="A1461" s="2">
        <v>43464</v>
      </c>
      <c r="B1461" s="1" t="s">
        <v>4</v>
      </c>
      <c r="C1461" s="1" t="s">
        <v>4</v>
      </c>
    </row>
    <row r="1462" spans="1:3" x14ac:dyDescent="0.2">
      <c r="A1462" s="2">
        <v>43465</v>
      </c>
      <c r="B1462" s="1" t="s">
        <v>4</v>
      </c>
      <c r="C1462" s="1" t="s">
        <v>4</v>
      </c>
    </row>
    <row r="1463" spans="1:3" x14ac:dyDescent="0.2">
      <c r="A1463" s="2">
        <v>43466</v>
      </c>
      <c r="B1463" s="1" t="s">
        <v>4</v>
      </c>
      <c r="C1463" s="1" t="s">
        <v>5</v>
      </c>
    </row>
    <row r="1464" spans="1:3" x14ac:dyDescent="0.2">
      <c r="A1464" s="2">
        <v>43467</v>
      </c>
      <c r="B1464" s="1" t="s">
        <v>4</v>
      </c>
      <c r="C1464" s="1" t="s">
        <v>4</v>
      </c>
    </row>
    <row r="1465" spans="1:3" x14ac:dyDescent="0.2">
      <c r="A1465" s="2">
        <v>43468</v>
      </c>
      <c r="B1465" s="1" t="s">
        <v>4</v>
      </c>
      <c r="C1465" s="1" t="s">
        <v>4</v>
      </c>
    </row>
    <row r="1466" spans="1:3" x14ac:dyDescent="0.2">
      <c r="A1466" s="2">
        <v>43469</v>
      </c>
      <c r="B1466" s="1" t="s">
        <v>4</v>
      </c>
      <c r="C1466" s="1" t="s">
        <v>4</v>
      </c>
    </row>
    <row r="1467" spans="1:3" x14ac:dyDescent="0.2">
      <c r="A1467" s="2">
        <v>43470</v>
      </c>
      <c r="B1467" s="1" t="s">
        <v>4</v>
      </c>
      <c r="C1467" s="1" t="s">
        <v>4</v>
      </c>
    </row>
    <row r="1468" spans="1:3" x14ac:dyDescent="0.2">
      <c r="A1468" s="2">
        <v>43471</v>
      </c>
      <c r="B1468" s="1" t="s">
        <v>4</v>
      </c>
      <c r="C1468" s="1" t="s">
        <v>4</v>
      </c>
    </row>
    <row r="1469" spans="1:3" x14ac:dyDescent="0.2">
      <c r="A1469" s="2">
        <v>43472</v>
      </c>
      <c r="B1469" s="1" t="s">
        <v>4</v>
      </c>
      <c r="C1469" s="1" t="s">
        <v>4</v>
      </c>
    </row>
    <row r="1470" spans="1:3" x14ac:dyDescent="0.2">
      <c r="A1470" s="2">
        <v>43473</v>
      </c>
      <c r="B1470" s="1" t="s">
        <v>4</v>
      </c>
      <c r="C1470" s="1" t="s">
        <v>4</v>
      </c>
    </row>
    <row r="1471" spans="1:3" x14ac:dyDescent="0.2">
      <c r="A1471" s="2">
        <v>43474</v>
      </c>
      <c r="B1471" s="1" t="s">
        <v>4</v>
      </c>
      <c r="C1471" s="1" t="s">
        <v>4</v>
      </c>
    </row>
    <row r="1472" spans="1:3" x14ac:dyDescent="0.2">
      <c r="A1472" s="2">
        <v>43475</v>
      </c>
      <c r="B1472" s="1" t="s">
        <v>4</v>
      </c>
      <c r="C1472" s="1" t="s">
        <v>4</v>
      </c>
    </row>
    <row r="1473" spans="1:3" x14ac:dyDescent="0.2">
      <c r="A1473" s="2">
        <v>43476</v>
      </c>
      <c r="B1473" s="1" t="s">
        <v>4</v>
      </c>
      <c r="C1473" s="1" t="s">
        <v>4</v>
      </c>
    </row>
    <row r="1474" spans="1:3" x14ac:dyDescent="0.2">
      <c r="A1474" s="2">
        <v>43477</v>
      </c>
      <c r="B1474" s="1" t="s">
        <v>4</v>
      </c>
      <c r="C1474" s="1" t="s">
        <v>4</v>
      </c>
    </row>
    <row r="1475" spans="1:3" x14ac:dyDescent="0.2">
      <c r="A1475" s="2">
        <v>43478</v>
      </c>
      <c r="B1475" s="1" t="s">
        <v>4</v>
      </c>
      <c r="C1475" s="1" t="s">
        <v>4</v>
      </c>
    </row>
    <row r="1476" spans="1:3" x14ac:dyDescent="0.2">
      <c r="A1476" s="2">
        <v>43479</v>
      </c>
      <c r="B1476" s="1" t="s">
        <v>4</v>
      </c>
      <c r="C1476" s="1" t="s">
        <v>4</v>
      </c>
    </row>
    <row r="1477" spans="1:3" x14ac:dyDescent="0.2">
      <c r="A1477" s="2">
        <v>43480</v>
      </c>
      <c r="B1477" s="1" t="s">
        <v>4</v>
      </c>
      <c r="C1477" s="1" t="s">
        <v>4</v>
      </c>
    </row>
    <row r="1478" spans="1:3" x14ac:dyDescent="0.2">
      <c r="A1478" s="2">
        <v>43481</v>
      </c>
      <c r="B1478" s="1" t="s">
        <v>4</v>
      </c>
      <c r="C1478" s="1" t="s">
        <v>4</v>
      </c>
    </row>
    <row r="1479" spans="1:3" x14ac:dyDescent="0.2">
      <c r="A1479" s="2">
        <v>43482</v>
      </c>
      <c r="B1479" s="1" t="s">
        <v>4</v>
      </c>
      <c r="C1479" s="1" t="s">
        <v>4</v>
      </c>
    </row>
    <row r="1480" spans="1:3" x14ac:dyDescent="0.2">
      <c r="A1480" s="2">
        <v>43483</v>
      </c>
      <c r="B1480" s="1" t="s">
        <v>4</v>
      </c>
      <c r="C1480" s="1" t="s">
        <v>4</v>
      </c>
    </row>
    <row r="1481" spans="1:3" x14ac:dyDescent="0.2">
      <c r="A1481" s="2">
        <v>43484</v>
      </c>
      <c r="B1481" s="1" t="s">
        <v>4</v>
      </c>
      <c r="C1481" s="1" t="s">
        <v>4</v>
      </c>
    </row>
    <row r="1482" spans="1:3" x14ac:dyDescent="0.2">
      <c r="A1482" s="2">
        <v>43485</v>
      </c>
      <c r="B1482" s="1" t="s">
        <v>4</v>
      </c>
      <c r="C1482" s="1" t="s">
        <v>4</v>
      </c>
    </row>
    <row r="1483" spans="1:3" x14ac:dyDescent="0.2">
      <c r="A1483" s="2">
        <v>43486</v>
      </c>
      <c r="B1483" s="1" t="s">
        <v>4</v>
      </c>
      <c r="C1483" s="1" t="s">
        <v>4</v>
      </c>
    </row>
    <row r="1484" spans="1:3" x14ac:dyDescent="0.2">
      <c r="A1484" s="2">
        <v>43487</v>
      </c>
      <c r="B1484" s="1" t="s">
        <v>4</v>
      </c>
      <c r="C1484" s="1" t="s">
        <v>4</v>
      </c>
    </row>
    <row r="1485" spans="1:3" x14ac:dyDescent="0.2">
      <c r="A1485" s="2">
        <v>43488</v>
      </c>
      <c r="B1485" s="1" t="s">
        <v>4</v>
      </c>
      <c r="C1485" s="1" t="s">
        <v>4</v>
      </c>
    </row>
    <row r="1486" spans="1:3" x14ac:dyDescent="0.2">
      <c r="A1486" s="2">
        <v>43489</v>
      </c>
      <c r="B1486" s="1" t="s">
        <v>4</v>
      </c>
      <c r="C1486" s="1" t="s">
        <v>4</v>
      </c>
    </row>
    <row r="1487" spans="1:3" x14ac:dyDescent="0.2">
      <c r="A1487" s="2">
        <v>43490</v>
      </c>
      <c r="B1487" s="1" t="s">
        <v>4</v>
      </c>
      <c r="C1487" s="1" t="s">
        <v>4</v>
      </c>
    </row>
    <row r="1488" spans="1:3" x14ac:dyDescent="0.2">
      <c r="A1488" s="2">
        <v>43491</v>
      </c>
      <c r="B1488" s="1" t="s">
        <v>4</v>
      </c>
      <c r="C1488" s="1" t="s">
        <v>5</v>
      </c>
    </row>
    <row r="1489" spans="1:3" x14ac:dyDescent="0.2">
      <c r="A1489" s="2">
        <v>43492</v>
      </c>
      <c r="B1489" s="1" t="s">
        <v>4</v>
      </c>
      <c r="C1489" s="1" t="s">
        <v>4</v>
      </c>
    </row>
    <row r="1490" spans="1:3" x14ac:dyDescent="0.2">
      <c r="A1490" s="2">
        <v>43493</v>
      </c>
      <c r="B1490" s="1" t="s">
        <v>4</v>
      </c>
      <c r="C1490" s="1" t="s">
        <v>5</v>
      </c>
    </row>
    <row r="1491" spans="1:3" x14ac:dyDescent="0.2">
      <c r="A1491" s="2">
        <v>43494</v>
      </c>
      <c r="B1491" s="1" t="s">
        <v>4</v>
      </c>
      <c r="C1491" s="1" t="s">
        <v>4</v>
      </c>
    </row>
    <row r="1492" spans="1:3" x14ac:dyDescent="0.2">
      <c r="A1492" s="2">
        <v>43495</v>
      </c>
      <c r="B1492" s="1" t="s">
        <v>4</v>
      </c>
      <c r="C1492" s="1" t="s">
        <v>4</v>
      </c>
    </row>
    <row r="1493" spans="1:3" x14ac:dyDescent="0.2">
      <c r="A1493" s="2">
        <v>43496</v>
      </c>
      <c r="B1493" s="1" t="s">
        <v>5</v>
      </c>
      <c r="C1493" s="1" t="s">
        <v>4</v>
      </c>
    </row>
    <row r="1494" spans="1:3" x14ac:dyDescent="0.2">
      <c r="A1494" s="2">
        <v>43497</v>
      </c>
      <c r="B1494" s="1" t="s">
        <v>5</v>
      </c>
      <c r="C1494" s="1" t="s">
        <v>4</v>
      </c>
    </row>
    <row r="1495" spans="1:3" x14ac:dyDescent="0.2">
      <c r="A1495" s="2">
        <v>43498</v>
      </c>
      <c r="B1495" s="1" t="s">
        <v>5</v>
      </c>
      <c r="C1495" s="1" t="s">
        <v>4</v>
      </c>
    </row>
    <row r="1496" spans="1:3" x14ac:dyDescent="0.2">
      <c r="A1496" s="2">
        <v>43499</v>
      </c>
      <c r="B1496" s="1" t="s">
        <v>5</v>
      </c>
      <c r="C1496" s="1" t="s">
        <v>4</v>
      </c>
    </row>
    <row r="1497" spans="1:3" x14ac:dyDescent="0.2">
      <c r="A1497" s="2">
        <v>43500</v>
      </c>
      <c r="B1497" s="1" t="s">
        <v>5</v>
      </c>
      <c r="C1497" s="1" t="s">
        <v>4</v>
      </c>
    </row>
    <row r="1498" spans="1:3" x14ac:dyDescent="0.2">
      <c r="A1498" s="2">
        <v>43501</v>
      </c>
      <c r="B1498" s="1" t="s">
        <v>5</v>
      </c>
      <c r="C1498" s="1" t="s">
        <v>4</v>
      </c>
    </row>
    <row r="1499" spans="1:3" x14ac:dyDescent="0.2">
      <c r="A1499" s="2">
        <v>43502</v>
      </c>
      <c r="B1499" s="1" t="s">
        <v>5</v>
      </c>
      <c r="C1499" s="1" t="s">
        <v>4</v>
      </c>
    </row>
    <row r="1500" spans="1:3" x14ac:dyDescent="0.2">
      <c r="A1500" s="2">
        <v>43503</v>
      </c>
      <c r="B1500" s="1" t="s">
        <v>5</v>
      </c>
      <c r="C1500" s="1" t="s">
        <v>4</v>
      </c>
    </row>
    <row r="1501" spans="1:3" x14ac:dyDescent="0.2">
      <c r="A1501" s="2">
        <v>43504</v>
      </c>
      <c r="B1501" s="1" t="s">
        <v>5</v>
      </c>
      <c r="C1501" s="1" t="s">
        <v>4</v>
      </c>
    </row>
    <row r="1502" spans="1:3" x14ac:dyDescent="0.2">
      <c r="A1502" s="2">
        <v>43505</v>
      </c>
      <c r="B1502" s="1" t="s">
        <v>5</v>
      </c>
      <c r="C1502" s="1" t="s">
        <v>4</v>
      </c>
    </row>
    <row r="1503" spans="1:3" x14ac:dyDescent="0.2">
      <c r="A1503" s="2">
        <v>43506</v>
      </c>
      <c r="B1503" s="1" t="s">
        <v>5</v>
      </c>
      <c r="C1503" s="1" t="s">
        <v>4</v>
      </c>
    </row>
    <row r="1504" spans="1:3" x14ac:dyDescent="0.2">
      <c r="A1504" s="2">
        <v>43507</v>
      </c>
      <c r="B1504" s="1" t="s">
        <v>5</v>
      </c>
      <c r="C1504" s="1" t="s">
        <v>4</v>
      </c>
    </row>
    <row r="1505" spans="1:3" x14ac:dyDescent="0.2">
      <c r="A1505" s="2">
        <v>43508</v>
      </c>
      <c r="B1505" s="1" t="s">
        <v>5</v>
      </c>
      <c r="C1505" s="1" t="s">
        <v>4</v>
      </c>
    </row>
    <row r="1506" spans="1:3" x14ac:dyDescent="0.2">
      <c r="A1506" s="2">
        <v>43509</v>
      </c>
      <c r="B1506" s="1" t="s">
        <v>5</v>
      </c>
      <c r="C1506" s="1" t="s">
        <v>4</v>
      </c>
    </row>
    <row r="1507" spans="1:3" x14ac:dyDescent="0.2">
      <c r="A1507" s="2">
        <v>43510</v>
      </c>
      <c r="B1507" s="1" t="s">
        <v>5</v>
      </c>
      <c r="C1507" s="1" t="s">
        <v>4</v>
      </c>
    </row>
    <row r="1508" spans="1:3" x14ac:dyDescent="0.2">
      <c r="A1508" s="2">
        <v>43511</v>
      </c>
      <c r="B1508" s="1" t="s">
        <v>5</v>
      </c>
      <c r="C1508" s="1" t="s">
        <v>4</v>
      </c>
    </row>
    <row r="1509" spans="1:3" x14ac:dyDescent="0.2">
      <c r="A1509" s="2">
        <v>43512</v>
      </c>
      <c r="B1509" s="1" t="s">
        <v>5</v>
      </c>
      <c r="C1509" s="1" t="s">
        <v>4</v>
      </c>
    </row>
    <row r="1510" spans="1:3" x14ac:dyDescent="0.2">
      <c r="A1510" s="2">
        <v>43513</v>
      </c>
      <c r="B1510" s="1" t="s">
        <v>5</v>
      </c>
      <c r="C1510" s="1" t="s">
        <v>4</v>
      </c>
    </row>
    <row r="1511" spans="1:3" x14ac:dyDescent="0.2">
      <c r="A1511" s="2">
        <v>43514</v>
      </c>
      <c r="B1511" s="1" t="s">
        <v>5</v>
      </c>
      <c r="C1511" s="1" t="s">
        <v>4</v>
      </c>
    </row>
    <row r="1512" spans="1:3" x14ac:dyDescent="0.2">
      <c r="A1512" s="2">
        <v>43515</v>
      </c>
      <c r="B1512" s="1" t="s">
        <v>5</v>
      </c>
      <c r="C1512" s="1" t="s">
        <v>4</v>
      </c>
    </row>
    <row r="1513" spans="1:3" x14ac:dyDescent="0.2">
      <c r="A1513" s="2">
        <v>43516</v>
      </c>
      <c r="B1513" s="1" t="s">
        <v>5</v>
      </c>
      <c r="C1513" s="1" t="s">
        <v>4</v>
      </c>
    </row>
    <row r="1514" spans="1:3" x14ac:dyDescent="0.2">
      <c r="A1514" s="2">
        <v>43517</v>
      </c>
      <c r="B1514" s="1" t="s">
        <v>5</v>
      </c>
      <c r="C1514" s="1" t="s">
        <v>4</v>
      </c>
    </row>
    <row r="1515" spans="1:3" x14ac:dyDescent="0.2">
      <c r="A1515" s="2">
        <v>43518</v>
      </c>
      <c r="B1515" s="1" t="s">
        <v>5</v>
      </c>
      <c r="C1515" s="1" t="s">
        <v>4</v>
      </c>
    </row>
    <row r="1516" spans="1:3" x14ac:dyDescent="0.2">
      <c r="A1516" s="2">
        <v>43519</v>
      </c>
      <c r="B1516" s="1" t="s">
        <v>5</v>
      </c>
      <c r="C1516" s="1" t="s">
        <v>4</v>
      </c>
    </row>
    <row r="1517" spans="1:3" x14ac:dyDescent="0.2">
      <c r="A1517" s="2">
        <v>43520</v>
      </c>
      <c r="B1517" s="1" t="s">
        <v>5</v>
      </c>
      <c r="C1517" s="1" t="s">
        <v>4</v>
      </c>
    </row>
    <row r="1518" spans="1:3" x14ac:dyDescent="0.2">
      <c r="A1518" s="2">
        <v>43521</v>
      </c>
      <c r="B1518" s="1" t="s">
        <v>5</v>
      </c>
      <c r="C1518" s="1" t="s">
        <v>4</v>
      </c>
    </row>
    <row r="1519" spans="1:3" x14ac:dyDescent="0.2">
      <c r="A1519" s="2">
        <v>43522</v>
      </c>
      <c r="B1519" s="1" t="s">
        <v>5</v>
      </c>
      <c r="C1519" s="1" t="s">
        <v>4</v>
      </c>
    </row>
    <row r="1520" spans="1:3" x14ac:dyDescent="0.2">
      <c r="A1520" s="2">
        <v>43523</v>
      </c>
      <c r="B1520" s="1" t="s">
        <v>5</v>
      </c>
      <c r="C1520" s="1" t="s">
        <v>4</v>
      </c>
    </row>
    <row r="1521" spans="1:3" x14ac:dyDescent="0.2">
      <c r="A1521" s="2">
        <v>43524</v>
      </c>
      <c r="B1521" s="1" t="s">
        <v>5</v>
      </c>
      <c r="C1521" s="1" t="s">
        <v>4</v>
      </c>
    </row>
    <row r="1522" spans="1:3" x14ac:dyDescent="0.2">
      <c r="A1522" s="2">
        <v>43525</v>
      </c>
      <c r="B1522" s="1" t="s">
        <v>5</v>
      </c>
      <c r="C1522" s="1" t="s">
        <v>4</v>
      </c>
    </row>
    <row r="1523" spans="1:3" x14ac:dyDescent="0.2">
      <c r="A1523" s="2">
        <v>43526</v>
      </c>
      <c r="B1523" s="1" t="s">
        <v>5</v>
      </c>
      <c r="C1523" s="1" t="s">
        <v>4</v>
      </c>
    </row>
    <row r="1524" spans="1:3" x14ac:dyDescent="0.2">
      <c r="A1524" s="2">
        <v>43527</v>
      </c>
      <c r="B1524" s="1" t="s">
        <v>5</v>
      </c>
      <c r="C1524" s="1" t="s">
        <v>4</v>
      </c>
    </row>
    <row r="1525" spans="1:3" x14ac:dyDescent="0.2">
      <c r="A1525" s="2">
        <v>43528</v>
      </c>
      <c r="B1525" s="1" t="s">
        <v>5</v>
      </c>
      <c r="C1525" s="1" t="s">
        <v>4</v>
      </c>
    </row>
    <row r="1526" spans="1:3" x14ac:dyDescent="0.2">
      <c r="A1526" s="2">
        <v>43529</v>
      </c>
      <c r="B1526" s="1" t="s">
        <v>5</v>
      </c>
      <c r="C1526" s="1" t="s">
        <v>4</v>
      </c>
    </row>
    <row r="1527" spans="1:3" x14ac:dyDescent="0.2">
      <c r="A1527" s="2">
        <v>43530</v>
      </c>
      <c r="B1527" s="1" t="s">
        <v>5</v>
      </c>
      <c r="C1527" s="1" t="s">
        <v>4</v>
      </c>
    </row>
    <row r="1528" spans="1:3" x14ac:dyDescent="0.2">
      <c r="A1528" s="2">
        <v>43531</v>
      </c>
      <c r="B1528" s="1" t="s">
        <v>5</v>
      </c>
      <c r="C1528" s="1" t="s">
        <v>4</v>
      </c>
    </row>
    <row r="1529" spans="1:3" x14ac:dyDescent="0.2">
      <c r="A1529" s="2">
        <v>43532</v>
      </c>
      <c r="B1529" s="1" t="s">
        <v>5</v>
      </c>
      <c r="C1529" s="1" t="s">
        <v>4</v>
      </c>
    </row>
    <row r="1530" spans="1:3" x14ac:dyDescent="0.2">
      <c r="A1530" s="2">
        <v>43533</v>
      </c>
      <c r="B1530" s="1" t="s">
        <v>5</v>
      </c>
      <c r="C1530" s="1" t="s">
        <v>4</v>
      </c>
    </row>
    <row r="1531" spans="1:3" x14ac:dyDescent="0.2">
      <c r="A1531" s="2">
        <v>43534</v>
      </c>
      <c r="B1531" s="1" t="s">
        <v>5</v>
      </c>
      <c r="C1531" s="1" t="s">
        <v>4</v>
      </c>
    </row>
    <row r="1532" spans="1:3" x14ac:dyDescent="0.2">
      <c r="A1532" s="2">
        <v>43535</v>
      </c>
      <c r="B1532" s="1" t="s">
        <v>5</v>
      </c>
      <c r="C1532" s="1" t="s">
        <v>5</v>
      </c>
    </row>
    <row r="1533" spans="1:3" x14ac:dyDescent="0.2">
      <c r="A1533" s="2">
        <v>43536</v>
      </c>
      <c r="B1533" s="1" t="s">
        <v>5</v>
      </c>
      <c r="C1533" s="1" t="s">
        <v>4</v>
      </c>
    </row>
    <row r="1534" spans="1:3" x14ac:dyDescent="0.2">
      <c r="A1534" s="2">
        <v>43537</v>
      </c>
      <c r="B1534" s="1" t="s">
        <v>5</v>
      </c>
      <c r="C1534" s="1" t="s">
        <v>4</v>
      </c>
    </row>
    <row r="1535" spans="1:3" x14ac:dyDescent="0.2">
      <c r="A1535" s="2">
        <v>43538</v>
      </c>
      <c r="B1535" s="1" t="s">
        <v>5</v>
      </c>
      <c r="C1535" s="1" t="s">
        <v>4</v>
      </c>
    </row>
    <row r="1536" spans="1:3" x14ac:dyDescent="0.2">
      <c r="A1536" s="2">
        <v>43539</v>
      </c>
      <c r="B1536" s="1" t="s">
        <v>5</v>
      </c>
      <c r="C1536" s="1" t="s">
        <v>4</v>
      </c>
    </row>
    <row r="1537" spans="1:3" x14ac:dyDescent="0.2">
      <c r="A1537" s="2">
        <v>43540</v>
      </c>
      <c r="B1537" s="1" t="s">
        <v>5</v>
      </c>
      <c r="C1537" s="1" t="s">
        <v>4</v>
      </c>
    </row>
    <row r="1538" spans="1:3" x14ac:dyDescent="0.2">
      <c r="A1538" s="2">
        <v>43541</v>
      </c>
      <c r="B1538" s="1" t="s">
        <v>5</v>
      </c>
      <c r="C1538" s="1" t="s">
        <v>4</v>
      </c>
    </row>
    <row r="1539" spans="1:3" x14ac:dyDescent="0.2">
      <c r="A1539" s="2">
        <v>43542</v>
      </c>
      <c r="B1539" s="1" t="s">
        <v>5</v>
      </c>
      <c r="C1539" s="1" t="s">
        <v>4</v>
      </c>
    </row>
    <row r="1540" spans="1:3" x14ac:dyDescent="0.2">
      <c r="A1540" s="2">
        <v>43543</v>
      </c>
      <c r="B1540" s="1" t="s">
        <v>5</v>
      </c>
      <c r="C1540" s="1" t="s">
        <v>4</v>
      </c>
    </row>
    <row r="1541" spans="1:3" x14ac:dyDescent="0.2">
      <c r="A1541" s="2">
        <v>43544</v>
      </c>
      <c r="B1541" s="1" t="s">
        <v>5</v>
      </c>
      <c r="C1541" s="1" t="s">
        <v>4</v>
      </c>
    </row>
    <row r="1542" spans="1:3" x14ac:dyDescent="0.2">
      <c r="A1542" s="2">
        <v>43545</v>
      </c>
      <c r="B1542" s="1" t="s">
        <v>5</v>
      </c>
      <c r="C1542" s="1" t="s">
        <v>4</v>
      </c>
    </row>
    <row r="1543" spans="1:3" x14ac:dyDescent="0.2">
      <c r="A1543" s="2">
        <v>43546</v>
      </c>
      <c r="B1543" s="1" t="s">
        <v>5</v>
      </c>
      <c r="C1543" s="1" t="s">
        <v>4</v>
      </c>
    </row>
    <row r="1544" spans="1:3" x14ac:dyDescent="0.2">
      <c r="A1544" s="2">
        <v>43547</v>
      </c>
      <c r="B1544" s="1" t="s">
        <v>5</v>
      </c>
      <c r="C1544" s="1" t="s">
        <v>4</v>
      </c>
    </row>
    <row r="1545" spans="1:3" x14ac:dyDescent="0.2">
      <c r="A1545" s="2">
        <v>43548</v>
      </c>
      <c r="B1545" s="1" t="s">
        <v>5</v>
      </c>
      <c r="C1545" s="1" t="s">
        <v>4</v>
      </c>
    </row>
    <row r="1546" spans="1:3" x14ac:dyDescent="0.2">
      <c r="A1546" s="2">
        <v>43549</v>
      </c>
      <c r="B1546" s="1" t="s">
        <v>5</v>
      </c>
      <c r="C1546" s="1" t="s">
        <v>4</v>
      </c>
    </row>
    <row r="1547" spans="1:3" x14ac:dyDescent="0.2">
      <c r="A1547" s="2">
        <v>43550</v>
      </c>
      <c r="B1547" s="1" t="s">
        <v>5</v>
      </c>
      <c r="C1547" s="1" t="s">
        <v>4</v>
      </c>
    </row>
    <row r="1548" spans="1:3" x14ac:dyDescent="0.2">
      <c r="A1548" s="2">
        <v>43551</v>
      </c>
      <c r="B1548" s="1" t="s">
        <v>5</v>
      </c>
      <c r="C1548" s="1" t="s">
        <v>4</v>
      </c>
    </row>
    <row r="1549" spans="1:3" x14ac:dyDescent="0.2">
      <c r="A1549" s="2">
        <v>43552</v>
      </c>
      <c r="B1549" s="1" t="s">
        <v>5</v>
      </c>
      <c r="C1549" s="1" t="s">
        <v>4</v>
      </c>
    </row>
    <row r="1550" spans="1:3" x14ac:dyDescent="0.2">
      <c r="A1550" s="2">
        <v>43553</v>
      </c>
      <c r="B1550" s="1" t="s">
        <v>5</v>
      </c>
      <c r="C1550" s="1" t="s">
        <v>4</v>
      </c>
    </row>
    <row r="1551" spans="1:3" x14ac:dyDescent="0.2">
      <c r="A1551" s="2">
        <v>43554</v>
      </c>
      <c r="B1551" s="1" t="s">
        <v>5</v>
      </c>
      <c r="C1551" s="1" t="s">
        <v>4</v>
      </c>
    </row>
    <row r="1552" spans="1:3" x14ac:dyDescent="0.2">
      <c r="A1552" s="2">
        <v>43555</v>
      </c>
      <c r="B1552" s="1" t="s">
        <v>5</v>
      </c>
      <c r="C1552" s="1" t="s">
        <v>4</v>
      </c>
    </row>
    <row r="1553" spans="1:3" x14ac:dyDescent="0.2">
      <c r="A1553" s="2">
        <v>43556</v>
      </c>
      <c r="B1553" s="1" t="s">
        <v>5</v>
      </c>
      <c r="C1553" s="1" t="s">
        <v>4</v>
      </c>
    </row>
    <row r="1554" spans="1:3" x14ac:dyDescent="0.2">
      <c r="A1554" s="2">
        <v>43557</v>
      </c>
      <c r="B1554" s="1" t="s">
        <v>5</v>
      </c>
      <c r="C1554" s="1" t="s">
        <v>4</v>
      </c>
    </row>
    <row r="1555" spans="1:3" x14ac:dyDescent="0.2">
      <c r="A1555" s="2">
        <v>43558</v>
      </c>
      <c r="B1555" s="1" t="s">
        <v>5</v>
      </c>
      <c r="C1555" s="1" t="s">
        <v>4</v>
      </c>
    </row>
    <row r="1556" spans="1:3" x14ac:dyDescent="0.2">
      <c r="A1556" s="2">
        <v>43559</v>
      </c>
      <c r="B1556" s="1" t="s">
        <v>5</v>
      </c>
      <c r="C1556" s="1" t="s">
        <v>4</v>
      </c>
    </row>
    <row r="1557" spans="1:3" x14ac:dyDescent="0.2">
      <c r="A1557" s="2">
        <v>43560</v>
      </c>
      <c r="B1557" s="1" t="s">
        <v>4</v>
      </c>
      <c r="C1557" s="1" t="s">
        <v>4</v>
      </c>
    </row>
    <row r="1558" spans="1:3" x14ac:dyDescent="0.2">
      <c r="A1558" s="2">
        <v>43561</v>
      </c>
      <c r="B1558" s="1" t="s">
        <v>4</v>
      </c>
      <c r="C1558" s="1" t="s">
        <v>4</v>
      </c>
    </row>
    <row r="1559" spans="1:3" x14ac:dyDescent="0.2">
      <c r="A1559" s="2">
        <v>43562</v>
      </c>
      <c r="B1559" s="1" t="s">
        <v>4</v>
      </c>
      <c r="C1559" s="1" t="s">
        <v>4</v>
      </c>
    </row>
    <row r="1560" spans="1:3" x14ac:dyDescent="0.2">
      <c r="A1560" s="2">
        <v>43563</v>
      </c>
      <c r="B1560" s="1" t="s">
        <v>4</v>
      </c>
      <c r="C1560" s="1" t="s">
        <v>4</v>
      </c>
    </row>
    <row r="1561" spans="1:3" x14ac:dyDescent="0.2">
      <c r="A1561" s="2">
        <v>43564</v>
      </c>
      <c r="B1561" s="1" t="s">
        <v>4</v>
      </c>
      <c r="C1561" s="1" t="s">
        <v>4</v>
      </c>
    </row>
    <row r="1562" spans="1:3" x14ac:dyDescent="0.2">
      <c r="A1562" s="2">
        <v>43565</v>
      </c>
      <c r="B1562" s="1" t="s">
        <v>4</v>
      </c>
      <c r="C1562" s="1" t="s">
        <v>4</v>
      </c>
    </row>
    <row r="1563" spans="1:3" x14ac:dyDescent="0.2">
      <c r="A1563" s="2">
        <v>43566</v>
      </c>
      <c r="B1563" s="1" t="s">
        <v>4</v>
      </c>
      <c r="C1563" s="1" t="s">
        <v>4</v>
      </c>
    </row>
    <row r="1564" spans="1:3" x14ac:dyDescent="0.2">
      <c r="A1564" s="2">
        <v>43567</v>
      </c>
      <c r="B1564" s="1" t="s">
        <v>4</v>
      </c>
      <c r="C1564" s="1" t="s">
        <v>4</v>
      </c>
    </row>
    <row r="1565" spans="1:3" x14ac:dyDescent="0.2">
      <c r="A1565" s="2">
        <v>43568</v>
      </c>
      <c r="B1565" s="1" t="s">
        <v>4</v>
      </c>
      <c r="C1565" s="1" t="s">
        <v>4</v>
      </c>
    </row>
    <row r="1566" spans="1:3" x14ac:dyDescent="0.2">
      <c r="A1566" s="2">
        <v>43569</v>
      </c>
      <c r="B1566" s="1" t="s">
        <v>4</v>
      </c>
      <c r="C1566" s="1" t="s">
        <v>4</v>
      </c>
    </row>
    <row r="1567" spans="1:3" x14ac:dyDescent="0.2">
      <c r="A1567" s="2">
        <v>43570</v>
      </c>
      <c r="B1567" s="1" t="s">
        <v>4</v>
      </c>
      <c r="C1567" s="1" t="s">
        <v>4</v>
      </c>
    </row>
    <row r="1568" spans="1:3" x14ac:dyDescent="0.2">
      <c r="A1568" s="2">
        <v>43571</v>
      </c>
      <c r="B1568" s="1" t="s">
        <v>4</v>
      </c>
      <c r="C1568" s="1" t="s">
        <v>4</v>
      </c>
    </row>
    <row r="1569" spans="1:3" x14ac:dyDescent="0.2">
      <c r="A1569" s="2">
        <v>43572</v>
      </c>
      <c r="B1569" s="1" t="s">
        <v>4</v>
      </c>
      <c r="C1569" s="1" t="s">
        <v>4</v>
      </c>
    </row>
    <row r="1570" spans="1:3" x14ac:dyDescent="0.2">
      <c r="A1570" s="2">
        <v>43573</v>
      </c>
      <c r="B1570" s="1" t="s">
        <v>4</v>
      </c>
      <c r="C1570" s="1" t="s">
        <v>4</v>
      </c>
    </row>
    <row r="1571" spans="1:3" x14ac:dyDescent="0.2">
      <c r="A1571" s="2">
        <v>43574</v>
      </c>
      <c r="B1571" s="1" t="s">
        <v>4</v>
      </c>
      <c r="C1571" s="1" t="s">
        <v>5</v>
      </c>
    </row>
    <row r="1572" spans="1:3" x14ac:dyDescent="0.2">
      <c r="A1572" s="2">
        <v>43575</v>
      </c>
      <c r="B1572" s="1" t="s">
        <v>4</v>
      </c>
      <c r="C1572" s="1" t="s">
        <v>5</v>
      </c>
    </row>
    <row r="1573" spans="1:3" x14ac:dyDescent="0.2">
      <c r="A1573" s="2">
        <v>43576</v>
      </c>
      <c r="B1573" s="1" t="s">
        <v>4</v>
      </c>
      <c r="C1573" s="1" t="s">
        <v>5</v>
      </c>
    </row>
    <row r="1574" spans="1:3" x14ac:dyDescent="0.2">
      <c r="A1574" s="2">
        <v>43577</v>
      </c>
      <c r="B1574" s="1" t="s">
        <v>4</v>
      </c>
      <c r="C1574" s="1" t="s">
        <v>5</v>
      </c>
    </row>
    <row r="1575" spans="1:3" x14ac:dyDescent="0.2">
      <c r="A1575" s="2">
        <v>43578</v>
      </c>
      <c r="B1575" s="1" t="s">
        <v>4</v>
      </c>
      <c r="C1575" s="1" t="s">
        <v>4</v>
      </c>
    </row>
    <row r="1576" spans="1:3" x14ac:dyDescent="0.2">
      <c r="A1576" s="2">
        <v>43579</v>
      </c>
      <c r="B1576" s="1" t="s">
        <v>5</v>
      </c>
      <c r="C1576" s="1" t="s">
        <v>4</v>
      </c>
    </row>
    <row r="1577" spans="1:3" x14ac:dyDescent="0.2">
      <c r="A1577" s="2">
        <v>43580</v>
      </c>
      <c r="B1577" s="1" t="s">
        <v>5</v>
      </c>
      <c r="C1577" s="1" t="s">
        <v>5</v>
      </c>
    </row>
    <row r="1578" spans="1:3" x14ac:dyDescent="0.2">
      <c r="A1578" s="2">
        <v>43581</v>
      </c>
      <c r="B1578" s="1" t="s">
        <v>5</v>
      </c>
      <c r="C1578" s="1" t="s">
        <v>4</v>
      </c>
    </row>
    <row r="1579" spans="1:3" x14ac:dyDescent="0.2">
      <c r="A1579" s="2">
        <v>43582</v>
      </c>
      <c r="B1579" s="1" t="s">
        <v>5</v>
      </c>
      <c r="C1579" s="1" t="s">
        <v>4</v>
      </c>
    </row>
    <row r="1580" spans="1:3" x14ac:dyDescent="0.2">
      <c r="A1580" s="2">
        <v>43583</v>
      </c>
      <c r="B1580" s="1" t="s">
        <v>5</v>
      </c>
      <c r="C1580" s="1" t="s">
        <v>4</v>
      </c>
    </row>
    <row r="1581" spans="1:3" x14ac:dyDescent="0.2">
      <c r="A1581" s="2">
        <v>43584</v>
      </c>
      <c r="B1581" s="1" t="s">
        <v>5</v>
      </c>
      <c r="C1581" s="1" t="s">
        <v>4</v>
      </c>
    </row>
    <row r="1582" spans="1:3" x14ac:dyDescent="0.2">
      <c r="A1582" s="2">
        <v>43585</v>
      </c>
      <c r="B1582" s="1" t="s">
        <v>5</v>
      </c>
      <c r="C1582" s="1" t="s">
        <v>4</v>
      </c>
    </row>
    <row r="1583" spans="1:3" x14ac:dyDescent="0.2">
      <c r="A1583" s="2">
        <v>43586</v>
      </c>
      <c r="B1583" s="1" t="s">
        <v>5</v>
      </c>
      <c r="C1583" s="1" t="s">
        <v>4</v>
      </c>
    </row>
    <row r="1584" spans="1:3" x14ac:dyDescent="0.2">
      <c r="A1584" s="2">
        <v>43587</v>
      </c>
      <c r="B1584" s="1" t="s">
        <v>5</v>
      </c>
      <c r="C1584" s="1" t="s">
        <v>4</v>
      </c>
    </row>
    <row r="1585" spans="1:3" x14ac:dyDescent="0.2">
      <c r="A1585" s="2">
        <v>43588</v>
      </c>
      <c r="B1585" s="1" t="s">
        <v>5</v>
      </c>
      <c r="C1585" s="1" t="s">
        <v>4</v>
      </c>
    </row>
    <row r="1586" spans="1:3" x14ac:dyDescent="0.2">
      <c r="A1586" s="2">
        <v>43589</v>
      </c>
      <c r="B1586" s="1" t="s">
        <v>5</v>
      </c>
      <c r="C1586" s="1" t="s">
        <v>4</v>
      </c>
    </row>
    <row r="1587" spans="1:3" x14ac:dyDescent="0.2">
      <c r="A1587" s="2">
        <v>43590</v>
      </c>
      <c r="B1587" s="1" t="s">
        <v>5</v>
      </c>
      <c r="C1587" s="1" t="s">
        <v>4</v>
      </c>
    </row>
    <row r="1588" spans="1:3" x14ac:dyDescent="0.2">
      <c r="A1588" s="2">
        <v>43591</v>
      </c>
      <c r="B1588" s="1" t="s">
        <v>5</v>
      </c>
      <c r="C1588" s="1" t="s">
        <v>4</v>
      </c>
    </row>
    <row r="1589" spans="1:3" x14ac:dyDescent="0.2">
      <c r="A1589" s="2">
        <v>43592</v>
      </c>
      <c r="B1589" s="1" t="s">
        <v>5</v>
      </c>
      <c r="C1589" s="1" t="s">
        <v>4</v>
      </c>
    </row>
    <row r="1590" spans="1:3" x14ac:dyDescent="0.2">
      <c r="A1590" s="2">
        <v>43593</v>
      </c>
      <c r="B1590" s="1" t="s">
        <v>5</v>
      </c>
      <c r="C1590" s="1" t="s">
        <v>4</v>
      </c>
    </row>
    <row r="1591" spans="1:3" x14ac:dyDescent="0.2">
      <c r="A1591" s="2">
        <v>43594</v>
      </c>
      <c r="B1591" s="1" t="s">
        <v>5</v>
      </c>
      <c r="C1591" s="1" t="s">
        <v>4</v>
      </c>
    </row>
    <row r="1592" spans="1:3" x14ac:dyDescent="0.2">
      <c r="A1592" s="2">
        <v>43595</v>
      </c>
      <c r="B1592" s="1" t="s">
        <v>5</v>
      </c>
      <c r="C1592" s="1" t="s">
        <v>4</v>
      </c>
    </row>
    <row r="1593" spans="1:3" x14ac:dyDescent="0.2">
      <c r="A1593" s="2">
        <v>43596</v>
      </c>
      <c r="B1593" s="1" t="s">
        <v>5</v>
      </c>
      <c r="C1593" s="1" t="s">
        <v>4</v>
      </c>
    </row>
    <row r="1594" spans="1:3" x14ac:dyDescent="0.2">
      <c r="A1594" s="2">
        <v>43597</v>
      </c>
      <c r="B1594" s="1" t="s">
        <v>5</v>
      </c>
      <c r="C1594" s="1" t="s">
        <v>4</v>
      </c>
    </row>
    <row r="1595" spans="1:3" x14ac:dyDescent="0.2">
      <c r="A1595" s="2">
        <v>43598</v>
      </c>
      <c r="B1595" s="1" t="s">
        <v>5</v>
      </c>
      <c r="C1595" s="1" t="s">
        <v>4</v>
      </c>
    </row>
    <row r="1596" spans="1:3" x14ac:dyDescent="0.2">
      <c r="A1596" s="2">
        <v>43599</v>
      </c>
      <c r="B1596" s="1" t="s">
        <v>5</v>
      </c>
      <c r="C1596" s="1" t="s">
        <v>4</v>
      </c>
    </row>
    <row r="1597" spans="1:3" x14ac:dyDescent="0.2">
      <c r="A1597" s="2">
        <v>43600</v>
      </c>
      <c r="B1597" s="1" t="s">
        <v>5</v>
      </c>
      <c r="C1597" s="1" t="s">
        <v>4</v>
      </c>
    </row>
    <row r="1598" spans="1:3" x14ac:dyDescent="0.2">
      <c r="A1598" s="2">
        <v>43601</v>
      </c>
      <c r="B1598" s="1" t="s">
        <v>5</v>
      </c>
      <c r="C1598" s="1" t="s">
        <v>4</v>
      </c>
    </row>
    <row r="1599" spans="1:3" x14ac:dyDescent="0.2">
      <c r="A1599" s="2">
        <v>43602</v>
      </c>
      <c r="B1599" s="1" t="s">
        <v>5</v>
      </c>
      <c r="C1599" s="1" t="s">
        <v>4</v>
      </c>
    </row>
    <row r="1600" spans="1:3" x14ac:dyDescent="0.2">
      <c r="A1600" s="2">
        <v>43603</v>
      </c>
      <c r="B1600" s="1" t="s">
        <v>5</v>
      </c>
      <c r="C1600" s="1" t="s">
        <v>4</v>
      </c>
    </row>
    <row r="1601" spans="1:3" x14ac:dyDescent="0.2">
      <c r="A1601" s="2">
        <v>43604</v>
      </c>
      <c r="B1601" s="1" t="s">
        <v>5</v>
      </c>
      <c r="C1601" s="1" t="s">
        <v>4</v>
      </c>
    </row>
    <row r="1602" spans="1:3" x14ac:dyDescent="0.2">
      <c r="A1602" s="2">
        <v>43605</v>
      </c>
      <c r="B1602" s="1" t="s">
        <v>5</v>
      </c>
      <c r="C1602" s="1" t="s">
        <v>4</v>
      </c>
    </row>
    <row r="1603" spans="1:3" x14ac:dyDescent="0.2">
      <c r="A1603" s="2">
        <v>43606</v>
      </c>
      <c r="B1603" s="1" t="s">
        <v>5</v>
      </c>
      <c r="C1603" s="1" t="s">
        <v>4</v>
      </c>
    </row>
    <row r="1604" spans="1:3" x14ac:dyDescent="0.2">
      <c r="A1604" s="2">
        <v>43607</v>
      </c>
      <c r="B1604" s="1" t="s">
        <v>5</v>
      </c>
      <c r="C1604" s="1" t="s">
        <v>4</v>
      </c>
    </row>
    <row r="1605" spans="1:3" x14ac:dyDescent="0.2">
      <c r="A1605" s="2">
        <v>43608</v>
      </c>
      <c r="B1605" s="1" t="s">
        <v>5</v>
      </c>
      <c r="C1605" s="1" t="s">
        <v>4</v>
      </c>
    </row>
    <row r="1606" spans="1:3" x14ac:dyDescent="0.2">
      <c r="A1606" s="2">
        <v>43609</v>
      </c>
      <c r="B1606" s="1" t="s">
        <v>5</v>
      </c>
      <c r="C1606" s="1" t="s">
        <v>4</v>
      </c>
    </row>
    <row r="1607" spans="1:3" x14ac:dyDescent="0.2">
      <c r="A1607" s="2">
        <v>43610</v>
      </c>
      <c r="B1607" s="1" t="s">
        <v>5</v>
      </c>
      <c r="C1607" s="1" t="s">
        <v>4</v>
      </c>
    </row>
    <row r="1608" spans="1:3" x14ac:dyDescent="0.2">
      <c r="A1608" s="2">
        <v>43611</v>
      </c>
      <c r="B1608" s="1" t="s">
        <v>5</v>
      </c>
      <c r="C1608" s="1" t="s">
        <v>4</v>
      </c>
    </row>
    <row r="1609" spans="1:3" x14ac:dyDescent="0.2">
      <c r="A1609" s="2">
        <v>43612</v>
      </c>
      <c r="B1609" s="1" t="s">
        <v>5</v>
      </c>
      <c r="C1609" s="1" t="s">
        <v>4</v>
      </c>
    </row>
    <row r="1610" spans="1:3" x14ac:dyDescent="0.2">
      <c r="A1610" s="2">
        <v>43613</v>
      </c>
      <c r="B1610" s="1" t="s">
        <v>5</v>
      </c>
      <c r="C1610" s="1" t="s">
        <v>4</v>
      </c>
    </row>
    <row r="1611" spans="1:3" x14ac:dyDescent="0.2">
      <c r="A1611" s="2">
        <v>43614</v>
      </c>
      <c r="B1611" s="1" t="s">
        <v>5</v>
      </c>
      <c r="C1611" s="1" t="s">
        <v>4</v>
      </c>
    </row>
    <row r="1612" spans="1:3" x14ac:dyDescent="0.2">
      <c r="A1612" s="2">
        <v>43615</v>
      </c>
      <c r="B1612" s="1" t="s">
        <v>5</v>
      </c>
      <c r="C1612" s="1" t="s">
        <v>4</v>
      </c>
    </row>
    <row r="1613" spans="1:3" x14ac:dyDescent="0.2">
      <c r="A1613" s="2">
        <v>43616</v>
      </c>
      <c r="B1613" s="1" t="s">
        <v>5</v>
      </c>
      <c r="C1613" s="1" t="s">
        <v>4</v>
      </c>
    </row>
    <row r="1614" spans="1:3" x14ac:dyDescent="0.2">
      <c r="A1614" s="2">
        <v>43617</v>
      </c>
      <c r="B1614" s="1" t="s">
        <v>5</v>
      </c>
      <c r="C1614" s="1" t="s">
        <v>4</v>
      </c>
    </row>
    <row r="1615" spans="1:3" x14ac:dyDescent="0.2">
      <c r="A1615" s="2">
        <v>43618</v>
      </c>
      <c r="B1615" s="1" t="s">
        <v>5</v>
      </c>
      <c r="C1615" s="1" t="s">
        <v>4</v>
      </c>
    </row>
    <row r="1616" spans="1:3" x14ac:dyDescent="0.2">
      <c r="A1616" s="2">
        <v>43619</v>
      </c>
      <c r="B1616" s="1" t="s">
        <v>5</v>
      </c>
      <c r="C1616" s="1" t="s">
        <v>4</v>
      </c>
    </row>
    <row r="1617" spans="1:3" x14ac:dyDescent="0.2">
      <c r="A1617" s="2">
        <v>43620</v>
      </c>
      <c r="B1617" s="1" t="s">
        <v>5</v>
      </c>
      <c r="C1617" s="1" t="s">
        <v>4</v>
      </c>
    </row>
    <row r="1618" spans="1:3" x14ac:dyDescent="0.2">
      <c r="A1618" s="2">
        <v>43621</v>
      </c>
      <c r="B1618" s="1" t="s">
        <v>5</v>
      </c>
      <c r="C1618" s="1" t="s">
        <v>4</v>
      </c>
    </row>
    <row r="1619" spans="1:3" x14ac:dyDescent="0.2">
      <c r="A1619" s="2">
        <v>43622</v>
      </c>
      <c r="B1619" s="1" t="s">
        <v>5</v>
      </c>
      <c r="C1619" s="1" t="s">
        <v>4</v>
      </c>
    </row>
    <row r="1620" spans="1:3" x14ac:dyDescent="0.2">
      <c r="A1620" s="2">
        <v>43623</v>
      </c>
      <c r="B1620" s="1" t="s">
        <v>5</v>
      </c>
      <c r="C1620" s="1" t="s">
        <v>4</v>
      </c>
    </row>
    <row r="1621" spans="1:3" x14ac:dyDescent="0.2">
      <c r="A1621" s="2">
        <v>43624</v>
      </c>
      <c r="B1621" s="1" t="s">
        <v>5</v>
      </c>
      <c r="C1621" s="1" t="s">
        <v>4</v>
      </c>
    </row>
    <row r="1622" spans="1:3" x14ac:dyDescent="0.2">
      <c r="A1622" s="2">
        <v>43625</v>
      </c>
      <c r="B1622" s="1" t="s">
        <v>5</v>
      </c>
      <c r="C1622" s="1" t="s">
        <v>4</v>
      </c>
    </row>
    <row r="1623" spans="1:3" x14ac:dyDescent="0.2">
      <c r="A1623" s="2">
        <v>43626</v>
      </c>
      <c r="B1623" s="1" t="s">
        <v>5</v>
      </c>
      <c r="C1623" s="1" t="s">
        <v>5</v>
      </c>
    </row>
    <row r="1624" spans="1:3" x14ac:dyDescent="0.2">
      <c r="A1624" s="2">
        <v>43627</v>
      </c>
      <c r="B1624" s="1" t="s">
        <v>5</v>
      </c>
      <c r="C1624" s="1" t="s">
        <v>4</v>
      </c>
    </row>
    <row r="1625" spans="1:3" x14ac:dyDescent="0.2">
      <c r="A1625" s="2">
        <v>43628</v>
      </c>
      <c r="B1625" s="1" t="s">
        <v>5</v>
      </c>
      <c r="C1625" s="1" t="s">
        <v>4</v>
      </c>
    </row>
    <row r="1626" spans="1:3" x14ac:dyDescent="0.2">
      <c r="A1626" s="2">
        <v>43629</v>
      </c>
      <c r="B1626" s="1" t="s">
        <v>5</v>
      </c>
      <c r="C1626" s="1" t="s">
        <v>4</v>
      </c>
    </row>
    <row r="1627" spans="1:3" x14ac:dyDescent="0.2">
      <c r="A1627" s="2">
        <v>43630</v>
      </c>
      <c r="B1627" s="1" t="s">
        <v>5</v>
      </c>
      <c r="C1627" s="1" t="s">
        <v>4</v>
      </c>
    </row>
    <row r="1628" spans="1:3" x14ac:dyDescent="0.2">
      <c r="A1628" s="2">
        <v>43631</v>
      </c>
      <c r="B1628" s="1" t="s">
        <v>5</v>
      </c>
      <c r="C1628" s="1" t="s">
        <v>4</v>
      </c>
    </row>
    <row r="1629" spans="1:3" x14ac:dyDescent="0.2">
      <c r="A1629" s="2">
        <v>43632</v>
      </c>
      <c r="B1629" s="1" t="s">
        <v>5</v>
      </c>
      <c r="C1629" s="1" t="s">
        <v>4</v>
      </c>
    </row>
    <row r="1630" spans="1:3" x14ac:dyDescent="0.2">
      <c r="A1630" s="2">
        <v>43633</v>
      </c>
      <c r="B1630" s="1" t="s">
        <v>5</v>
      </c>
      <c r="C1630" s="1" t="s">
        <v>4</v>
      </c>
    </row>
    <row r="1631" spans="1:3" x14ac:dyDescent="0.2">
      <c r="A1631" s="2">
        <v>43634</v>
      </c>
      <c r="B1631" s="1" t="s">
        <v>5</v>
      </c>
      <c r="C1631" s="1" t="s">
        <v>4</v>
      </c>
    </row>
    <row r="1632" spans="1:3" x14ac:dyDescent="0.2">
      <c r="A1632" s="2">
        <v>43635</v>
      </c>
      <c r="B1632" s="1" t="s">
        <v>5</v>
      </c>
      <c r="C1632" s="1" t="s">
        <v>4</v>
      </c>
    </row>
    <row r="1633" spans="1:3" x14ac:dyDescent="0.2">
      <c r="A1633" s="2">
        <v>43636</v>
      </c>
      <c r="B1633" s="1" t="s">
        <v>5</v>
      </c>
      <c r="C1633" s="1" t="s">
        <v>4</v>
      </c>
    </row>
    <row r="1634" spans="1:3" x14ac:dyDescent="0.2">
      <c r="A1634" s="2">
        <v>43637</v>
      </c>
      <c r="B1634" s="1" t="s">
        <v>5</v>
      </c>
      <c r="C1634" s="1" t="s">
        <v>4</v>
      </c>
    </row>
    <row r="1635" spans="1:3" x14ac:dyDescent="0.2">
      <c r="A1635" s="2">
        <v>43638</v>
      </c>
      <c r="B1635" s="1" t="s">
        <v>5</v>
      </c>
      <c r="C1635" s="1" t="s">
        <v>4</v>
      </c>
    </row>
    <row r="1636" spans="1:3" x14ac:dyDescent="0.2">
      <c r="A1636" s="2">
        <v>43639</v>
      </c>
      <c r="B1636" s="1" t="s">
        <v>5</v>
      </c>
      <c r="C1636" s="1" t="s">
        <v>4</v>
      </c>
    </row>
    <row r="1637" spans="1:3" x14ac:dyDescent="0.2">
      <c r="A1637" s="2">
        <v>43640</v>
      </c>
      <c r="B1637" s="1" t="s">
        <v>5</v>
      </c>
      <c r="C1637" s="1" t="s">
        <v>4</v>
      </c>
    </row>
    <row r="1638" spans="1:3" x14ac:dyDescent="0.2">
      <c r="A1638" s="2">
        <v>43641</v>
      </c>
      <c r="B1638" s="1" t="s">
        <v>5</v>
      </c>
      <c r="C1638" s="1" t="s">
        <v>4</v>
      </c>
    </row>
    <row r="1639" spans="1:3" x14ac:dyDescent="0.2">
      <c r="A1639" s="2">
        <v>43642</v>
      </c>
      <c r="B1639" s="1" t="s">
        <v>5</v>
      </c>
      <c r="C1639" s="1" t="s">
        <v>4</v>
      </c>
    </row>
    <row r="1640" spans="1:3" x14ac:dyDescent="0.2">
      <c r="A1640" s="2">
        <v>43643</v>
      </c>
      <c r="B1640" s="1" t="s">
        <v>5</v>
      </c>
      <c r="C1640" s="1" t="s">
        <v>4</v>
      </c>
    </row>
    <row r="1641" spans="1:3" x14ac:dyDescent="0.2">
      <c r="A1641" s="2">
        <v>43644</v>
      </c>
      <c r="B1641" s="1" t="s">
        <v>4</v>
      </c>
      <c r="C1641" s="1" t="s">
        <v>4</v>
      </c>
    </row>
    <row r="1642" spans="1:3" x14ac:dyDescent="0.2">
      <c r="A1642" s="2">
        <v>43645</v>
      </c>
      <c r="B1642" s="1" t="s">
        <v>4</v>
      </c>
      <c r="C1642" s="1" t="s">
        <v>4</v>
      </c>
    </row>
    <row r="1643" spans="1:3" x14ac:dyDescent="0.2">
      <c r="A1643" s="2">
        <v>43646</v>
      </c>
      <c r="B1643" s="1" t="s">
        <v>4</v>
      </c>
      <c r="C1643" s="1" t="s">
        <v>4</v>
      </c>
    </row>
    <row r="1644" spans="1:3" x14ac:dyDescent="0.2">
      <c r="A1644" s="2">
        <v>43647</v>
      </c>
      <c r="B1644" s="1" t="s">
        <v>4</v>
      </c>
      <c r="C1644" s="1" t="s">
        <v>4</v>
      </c>
    </row>
    <row r="1645" spans="1:3" x14ac:dyDescent="0.2">
      <c r="A1645" s="2">
        <v>43648</v>
      </c>
      <c r="B1645" s="1" t="s">
        <v>4</v>
      </c>
      <c r="C1645" s="1" t="s">
        <v>4</v>
      </c>
    </row>
    <row r="1646" spans="1:3" x14ac:dyDescent="0.2">
      <c r="A1646" s="2">
        <v>43649</v>
      </c>
      <c r="B1646" s="1" t="s">
        <v>4</v>
      </c>
      <c r="C1646" s="1" t="s">
        <v>4</v>
      </c>
    </row>
    <row r="1647" spans="1:3" x14ac:dyDescent="0.2">
      <c r="A1647" s="2">
        <v>43650</v>
      </c>
      <c r="B1647" s="1" t="s">
        <v>4</v>
      </c>
      <c r="C1647" s="1" t="s">
        <v>4</v>
      </c>
    </row>
    <row r="1648" spans="1:3" x14ac:dyDescent="0.2">
      <c r="A1648" s="2">
        <v>43651</v>
      </c>
      <c r="B1648" s="1" t="s">
        <v>4</v>
      </c>
      <c r="C1648" s="1" t="s">
        <v>4</v>
      </c>
    </row>
    <row r="1649" spans="1:3" x14ac:dyDescent="0.2">
      <c r="A1649" s="2">
        <v>43652</v>
      </c>
      <c r="B1649" s="1" t="s">
        <v>4</v>
      </c>
      <c r="C1649" s="1" t="s">
        <v>4</v>
      </c>
    </row>
    <row r="1650" spans="1:3" x14ac:dyDescent="0.2">
      <c r="A1650" s="2">
        <v>43653</v>
      </c>
      <c r="B1650" s="1" t="s">
        <v>4</v>
      </c>
      <c r="C1650" s="1" t="s">
        <v>4</v>
      </c>
    </row>
    <row r="1651" spans="1:3" x14ac:dyDescent="0.2">
      <c r="A1651" s="2">
        <v>43654</v>
      </c>
      <c r="B1651" s="1" t="s">
        <v>4</v>
      </c>
      <c r="C1651" s="1" t="s">
        <v>4</v>
      </c>
    </row>
    <row r="1652" spans="1:3" x14ac:dyDescent="0.2">
      <c r="A1652" s="2">
        <v>43655</v>
      </c>
      <c r="B1652" s="1" t="s">
        <v>4</v>
      </c>
      <c r="C1652" s="1" t="s">
        <v>4</v>
      </c>
    </row>
    <row r="1653" spans="1:3" x14ac:dyDescent="0.2">
      <c r="A1653" s="2">
        <v>43656</v>
      </c>
      <c r="B1653" s="1" t="s">
        <v>4</v>
      </c>
      <c r="C1653" s="1" t="s">
        <v>4</v>
      </c>
    </row>
    <row r="1654" spans="1:3" x14ac:dyDescent="0.2">
      <c r="A1654" s="2">
        <v>43657</v>
      </c>
      <c r="B1654" s="1" t="s">
        <v>4</v>
      </c>
      <c r="C1654" s="1" t="s">
        <v>4</v>
      </c>
    </row>
    <row r="1655" spans="1:3" x14ac:dyDescent="0.2">
      <c r="A1655" s="2">
        <v>43658</v>
      </c>
      <c r="B1655" s="1" t="s">
        <v>4</v>
      </c>
      <c r="C1655" s="1" t="s">
        <v>4</v>
      </c>
    </row>
    <row r="1656" spans="1:3" x14ac:dyDescent="0.2">
      <c r="A1656" s="2">
        <v>43659</v>
      </c>
      <c r="B1656" s="1" t="s">
        <v>4</v>
      </c>
      <c r="C1656" s="1" t="s">
        <v>4</v>
      </c>
    </row>
    <row r="1657" spans="1:3" x14ac:dyDescent="0.2">
      <c r="A1657" s="2">
        <v>43660</v>
      </c>
      <c r="B1657" s="1" t="s">
        <v>4</v>
      </c>
      <c r="C1657" s="1" t="s">
        <v>4</v>
      </c>
    </row>
    <row r="1658" spans="1:3" x14ac:dyDescent="0.2">
      <c r="A1658" s="2">
        <v>43661</v>
      </c>
      <c r="B1658" s="1" t="s">
        <v>4</v>
      </c>
      <c r="C1658" s="1" t="s">
        <v>4</v>
      </c>
    </row>
    <row r="1659" spans="1:3" x14ac:dyDescent="0.2">
      <c r="A1659" s="2">
        <v>43662</v>
      </c>
      <c r="B1659" s="1" t="s">
        <v>5</v>
      </c>
      <c r="C1659" s="1" t="s">
        <v>4</v>
      </c>
    </row>
    <row r="1660" spans="1:3" x14ac:dyDescent="0.2">
      <c r="A1660" s="2">
        <v>43663</v>
      </c>
      <c r="B1660" s="1" t="s">
        <v>5</v>
      </c>
      <c r="C1660" s="1" t="s">
        <v>4</v>
      </c>
    </row>
    <row r="1661" spans="1:3" x14ac:dyDescent="0.2">
      <c r="A1661" s="2">
        <v>43664</v>
      </c>
      <c r="B1661" s="1" t="s">
        <v>5</v>
      </c>
      <c r="C1661" s="1" t="s">
        <v>4</v>
      </c>
    </row>
    <row r="1662" spans="1:3" x14ac:dyDescent="0.2">
      <c r="A1662" s="2">
        <v>43665</v>
      </c>
      <c r="B1662" s="1" t="s">
        <v>5</v>
      </c>
      <c r="C1662" s="1" t="s">
        <v>4</v>
      </c>
    </row>
    <row r="1663" spans="1:3" x14ac:dyDescent="0.2">
      <c r="A1663" s="2">
        <v>43666</v>
      </c>
      <c r="B1663" s="1" t="s">
        <v>5</v>
      </c>
      <c r="C1663" s="1" t="s">
        <v>4</v>
      </c>
    </row>
    <row r="1664" spans="1:3" x14ac:dyDescent="0.2">
      <c r="A1664" s="2">
        <v>43667</v>
      </c>
      <c r="B1664" s="1" t="s">
        <v>5</v>
      </c>
      <c r="C1664" s="1" t="s">
        <v>4</v>
      </c>
    </row>
    <row r="1665" spans="1:3" x14ac:dyDescent="0.2">
      <c r="A1665" s="2">
        <v>43668</v>
      </c>
      <c r="B1665" s="1" t="s">
        <v>5</v>
      </c>
      <c r="C1665" s="1" t="s">
        <v>4</v>
      </c>
    </row>
    <row r="1666" spans="1:3" x14ac:dyDescent="0.2">
      <c r="A1666" s="2">
        <v>43669</v>
      </c>
      <c r="B1666" s="1" t="s">
        <v>5</v>
      </c>
      <c r="C1666" s="1" t="s">
        <v>4</v>
      </c>
    </row>
    <row r="1667" spans="1:3" x14ac:dyDescent="0.2">
      <c r="A1667" s="2">
        <v>43670</v>
      </c>
      <c r="B1667" s="1" t="s">
        <v>5</v>
      </c>
      <c r="C1667" s="1" t="s">
        <v>4</v>
      </c>
    </row>
    <row r="1668" spans="1:3" x14ac:dyDescent="0.2">
      <c r="A1668" s="2">
        <v>43671</v>
      </c>
      <c r="B1668" s="1" t="s">
        <v>5</v>
      </c>
      <c r="C1668" s="1" t="s">
        <v>4</v>
      </c>
    </row>
    <row r="1669" spans="1:3" x14ac:dyDescent="0.2">
      <c r="A1669" s="2">
        <v>43672</v>
      </c>
      <c r="B1669" s="1" t="s">
        <v>5</v>
      </c>
      <c r="C1669" s="1" t="s">
        <v>4</v>
      </c>
    </row>
    <row r="1670" spans="1:3" x14ac:dyDescent="0.2">
      <c r="A1670" s="2">
        <v>43673</v>
      </c>
      <c r="B1670" s="1" t="s">
        <v>5</v>
      </c>
      <c r="C1670" s="1" t="s">
        <v>4</v>
      </c>
    </row>
    <row r="1671" spans="1:3" x14ac:dyDescent="0.2">
      <c r="A1671" s="2">
        <v>43674</v>
      </c>
      <c r="B1671" s="1" t="s">
        <v>5</v>
      </c>
      <c r="C1671" s="1" t="s">
        <v>4</v>
      </c>
    </row>
    <row r="1672" spans="1:3" x14ac:dyDescent="0.2">
      <c r="A1672" s="2">
        <v>43675</v>
      </c>
      <c r="B1672" s="1" t="s">
        <v>5</v>
      </c>
      <c r="C1672" s="1" t="s">
        <v>4</v>
      </c>
    </row>
    <row r="1673" spans="1:3" x14ac:dyDescent="0.2">
      <c r="A1673" s="2">
        <v>43676</v>
      </c>
      <c r="B1673" s="1" t="s">
        <v>5</v>
      </c>
      <c r="C1673" s="1" t="s">
        <v>4</v>
      </c>
    </row>
    <row r="1674" spans="1:3" x14ac:dyDescent="0.2">
      <c r="A1674" s="2">
        <v>43677</v>
      </c>
      <c r="B1674" s="1" t="s">
        <v>5</v>
      </c>
      <c r="C1674" s="1" t="s">
        <v>4</v>
      </c>
    </row>
    <row r="1675" spans="1:3" x14ac:dyDescent="0.2">
      <c r="A1675" s="2">
        <v>43678</v>
      </c>
      <c r="B1675" s="1" t="s">
        <v>5</v>
      </c>
      <c r="C1675" s="1" t="s">
        <v>4</v>
      </c>
    </row>
    <row r="1676" spans="1:3" x14ac:dyDescent="0.2">
      <c r="A1676" s="2">
        <v>43679</v>
      </c>
      <c r="B1676" s="1" t="s">
        <v>5</v>
      </c>
      <c r="C1676" s="1" t="s">
        <v>4</v>
      </c>
    </row>
    <row r="1677" spans="1:3" x14ac:dyDescent="0.2">
      <c r="A1677" s="2">
        <v>43680</v>
      </c>
      <c r="B1677" s="1" t="s">
        <v>5</v>
      </c>
      <c r="C1677" s="1" t="s">
        <v>4</v>
      </c>
    </row>
    <row r="1678" spans="1:3" x14ac:dyDescent="0.2">
      <c r="A1678" s="2">
        <v>43681</v>
      </c>
      <c r="B1678" s="1" t="s">
        <v>5</v>
      </c>
      <c r="C1678" s="1" t="s">
        <v>4</v>
      </c>
    </row>
    <row r="1679" spans="1:3" x14ac:dyDescent="0.2">
      <c r="A1679" s="2">
        <v>43682</v>
      </c>
      <c r="B1679" s="1" t="s">
        <v>5</v>
      </c>
      <c r="C1679" s="1" t="s">
        <v>4</v>
      </c>
    </row>
    <row r="1680" spans="1:3" x14ac:dyDescent="0.2">
      <c r="A1680" s="2">
        <v>43683</v>
      </c>
      <c r="B1680" s="1" t="s">
        <v>5</v>
      </c>
      <c r="C1680" s="1" t="s">
        <v>4</v>
      </c>
    </row>
    <row r="1681" spans="1:3" x14ac:dyDescent="0.2">
      <c r="A1681" s="2">
        <v>43684</v>
      </c>
      <c r="B1681" s="1" t="s">
        <v>5</v>
      </c>
      <c r="C1681" s="1" t="s">
        <v>4</v>
      </c>
    </row>
    <row r="1682" spans="1:3" x14ac:dyDescent="0.2">
      <c r="A1682" s="2">
        <v>43685</v>
      </c>
      <c r="B1682" s="1" t="s">
        <v>5</v>
      </c>
      <c r="C1682" s="1" t="s">
        <v>4</v>
      </c>
    </row>
    <row r="1683" spans="1:3" x14ac:dyDescent="0.2">
      <c r="A1683" s="2">
        <v>43686</v>
      </c>
      <c r="B1683" s="1" t="s">
        <v>5</v>
      </c>
      <c r="C1683" s="1" t="s">
        <v>4</v>
      </c>
    </row>
    <row r="1684" spans="1:3" x14ac:dyDescent="0.2">
      <c r="A1684" s="2">
        <v>43687</v>
      </c>
      <c r="B1684" s="1" t="s">
        <v>5</v>
      </c>
      <c r="C1684" s="1" t="s">
        <v>4</v>
      </c>
    </row>
    <row r="1685" spans="1:3" x14ac:dyDescent="0.2">
      <c r="A1685" s="2">
        <v>43688</v>
      </c>
      <c r="B1685" s="1" t="s">
        <v>5</v>
      </c>
      <c r="C1685" s="1" t="s">
        <v>4</v>
      </c>
    </row>
    <row r="1686" spans="1:3" x14ac:dyDescent="0.2">
      <c r="A1686" s="2">
        <v>43689</v>
      </c>
      <c r="B1686" s="1" t="s">
        <v>5</v>
      </c>
      <c r="C1686" s="1" t="s">
        <v>4</v>
      </c>
    </row>
    <row r="1687" spans="1:3" x14ac:dyDescent="0.2">
      <c r="A1687" s="2">
        <v>43690</v>
      </c>
      <c r="B1687" s="1" t="s">
        <v>5</v>
      </c>
      <c r="C1687" s="1" t="s">
        <v>4</v>
      </c>
    </row>
    <row r="1688" spans="1:3" x14ac:dyDescent="0.2">
      <c r="A1688" s="2">
        <v>43691</v>
      </c>
      <c r="B1688" s="1" t="s">
        <v>5</v>
      </c>
      <c r="C1688" s="1" t="s">
        <v>4</v>
      </c>
    </row>
    <row r="1689" spans="1:3" x14ac:dyDescent="0.2">
      <c r="A1689" s="2">
        <v>43692</v>
      </c>
      <c r="B1689" s="1" t="s">
        <v>5</v>
      </c>
      <c r="C1689" s="1" t="s">
        <v>4</v>
      </c>
    </row>
    <row r="1690" spans="1:3" x14ac:dyDescent="0.2">
      <c r="A1690" s="2">
        <v>43693</v>
      </c>
      <c r="B1690" s="1" t="s">
        <v>5</v>
      </c>
      <c r="C1690" s="1" t="s">
        <v>4</v>
      </c>
    </row>
    <row r="1691" spans="1:3" x14ac:dyDescent="0.2">
      <c r="A1691" s="2">
        <v>43694</v>
      </c>
      <c r="B1691" s="1" t="s">
        <v>5</v>
      </c>
      <c r="C1691" s="1" t="s">
        <v>4</v>
      </c>
    </row>
    <row r="1692" spans="1:3" x14ac:dyDescent="0.2">
      <c r="A1692" s="2">
        <v>43695</v>
      </c>
      <c r="B1692" s="1" t="s">
        <v>5</v>
      </c>
      <c r="C1692" s="1" t="s">
        <v>4</v>
      </c>
    </row>
    <row r="1693" spans="1:3" x14ac:dyDescent="0.2">
      <c r="A1693" s="2">
        <v>43696</v>
      </c>
      <c r="B1693" s="1" t="s">
        <v>5</v>
      </c>
      <c r="C1693" s="1" t="s">
        <v>4</v>
      </c>
    </row>
    <row r="1694" spans="1:3" x14ac:dyDescent="0.2">
      <c r="A1694" s="2">
        <v>43697</v>
      </c>
      <c r="B1694" s="1" t="s">
        <v>5</v>
      </c>
      <c r="C1694" s="1" t="s">
        <v>4</v>
      </c>
    </row>
    <row r="1695" spans="1:3" x14ac:dyDescent="0.2">
      <c r="A1695" s="2">
        <v>43698</v>
      </c>
      <c r="B1695" s="1" t="s">
        <v>5</v>
      </c>
      <c r="C1695" s="1" t="s">
        <v>4</v>
      </c>
    </row>
    <row r="1696" spans="1:3" x14ac:dyDescent="0.2">
      <c r="A1696" s="2">
        <v>43699</v>
      </c>
      <c r="B1696" s="1" t="s">
        <v>5</v>
      </c>
      <c r="C1696" s="1" t="s">
        <v>4</v>
      </c>
    </row>
    <row r="1697" spans="1:3" x14ac:dyDescent="0.2">
      <c r="A1697" s="2">
        <v>43700</v>
      </c>
      <c r="B1697" s="1" t="s">
        <v>5</v>
      </c>
      <c r="C1697" s="1" t="s">
        <v>4</v>
      </c>
    </row>
    <row r="1698" spans="1:3" x14ac:dyDescent="0.2">
      <c r="A1698" s="2">
        <v>43701</v>
      </c>
      <c r="B1698" s="1" t="s">
        <v>5</v>
      </c>
      <c r="C1698" s="1" t="s">
        <v>4</v>
      </c>
    </row>
    <row r="1699" spans="1:3" x14ac:dyDescent="0.2">
      <c r="A1699" s="2">
        <v>43702</v>
      </c>
      <c r="B1699" s="1" t="s">
        <v>5</v>
      </c>
      <c r="C1699" s="1" t="s">
        <v>4</v>
      </c>
    </row>
    <row r="1700" spans="1:3" x14ac:dyDescent="0.2">
      <c r="A1700" s="2">
        <v>43703</v>
      </c>
      <c r="B1700" s="1" t="s">
        <v>5</v>
      </c>
      <c r="C1700" s="1" t="s">
        <v>4</v>
      </c>
    </row>
    <row r="1701" spans="1:3" x14ac:dyDescent="0.2">
      <c r="A1701" s="2">
        <v>43704</v>
      </c>
      <c r="B1701" s="1" t="s">
        <v>5</v>
      </c>
      <c r="C1701" s="1" t="s">
        <v>4</v>
      </c>
    </row>
    <row r="1702" spans="1:3" x14ac:dyDescent="0.2">
      <c r="A1702" s="2">
        <v>43705</v>
      </c>
      <c r="B1702" s="1" t="s">
        <v>5</v>
      </c>
      <c r="C1702" s="1" t="s">
        <v>4</v>
      </c>
    </row>
    <row r="1703" spans="1:3" x14ac:dyDescent="0.2">
      <c r="A1703" s="2">
        <v>43706</v>
      </c>
      <c r="B1703" s="1" t="s">
        <v>5</v>
      </c>
      <c r="C1703" s="1" t="s">
        <v>4</v>
      </c>
    </row>
    <row r="1704" spans="1:3" x14ac:dyDescent="0.2">
      <c r="A1704" s="2">
        <v>43707</v>
      </c>
      <c r="B1704" s="1" t="s">
        <v>5</v>
      </c>
      <c r="C1704" s="1" t="s">
        <v>4</v>
      </c>
    </row>
    <row r="1705" spans="1:3" x14ac:dyDescent="0.2">
      <c r="A1705" s="2">
        <v>43708</v>
      </c>
      <c r="B1705" s="1" t="s">
        <v>5</v>
      </c>
      <c r="C1705" s="1" t="s">
        <v>4</v>
      </c>
    </row>
    <row r="1706" spans="1:3" x14ac:dyDescent="0.2">
      <c r="A1706" s="2">
        <v>43709</v>
      </c>
      <c r="B1706" s="1" t="s">
        <v>5</v>
      </c>
      <c r="C1706" s="1" t="s">
        <v>4</v>
      </c>
    </row>
    <row r="1707" spans="1:3" x14ac:dyDescent="0.2">
      <c r="A1707" s="2">
        <v>43710</v>
      </c>
      <c r="B1707" s="1" t="s">
        <v>5</v>
      </c>
      <c r="C1707" s="1" t="s">
        <v>4</v>
      </c>
    </row>
    <row r="1708" spans="1:3" x14ac:dyDescent="0.2">
      <c r="A1708" s="2">
        <v>43711</v>
      </c>
      <c r="B1708" s="1" t="s">
        <v>5</v>
      </c>
      <c r="C1708" s="1" t="s">
        <v>4</v>
      </c>
    </row>
    <row r="1709" spans="1:3" x14ac:dyDescent="0.2">
      <c r="A1709" s="2">
        <v>43712</v>
      </c>
      <c r="B1709" s="1" t="s">
        <v>5</v>
      </c>
      <c r="C1709" s="1" t="s">
        <v>4</v>
      </c>
    </row>
    <row r="1710" spans="1:3" x14ac:dyDescent="0.2">
      <c r="A1710" s="2">
        <v>43713</v>
      </c>
      <c r="B1710" s="1" t="s">
        <v>5</v>
      </c>
      <c r="C1710" s="1" t="s">
        <v>4</v>
      </c>
    </row>
    <row r="1711" spans="1:3" x14ac:dyDescent="0.2">
      <c r="A1711" s="2">
        <v>43714</v>
      </c>
      <c r="B1711" s="1" t="s">
        <v>5</v>
      </c>
      <c r="C1711" s="1" t="s">
        <v>4</v>
      </c>
    </row>
    <row r="1712" spans="1:3" x14ac:dyDescent="0.2">
      <c r="A1712" s="2">
        <v>43715</v>
      </c>
      <c r="B1712" s="1" t="s">
        <v>5</v>
      </c>
      <c r="C1712" s="1" t="s">
        <v>4</v>
      </c>
    </row>
    <row r="1713" spans="1:3" x14ac:dyDescent="0.2">
      <c r="A1713" s="2">
        <v>43716</v>
      </c>
      <c r="B1713" s="1" t="s">
        <v>5</v>
      </c>
      <c r="C1713" s="1" t="s">
        <v>4</v>
      </c>
    </row>
    <row r="1714" spans="1:3" x14ac:dyDescent="0.2">
      <c r="A1714" s="2">
        <v>43717</v>
      </c>
      <c r="B1714" s="1" t="s">
        <v>5</v>
      </c>
      <c r="C1714" s="1" t="s">
        <v>4</v>
      </c>
    </row>
    <row r="1715" spans="1:3" x14ac:dyDescent="0.2">
      <c r="A1715" s="2">
        <v>43718</v>
      </c>
      <c r="B1715" s="1" t="s">
        <v>5</v>
      </c>
      <c r="C1715" s="1" t="s">
        <v>4</v>
      </c>
    </row>
    <row r="1716" spans="1:3" x14ac:dyDescent="0.2">
      <c r="A1716" s="2">
        <v>43719</v>
      </c>
      <c r="B1716" s="1" t="s">
        <v>5</v>
      </c>
      <c r="C1716" s="1" t="s">
        <v>4</v>
      </c>
    </row>
    <row r="1717" spans="1:3" x14ac:dyDescent="0.2">
      <c r="A1717" s="2">
        <v>43720</v>
      </c>
      <c r="B1717" s="1" t="s">
        <v>5</v>
      </c>
      <c r="C1717" s="1" t="s">
        <v>4</v>
      </c>
    </row>
    <row r="1718" spans="1:3" x14ac:dyDescent="0.2">
      <c r="A1718" s="2">
        <v>43721</v>
      </c>
      <c r="B1718" s="1" t="s">
        <v>5</v>
      </c>
      <c r="C1718" s="1" t="s">
        <v>4</v>
      </c>
    </row>
    <row r="1719" spans="1:3" x14ac:dyDescent="0.2">
      <c r="A1719" s="2">
        <v>43722</v>
      </c>
      <c r="B1719" s="1" t="s">
        <v>5</v>
      </c>
      <c r="C1719" s="1" t="s">
        <v>4</v>
      </c>
    </row>
    <row r="1720" spans="1:3" x14ac:dyDescent="0.2">
      <c r="A1720" s="2">
        <v>43723</v>
      </c>
      <c r="B1720" s="1" t="s">
        <v>5</v>
      </c>
      <c r="C1720" s="1" t="s">
        <v>4</v>
      </c>
    </row>
    <row r="1721" spans="1:3" x14ac:dyDescent="0.2">
      <c r="A1721" s="2">
        <v>43724</v>
      </c>
      <c r="B1721" s="1" t="s">
        <v>5</v>
      </c>
      <c r="C1721" s="1" t="s">
        <v>4</v>
      </c>
    </row>
    <row r="1722" spans="1:3" x14ac:dyDescent="0.2">
      <c r="A1722" s="2">
        <v>43725</v>
      </c>
      <c r="B1722" s="1" t="s">
        <v>5</v>
      </c>
      <c r="C1722" s="1" t="s">
        <v>4</v>
      </c>
    </row>
    <row r="1723" spans="1:3" x14ac:dyDescent="0.2">
      <c r="A1723" s="2">
        <v>43726</v>
      </c>
      <c r="B1723" s="1" t="s">
        <v>5</v>
      </c>
      <c r="C1723" s="1" t="s">
        <v>4</v>
      </c>
    </row>
    <row r="1724" spans="1:3" x14ac:dyDescent="0.2">
      <c r="A1724" s="2">
        <v>43727</v>
      </c>
      <c r="B1724" s="1" t="s">
        <v>5</v>
      </c>
      <c r="C1724" s="1" t="s">
        <v>4</v>
      </c>
    </row>
    <row r="1725" spans="1:3" x14ac:dyDescent="0.2">
      <c r="A1725" s="2">
        <v>43728</v>
      </c>
      <c r="B1725" s="1" t="s">
        <v>4</v>
      </c>
      <c r="C1725" s="1" t="s">
        <v>4</v>
      </c>
    </row>
    <row r="1726" spans="1:3" x14ac:dyDescent="0.2">
      <c r="A1726" s="2">
        <v>43729</v>
      </c>
      <c r="B1726" s="1" t="s">
        <v>4</v>
      </c>
      <c r="C1726" s="1" t="s">
        <v>4</v>
      </c>
    </row>
    <row r="1727" spans="1:3" x14ac:dyDescent="0.2">
      <c r="A1727" s="2">
        <v>43730</v>
      </c>
      <c r="B1727" s="1" t="s">
        <v>4</v>
      </c>
      <c r="C1727" s="1" t="s">
        <v>4</v>
      </c>
    </row>
    <row r="1728" spans="1:3" x14ac:dyDescent="0.2">
      <c r="A1728" s="2">
        <v>43731</v>
      </c>
      <c r="B1728" s="1" t="s">
        <v>4</v>
      </c>
      <c r="C1728" s="1" t="s">
        <v>4</v>
      </c>
    </row>
    <row r="1729" spans="1:3" x14ac:dyDescent="0.2">
      <c r="A1729" s="2">
        <v>43732</v>
      </c>
      <c r="B1729" s="1" t="s">
        <v>4</v>
      </c>
      <c r="C1729" s="1" t="s">
        <v>4</v>
      </c>
    </row>
    <row r="1730" spans="1:3" x14ac:dyDescent="0.2">
      <c r="A1730" s="2">
        <v>43733</v>
      </c>
      <c r="B1730" s="1" t="s">
        <v>4</v>
      </c>
      <c r="C1730" s="1" t="s">
        <v>4</v>
      </c>
    </row>
    <row r="1731" spans="1:3" x14ac:dyDescent="0.2">
      <c r="A1731" s="2">
        <v>43734</v>
      </c>
      <c r="B1731" s="1" t="s">
        <v>4</v>
      </c>
      <c r="C1731" s="1" t="s">
        <v>4</v>
      </c>
    </row>
    <row r="1732" spans="1:3" x14ac:dyDescent="0.2">
      <c r="A1732" s="2">
        <v>43735</v>
      </c>
      <c r="B1732" s="1" t="s">
        <v>4</v>
      </c>
      <c r="C1732" s="1" t="s">
        <v>5</v>
      </c>
    </row>
    <row r="1733" spans="1:3" x14ac:dyDescent="0.2">
      <c r="A1733" s="2">
        <v>43736</v>
      </c>
      <c r="B1733" s="1" t="s">
        <v>4</v>
      </c>
      <c r="C1733" s="1" t="s">
        <v>4</v>
      </c>
    </row>
    <row r="1734" spans="1:3" x14ac:dyDescent="0.2">
      <c r="A1734" s="2">
        <v>43737</v>
      </c>
      <c r="B1734" s="1" t="s">
        <v>4</v>
      </c>
      <c r="C1734" s="1" t="s">
        <v>4</v>
      </c>
    </row>
    <row r="1735" spans="1:3" x14ac:dyDescent="0.2">
      <c r="A1735" s="2">
        <v>43738</v>
      </c>
      <c r="B1735" s="1" t="s">
        <v>4</v>
      </c>
      <c r="C1735" s="1" t="s">
        <v>4</v>
      </c>
    </row>
    <row r="1736" spans="1:3" x14ac:dyDescent="0.2">
      <c r="A1736" s="2">
        <v>43739</v>
      </c>
      <c r="B1736" s="1" t="s">
        <v>4</v>
      </c>
      <c r="C1736" s="1" t="s">
        <v>4</v>
      </c>
    </row>
    <row r="1737" spans="1:3" x14ac:dyDescent="0.2">
      <c r="A1737" s="2">
        <v>43740</v>
      </c>
      <c r="B1737" s="1" t="s">
        <v>4</v>
      </c>
      <c r="C1737" s="1" t="s">
        <v>4</v>
      </c>
    </row>
    <row r="1738" spans="1:3" x14ac:dyDescent="0.2">
      <c r="A1738" s="2">
        <v>43741</v>
      </c>
      <c r="B1738" s="1" t="s">
        <v>4</v>
      </c>
      <c r="C1738" s="1" t="s">
        <v>4</v>
      </c>
    </row>
    <row r="1739" spans="1:3" x14ac:dyDescent="0.2">
      <c r="A1739" s="2">
        <v>43742</v>
      </c>
      <c r="B1739" s="1" t="s">
        <v>4</v>
      </c>
      <c r="C1739" s="1" t="s">
        <v>4</v>
      </c>
    </row>
    <row r="1740" spans="1:3" x14ac:dyDescent="0.2">
      <c r="A1740" s="2">
        <v>43743</v>
      </c>
      <c r="B1740" s="1" t="s">
        <v>4</v>
      </c>
      <c r="C1740" s="1" t="s">
        <v>4</v>
      </c>
    </row>
    <row r="1741" spans="1:3" x14ac:dyDescent="0.2">
      <c r="A1741" s="2">
        <v>43744</v>
      </c>
      <c r="B1741" s="1" t="s">
        <v>4</v>
      </c>
      <c r="C1741" s="1" t="s">
        <v>4</v>
      </c>
    </row>
    <row r="1742" spans="1:3" x14ac:dyDescent="0.2">
      <c r="A1742" s="2">
        <v>43745</v>
      </c>
      <c r="B1742" s="1" t="s">
        <v>4</v>
      </c>
      <c r="C1742" s="1" t="s">
        <v>4</v>
      </c>
    </row>
    <row r="1743" spans="1:3" x14ac:dyDescent="0.2">
      <c r="A1743" s="2">
        <v>43746</v>
      </c>
      <c r="B1743" s="1" t="s">
        <v>5</v>
      </c>
      <c r="C1743" s="1" t="s">
        <v>4</v>
      </c>
    </row>
    <row r="1744" spans="1:3" x14ac:dyDescent="0.2">
      <c r="A1744" s="2">
        <v>43747</v>
      </c>
      <c r="B1744" s="1" t="s">
        <v>5</v>
      </c>
      <c r="C1744" s="1" t="s">
        <v>4</v>
      </c>
    </row>
    <row r="1745" spans="1:3" x14ac:dyDescent="0.2">
      <c r="A1745" s="2">
        <v>43748</v>
      </c>
      <c r="B1745" s="1" t="s">
        <v>5</v>
      </c>
      <c r="C1745" s="1" t="s">
        <v>4</v>
      </c>
    </row>
    <row r="1746" spans="1:3" x14ac:dyDescent="0.2">
      <c r="A1746" s="2">
        <v>43749</v>
      </c>
      <c r="B1746" s="1" t="s">
        <v>5</v>
      </c>
      <c r="C1746" s="1" t="s">
        <v>4</v>
      </c>
    </row>
    <row r="1747" spans="1:3" x14ac:dyDescent="0.2">
      <c r="A1747" s="2">
        <v>43750</v>
      </c>
      <c r="B1747" s="1" t="s">
        <v>5</v>
      </c>
      <c r="C1747" s="1" t="s">
        <v>4</v>
      </c>
    </row>
    <row r="1748" spans="1:3" x14ac:dyDescent="0.2">
      <c r="A1748" s="2">
        <v>43751</v>
      </c>
      <c r="B1748" s="1" t="s">
        <v>5</v>
      </c>
      <c r="C1748" s="1" t="s">
        <v>4</v>
      </c>
    </row>
    <row r="1749" spans="1:3" x14ac:dyDescent="0.2">
      <c r="A1749" s="2">
        <v>43752</v>
      </c>
      <c r="B1749" s="1" t="s">
        <v>5</v>
      </c>
      <c r="C1749" s="1" t="s">
        <v>4</v>
      </c>
    </row>
    <row r="1750" spans="1:3" x14ac:dyDescent="0.2">
      <c r="A1750" s="2">
        <v>43753</v>
      </c>
      <c r="B1750" s="1" t="s">
        <v>5</v>
      </c>
      <c r="C1750" s="1" t="s">
        <v>4</v>
      </c>
    </row>
    <row r="1751" spans="1:3" x14ac:dyDescent="0.2">
      <c r="A1751" s="2">
        <v>43754</v>
      </c>
      <c r="B1751" s="1" t="s">
        <v>5</v>
      </c>
      <c r="C1751" s="1" t="s">
        <v>4</v>
      </c>
    </row>
    <row r="1752" spans="1:3" x14ac:dyDescent="0.2">
      <c r="A1752" s="2">
        <v>43755</v>
      </c>
      <c r="B1752" s="1" t="s">
        <v>5</v>
      </c>
      <c r="C1752" s="1" t="s">
        <v>4</v>
      </c>
    </row>
    <row r="1753" spans="1:3" x14ac:dyDescent="0.2">
      <c r="A1753" s="2">
        <v>43756</v>
      </c>
      <c r="B1753" s="1" t="s">
        <v>5</v>
      </c>
      <c r="C1753" s="1" t="s">
        <v>4</v>
      </c>
    </row>
    <row r="1754" spans="1:3" x14ac:dyDescent="0.2">
      <c r="A1754" s="2">
        <v>43757</v>
      </c>
      <c r="B1754" s="1" t="s">
        <v>5</v>
      </c>
      <c r="C1754" s="1" t="s">
        <v>4</v>
      </c>
    </row>
    <row r="1755" spans="1:3" x14ac:dyDescent="0.2">
      <c r="A1755" s="2">
        <v>43758</v>
      </c>
      <c r="B1755" s="1" t="s">
        <v>5</v>
      </c>
      <c r="C1755" s="1" t="s">
        <v>4</v>
      </c>
    </row>
    <row r="1756" spans="1:3" x14ac:dyDescent="0.2">
      <c r="A1756" s="2">
        <v>43759</v>
      </c>
      <c r="B1756" s="1" t="s">
        <v>5</v>
      </c>
      <c r="C1756" s="1" t="s">
        <v>4</v>
      </c>
    </row>
    <row r="1757" spans="1:3" x14ac:dyDescent="0.2">
      <c r="A1757" s="2">
        <v>43760</v>
      </c>
      <c r="B1757" s="1" t="s">
        <v>5</v>
      </c>
      <c r="C1757" s="1" t="s">
        <v>4</v>
      </c>
    </row>
    <row r="1758" spans="1:3" x14ac:dyDescent="0.2">
      <c r="A1758" s="2">
        <v>43761</v>
      </c>
      <c r="B1758" s="1" t="s">
        <v>5</v>
      </c>
      <c r="C1758" s="1" t="s">
        <v>4</v>
      </c>
    </row>
    <row r="1759" spans="1:3" x14ac:dyDescent="0.2">
      <c r="A1759" s="2">
        <v>43762</v>
      </c>
      <c r="B1759" s="1" t="s">
        <v>5</v>
      </c>
      <c r="C1759" s="1" t="s">
        <v>4</v>
      </c>
    </row>
    <row r="1760" spans="1:3" x14ac:dyDescent="0.2">
      <c r="A1760" s="2">
        <v>43763</v>
      </c>
      <c r="B1760" s="1" t="s">
        <v>5</v>
      </c>
      <c r="C1760" s="1" t="s">
        <v>4</v>
      </c>
    </row>
    <row r="1761" spans="1:3" x14ac:dyDescent="0.2">
      <c r="A1761" s="2">
        <v>43764</v>
      </c>
      <c r="B1761" s="1" t="s">
        <v>5</v>
      </c>
      <c r="C1761" s="1" t="s">
        <v>4</v>
      </c>
    </row>
    <row r="1762" spans="1:3" x14ac:dyDescent="0.2">
      <c r="A1762" s="2">
        <v>43765</v>
      </c>
      <c r="B1762" s="1" t="s">
        <v>5</v>
      </c>
      <c r="C1762" s="1" t="s">
        <v>4</v>
      </c>
    </row>
    <row r="1763" spans="1:3" x14ac:dyDescent="0.2">
      <c r="A1763" s="2">
        <v>43766</v>
      </c>
      <c r="B1763" s="1" t="s">
        <v>5</v>
      </c>
      <c r="C1763" s="1" t="s">
        <v>4</v>
      </c>
    </row>
    <row r="1764" spans="1:3" x14ac:dyDescent="0.2">
      <c r="A1764" s="2">
        <v>43767</v>
      </c>
      <c r="B1764" s="1" t="s">
        <v>5</v>
      </c>
      <c r="C1764" s="1" t="s">
        <v>4</v>
      </c>
    </row>
    <row r="1765" spans="1:3" x14ac:dyDescent="0.2">
      <c r="A1765" s="2">
        <v>43768</v>
      </c>
      <c r="B1765" s="1" t="s">
        <v>5</v>
      </c>
      <c r="C1765" s="1" t="s">
        <v>4</v>
      </c>
    </row>
    <row r="1766" spans="1:3" x14ac:dyDescent="0.2">
      <c r="A1766" s="2">
        <v>43769</v>
      </c>
      <c r="B1766" s="1" t="s">
        <v>5</v>
      </c>
      <c r="C1766" s="1" t="s">
        <v>4</v>
      </c>
    </row>
    <row r="1767" spans="1:3" x14ac:dyDescent="0.2">
      <c r="A1767" s="2">
        <v>43770</v>
      </c>
      <c r="B1767" s="1" t="s">
        <v>5</v>
      </c>
      <c r="C1767" s="1" t="s">
        <v>4</v>
      </c>
    </row>
    <row r="1768" spans="1:3" x14ac:dyDescent="0.2">
      <c r="A1768" s="2">
        <v>43771</v>
      </c>
      <c r="B1768" s="1" t="s">
        <v>5</v>
      </c>
      <c r="C1768" s="1" t="s">
        <v>4</v>
      </c>
    </row>
    <row r="1769" spans="1:3" x14ac:dyDescent="0.2">
      <c r="A1769" s="2">
        <v>43772</v>
      </c>
      <c r="B1769" s="1" t="s">
        <v>5</v>
      </c>
      <c r="C1769" s="1" t="s">
        <v>4</v>
      </c>
    </row>
    <row r="1770" spans="1:3" x14ac:dyDescent="0.2">
      <c r="A1770" s="2">
        <v>43773</v>
      </c>
      <c r="B1770" s="1" t="s">
        <v>5</v>
      </c>
      <c r="C1770" s="1" t="s">
        <v>4</v>
      </c>
    </row>
    <row r="1771" spans="1:3" x14ac:dyDescent="0.2">
      <c r="A1771" s="2">
        <v>43774</v>
      </c>
      <c r="B1771" s="1" t="s">
        <v>5</v>
      </c>
      <c r="C1771" s="1" t="s">
        <v>5</v>
      </c>
    </row>
    <row r="1772" spans="1:3" x14ac:dyDescent="0.2">
      <c r="A1772" s="2">
        <v>43775</v>
      </c>
      <c r="B1772" s="1" t="s">
        <v>5</v>
      </c>
      <c r="C1772" s="1" t="s">
        <v>4</v>
      </c>
    </row>
    <row r="1773" spans="1:3" x14ac:dyDescent="0.2">
      <c r="A1773" s="2">
        <v>43776</v>
      </c>
      <c r="B1773" s="1" t="s">
        <v>5</v>
      </c>
      <c r="C1773" s="1" t="s">
        <v>4</v>
      </c>
    </row>
    <row r="1774" spans="1:3" x14ac:dyDescent="0.2">
      <c r="A1774" s="2">
        <v>43777</v>
      </c>
      <c r="B1774" s="1" t="s">
        <v>5</v>
      </c>
      <c r="C1774" s="1" t="s">
        <v>4</v>
      </c>
    </row>
    <row r="1775" spans="1:3" x14ac:dyDescent="0.2">
      <c r="A1775" s="2">
        <v>43778</v>
      </c>
      <c r="B1775" s="1" t="s">
        <v>5</v>
      </c>
      <c r="C1775" s="1" t="s">
        <v>4</v>
      </c>
    </row>
    <row r="1776" spans="1:3" x14ac:dyDescent="0.2">
      <c r="A1776" s="2">
        <v>43779</v>
      </c>
      <c r="B1776" s="1" t="s">
        <v>5</v>
      </c>
      <c r="C1776" s="1" t="s">
        <v>4</v>
      </c>
    </row>
    <row r="1777" spans="1:3" x14ac:dyDescent="0.2">
      <c r="A1777" s="2">
        <v>43780</v>
      </c>
      <c r="B1777" s="1" t="s">
        <v>5</v>
      </c>
      <c r="C1777" s="1" t="s">
        <v>4</v>
      </c>
    </row>
    <row r="1778" spans="1:3" x14ac:dyDescent="0.2">
      <c r="A1778" s="2">
        <v>43781</v>
      </c>
      <c r="B1778" s="1" t="s">
        <v>5</v>
      </c>
      <c r="C1778" s="1" t="s">
        <v>4</v>
      </c>
    </row>
    <row r="1779" spans="1:3" x14ac:dyDescent="0.2">
      <c r="A1779" s="2">
        <v>43782</v>
      </c>
      <c r="B1779" s="1" t="s">
        <v>5</v>
      </c>
      <c r="C1779" s="1" t="s">
        <v>4</v>
      </c>
    </row>
    <row r="1780" spans="1:3" x14ac:dyDescent="0.2">
      <c r="A1780" s="2">
        <v>43783</v>
      </c>
      <c r="B1780" s="1" t="s">
        <v>5</v>
      </c>
      <c r="C1780" s="1" t="s">
        <v>4</v>
      </c>
    </row>
    <row r="1781" spans="1:3" x14ac:dyDescent="0.2">
      <c r="A1781" s="2">
        <v>43784</v>
      </c>
      <c r="B1781" s="1" t="s">
        <v>5</v>
      </c>
      <c r="C1781" s="1" t="s">
        <v>4</v>
      </c>
    </row>
    <row r="1782" spans="1:3" x14ac:dyDescent="0.2">
      <c r="A1782" s="2">
        <v>43785</v>
      </c>
      <c r="B1782" s="1" t="s">
        <v>5</v>
      </c>
      <c r="C1782" s="1" t="s">
        <v>4</v>
      </c>
    </row>
    <row r="1783" spans="1:3" x14ac:dyDescent="0.2">
      <c r="A1783" s="2">
        <v>43786</v>
      </c>
      <c r="B1783" s="1" t="s">
        <v>5</v>
      </c>
      <c r="C1783" s="1" t="s">
        <v>4</v>
      </c>
    </row>
    <row r="1784" spans="1:3" x14ac:dyDescent="0.2">
      <c r="A1784" s="2">
        <v>43787</v>
      </c>
      <c r="B1784" s="1" t="s">
        <v>5</v>
      </c>
      <c r="C1784" s="1" t="s">
        <v>4</v>
      </c>
    </row>
    <row r="1785" spans="1:3" x14ac:dyDescent="0.2">
      <c r="A1785" s="2">
        <v>43788</v>
      </c>
      <c r="B1785" s="1" t="s">
        <v>5</v>
      </c>
      <c r="C1785" s="1" t="s">
        <v>4</v>
      </c>
    </row>
    <row r="1786" spans="1:3" x14ac:dyDescent="0.2">
      <c r="A1786" s="2">
        <v>43789</v>
      </c>
      <c r="B1786" s="1" t="s">
        <v>5</v>
      </c>
      <c r="C1786" s="1" t="s">
        <v>4</v>
      </c>
    </row>
    <row r="1787" spans="1:3" x14ac:dyDescent="0.2">
      <c r="A1787" s="2">
        <v>43790</v>
      </c>
      <c r="B1787" s="1" t="s">
        <v>5</v>
      </c>
      <c r="C1787" s="1" t="s">
        <v>4</v>
      </c>
    </row>
    <row r="1788" spans="1:3" x14ac:dyDescent="0.2">
      <c r="A1788" s="2">
        <v>43791</v>
      </c>
      <c r="B1788" s="1" t="s">
        <v>5</v>
      </c>
      <c r="C1788" s="1" t="s">
        <v>4</v>
      </c>
    </row>
    <row r="1789" spans="1:3" x14ac:dyDescent="0.2">
      <c r="A1789" s="2">
        <v>43792</v>
      </c>
      <c r="B1789" s="1" t="s">
        <v>5</v>
      </c>
      <c r="C1789" s="1" t="s">
        <v>4</v>
      </c>
    </row>
    <row r="1790" spans="1:3" x14ac:dyDescent="0.2">
      <c r="A1790" s="2">
        <v>43793</v>
      </c>
      <c r="B1790" s="1" t="s">
        <v>5</v>
      </c>
      <c r="C1790" s="1" t="s">
        <v>4</v>
      </c>
    </row>
    <row r="1791" spans="1:3" x14ac:dyDescent="0.2">
      <c r="A1791" s="2">
        <v>43794</v>
      </c>
      <c r="B1791" s="1" t="s">
        <v>5</v>
      </c>
      <c r="C1791" s="1" t="s">
        <v>4</v>
      </c>
    </row>
    <row r="1792" spans="1:3" x14ac:dyDescent="0.2">
      <c r="A1792" s="2">
        <v>43795</v>
      </c>
      <c r="B1792" s="1" t="s">
        <v>5</v>
      </c>
      <c r="C1792" s="1" t="s">
        <v>4</v>
      </c>
    </row>
    <row r="1793" spans="1:3" x14ac:dyDescent="0.2">
      <c r="A1793" s="2">
        <v>43796</v>
      </c>
      <c r="B1793" s="1" t="s">
        <v>5</v>
      </c>
      <c r="C1793" s="1" t="s">
        <v>4</v>
      </c>
    </row>
    <row r="1794" spans="1:3" x14ac:dyDescent="0.2">
      <c r="A1794" s="2">
        <v>43797</v>
      </c>
      <c r="B1794" s="1" t="s">
        <v>5</v>
      </c>
      <c r="C1794" s="1" t="s">
        <v>4</v>
      </c>
    </row>
    <row r="1795" spans="1:3" x14ac:dyDescent="0.2">
      <c r="A1795" s="2">
        <v>43798</v>
      </c>
      <c r="B1795" s="1" t="s">
        <v>5</v>
      </c>
      <c r="C1795" s="1" t="s">
        <v>4</v>
      </c>
    </row>
    <row r="1796" spans="1:3" x14ac:dyDescent="0.2">
      <c r="A1796" s="2">
        <v>43799</v>
      </c>
      <c r="B1796" s="1" t="s">
        <v>5</v>
      </c>
      <c r="C1796" s="1" t="s">
        <v>4</v>
      </c>
    </row>
    <row r="1797" spans="1:3" x14ac:dyDescent="0.2">
      <c r="A1797" s="2">
        <v>43800</v>
      </c>
      <c r="B1797" s="1" t="s">
        <v>5</v>
      </c>
      <c r="C1797" s="1" t="s">
        <v>4</v>
      </c>
    </row>
    <row r="1798" spans="1:3" x14ac:dyDescent="0.2">
      <c r="A1798" s="2">
        <v>43801</v>
      </c>
      <c r="B1798" s="1" t="s">
        <v>5</v>
      </c>
      <c r="C1798" s="1" t="s">
        <v>4</v>
      </c>
    </row>
    <row r="1799" spans="1:3" x14ac:dyDescent="0.2">
      <c r="A1799" s="2">
        <v>43802</v>
      </c>
      <c r="B1799" s="1" t="s">
        <v>5</v>
      </c>
      <c r="C1799" s="1" t="s">
        <v>4</v>
      </c>
    </row>
    <row r="1800" spans="1:3" x14ac:dyDescent="0.2">
      <c r="A1800" s="2">
        <v>43803</v>
      </c>
      <c r="B1800" s="1" t="s">
        <v>5</v>
      </c>
      <c r="C1800" s="1" t="s">
        <v>4</v>
      </c>
    </row>
    <row r="1801" spans="1:3" x14ac:dyDescent="0.2">
      <c r="A1801" s="2">
        <v>43804</v>
      </c>
      <c r="B1801" s="1" t="s">
        <v>5</v>
      </c>
      <c r="C1801" s="1" t="s">
        <v>4</v>
      </c>
    </row>
    <row r="1802" spans="1:3" x14ac:dyDescent="0.2">
      <c r="A1802" s="2">
        <v>43805</v>
      </c>
      <c r="B1802" s="1" t="s">
        <v>5</v>
      </c>
      <c r="C1802" s="1" t="s">
        <v>4</v>
      </c>
    </row>
    <row r="1803" spans="1:3" x14ac:dyDescent="0.2">
      <c r="A1803" s="2">
        <v>43806</v>
      </c>
      <c r="B1803" s="1" t="s">
        <v>5</v>
      </c>
      <c r="C1803" s="1" t="s">
        <v>4</v>
      </c>
    </row>
    <row r="1804" spans="1:3" x14ac:dyDescent="0.2">
      <c r="A1804" s="2">
        <v>43807</v>
      </c>
      <c r="B1804" s="1" t="s">
        <v>5</v>
      </c>
      <c r="C1804" s="1" t="s">
        <v>4</v>
      </c>
    </row>
    <row r="1805" spans="1:3" x14ac:dyDescent="0.2">
      <c r="A1805" s="2">
        <v>43808</v>
      </c>
      <c r="B1805" s="1" t="s">
        <v>5</v>
      </c>
      <c r="C1805" s="1" t="s">
        <v>4</v>
      </c>
    </row>
    <row r="1806" spans="1:3" x14ac:dyDescent="0.2">
      <c r="A1806" s="2">
        <v>43809</v>
      </c>
      <c r="B1806" s="1" t="s">
        <v>5</v>
      </c>
      <c r="C1806" s="1" t="s">
        <v>4</v>
      </c>
    </row>
    <row r="1807" spans="1:3" x14ac:dyDescent="0.2">
      <c r="A1807" s="2">
        <v>43810</v>
      </c>
      <c r="B1807" s="1" t="s">
        <v>5</v>
      </c>
      <c r="C1807" s="1" t="s">
        <v>4</v>
      </c>
    </row>
    <row r="1808" spans="1:3" x14ac:dyDescent="0.2">
      <c r="A1808" s="2">
        <v>43811</v>
      </c>
      <c r="B1808" s="1" t="s">
        <v>5</v>
      </c>
      <c r="C1808" s="1" t="s">
        <v>4</v>
      </c>
    </row>
    <row r="1809" spans="1:3" x14ac:dyDescent="0.2">
      <c r="A1809" s="2">
        <v>43812</v>
      </c>
      <c r="B1809" s="1" t="s">
        <v>5</v>
      </c>
      <c r="C1809" s="1" t="s">
        <v>4</v>
      </c>
    </row>
    <row r="1810" spans="1:3" x14ac:dyDescent="0.2">
      <c r="A1810" s="2">
        <v>43813</v>
      </c>
      <c r="B1810" s="1" t="s">
        <v>5</v>
      </c>
      <c r="C1810" s="1" t="s">
        <v>4</v>
      </c>
    </row>
    <row r="1811" spans="1:3" x14ac:dyDescent="0.2">
      <c r="A1811" s="2">
        <v>43814</v>
      </c>
      <c r="B1811" s="1" t="s">
        <v>5</v>
      </c>
      <c r="C1811" s="1" t="s">
        <v>4</v>
      </c>
    </row>
    <row r="1812" spans="1:3" x14ac:dyDescent="0.2">
      <c r="A1812" s="2">
        <v>43815</v>
      </c>
      <c r="B1812" s="1" t="s">
        <v>5</v>
      </c>
      <c r="C1812" s="1" t="s">
        <v>4</v>
      </c>
    </row>
    <row r="1813" spans="1:3" x14ac:dyDescent="0.2">
      <c r="A1813" s="2">
        <v>43816</v>
      </c>
      <c r="B1813" s="1" t="s">
        <v>5</v>
      </c>
      <c r="C1813" s="1" t="s">
        <v>4</v>
      </c>
    </row>
    <row r="1814" spans="1:3" x14ac:dyDescent="0.2">
      <c r="A1814" s="2">
        <v>43817</v>
      </c>
      <c r="B1814" s="1" t="s">
        <v>5</v>
      </c>
      <c r="C1814" s="1" t="s">
        <v>4</v>
      </c>
    </row>
    <row r="1815" spans="1:3" x14ac:dyDescent="0.2">
      <c r="A1815" s="2">
        <v>43818</v>
      </c>
      <c r="B1815" s="1" t="s">
        <v>5</v>
      </c>
      <c r="C1815" s="1" t="s">
        <v>4</v>
      </c>
    </row>
    <row r="1816" spans="1:3" x14ac:dyDescent="0.2">
      <c r="A1816" s="2">
        <v>43819</v>
      </c>
      <c r="B1816" s="1" t="s">
        <v>4</v>
      </c>
      <c r="C1816" s="1" t="s">
        <v>4</v>
      </c>
    </row>
    <row r="1817" spans="1:3" x14ac:dyDescent="0.2">
      <c r="A1817" s="2">
        <v>43820</v>
      </c>
      <c r="B1817" s="1" t="s">
        <v>4</v>
      </c>
      <c r="C1817" s="1" t="s">
        <v>4</v>
      </c>
    </row>
    <row r="1818" spans="1:3" x14ac:dyDescent="0.2">
      <c r="A1818" s="2">
        <v>43821</v>
      </c>
      <c r="B1818" s="1" t="s">
        <v>4</v>
      </c>
      <c r="C1818" s="1" t="s">
        <v>4</v>
      </c>
    </row>
    <row r="1819" spans="1:3" x14ac:dyDescent="0.2">
      <c r="A1819" s="2">
        <v>43822</v>
      </c>
      <c r="B1819" s="1" t="s">
        <v>4</v>
      </c>
      <c r="C1819" s="1" t="s">
        <v>4</v>
      </c>
    </row>
    <row r="1820" spans="1:3" x14ac:dyDescent="0.2">
      <c r="A1820" s="2">
        <v>43823</v>
      </c>
      <c r="B1820" s="1" t="s">
        <v>4</v>
      </c>
      <c r="C1820" s="1" t="s">
        <v>4</v>
      </c>
    </row>
    <row r="1821" spans="1:3" x14ac:dyDescent="0.2">
      <c r="A1821" s="2">
        <v>43824</v>
      </c>
      <c r="B1821" s="1" t="s">
        <v>4</v>
      </c>
      <c r="C1821" s="1" t="s">
        <v>5</v>
      </c>
    </row>
    <row r="1822" spans="1:3" x14ac:dyDescent="0.2">
      <c r="A1822" s="2">
        <v>43825</v>
      </c>
      <c r="B1822" s="1" t="s">
        <v>4</v>
      </c>
      <c r="C1822" s="1" t="s">
        <v>5</v>
      </c>
    </row>
    <row r="1823" spans="1:3" x14ac:dyDescent="0.2">
      <c r="A1823" s="2">
        <v>43826</v>
      </c>
      <c r="B1823" s="1" t="s">
        <v>4</v>
      </c>
      <c r="C1823" s="1" t="s">
        <v>4</v>
      </c>
    </row>
    <row r="1824" spans="1:3" x14ac:dyDescent="0.2">
      <c r="A1824" s="2">
        <v>43827</v>
      </c>
      <c r="B1824" s="1" t="s">
        <v>4</v>
      </c>
      <c r="C1824" s="1" t="s">
        <v>4</v>
      </c>
    </row>
    <row r="1825" spans="1:3" x14ac:dyDescent="0.2">
      <c r="A1825" s="2">
        <v>43828</v>
      </c>
      <c r="B1825" s="1" t="s">
        <v>4</v>
      </c>
      <c r="C1825" s="1" t="s">
        <v>4</v>
      </c>
    </row>
    <row r="1826" spans="1:3" x14ac:dyDescent="0.2">
      <c r="A1826" s="2">
        <v>43829</v>
      </c>
      <c r="B1826" s="1" t="s">
        <v>4</v>
      </c>
      <c r="C1826" s="1" t="s">
        <v>4</v>
      </c>
    </row>
    <row r="1827" spans="1:3" x14ac:dyDescent="0.2">
      <c r="A1827" s="2">
        <v>43830</v>
      </c>
      <c r="B1827" s="1" t="s">
        <v>4</v>
      </c>
      <c r="C1827" s="1" t="s">
        <v>4</v>
      </c>
    </row>
    <row r="1828" spans="1:3" x14ac:dyDescent="0.2">
      <c r="A1828" s="2">
        <v>43831</v>
      </c>
      <c r="B1828" s="1" t="s">
        <v>4</v>
      </c>
      <c r="C1828" s="1" t="s">
        <v>5</v>
      </c>
    </row>
    <row r="1829" spans="1:3" x14ac:dyDescent="0.2">
      <c r="A1829" s="2">
        <v>43832</v>
      </c>
      <c r="B1829" s="1" t="s">
        <v>4</v>
      </c>
      <c r="C1829" s="1" t="s">
        <v>4</v>
      </c>
    </row>
    <row r="1830" spans="1:3" x14ac:dyDescent="0.2">
      <c r="A1830" s="2">
        <v>43833</v>
      </c>
      <c r="B1830" s="1" t="s">
        <v>4</v>
      </c>
      <c r="C1830" s="1" t="s">
        <v>4</v>
      </c>
    </row>
    <row r="1831" spans="1:3" x14ac:dyDescent="0.2">
      <c r="A1831" s="2">
        <v>43834</v>
      </c>
      <c r="B1831" s="1" t="s">
        <v>4</v>
      </c>
      <c r="C1831" s="1" t="s">
        <v>4</v>
      </c>
    </row>
    <row r="1832" spans="1:3" x14ac:dyDescent="0.2">
      <c r="A1832" s="2">
        <v>43835</v>
      </c>
      <c r="B1832" s="1" t="s">
        <v>4</v>
      </c>
      <c r="C1832" s="1" t="s">
        <v>4</v>
      </c>
    </row>
    <row r="1833" spans="1:3" x14ac:dyDescent="0.2">
      <c r="A1833" s="2">
        <v>43836</v>
      </c>
      <c r="B1833" s="1" t="s">
        <v>4</v>
      </c>
      <c r="C1833" s="1" t="s">
        <v>4</v>
      </c>
    </row>
    <row r="1834" spans="1:3" x14ac:dyDescent="0.2">
      <c r="A1834" s="2">
        <v>43837</v>
      </c>
      <c r="B1834" s="1" t="s">
        <v>4</v>
      </c>
      <c r="C1834" s="1" t="s">
        <v>4</v>
      </c>
    </row>
    <row r="1835" spans="1:3" x14ac:dyDescent="0.2">
      <c r="A1835" s="2">
        <v>43838</v>
      </c>
      <c r="B1835" s="1" t="s">
        <v>4</v>
      </c>
      <c r="C1835" s="1" t="s">
        <v>4</v>
      </c>
    </row>
    <row r="1836" spans="1:3" x14ac:dyDescent="0.2">
      <c r="A1836" s="2">
        <v>43839</v>
      </c>
      <c r="B1836" s="1" t="s">
        <v>4</v>
      </c>
      <c r="C1836" s="1" t="s">
        <v>4</v>
      </c>
    </row>
    <row r="1837" spans="1:3" x14ac:dyDescent="0.2">
      <c r="A1837" s="2">
        <v>43840</v>
      </c>
      <c r="B1837" s="1" t="s">
        <v>4</v>
      </c>
      <c r="C1837" s="1" t="s">
        <v>4</v>
      </c>
    </row>
    <row r="1838" spans="1:3" x14ac:dyDescent="0.2">
      <c r="A1838" s="2">
        <v>43841</v>
      </c>
      <c r="B1838" s="1" t="s">
        <v>4</v>
      </c>
      <c r="C1838" s="1" t="s">
        <v>4</v>
      </c>
    </row>
    <row r="1839" spans="1:3" x14ac:dyDescent="0.2">
      <c r="A1839" s="2">
        <v>43842</v>
      </c>
      <c r="B1839" s="1" t="s">
        <v>4</v>
      </c>
      <c r="C1839" s="1" t="s">
        <v>4</v>
      </c>
    </row>
    <row r="1840" spans="1:3" x14ac:dyDescent="0.2">
      <c r="A1840" s="2">
        <v>43843</v>
      </c>
      <c r="B1840" s="1" t="s">
        <v>4</v>
      </c>
      <c r="C1840" s="1" t="s">
        <v>4</v>
      </c>
    </row>
    <row r="1841" spans="1:3" x14ac:dyDescent="0.2">
      <c r="A1841" s="2">
        <v>43844</v>
      </c>
      <c r="B1841" s="1" t="s">
        <v>4</v>
      </c>
      <c r="C1841" s="1" t="s">
        <v>4</v>
      </c>
    </row>
    <row r="1842" spans="1:3" x14ac:dyDescent="0.2">
      <c r="A1842" s="2">
        <v>43845</v>
      </c>
      <c r="B1842" s="1" t="s">
        <v>4</v>
      </c>
      <c r="C1842" s="1" t="s">
        <v>4</v>
      </c>
    </row>
    <row r="1843" spans="1:3" x14ac:dyDescent="0.2">
      <c r="A1843" s="2">
        <v>43846</v>
      </c>
      <c r="B1843" s="1" t="s">
        <v>4</v>
      </c>
      <c r="C1843" s="1" t="s">
        <v>4</v>
      </c>
    </row>
    <row r="1844" spans="1:3" x14ac:dyDescent="0.2">
      <c r="A1844" s="2">
        <v>43847</v>
      </c>
      <c r="B1844" s="1" t="s">
        <v>4</v>
      </c>
      <c r="C1844" s="1" t="s">
        <v>4</v>
      </c>
    </row>
    <row r="1845" spans="1:3" x14ac:dyDescent="0.2">
      <c r="A1845" s="2">
        <v>43848</v>
      </c>
      <c r="B1845" s="1" t="s">
        <v>4</v>
      </c>
      <c r="C1845" s="1" t="s">
        <v>4</v>
      </c>
    </row>
    <row r="1846" spans="1:3" x14ac:dyDescent="0.2">
      <c r="A1846" s="2">
        <v>43849</v>
      </c>
      <c r="B1846" s="1" t="s">
        <v>4</v>
      </c>
      <c r="C1846" s="1" t="s">
        <v>4</v>
      </c>
    </row>
    <row r="1847" spans="1:3" x14ac:dyDescent="0.2">
      <c r="A1847" s="2">
        <v>43850</v>
      </c>
      <c r="B1847" s="1" t="s">
        <v>4</v>
      </c>
      <c r="C1847" s="1" t="s">
        <v>4</v>
      </c>
    </row>
    <row r="1848" spans="1:3" x14ac:dyDescent="0.2">
      <c r="A1848" s="2">
        <v>43851</v>
      </c>
      <c r="B1848" s="1" t="s">
        <v>4</v>
      </c>
      <c r="C1848" s="1" t="s">
        <v>4</v>
      </c>
    </row>
    <row r="1849" spans="1:3" x14ac:dyDescent="0.2">
      <c r="A1849" s="2">
        <v>43852</v>
      </c>
      <c r="B1849" s="1" t="s">
        <v>4</v>
      </c>
      <c r="C1849" s="1" t="s">
        <v>4</v>
      </c>
    </row>
    <row r="1850" spans="1:3" x14ac:dyDescent="0.2">
      <c r="A1850" s="2">
        <v>43853</v>
      </c>
      <c r="B1850" s="1" t="s">
        <v>4</v>
      </c>
      <c r="C1850" s="1" t="s">
        <v>4</v>
      </c>
    </row>
    <row r="1851" spans="1:3" x14ac:dyDescent="0.2">
      <c r="A1851" s="2">
        <v>43854</v>
      </c>
      <c r="B1851" s="1" t="s">
        <v>4</v>
      </c>
      <c r="C1851" s="1" t="s">
        <v>4</v>
      </c>
    </row>
    <row r="1852" spans="1:3" x14ac:dyDescent="0.2">
      <c r="A1852" s="2">
        <v>43855</v>
      </c>
      <c r="B1852" s="1" t="s">
        <v>4</v>
      </c>
      <c r="C1852" s="1" t="s">
        <v>4</v>
      </c>
    </row>
    <row r="1853" spans="1:3" x14ac:dyDescent="0.2">
      <c r="A1853" s="2">
        <v>43856</v>
      </c>
      <c r="B1853" s="1" t="s">
        <v>4</v>
      </c>
      <c r="C1853" s="1" t="s">
        <v>5</v>
      </c>
    </row>
    <row r="1854" spans="1:3" x14ac:dyDescent="0.2">
      <c r="A1854" s="2">
        <v>43857</v>
      </c>
      <c r="B1854" s="1" t="s">
        <v>4</v>
      </c>
      <c r="C1854" s="1" t="s">
        <v>5</v>
      </c>
    </row>
    <row r="1855" spans="1:3" x14ac:dyDescent="0.2">
      <c r="A1855" s="2">
        <v>43858</v>
      </c>
      <c r="B1855" s="1" t="s">
        <v>4</v>
      </c>
      <c r="C1855" s="1" t="s">
        <v>4</v>
      </c>
    </row>
    <row r="1856" spans="1:3" x14ac:dyDescent="0.2">
      <c r="A1856" s="2">
        <v>43859</v>
      </c>
      <c r="B1856" s="1" t="s">
        <v>4</v>
      </c>
      <c r="C1856" s="1" t="s">
        <v>4</v>
      </c>
    </row>
    <row r="1857" spans="1:3" x14ac:dyDescent="0.2">
      <c r="A1857" s="2">
        <v>43860</v>
      </c>
      <c r="B1857" s="1" t="s">
        <v>5</v>
      </c>
      <c r="C1857" s="1" t="s">
        <v>4</v>
      </c>
    </row>
    <row r="1858" spans="1:3" x14ac:dyDescent="0.2">
      <c r="A1858" s="2">
        <v>43861</v>
      </c>
      <c r="B1858" s="1" t="s">
        <v>5</v>
      </c>
      <c r="C1858" s="1" t="s">
        <v>4</v>
      </c>
    </row>
    <row r="1859" spans="1:3" x14ac:dyDescent="0.2">
      <c r="A1859" s="2">
        <v>43862</v>
      </c>
      <c r="B1859" s="1" t="s">
        <v>5</v>
      </c>
      <c r="C1859" s="1" t="s">
        <v>4</v>
      </c>
    </row>
    <row r="1860" spans="1:3" x14ac:dyDescent="0.2">
      <c r="A1860" s="2">
        <v>43863</v>
      </c>
      <c r="B1860" s="1" t="s">
        <v>5</v>
      </c>
      <c r="C1860" s="1" t="s">
        <v>4</v>
      </c>
    </row>
    <row r="1861" spans="1:3" x14ac:dyDescent="0.2">
      <c r="A1861" s="2">
        <v>43864</v>
      </c>
      <c r="B1861" s="1" t="s">
        <v>5</v>
      </c>
      <c r="C1861" s="1" t="s">
        <v>4</v>
      </c>
    </row>
    <row r="1862" spans="1:3" x14ac:dyDescent="0.2">
      <c r="A1862" s="2">
        <v>43865</v>
      </c>
      <c r="B1862" s="1" t="s">
        <v>5</v>
      </c>
      <c r="C1862" s="1" t="s">
        <v>4</v>
      </c>
    </row>
    <row r="1863" spans="1:3" x14ac:dyDescent="0.2">
      <c r="A1863" s="2">
        <v>43866</v>
      </c>
      <c r="B1863" s="1" t="s">
        <v>5</v>
      </c>
      <c r="C1863" s="1" t="s">
        <v>4</v>
      </c>
    </row>
    <row r="1864" spans="1:3" x14ac:dyDescent="0.2">
      <c r="A1864" s="2">
        <v>43867</v>
      </c>
      <c r="B1864" s="1" t="s">
        <v>5</v>
      </c>
      <c r="C1864" s="1" t="s">
        <v>4</v>
      </c>
    </row>
    <row r="1865" spans="1:3" x14ac:dyDescent="0.2">
      <c r="A1865" s="2">
        <v>43868</v>
      </c>
      <c r="B1865" s="1" t="s">
        <v>5</v>
      </c>
      <c r="C1865" s="1" t="s">
        <v>4</v>
      </c>
    </row>
    <row r="1866" spans="1:3" x14ac:dyDescent="0.2">
      <c r="A1866" s="2">
        <v>43869</v>
      </c>
      <c r="B1866" s="1" t="s">
        <v>5</v>
      </c>
      <c r="C1866" s="1" t="s">
        <v>4</v>
      </c>
    </row>
    <row r="1867" spans="1:3" x14ac:dyDescent="0.2">
      <c r="A1867" s="2">
        <v>43870</v>
      </c>
      <c r="B1867" s="1" t="s">
        <v>5</v>
      </c>
      <c r="C1867" s="1" t="s">
        <v>4</v>
      </c>
    </row>
    <row r="1868" spans="1:3" x14ac:dyDescent="0.2">
      <c r="A1868" s="2">
        <v>43871</v>
      </c>
      <c r="B1868" s="1" t="s">
        <v>5</v>
      </c>
      <c r="C1868" s="1" t="s">
        <v>4</v>
      </c>
    </row>
    <row r="1869" spans="1:3" x14ac:dyDescent="0.2">
      <c r="A1869" s="2">
        <v>43872</v>
      </c>
      <c r="B1869" s="1" t="s">
        <v>5</v>
      </c>
      <c r="C1869" s="1" t="s">
        <v>4</v>
      </c>
    </row>
    <row r="1870" spans="1:3" x14ac:dyDescent="0.2">
      <c r="A1870" s="2">
        <v>43873</v>
      </c>
      <c r="B1870" s="1" t="s">
        <v>5</v>
      </c>
      <c r="C1870" s="1" t="s">
        <v>4</v>
      </c>
    </row>
    <row r="1871" spans="1:3" x14ac:dyDescent="0.2">
      <c r="A1871" s="2">
        <v>43874</v>
      </c>
      <c r="B1871" s="1" t="s">
        <v>5</v>
      </c>
      <c r="C1871" s="1" t="s">
        <v>4</v>
      </c>
    </row>
    <row r="1872" spans="1:3" x14ac:dyDescent="0.2">
      <c r="A1872" s="2">
        <v>43875</v>
      </c>
      <c r="B1872" s="1" t="s">
        <v>5</v>
      </c>
      <c r="C1872" s="1" t="s">
        <v>4</v>
      </c>
    </row>
    <row r="1873" spans="1:3" x14ac:dyDescent="0.2">
      <c r="A1873" s="2">
        <v>43876</v>
      </c>
      <c r="B1873" s="1" t="s">
        <v>5</v>
      </c>
      <c r="C1873" s="1" t="s">
        <v>4</v>
      </c>
    </row>
    <row r="1874" spans="1:3" x14ac:dyDescent="0.2">
      <c r="A1874" s="2">
        <v>43877</v>
      </c>
      <c r="B1874" s="1" t="s">
        <v>5</v>
      </c>
      <c r="C1874" s="1" t="s">
        <v>4</v>
      </c>
    </row>
    <row r="1875" spans="1:3" x14ac:dyDescent="0.2">
      <c r="A1875" s="2">
        <v>43878</v>
      </c>
      <c r="B1875" s="1" t="s">
        <v>5</v>
      </c>
      <c r="C1875" s="1" t="s">
        <v>4</v>
      </c>
    </row>
    <row r="1876" spans="1:3" x14ac:dyDescent="0.2">
      <c r="A1876" s="2">
        <v>43879</v>
      </c>
      <c r="B1876" s="1" t="s">
        <v>5</v>
      </c>
      <c r="C1876" s="1" t="s">
        <v>4</v>
      </c>
    </row>
    <row r="1877" spans="1:3" x14ac:dyDescent="0.2">
      <c r="A1877" s="2">
        <v>43880</v>
      </c>
      <c r="B1877" s="1" t="s">
        <v>5</v>
      </c>
      <c r="C1877" s="1" t="s">
        <v>4</v>
      </c>
    </row>
    <row r="1878" spans="1:3" x14ac:dyDescent="0.2">
      <c r="A1878" s="2">
        <v>43881</v>
      </c>
      <c r="B1878" s="1" t="s">
        <v>5</v>
      </c>
      <c r="C1878" s="1" t="s">
        <v>4</v>
      </c>
    </row>
    <row r="1879" spans="1:3" x14ac:dyDescent="0.2">
      <c r="A1879" s="2">
        <v>43882</v>
      </c>
      <c r="B1879" s="1" t="s">
        <v>5</v>
      </c>
      <c r="C1879" s="1" t="s">
        <v>4</v>
      </c>
    </row>
    <row r="1880" spans="1:3" x14ac:dyDescent="0.2">
      <c r="A1880" s="2">
        <v>43883</v>
      </c>
      <c r="B1880" s="1" t="s">
        <v>5</v>
      </c>
      <c r="C1880" s="1" t="s">
        <v>4</v>
      </c>
    </row>
    <row r="1881" spans="1:3" x14ac:dyDescent="0.2">
      <c r="A1881" s="2">
        <v>43884</v>
      </c>
      <c r="B1881" s="1" t="s">
        <v>5</v>
      </c>
      <c r="C1881" s="1" t="s">
        <v>4</v>
      </c>
    </row>
    <row r="1882" spans="1:3" x14ac:dyDescent="0.2">
      <c r="A1882" s="2">
        <v>43885</v>
      </c>
      <c r="B1882" s="1" t="s">
        <v>5</v>
      </c>
      <c r="C1882" s="1" t="s">
        <v>4</v>
      </c>
    </row>
    <row r="1883" spans="1:3" x14ac:dyDescent="0.2">
      <c r="A1883" s="2">
        <v>43886</v>
      </c>
      <c r="B1883" s="1" t="s">
        <v>5</v>
      </c>
      <c r="C1883" s="1" t="s">
        <v>4</v>
      </c>
    </row>
    <row r="1884" spans="1:3" x14ac:dyDescent="0.2">
      <c r="A1884" s="2">
        <v>43887</v>
      </c>
      <c r="B1884" s="1" t="s">
        <v>5</v>
      </c>
      <c r="C1884" s="1" t="s">
        <v>4</v>
      </c>
    </row>
    <row r="1885" spans="1:3" x14ac:dyDescent="0.2">
      <c r="A1885" s="2">
        <v>43888</v>
      </c>
      <c r="B1885" s="1" t="s">
        <v>5</v>
      </c>
      <c r="C1885" s="1" t="s">
        <v>4</v>
      </c>
    </row>
    <row r="1886" spans="1:3" x14ac:dyDescent="0.2">
      <c r="A1886" s="2">
        <v>43889</v>
      </c>
      <c r="B1886" s="1" t="s">
        <v>5</v>
      </c>
      <c r="C1886" s="1" t="s">
        <v>4</v>
      </c>
    </row>
    <row r="1887" spans="1:3" x14ac:dyDescent="0.2">
      <c r="A1887" s="2">
        <v>43890</v>
      </c>
      <c r="B1887" s="1" t="s">
        <v>5</v>
      </c>
      <c r="C1887" s="1" t="s">
        <v>4</v>
      </c>
    </row>
    <row r="1888" spans="1:3" x14ac:dyDescent="0.2">
      <c r="A1888" s="2">
        <v>43891</v>
      </c>
      <c r="B1888" s="1" t="s">
        <v>5</v>
      </c>
      <c r="C1888" s="1" t="s">
        <v>4</v>
      </c>
    </row>
    <row r="1889" spans="1:3" x14ac:dyDescent="0.2">
      <c r="A1889" s="2">
        <v>43892</v>
      </c>
      <c r="B1889" s="1" t="s">
        <v>5</v>
      </c>
      <c r="C1889" s="1" t="s">
        <v>4</v>
      </c>
    </row>
    <row r="1890" spans="1:3" x14ac:dyDescent="0.2">
      <c r="A1890" s="2">
        <v>43893</v>
      </c>
      <c r="B1890" s="1" t="s">
        <v>5</v>
      </c>
      <c r="C1890" s="1" t="s">
        <v>4</v>
      </c>
    </row>
    <row r="1891" spans="1:3" x14ac:dyDescent="0.2">
      <c r="A1891" s="2">
        <v>43894</v>
      </c>
      <c r="B1891" s="1" t="s">
        <v>5</v>
      </c>
      <c r="C1891" s="1" t="s">
        <v>4</v>
      </c>
    </row>
    <row r="1892" spans="1:3" x14ac:dyDescent="0.2">
      <c r="A1892" s="2">
        <v>43895</v>
      </c>
      <c r="B1892" s="1" t="s">
        <v>5</v>
      </c>
      <c r="C1892" s="1" t="s">
        <v>4</v>
      </c>
    </row>
    <row r="1893" spans="1:3" x14ac:dyDescent="0.2">
      <c r="A1893" s="2">
        <v>43896</v>
      </c>
      <c r="B1893" s="1" t="s">
        <v>5</v>
      </c>
      <c r="C1893" s="1" t="s">
        <v>4</v>
      </c>
    </row>
    <row r="1894" spans="1:3" x14ac:dyDescent="0.2">
      <c r="A1894" s="2">
        <v>43897</v>
      </c>
      <c r="B1894" s="1" t="s">
        <v>5</v>
      </c>
      <c r="C1894" s="1" t="s">
        <v>4</v>
      </c>
    </row>
    <row r="1895" spans="1:3" x14ac:dyDescent="0.2">
      <c r="A1895" s="2">
        <v>43898</v>
      </c>
      <c r="B1895" s="1" t="s">
        <v>5</v>
      </c>
      <c r="C1895" s="1" t="s">
        <v>4</v>
      </c>
    </row>
    <row r="1896" spans="1:3" x14ac:dyDescent="0.2">
      <c r="A1896" s="2">
        <v>43899</v>
      </c>
      <c r="B1896" s="1" t="s">
        <v>5</v>
      </c>
      <c r="C1896" s="1" t="s">
        <v>5</v>
      </c>
    </row>
    <row r="1897" spans="1:3" x14ac:dyDescent="0.2">
      <c r="A1897" s="2">
        <v>43900</v>
      </c>
      <c r="B1897" s="1" t="s">
        <v>5</v>
      </c>
      <c r="C1897" s="1" t="s">
        <v>4</v>
      </c>
    </row>
    <row r="1898" spans="1:3" x14ac:dyDescent="0.2">
      <c r="A1898" s="2">
        <v>43901</v>
      </c>
      <c r="B1898" s="1" t="s">
        <v>5</v>
      </c>
      <c r="C1898" s="1" t="s">
        <v>4</v>
      </c>
    </row>
    <row r="1899" spans="1:3" x14ac:dyDescent="0.2">
      <c r="A1899" s="2">
        <v>43902</v>
      </c>
      <c r="B1899" s="1" t="s">
        <v>5</v>
      </c>
      <c r="C1899" s="1" t="s">
        <v>4</v>
      </c>
    </row>
    <row r="1900" spans="1:3" x14ac:dyDescent="0.2">
      <c r="A1900" s="2">
        <v>43903</v>
      </c>
      <c r="B1900" s="1" t="s">
        <v>5</v>
      </c>
      <c r="C1900" s="1" t="s">
        <v>4</v>
      </c>
    </row>
    <row r="1901" spans="1:3" x14ac:dyDescent="0.2">
      <c r="A1901" s="2">
        <v>43904</v>
      </c>
      <c r="B1901" s="1" t="s">
        <v>5</v>
      </c>
      <c r="C1901" s="1" t="s">
        <v>4</v>
      </c>
    </row>
    <row r="1902" spans="1:3" x14ac:dyDescent="0.2">
      <c r="A1902" s="2">
        <v>43905</v>
      </c>
      <c r="B1902" s="1" t="s">
        <v>5</v>
      </c>
      <c r="C1902" s="1" t="s">
        <v>4</v>
      </c>
    </row>
    <row r="1903" spans="1:3" x14ac:dyDescent="0.2">
      <c r="A1903" s="2">
        <v>43906</v>
      </c>
      <c r="B1903" s="1" t="s">
        <v>5</v>
      </c>
      <c r="C1903" s="1" t="s">
        <v>4</v>
      </c>
    </row>
    <row r="1904" spans="1:3" x14ac:dyDescent="0.2">
      <c r="A1904" s="2">
        <v>43907</v>
      </c>
      <c r="B1904" s="1" t="s">
        <v>5</v>
      </c>
      <c r="C1904" s="1" t="s">
        <v>4</v>
      </c>
    </row>
    <row r="1905" spans="1:3" x14ac:dyDescent="0.2">
      <c r="A1905" s="2">
        <v>43908</v>
      </c>
      <c r="B1905" s="1" t="s">
        <v>5</v>
      </c>
      <c r="C1905" s="1" t="s">
        <v>4</v>
      </c>
    </row>
    <row r="1906" spans="1:3" x14ac:dyDescent="0.2">
      <c r="A1906" s="2">
        <v>43909</v>
      </c>
      <c r="B1906" s="1" t="s">
        <v>5</v>
      </c>
      <c r="C1906" s="1" t="s">
        <v>4</v>
      </c>
    </row>
    <row r="1907" spans="1:3" x14ac:dyDescent="0.2">
      <c r="A1907" s="2">
        <v>43910</v>
      </c>
      <c r="B1907" s="1" t="s">
        <v>5</v>
      </c>
      <c r="C1907" s="1" t="s">
        <v>4</v>
      </c>
    </row>
    <row r="1908" spans="1:3" x14ac:dyDescent="0.2">
      <c r="A1908" s="2">
        <v>43911</v>
      </c>
      <c r="B1908" s="1" t="s">
        <v>5</v>
      </c>
      <c r="C1908" s="1" t="s">
        <v>4</v>
      </c>
    </row>
    <row r="1909" spans="1:3" x14ac:dyDescent="0.2">
      <c r="A1909" s="2">
        <v>43912</v>
      </c>
      <c r="B1909" s="1" t="s">
        <v>5</v>
      </c>
      <c r="C1909" s="1" t="s">
        <v>4</v>
      </c>
    </row>
    <row r="1910" spans="1:3" x14ac:dyDescent="0.2">
      <c r="A1910" s="2">
        <v>43913</v>
      </c>
      <c r="B1910" s="1" t="s">
        <v>5</v>
      </c>
      <c r="C1910" s="1" t="s">
        <v>4</v>
      </c>
    </row>
    <row r="1911" spans="1:3" x14ac:dyDescent="0.2">
      <c r="A1911" s="2">
        <v>43914</v>
      </c>
      <c r="B1911" s="1" t="s">
        <v>4</v>
      </c>
      <c r="C1911" s="1" t="s">
        <v>4</v>
      </c>
    </row>
    <row r="1912" spans="1:3" x14ac:dyDescent="0.2">
      <c r="A1912" s="2">
        <v>43915</v>
      </c>
      <c r="B1912" s="1" t="s">
        <v>4</v>
      </c>
      <c r="C1912" s="1" t="s">
        <v>4</v>
      </c>
    </row>
    <row r="1913" spans="1:3" x14ac:dyDescent="0.2">
      <c r="A1913" s="2">
        <v>43916</v>
      </c>
      <c r="B1913" s="1" t="s">
        <v>4</v>
      </c>
      <c r="C1913" s="1" t="s">
        <v>4</v>
      </c>
    </row>
    <row r="1914" spans="1:3" x14ac:dyDescent="0.2">
      <c r="A1914" s="2">
        <v>43917</v>
      </c>
      <c r="B1914" s="1" t="s">
        <v>4</v>
      </c>
      <c r="C1914" s="1" t="s">
        <v>4</v>
      </c>
    </row>
    <row r="1915" spans="1:3" x14ac:dyDescent="0.2">
      <c r="A1915" s="2">
        <v>43918</v>
      </c>
      <c r="B1915" s="1" t="s">
        <v>4</v>
      </c>
      <c r="C1915" s="1" t="s">
        <v>4</v>
      </c>
    </row>
    <row r="1916" spans="1:3" x14ac:dyDescent="0.2">
      <c r="A1916" s="2">
        <v>43919</v>
      </c>
      <c r="B1916" s="1" t="s">
        <v>4</v>
      </c>
      <c r="C1916" s="1" t="s">
        <v>4</v>
      </c>
    </row>
    <row r="1917" spans="1:3" x14ac:dyDescent="0.2">
      <c r="A1917" s="2">
        <v>43920</v>
      </c>
      <c r="B1917" s="1" t="s">
        <v>4</v>
      </c>
      <c r="C1917" s="1" t="s">
        <v>4</v>
      </c>
    </row>
    <row r="1918" spans="1:3" x14ac:dyDescent="0.2">
      <c r="A1918" s="2">
        <v>43921</v>
      </c>
      <c r="B1918" s="1" t="s">
        <v>4</v>
      </c>
      <c r="C1918" s="1" t="s">
        <v>4</v>
      </c>
    </row>
    <row r="1919" spans="1:3" x14ac:dyDescent="0.2">
      <c r="A1919" s="2">
        <v>43922</v>
      </c>
      <c r="B1919" s="1" t="s">
        <v>4</v>
      </c>
      <c r="C1919" s="1" t="s">
        <v>4</v>
      </c>
    </row>
    <row r="1920" spans="1:3" x14ac:dyDescent="0.2">
      <c r="A1920" s="2">
        <v>43923</v>
      </c>
      <c r="B1920" s="1" t="s">
        <v>4</v>
      </c>
      <c r="C1920" s="1" t="s">
        <v>4</v>
      </c>
    </row>
    <row r="1921" spans="1:3" x14ac:dyDescent="0.2">
      <c r="A1921" s="2">
        <v>43924</v>
      </c>
      <c r="B1921" s="1" t="s">
        <v>4</v>
      </c>
      <c r="C1921" s="1" t="s">
        <v>4</v>
      </c>
    </row>
    <row r="1922" spans="1:3" x14ac:dyDescent="0.2">
      <c r="A1922" s="2">
        <v>43925</v>
      </c>
      <c r="B1922" s="1" t="s">
        <v>4</v>
      </c>
      <c r="C1922" s="1" t="s">
        <v>4</v>
      </c>
    </row>
    <row r="1923" spans="1:3" x14ac:dyDescent="0.2">
      <c r="A1923" s="2">
        <v>43926</v>
      </c>
      <c r="B1923" s="1" t="s">
        <v>4</v>
      </c>
      <c r="C1923" s="1" t="s">
        <v>4</v>
      </c>
    </row>
    <row r="1924" spans="1:3" x14ac:dyDescent="0.2">
      <c r="A1924" s="2">
        <v>43927</v>
      </c>
      <c r="B1924" s="1" t="s">
        <v>4</v>
      </c>
      <c r="C1924" s="1" t="s">
        <v>4</v>
      </c>
    </row>
    <row r="1925" spans="1:3" x14ac:dyDescent="0.2">
      <c r="A1925" s="2">
        <v>43928</v>
      </c>
      <c r="B1925" s="1" t="s">
        <v>4</v>
      </c>
      <c r="C1925" s="1" t="s">
        <v>4</v>
      </c>
    </row>
    <row r="1926" spans="1:3" x14ac:dyDescent="0.2">
      <c r="A1926" s="2">
        <v>43929</v>
      </c>
      <c r="B1926" s="1" t="s">
        <v>4</v>
      </c>
      <c r="C1926" s="1" t="s">
        <v>4</v>
      </c>
    </row>
    <row r="1927" spans="1:3" x14ac:dyDescent="0.2">
      <c r="A1927" s="2">
        <v>43930</v>
      </c>
      <c r="B1927" s="1" t="s">
        <v>4</v>
      </c>
      <c r="C1927" s="1" t="s">
        <v>4</v>
      </c>
    </row>
    <row r="1928" spans="1:3" x14ac:dyDescent="0.2">
      <c r="A1928" s="2">
        <v>43931</v>
      </c>
      <c r="B1928" s="1" t="s">
        <v>4</v>
      </c>
      <c r="C1928" s="1" t="s">
        <v>5</v>
      </c>
    </row>
    <row r="1929" spans="1:3" x14ac:dyDescent="0.2">
      <c r="A1929" s="2">
        <v>43932</v>
      </c>
      <c r="B1929" s="1" t="s">
        <v>4</v>
      </c>
      <c r="C1929" s="1" t="s">
        <v>5</v>
      </c>
    </row>
    <row r="1930" spans="1:3" x14ac:dyDescent="0.2">
      <c r="A1930" s="2">
        <v>43933</v>
      </c>
      <c r="B1930" s="1" t="s">
        <v>4</v>
      </c>
      <c r="C1930" s="1" t="s">
        <v>5</v>
      </c>
    </row>
    <row r="1931" spans="1:3" x14ac:dyDescent="0.2">
      <c r="A1931" s="2">
        <v>43934</v>
      </c>
      <c r="B1931" s="1" t="s">
        <v>4</v>
      </c>
      <c r="C1931" s="1" t="s">
        <v>5</v>
      </c>
    </row>
    <row r="1932" spans="1:3" x14ac:dyDescent="0.2">
      <c r="A1932" s="2">
        <v>43935</v>
      </c>
      <c r="B1932" s="1" t="s">
        <v>4</v>
      </c>
      <c r="C1932" s="1" t="s">
        <v>4</v>
      </c>
    </row>
    <row r="1933" spans="1:3" x14ac:dyDescent="0.2">
      <c r="A1933" s="2">
        <v>43936</v>
      </c>
      <c r="B1933" s="1" t="s">
        <v>4</v>
      </c>
      <c r="C1933" s="1" t="s">
        <v>4</v>
      </c>
    </row>
    <row r="1934" spans="1:3" x14ac:dyDescent="0.2">
      <c r="A1934" s="2">
        <v>43937</v>
      </c>
      <c r="B1934" s="1" t="s">
        <v>4</v>
      </c>
      <c r="C1934" s="1" t="s">
        <v>4</v>
      </c>
    </row>
    <row r="1935" spans="1:3" x14ac:dyDescent="0.2">
      <c r="A1935" s="2">
        <v>43938</v>
      </c>
      <c r="B1935" s="1" t="s">
        <v>4</v>
      </c>
      <c r="C1935" s="1" t="s">
        <v>4</v>
      </c>
    </row>
    <row r="1936" spans="1:3" x14ac:dyDescent="0.2">
      <c r="A1936" s="2">
        <v>43939</v>
      </c>
      <c r="B1936" s="1" t="s">
        <v>4</v>
      </c>
      <c r="C1936" s="1" t="s">
        <v>4</v>
      </c>
    </row>
    <row r="1937" spans="1:3" x14ac:dyDescent="0.2">
      <c r="A1937" s="2">
        <v>43940</v>
      </c>
      <c r="B1937" s="1" t="s">
        <v>4</v>
      </c>
      <c r="C1937" s="1" t="s">
        <v>4</v>
      </c>
    </row>
    <row r="1938" spans="1:3" x14ac:dyDescent="0.2">
      <c r="A1938" s="2">
        <v>43941</v>
      </c>
      <c r="B1938" s="1" t="s">
        <v>4</v>
      </c>
      <c r="C1938" s="1" t="s">
        <v>4</v>
      </c>
    </row>
    <row r="1939" spans="1:3" x14ac:dyDescent="0.2">
      <c r="A1939" s="2">
        <v>43942</v>
      </c>
      <c r="B1939" s="1" t="s">
        <v>4</v>
      </c>
      <c r="C1939" s="1" t="s">
        <v>4</v>
      </c>
    </row>
    <row r="1940" spans="1:3" x14ac:dyDescent="0.2">
      <c r="A1940" s="2">
        <v>43943</v>
      </c>
      <c r="B1940" s="1" t="s">
        <v>4</v>
      </c>
      <c r="C1940" s="1" t="s">
        <v>4</v>
      </c>
    </row>
    <row r="1941" spans="1:3" x14ac:dyDescent="0.2">
      <c r="A1941" s="2">
        <v>43944</v>
      </c>
      <c r="B1941" s="1" t="s">
        <v>4</v>
      </c>
      <c r="C1941" s="1" t="s">
        <v>4</v>
      </c>
    </row>
    <row r="1942" spans="1:3" x14ac:dyDescent="0.2">
      <c r="A1942" s="2">
        <v>43945</v>
      </c>
      <c r="B1942" s="1" t="s">
        <v>4</v>
      </c>
      <c r="C1942" s="1" t="s">
        <v>4</v>
      </c>
    </row>
    <row r="1943" spans="1:3" x14ac:dyDescent="0.2">
      <c r="A1943" s="2">
        <v>43946</v>
      </c>
      <c r="B1943" s="1" t="s">
        <v>4</v>
      </c>
      <c r="C1943" s="1" t="s">
        <v>5</v>
      </c>
    </row>
    <row r="1944" spans="1:3" x14ac:dyDescent="0.2">
      <c r="A1944" s="2">
        <v>43947</v>
      </c>
      <c r="B1944" s="1" t="s">
        <v>4</v>
      </c>
      <c r="C1944" s="1" t="s">
        <v>4</v>
      </c>
    </row>
    <row r="1945" spans="1:3" x14ac:dyDescent="0.2">
      <c r="A1945" s="2">
        <v>43948</v>
      </c>
      <c r="B1945" s="1" t="s">
        <v>4</v>
      </c>
      <c r="C1945" s="1" t="s">
        <v>4</v>
      </c>
    </row>
    <row r="1946" spans="1:3" x14ac:dyDescent="0.2">
      <c r="A1946" s="2">
        <v>43949</v>
      </c>
      <c r="B1946" s="1" t="s">
        <v>4</v>
      </c>
      <c r="C1946" s="1" t="s">
        <v>4</v>
      </c>
    </row>
    <row r="1947" spans="1:3" x14ac:dyDescent="0.2">
      <c r="A1947" s="2">
        <v>43950</v>
      </c>
      <c r="B1947" s="1" t="s">
        <v>4</v>
      </c>
      <c r="C1947" s="1" t="s">
        <v>4</v>
      </c>
    </row>
    <row r="1948" spans="1:3" x14ac:dyDescent="0.2">
      <c r="A1948" s="2">
        <v>43951</v>
      </c>
      <c r="B1948" s="1" t="s">
        <v>4</v>
      </c>
      <c r="C1948" s="1" t="s">
        <v>4</v>
      </c>
    </row>
    <row r="1949" spans="1:3" x14ac:dyDescent="0.2">
      <c r="A1949" s="2">
        <v>43952</v>
      </c>
      <c r="B1949" s="1" t="s">
        <v>4</v>
      </c>
      <c r="C1949" s="1" t="s">
        <v>4</v>
      </c>
    </row>
    <row r="1950" spans="1:3" x14ac:dyDescent="0.2">
      <c r="A1950" s="2">
        <v>43953</v>
      </c>
      <c r="B1950" s="1" t="s">
        <v>4</v>
      </c>
      <c r="C1950" s="1" t="s">
        <v>4</v>
      </c>
    </row>
    <row r="1951" spans="1:3" x14ac:dyDescent="0.2">
      <c r="A1951" s="2">
        <v>43954</v>
      </c>
      <c r="B1951" s="1" t="s">
        <v>4</v>
      </c>
      <c r="C1951" s="1" t="s">
        <v>4</v>
      </c>
    </row>
    <row r="1952" spans="1:3" x14ac:dyDescent="0.2">
      <c r="A1952" s="2">
        <v>43955</v>
      </c>
      <c r="B1952" s="1" t="s">
        <v>4</v>
      </c>
      <c r="C1952" s="1" t="s">
        <v>4</v>
      </c>
    </row>
    <row r="1953" spans="1:3" x14ac:dyDescent="0.2">
      <c r="A1953" s="2">
        <v>43956</v>
      </c>
      <c r="B1953" s="1" t="s">
        <v>4</v>
      </c>
      <c r="C1953" s="1" t="s">
        <v>4</v>
      </c>
    </row>
    <row r="1954" spans="1:3" x14ac:dyDescent="0.2">
      <c r="A1954" s="2">
        <v>43957</v>
      </c>
      <c r="B1954" s="1" t="s">
        <v>4</v>
      </c>
      <c r="C1954" s="1" t="s">
        <v>4</v>
      </c>
    </row>
    <row r="1955" spans="1:3" x14ac:dyDescent="0.2">
      <c r="A1955" s="2">
        <v>43958</v>
      </c>
      <c r="B1955" s="1" t="s">
        <v>4</v>
      </c>
      <c r="C1955" s="1" t="s">
        <v>4</v>
      </c>
    </row>
    <row r="1956" spans="1:3" x14ac:dyDescent="0.2">
      <c r="A1956" s="2">
        <v>43959</v>
      </c>
      <c r="B1956" s="1" t="s">
        <v>4</v>
      </c>
      <c r="C1956" s="1" t="s">
        <v>4</v>
      </c>
    </row>
    <row r="1957" spans="1:3" x14ac:dyDescent="0.2">
      <c r="A1957" s="2">
        <v>43960</v>
      </c>
      <c r="B1957" s="1" t="s">
        <v>4</v>
      </c>
      <c r="C1957" s="1" t="s">
        <v>4</v>
      </c>
    </row>
    <row r="1958" spans="1:3" x14ac:dyDescent="0.2">
      <c r="A1958" s="2">
        <v>43961</v>
      </c>
      <c r="B1958" s="1" t="s">
        <v>4</v>
      </c>
      <c r="C1958" s="1" t="s">
        <v>4</v>
      </c>
    </row>
    <row r="1959" spans="1:3" x14ac:dyDescent="0.2">
      <c r="A1959" s="2">
        <v>43962</v>
      </c>
      <c r="B1959" s="1" t="s">
        <v>4</v>
      </c>
      <c r="C1959" s="1" t="s">
        <v>4</v>
      </c>
    </row>
    <row r="1960" spans="1:3" x14ac:dyDescent="0.2">
      <c r="A1960" s="2">
        <v>43963</v>
      </c>
      <c r="B1960" s="1" t="s">
        <v>4</v>
      </c>
      <c r="C1960" s="1" t="s">
        <v>4</v>
      </c>
    </row>
    <row r="1961" spans="1:3" x14ac:dyDescent="0.2">
      <c r="A1961" s="2">
        <v>43964</v>
      </c>
      <c r="B1961" s="1" t="s">
        <v>4</v>
      </c>
      <c r="C1961" s="1" t="s">
        <v>4</v>
      </c>
    </row>
    <row r="1962" spans="1:3" x14ac:dyDescent="0.2">
      <c r="A1962" s="2">
        <v>43965</v>
      </c>
      <c r="B1962" s="1" t="s">
        <v>4</v>
      </c>
      <c r="C1962" s="1" t="s">
        <v>4</v>
      </c>
    </row>
    <row r="1963" spans="1:3" x14ac:dyDescent="0.2">
      <c r="A1963" s="2">
        <v>43966</v>
      </c>
      <c r="B1963" s="1" t="s">
        <v>4</v>
      </c>
      <c r="C1963" s="1" t="s">
        <v>4</v>
      </c>
    </row>
    <row r="1964" spans="1:3" x14ac:dyDescent="0.2">
      <c r="A1964" s="2">
        <v>43967</v>
      </c>
      <c r="B1964" s="1" t="s">
        <v>4</v>
      </c>
      <c r="C1964" s="1" t="s">
        <v>4</v>
      </c>
    </row>
    <row r="1965" spans="1:3" x14ac:dyDescent="0.2">
      <c r="A1965" s="2">
        <v>43968</v>
      </c>
      <c r="B1965" s="1" t="s">
        <v>4</v>
      </c>
      <c r="C1965" s="1" t="s">
        <v>4</v>
      </c>
    </row>
    <row r="1966" spans="1:3" x14ac:dyDescent="0.2">
      <c r="A1966" s="2">
        <v>43969</v>
      </c>
      <c r="B1966" s="1" t="s">
        <v>4</v>
      </c>
      <c r="C1966" s="1" t="s">
        <v>4</v>
      </c>
    </row>
    <row r="1967" spans="1:3" x14ac:dyDescent="0.2">
      <c r="A1967" s="2">
        <v>43970</v>
      </c>
      <c r="B1967" s="1" t="s">
        <v>4</v>
      </c>
      <c r="C1967" s="1" t="s">
        <v>4</v>
      </c>
    </row>
    <row r="1968" spans="1:3" x14ac:dyDescent="0.2">
      <c r="A1968" s="2">
        <v>43971</v>
      </c>
      <c r="B1968" s="1" t="s">
        <v>4</v>
      </c>
      <c r="C1968" s="1" t="s">
        <v>4</v>
      </c>
    </row>
    <row r="1969" spans="1:3" x14ac:dyDescent="0.2">
      <c r="A1969" s="2">
        <v>43972</v>
      </c>
      <c r="B1969" s="1" t="s">
        <v>4</v>
      </c>
      <c r="C1969" s="1" t="s">
        <v>4</v>
      </c>
    </row>
    <row r="1970" spans="1:3" x14ac:dyDescent="0.2">
      <c r="A1970" s="2">
        <v>43973</v>
      </c>
      <c r="B1970" s="1" t="s">
        <v>4</v>
      </c>
      <c r="C1970" s="1" t="s">
        <v>4</v>
      </c>
    </row>
    <row r="1971" spans="1:3" x14ac:dyDescent="0.2">
      <c r="A1971" s="2">
        <v>43974</v>
      </c>
      <c r="B1971" s="1" t="s">
        <v>4</v>
      </c>
      <c r="C1971" s="1" t="s">
        <v>4</v>
      </c>
    </row>
    <row r="1972" spans="1:3" x14ac:dyDescent="0.2">
      <c r="A1972" s="2">
        <v>43975</v>
      </c>
      <c r="B1972" s="1" t="s">
        <v>4</v>
      </c>
      <c r="C1972" s="1" t="s">
        <v>4</v>
      </c>
    </row>
    <row r="1973" spans="1:3" x14ac:dyDescent="0.2">
      <c r="A1973" s="2">
        <v>43976</v>
      </c>
      <c r="B1973" s="1" t="s">
        <v>4</v>
      </c>
      <c r="C1973" s="1" t="s">
        <v>4</v>
      </c>
    </row>
    <row r="1974" spans="1:3" x14ac:dyDescent="0.2">
      <c r="A1974" s="2">
        <v>43977</v>
      </c>
      <c r="B1974" s="1" t="s">
        <v>4</v>
      </c>
      <c r="C1974" s="1" t="s">
        <v>4</v>
      </c>
    </row>
    <row r="1975" spans="1:3" x14ac:dyDescent="0.2">
      <c r="A1975" s="2">
        <v>43978</v>
      </c>
      <c r="B1975" s="1" t="s">
        <v>5</v>
      </c>
      <c r="C1975" s="1" t="s">
        <v>4</v>
      </c>
    </row>
    <row r="1976" spans="1:3" x14ac:dyDescent="0.2">
      <c r="A1976" s="2">
        <v>43979</v>
      </c>
      <c r="B1976" s="1" t="s">
        <v>5</v>
      </c>
      <c r="C1976" s="1" t="s">
        <v>4</v>
      </c>
    </row>
    <row r="1977" spans="1:3" x14ac:dyDescent="0.2">
      <c r="A1977" s="2">
        <v>43980</v>
      </c>
      <c r="B1977" s="1" t="s">
        <v>5</v>
      </c>
      <c r="C1977" s="1" t="s">
        <v>4</v>
      </c>
    </row>
    <row r="1978" spans="1:3" x14ac:dyDescent="0.2">
      <c r="A1978" s="2">
        <v>43981</v>
      </c>
      <c r="B1978" s="1" t="s">
        <v>5</v>
      </c>
      <c r="C1978" s="1" t="s">
        <v>4</v>
      </c>
    </row>
    <row r="1979" spans="1:3" x14ac:dyDescent="0.2">
      <c r="A1979" s="2">
        <v>43982</v>
      </c>
      <c r="B1979" s="1" t="s">
        <v>5</v>
      </c>
      <c r="C1979" s="1" t="s">
        <v>4</v>
      </c>
    </row>
    <row r="1980" spans="1:3" x14ac:dyDescent="0.2">
      <c r="A1980" s="2">
        <v>43983</v>
      </c>
      <c r="B1980" s="1" t="s">
        <v>5</v>
      </c>
      <c r="C1980" s="1" t="s">
        <v>4</v>
      </c>
    </row>
    <row r="1981" spans="1:3" x14ac:dyDescent="0.2">
      <c r="A1981" s="2">
        <v>43984</v>
      </c>
      <c r="B1981" s="1" t="s">
        <v>5</v>
      </c>
      <c r="C1981" s="1" t="s">
        <v>4</v>
      </c>
    </row>
    <row r="1982" spans="1:3" x14ac:dyDescent="0.2">
      <c r="A1982" s="2">
        <v>43985</v>
      </c>
      <c r="B1982" s="1" t="s">
        <v>5</v>
      </c>
      <c r="C1982" s="1" t="s">
        <v>4</v>
      </c>
    </row>
    <row r="1983" spans="1:3" x14ac:dyDescent="0.2">
      <c r="A1983" s="2">
        <v>43986</v>
      </c>
      <c r="B1983" s="1" t="s">
        <v>5</v>
      </c>
      <c r="C1983" s="1" t="s">
        <v>4</v>
      </c>
    </row>
    <row r="1984" spans="1:3" x14ac:dyDescent="0.2">
      <c r="A1984" s="2">
        <v>43987</v>
      </c>
      <c r="B1984" s="1" t="s">
        <v>5</v>
      </c>
      <c r="C1984" s="1" t="s">
        <v>4</v>
      </c>
    </row>
    <row r="1985" spans="1:3" x14ac:dyDescent="0.2">
      <c r="A1985" s="2">
        <v>43988</v>
      </c>
      <c r="B1985" s="1" t="s">
        <v>5</v>
      </c>
      <c r="C1985" s="1" t="s">
        <v>4</v>
      </c>
    </row>
    <row r="1986" spans="1:3" x14ac:dyDescent="0.2">
      <c r="A1986" s="2">
        <v>43989</v>
      </c>
      <c r="B1986" s="1" t="s">
        <v>5</v>
      </c>
      <c r="C1986" s="1" t="s">
        <v>4</v>
      </c>
    </row>
    <row r="1987" spans="1:3" x14ac:dyDescent="0.2">
      <c r="A1987" s="2">
        <v>43990</v>
      </c>
      <c r="B1987" s="1" t="s">
        <v>5</v>
      </c>
      <c r="C1987" s="1" t="s">
        <v>5</v>
      </c>
    </row>
    <row r="1988" spans="1:3" x14ac:dyDescent="0.2">
      <c r="A1988" s="2">
        <v>43991</v>
      </c>
      <c r="B1988" s="1" t="s">
        <v>5</v>
      </c>
      <c r="C1988" s="1" t="s">
        <v>4</v>
      </c>
    </row>
    <row r="1989" spans="1:3" x14ac:dyDescent="0.2">
      <c r="A1989" s="2">
        <v>43992</v>
      </c>
      <c r="B1989" s="1" t="s">
        <v>5</v>
      </c>
      <c r="C1989" s="1" t="s">
        <v>4</v>
      </c>
    </row>
    <row r="1990" spans="1:3" x14ac:dyDescent="0.2">
      <c r="A1990" s="2">
        <v>43993</v>
      </c>
      <c r="B1990" s="1" t="s">
        <v>5</v>
      </c>
      <c r="C1990" s="1" t="s">
        <v>4</v>
      </c>
    </row>
    <row r="1991" spans="1:3" x14ac:dyDescent="0.2">
      <c r="A1991" s="2">
        <v>43994</v>
      </c>
      <c r="B1991" s="1" t="s">
        <v>5</v>
      </c>
      <c r="C1991" s="1" t="s">
        <v>4</v>
      </c>
    </row>
    <row r="1992" spans="1:3" x14ac:dyDescent="0.2">
      <c r="A1992" s="2">
        <v>43995</v>
      </c>
      <c r="B1992" s="1" t="s">
        <v>5</v>
      </c>
      <c r="C1992" s="1" t="s">
        <v>4</v>
      </c>
    </row>
    <row r="1993" spans="1:3" x14ac:dyDescent="0.2">
      <c r="A1993" s="2">
        <v>43996</v>
      </c>
      <c r="B1993" s="1" t="s">
        <v>5</v>
      </c>
      <c r="C1993" s="1" t="s">
        <v>4</v>
      </c>
    </row>
    <row r="1994" spans="1:3" x14ac:dyDescent="0.2">
      <c r="A1994" s="2">
        <v>43997</v>
      </c>
      <c r="B1994" s="1" t="s">
        <v>5</v>
      </c>
      <c r="C1994" s="1" t="s">
        <v>4</v>
      </c>
    </row>
    <row r="1995" spans="1:3" x14ac:dyDescent="0.2">
      <c r="A1995" s="2">
        <v>43998</v>
      </c>
      <c r="B1995" s="1" t="s">
        <v>5</v>
      </c>
      <c r="C1995" s="1" t="s">
        <v>4</v>
      </c>
    </row>
    <row r="1996" spans="1:3" x14ac:dyDescent="0.2">
      <c r="A1996" s="2">
        <v>43999</v>
      </c>
      <c r="B1996" s="1" t="s">
        <v>5</v>
      </c>
      <c r="C1996" s="1" t="s">
        <v>4</v>
      </c>
    </row>
    <row r="1997" spans="1:3" x14ac:dyDescent="0.2">
      <c r="A1997" s="2">
        <v>44000</v>
      </c>
      <c r="B1997" s="1" t="s">
        <v>5</v>
      </c>
      <c r="C1997" s="1" t="s">
        <v>4</v>
      </c>
    </row>
    <row r="1998" spans="1:3" x14ac:dyDescent="0.2">
      <c r="A1998" s="2">
        <v>44001</v>
      </c>
      <c r="B1998" s="1" t="s">
        <v>5</v>
      </c>
      <c r="C1998" s="1" t="s">
        <v>4</v>
      </c>
    </row>
    <row r="1999" spans="1:3" x14ac:dyDescent="0.2">
      <c r="A1999" s="2">
        <v>44002</v>
      </c>
      <c r="B1999" s="1" t="s">
        <v>5</v>
      </c>
      <c r="C1999" s="1" t="s">
        <v>4</v>
      </c>
    </row>
    <row r="2000" spans="1:3" x14ac:dyDescent="0.2">
      <c r="A2000" s="2">
        <v>44003</v>
      </c>
      <c r="B2000" s="1" t="s">
        <v>5</v>
      </c>
      <c r="C2000" s="1" t="s">
        <v>4</v>
      </c>
    </row>
    <row r="2001" spans="1:3" x14ac:dyDescent="0.2">
      <c r="A2001" s="2">
        <v>44004</v>
      </c>
      <c r="B2001" s="1" t="s">
        <v>5</v>
      </c>
      <c r="C2001" s="1" t="s">
        <v>4</v>
      </c>
    </row>
    <row r="2002" spans="1:3" x14ac:dyDescent="0.2">
      <c r="A2002" s="2">
        <v>44005</v>
      </c>
      <c r="B2002" s="1" t="s">
        <v>5</v>
      </c>
      <c r="C2002" s="1" t="s">
        <v>4</v>
      </c>
    </row>
    <row r="2003" spans="1:3" x14ac:dyDescent="0.2">
      <c r="A2003" s="2">
        <v>44006</v>
      </c>
      <c r="B2003" s="1" t="s">
        <v>5</v>
      </c>
      <c r="C2003" s="1" t="s">
        <v>4</v>
      </c>
    </row>
    <row r="2004" spans="1:3" x14ac:dyDescent="0.2">
      <c r="A2004" s="2">
        <v>44007</v>
      </c>
      <c r="B2004" s="1" t="s">
        <v>5</v>
      </c>
      <c r="C2004" s="1" t="s">
        <v>4</v>
      </c>
    </row>
    <row r="2005" spans="1:3" x14ac:dyDescent="0.2">
      <c r="A2005" s="2">
        <v>44008</v>
      </c>
      <c r="B2005" s="1" t="s">
        <v>4</v>
      </c>
      <c r="C2005" s="1" t="s">
        <v>4</v>
      </c>
    </row>
    <row r="2006" spans="1:3" x14ac:dyDescent="0.2">
      <c r="A2006" s="2">
        <v>44009</v>
      </c>
      <c r="B2006" s="1" t="s">
        <v>4</v>
      </c>
      <c r="C2006" s="1" t="s">
        <v>4</v>
      </c>
    </row>
    <row r="2007" spans="1:3" x14ac:dyDescent="0.2">
      <c r="A2007" s="2">
        <v>44010</v>
      </c>
      <c r="B2007" s="1" t="s">
        <v>4</v>
      </c>
      <c r="C2007" s="1" t="s">
        <v>4</v>
      </c>
    </row>
    <row r="2008" spans="1:3" x14ac:dyDescent="0.2">
      <c r="A2008" s="2">
        <v>44011</v>
      </c>
      <c r="B2008" s="1" t="s">
        <v>4</v>
      </c>
      <c r="C2008" s="1" t="s">
        <v>4</v>
      </c>
    </row>
    <row r="2009" spans="1:3" x14ac:dyDescent="0.2">
      <c r="A2009" s="2">
        <v>44012</v>
      </c>
      <c r="B2009" s="1" t="s">
        <v>4</v>
      </c>
      <c r="C2009" s="1" t="s">
        <v>4</v>
      </c>
    </row>
    <row r="2010" spans="1:3" x14ac:dyDescent="0.2">
      <c r="A2010" s="2">
        <v>44013</v>
      </c>
      <c r="B2010" s="1" t="s">
        <v>4</v>
      </c>
      <c r="C2010" s="1" t="s">
        <v>4</v>
      </c>
    </row>
    <row r="2011" spans="1:3" x14ac:dyDescent="0.2">
      <c r="A2011" s="2">
        <v>44014</v>
      </c>
      <c r="B2011" s="1" t="s">
        <v>4</v>
      </c>
      <c r="C2011" s="1" t="s">
        <v>4</v>
      </c>
    </row>
    <row r="2012" spans="1:3" x14ac:dyDescent="0.2">
      <c r="A2012" s="2">
        <v>44015</v>
      </c>
      <c r="B2012" s="1" t="s">
        <v>4</v>
      </c>
      <c r="C2012" s="1" t="s">
        <v>4</v>
      </c>
    </row>
    <row r="2013" spans="1:3" x14ac:dyDescent="0.2">
      <c r="A2013" s="2">
        <v>44016</v>
      </c>
      <c r="B2013" s="1" t="s">
        <v>4</v>
      </c>
      <c r="C2013" s="1" t="s">
        <v>4</v>
      </c>
    </row>
    <row r="2014" spans="1:3" x14ac:dyDescent="0.2">
      <c r="A2014" s="2">
        <v>44017</v>
      </c>
      <c r="B2014" s="1" t="s">
        <v>4</v>
      </c>
      <c r="C2014" s="1" t="s">
        <v>4</v>
      </c>
    </row>
    <row r="2015" spans="1:3" x14ac:dyDescent="0.2">
      <c r="A2015" s="2">
        <v>44018</v>
      </c>
      <c r="B2015" s="1" t="s">
        <v>4</v>
      </c>
      <c r="C2015" s="1" t="s">
        <v>4</v>
      </c>
    </row>
    <row r="2016" spans="1:3" x14ac:dyDescent="0.2">
      <c r="A2016" s="2">
        <v>44019</v>
      </c>
      <c r="B2016" s="1" t="s">
        <v>4</v>
      </c>
      <c r="C2016" s="1" t="s">
        <v>4</v>
      </c>
    </row>
    <row r="2017" spans="1:3" x14ac:dyDescent="0.2">
      <c r="A2017" s="2">
        <v>44020</v>
      </c>
      <c r="B2017" s="1" t="s">
        <v>4</v>
      </c>
      <c r="C2017" s="1" t="s">
        <v>4</v>
      </c>
    </row>
    <row r="2018" spans="1:3" x14ac:dyDescent="0.2">
      <c r="A2018" s="2">
        <v>44021</v>
      </c>
      <c r="B2018" s="1" t="s">
        <v>4</v>
      </c>
      <c r="C2018" s="1" t="s">
        <v>4</v>
      </c>
    </row>
    <row r="2019" spans="1:3" x14ac:dyDescent="0.2">
      <c r="A2019" s="2">
        <v>44022</v>
      </c>
      <c r="B2019" s="1" t="s">
        <v>4</v>
      </c>
      <c r="C2019" s="1" t="s">
        <v>4</v>
      </c>
    </row>
    <row r="2020" spans="1:3" x14ac:dyDescent="0.2">
      <c r="A2020" s="2">
        <v>44023</v>
      </c>
      <c r="B2020" s="1" t="s">
        <v>4</v>
      </c>
      <c r="C2020" s="1" t="s">
        <v>4</v>
      </c>
    </row>
    <row r="2021" spans="1:3" x14ac:dyDescent="0.2">
      <c r="A2021" s="2">
        <v>44024</v>
      </c>
      <c r="B2021" s="1" t="s">
        <v>4</v>
      </c>
      <c r="C2021" s="1" t="s">
        <v>4</v>
      </c>
    </row>
    <row r="2022" spans="1:3" x14ac:dyDescent="0.2">
      <c r="A2022" s="2">
        <v>44025</v>
      </c>
      <c r="B2022" s="1" t="s">
        <v>4</v>
      </c>
      <c r="C2022" s="1" t="s">
        <v>4</v>
      </c>
    </row>
    <row r="2023" spans="1:3" x14ac:dyDescent="0.2">
      <c r="A2023" s="2">
        <v>44026</v>
      </c>
      <c r="B2023" s="1" t="s">
        <v>5</v>
      </c>
      <c r="C2023" s="1" t="s">
        <v>4</v>
      </c>
    </row>
    <row r="2024" spans="1:3" x14ac:dyDescent="0.2">
      <c r="A2024" s="2">
        <v>44027</v>
      </c>
      <c r="B2024" s="1" t="s">
        <v>5</v>
      </c>
      <c r="C2024" s="1" t="s">
        <v>4</v>
      </c>
    </row>
    <row r="2025" spans="1:3" x14ac:dyDescent="0.2">
      <c r="A2025" s="2">
        <v>44028</v>
      </c>
      <c r="B2025" s="1" t="s">
        <v>5</v>
      </c>
      <c r="C2025" s="1" t="s">
        <v>4</v>
      </c>
    </row>
    <row r="2026" spans="1:3" x14ac:dyDescent="0.2">
      <c r="A2026" s="2">
        <v>44029</v>
      </c>
      <c r="B2026" s="1" t="s">
        <v>5</v>
      </c>
      <c r="C2026" s="1" t="s">
        <v>4</v>
      </c>
    </row>
    <row r="2027" spans="1:3" x14ac:dyDescent="0.2">
      <c r="A2027" s="2">
        <v>44030</v>
      </c>
      <c r="B2027" s="1" t="s">
        <v>5</v>
      </c>
      <c r="C2027" s="1" t="s">
        <v>4</v>
      </c>
    </row>
    <row r="2028" spans="1:3" x14ac:dyDescent="0.2">
      <c r="A2028" s="2">
        <v>44031</v>
      </c>
      <c r="B2028" s="1" t="s">
        <v>5</v>
      </c>
      <c r="C2028" s="1" t="s">
        <v>4</v>
      </c>
    </row>
    <row r="2029" spans="1:3" x14ac:dyDescent="0.2">
      <c r="A2029" s="2">
        <v>44032</v>
      </c>
      <c r="B2029" s="1" t="s">
        <v>5</v>
      </c>
      <c r="C2029" s="1" t="s">
        <v>4</v>
      </c>
    </row>
    <row r="2030" spans="1:3" x14ac:dyDescent="0.2">
      <c r="A2030" s="2">
        <v>44033</v>
      </c>
      <c r="B2030" s="1" t="s">
        <v>5</v>
      </c>
      <c r="C2030" s="1" t="s">
        <v>4</v>
      </c>
    </row>
    <row r="2031" spans="1:3" x14ac:dyDescent="0.2">
      <c r="A2031" s="2">
        <v>44034</v>
      </c>
      <c r="B2031" s="1" t="s">
        <v>5</v>
      </c>
      <c r="C2031" s="1" t="s">
        <v>4</v>
      </c>
    </row>
    <row r="2032" spans="1:3" x14ac:dyDescent="0.2">
      <c r="A2032" s="2">
        <v>44035</v>
      </c>
      <c r="B2032" s="1" t="s">
        <v>5</v>
      </c>
      <c r="C2032" s="1" t="s">
        <v>4</v>
      </c>
    </row>
    <row r="2033" spans="1:3" x14ac:dyDescent="0.2">
      <c r="A2033" s="2">
        <v>44036</v>
      </c>
      <c r="B2033" s="1" t="s">
        <v>5</v>
      </c>
      <c r="C2033" s="1" t="s">
        <v>4</v>
      </c>
    </row>
    <row r="2034" spans="1:3" x14ac:dyDescent="0.2">
      <c r="A2034" s="2">
        <v>44037</v>
      </c>
      <c r="B2034" s="1" t="s">
        <v>5</v>
      </c>
      <c r="C2034" s="1" t="s">
        <v>4</v>
      </c>
    </row>
    <row r="2035" spans="1:3" x14ac:dyDescent="0.2">
      <c r="A2035" s="2">
        <v>44038</v>
      </c>
      <c r="B2035" s="1" t="s">
        <v>5</v>
      </c>
      <c r="C2035" s="1" t="s">
        <v>4</v>
      </c>
    </row>
    <row r="2036" spans="1:3" x14ac:dyDescent="0.2">
      <c r="A2036" s="2">
        <v>44039</v>
      </c>
      <c r="B2036" s="1" t="s">
        <v>5</v>
      </c>
      <c r="C2036" s="1" t="s">
        <v>4</v>
      </c>
    </row>
    <row r="2037" spans="1:3" x14ac:dyDescent="0.2">
      <c r="A2037" s="2">
        <v>44040</v>
      </c>
      <c r="B2037" s="1" t="s">
        <v>5</v>
      </c>
      <c r="C2037" s="1" t="s">
        <v>4</v>
      </c>
    </row>
    <row r="2038" spans="1:3" x14ac:dyDescent="0.2">
      <c r="A2038" s="2">
        <v>44041</v>
      </c>
      <c r="B2038" s="1" t="s">
        <v>5</v>
      </c>
      <c r="C2038" s="1" t="s">
        <v>4</v>
      </c>
    </row>
    <row r="2039" spans="1:3" x14ac:dyDescent="0.2">
      <c r="A2039" s="2">
        <v>44042</v>
      </c>
      <c r="B2039" s="1" t="s">
        <v>5</v>
      </c>
      <c r="C2039" s="1" t="s">
        <v>4</v>
      </c>
    </row>
    <row r="2040" spans="1:3" x14ac:dyDescent="0.2">
      <c r="A2040" s="2">
        <v>44043</v>
      </c>
      <c r="B2040" s="1" t="s">
        <v>5</v>
      </c>
      <c r="C2040" s="1" t="s">
        <v>4</v>
      </c>
    </row>
    <row r="2041" spans="1:3" x14ac:dyDescent="0.2">
      <c r="A2041" s="2">
        <v>44044</v>
      </c>
      <c r="B2041" s="1" t="s">
        <v>5</v>
      </c>
      <c r="C2041" s="1" t="s">
        <v>4</v>
      </c>
    </row>
    <row r="2042" spans="1:3" x14ac:dyDescent="0.2">
      <c r="A2042" s="2">
        <v>44045</v>
      </c>
      <c r="B2042" s="1" t="s">
        <v>5</v>
      </c>
      <c r="C2042" s="1" t="s">
        <v>4</v>
      </c>
    </row>
    <row r="2043" spans="1:3" x14ac:dyDescent="0.2">
      <c r="A2043" s="2">
        <v>44046</v>
      </c>
      <c r="B2043" s="1" t="s">
        <v>5</v>
      </c>
      <c r="C2043" s="1" t="s">
        <v>4</v>
      </c>
    </row>
    <row r="2044" spans="1:3" x14ac:dyDescent="0.2">
      <c r="A2044" s="2">
        <v>44047</v>
      </c>
      <c r="B2044" s="1" t="s">
        <v>4</v>
      </c>
      <c r="C2044" s="1" t="s">
        <v>4</v>
      </c>
    </row>
    <row r="2045" spans="1:3" x14ac:dyDescent="0.2">
      <c r="A2045" s="2">
        <v>44048</v>
      </c>
      <c r="B2045" s="1" t="s">
        <v>4</v>
      </c>
      <c r="C2045" s="1" t="s">
        <v>4</v>
      </c>
    </row>
    <row r="2046" spans="1:3" x14ac:dyDescent="0.2">
      <c r="A2046" s="2">
        <v>44049</v>
      </c>
      <c r="B2046" s="1" t="s">
        <v>4</v>
      </c>
      <c r="C2046" s="1" t="s">
        <v>4</v>
      </c>
    </row>
    <row r="2047" spans="1:3" x14ac:dyDescent="0.2">
      <c r="A2047" s="2">
        <v>44050</v>
      </c>
      <c r="B2047" s="1" t="s">
        <v>4</v>
      </c>
      <c r="C2047" s="1" t="s">
        <v>4</v>
      </c>
    </row>
    <row r="2048" spans="1:3" x14ac:dyDescent="0.2">
      <c r="A2048" s="2">
        <v>44051</v>
      </c>
      <c r="B2048" s="1" t="s">
        <v>4</v>
      </c>
      <c r="C2048" s="1" t="s">
        <v>4</v>
      </c>
    </row>
    <row r="2049" spans="1:3" x14ac:dyDescent="0.2">
      <c r="A2049" s="2">
        <v>44052</v>
      </c>
      <c r="B2049" s="1" t="s">
        <v>4</v>
      </c>
      <c r="C2049" s="1" t="s">
        <v>4</v>
      </c>
    </row>
    <row r="2050" spans="1:3" x14ac:dyDescent="0.2">
      <c r="A2050" s="2">
        <v>44053</v>
      </c>
      <c r="B2050" s="1" t="s">
        <v>4</v>
      </c>
      <c r="C2050" s="1" t="s">
        <v>4</v>
      </c>
    </row>
    <row r="2051" spans="1:3" x14ac:dyDescent="0.2">
      <c r="A2051" s="2">
        <v>44054</v>
      </c>
      <c r="B2051" s="1" t="s">
        <v>4</v>
      </c>
      <c r="C2051" s="1" t="s">
        <v>4</v>
      </c>
    </row>
    <row r="2052" spans="1:3" x14ac:dyDescent="0.2">
      <c r="A2052" s="2">
        <v>44055</v>
      </c>
      <c r="B2052" s="1" t="s">
        <v>4</v>
      </c>
      <c r="C2052" s="1" t="s">
        <v>4</v>
      </c>
    </row>
    <row r="2053" spans="1:3" x14ac:dyDescent="0.2">
      <c r="A2053" s="2">
        <v>44056</v>
      </c>
      <c r="B2053" s="1" t="s">
        <v>4</v>
      </c>
      <c r="C2053" s="1" t="s">
        <v>4</v>
      </c>
    </row>
    <row r="2054" spans="1:3" x14ac:dyDescent="0.2">
      <c r="A2054" s="2">
        <v>44057</v>
      </c>
      <c r="B2054" s="1" t="s">
        <v>4</v>
      </c>
      <c r="C2054" s="1" t="s">
        <v>4</v>
      </c>
    </row>
    <row r="2055" spans="1:3" x14ac:dyDescent="0.2">
      <c r="A2055" s="2">
        <v>44058</v>
      </c>
      <c r="B2055" s="1" t="s">
        <v>4</v>
      </c>
      <c r="C2055" s="1" t="s">
        <v>4</v>
      </c>
    </row>
    <row r="2056" spans="1:3" x14ac:dyDescent="0.2">
      <c r="A2056" s="2">
        <v>44059</v>
      </c>
      <c r="B2056" s="1" t="s">
        <v>4</v>
      </c>
      <c r="C2056" s="1" t="s">
        <v>4</v>
      </c>
    </row>
    <row r="2057" spans="1:3" x14ac:dyDescent="0.2">
      <c r="A2057" s="2">
        <v>44060</v>
      </c>
      <c r="B2057" s="1" t="s">
        <v>4</v>
      </c>
      <c r="C2057" s="1" t="s">
        <v>4</v>
      </c>
    </row>
    <row r="2058" spans="1:3" x14ac:dyDescent="0.2">
      <c r="A2058" s="2">
        <v>44061</v>
      </c>
      <c r="B2058" s="1" t="s">
        <v>4</v>
      </c>
      <c r="C2058" s="1" t="s">
        <v>4</v>
      </c>
    </row>
    <row r="2059" spans="1:3" x14ac:dyDescent="0.2">
      <c r="A2059" s="2">
        <v>44062</v>
      </c>
      <c r="B2059" s="1" t="s">
        <v>4</v>
      </c>
      <c r="C2059" s="1" t="s">
        <v>4</v>
      </c>
    </row>
    <row r="2060" spans="1:3" x14ac:dyDescent="0.2">
      <c r="A2060" s="2">
        <v>44063</v>
      </c>
      <c r="B2060" s="1" t="s">
        <v>4</v>
      </c>
      <c r="C2060" s="1" t="s">
        <v>4</v>
      </c>
    </row>
    <row r="2061" spans="1:3" x14ac:dyDescent="0.2">
      <c r="A2061" s="2">
        <v>44064</v>
      </c>
      <c r="B2061" s="1" t="s">
        <v>4</v>
      </c>
      <c r="C2061" s="1" t="s">
        <v>4</v>
      </c>
    </row>
    <row r="2062" spans="1:3" x14ac:dyDescent="0.2">
      <c r="A2062" s="2">
        <v>44065</v>
      </c>
      <c r="B2062" s="1" t="s">
        <v>4</v>
      </c>
      <c r="C2062" s="1" t="s">
        <v>4</v>
      </c>
    </row>
    <row r="2063" spans="1:3" x14ac:dyDescent="0.2">
      <c r="A2063" s="2">
        <v>44066</v>
      </c>
      <c r="B2063" s="1" t="s">
        <v>4</v>
      </c>
      <c r="C2063" s="1" t="s">
        <v>4</v>
      </c>
    </row>
    <row r="2064" spans="1:3" x14ac:dyDescent="0.2">
      <c r="A2064" s="2">
        <v>44067</v>
      </c>
      <c r="B2064" s="1" t="s">
        <v>4</v>
      </c>
      <c r="C2064" s="1" t="s">
        <v>4</v>
      </c>
    </row>
    <row r="2065" spans="1:3" x14ac:dyDescent="0.2">
      <c r="A2065" s="2">
        <v>44068</v>
      </c>
      <c r="B2065" s="1" t="s">
        <v>4</v>
      </c>
      <c r="C2065" s="1" t="s">
        <v>4</v>
      </c>
    </row>
    <row r="2066" spans="1:3" x14ac:dyDescent="0.2">
      <c r="A2066" s="2">
        <v>44069</v>
      </c>
      <c r="B2066" s="1" t="s">
        <v>4</v>
      </c>
      <c r="C2066" s="1" t="s">
        <v>4</v>
      </c>
    </row>
    <row r="2067" spans="1:3" x14ac:dyDescent="0.2">
      <c r="A2067" s="2">
        <v>44070</v>
      </c>
      <c r="B2067" s="1" t="s">
        <v>4</v>
      </c>
      <c r="C2067" s="1" t="s">
        <v>4</v>
      </c>
    </row>
    <row r="2068" spans="1:3" x14ac:dyDescent="0.2">
      <c r="A2068" s="2">
        <v>44071</v>
      </c>
      <c r="B2068" s="1" t="s">
        <v>4</v>
      </c>
      <c r="C2068" s="1" t="s">
        <v>4</v>
      </c>
    </row>
    <row r="2069" spans="1:3" x14ac:dyDescent="0.2">
      <c r="A2069" s="2">
        <v>44072</v>
      </c>
      <c r="B2069" s="1" t="s">
        <v>4</v>
      </c>
      <c r="C2069" s="1" t="s">
        <v>4</v>
      </c>
    </row>
    <row r="2070" spans="1:3" x14ac:dyDescent="0.2">
      <c r="A2070" s="2">
        <v>44073</v>
      </c>
      <c r="B2070" s="1" t="s">
        <v>4</v>
      </c>
      <c r="C2070" s="1" t="s">
        <v>4</v>
      </c>
    </row>
    <row r="2071" spans="1:3" x14ac:dyDescent="0.2">
      <c r="A2071" s="2">
        <v>44074</v>
      </c>
      <c r="B2071" s="1" t="s">
        <v>4</v>
      </c>
      <c r="C2071" s="1" t="s">
        <v>4</v>
      </c>
    </row>
    <row r="2072" spans="1:3" x14ac:dyDescent="0.2">
      <c r="A2072" s="2">
        <v>44075</v>
      </c>
      <c r="B2072" s="1" t="s">
        <v>4</v>
      </c>
      <c r="C2072" s="1" t="s">
        <v>4</v>
      </c>
    </row>
    <row r="2073" spans="1:3" x14ac:dyDescent="0.2">
      <c r="A2073" s="2">
        <v>44076</v>
      </c>
      <c r="B2073" s="1" t="s">
        <v>4</v>
      </c>
      <c r="C2073" s="1" t="s">
        <v>4</v>
      </c>
    </row>
    <row r="2074" spans="1:3" x14ac:dyDescent="0.2">
      <c r="A2074" s="2">
        <v>44077</v>
      </c>
      <c r="B2074" s="1" t="s">
        <v>4</v>
      </c>
      <c r="C2074" s="1" t="s">
        <v>4</v>
      </c>
    </row>
    <row r="2075" spans="1:3" x14ac:dyDescent="0.2">
      <c r="A2075" s="2">
        <v>44078</v>
      </c>
      <c r="B2075" s="1" t="s">
        <v>4</v>
      </c>
      <c r="C2075" s="1" t="s">
        <v>4</v>
      </c>
    </row>
    <row r="2076" spans="1:3" x14ac:dyDescent="0.2">
      <c r="A2076" s="2">
        <v>44079</v>
      </c>
      <c r="B2076" s="1" t="s">
        <v>4</v>
      </c>
      <c r="C2076" s="1" t="s">
        <v>4</v>
      </c>
    </row>
    <row r="2077" spans="1:3" x14ac:dyDescent="0.2">
      <c r="A2077" s="2">
        <v>44080</v>
      </c>
      <c r="B2077" s="1" t="s">
        <v>4</v>
      </c>
      <c r="C2077" s="1" t="s">
        <v>4</v>
      </c>
    </row>
    <row r="2078" spans="1:3" x14ac:dyDescent="0.2">
      <c r="A2078" s="2">
        <v>44081</v>
      </c>
      <c r="B2078" s="1" t="s">
        <v>4</v>
      </c>
      <c r="C2078" s="1" t="s">
        <v>4</v>
      </c>
    </row>
    <row r="2079" spans="1:3" x14ac:dyDescent="0.2">
      <c r="A2079" s="2">
        <v>44082</v>
      </c>
      <c r="B2079" s="1" t="s">
        <v>4</v>
      </c>
      <c r="C2079" s="1" t="s">
        <v>4</v>
      </c>
    </row>
    <row r="2080" spans="1:3" x14ac:dyDescent="0.2">
      <c r="A2080" s="2">
        <v>44083</v>
      </c>
      <c r="B2080" s="1" t="s">
        <v>4</v>
      </c>
      <c r="C2080" s="1" t="s">
        <v>4</v>
      </c>
    </row>
    <row r="2081" spans="1:3" x14ac:dyDescent="0.2">
      <c r="A2081" s="2">
        <v>44084</v>
      </c>
      <c r="B2081" s="1" t="s">
        <v>4</v>
      </c>
      <c r="C2081" s="1" t="s">
        <v>4</v>
      </c>
    </row>
    <row r="2082" spans="1:3" x14ac:dyDescent="0.2">
      <c r="A2082" s="2">
        <v>44085</v>
      </c>
      <c r="B2082" s="1" t="s">
        <v>4</v>
      </c>
      <c r="C2082" s="1" t="s">
        <v>4</v>
      </c>
    </row>
    <row r="2083" spans="1:3" x14ac:dyDescent="0.2">
      <c r="A2083" s="2">
        <v>44086</v>
      </c>
      <c r="B2083" s="1" t="s">
        <v>4</v>
      </c>
      <c r="C2083" s="1" t="s">
        <v>4</v>
      </c>
    </row>
    <row r="2084" spans="1:3" x14ac:dyDescent="0.2">
      <c r="A2084" s="2">
        <v>44087</v>
      </c>
      <c r="B2084" s="1" t="s">
        <v>4</v>
      </c>
      <c r="C2084" s="1" t="s">
        <v>4</v>
      </c>
    </row>
    <row r="2085" spans="1:3" x14ac:dyDescent="0.2">
      <c r="A2085" s="2">
        <v>44088</v>
      </c>
      <c r="B2085" s="1" t="s">
        <v>4</v>
      </c>
      <c r="C2085" s="1" t="s">
        <v>4</v>
      </c>
    </row>
    <row r="2086" spans="1:3" x14ac:dyDescent="0.2">
      <c r="A2086" s="2">
        <v>44089</v>
      </c>
      <c r="B2086" s="1" t="s">
        <v>4</v>
      </c>
      <c r="C2086" s="1" t="s">
        <v>4</v>
      </c>
    </row>
    <row r="2087" spans="1:3" x14ac:dyDescent="0.2">
      <c r="A2087" s="2">
        <v>44090</v>
      </c>
      <c r="B2087" s="1" t="s">
        <v>4</v>
      </c>
      <c r="C2087" s="1" t="s">
        <v>4</v>
      </c>
    </row>
    <row r="2088" spans="1:3" x14ac:dyDescent="0.2">
      <c r="A2088" s="2">
        <v>44091</v>
      </c>
      <c r="B2088" s="1" t="s">
        <v>4</v>
      </c>
      <c r="C2088" s="1" t="s">
        <v>4</v>
      </c>
    </row>
    <row r="2089" spans="1:3" x14ac:dyDescent="0.2">
      <c r="A2089" s="2">
        <v>44092</v>
      </c>
      <c r="B2089" s="1" t="s">
        <v>4</v>
      </c>
      <c r="C2089" s="1" t="s">
        <v>4</v>
      </c>
    </row>
    <row r="2090" spans="1:3" x14ac:dyDescent="0.2">
      <c r="A2090" s="2">
        <v>44093</v>
      </c>
      <c r="B2090" s="1" t="s">
        <v>4</v>
      </c>
      <c r="C2090" s="1" t="s">
        <v>4</v>
      </c>
    </row>
    <row r="2091" spans="1:3" x14ac:dyDescent="0.2">
      <c r="A2091" s="2">
        <v>44094</v>
      </c>
      <c r="B2091" s="1" t="s">
        <v>4</v>
      </c>
      <c r="C2091" s="1" t="s">
        <v>4</v>
      </c>
    </row>
    <row r="2092" spans="1:3" x14ac:dyDescent="0.2">
      <c r="A2092" s="2">
        <v>44095</v>
      </c>
      <c r="B2092" s="1" t="s">
        <v>4</v>
      </c>
      <c r="C2092" s="1" t="s">
        <v>4</v>
      </c>
    </row>
    <row r="2093" spans="1:3" x14ac:dyDescent="0.2">
      <c r="A2093" s="2">
        <v>44096</v>
      </c>
      <c r="B2093" s="1" t="s">
        <v>4</v>
      </c>
      <c r="C2093" s="1" t="s">
        <v>4</v>
      </c>
    </row>
    <row r="2094" spans="1:3" x14ac:dyDescent="0.2">
      <c r="A2094" s="2">
        <v>44097</v>
      </c>
      <c r="B2094" s="1" t="s">
        <v>4</v>
      </c>
      <c r="C2094" s="1" t="s">
        <v>4</v>
      </c>
    </row>
    <row r="2095" spans="1:3" x14ac:dyDescent="0.2">
      <c r="A2095" s="2">
        <v>44098</v>
      </c>
      <c r="B2095" s="1" t="s">
        <v>4</v>
      </c>
      <c r="C2095" s="1" t="s">
        <v>4</v>
      </c>
    </row>
    <row r="2096" spans="1:3" x14ac:dyDescent="0.2">
      <c r="A2096" s="2">
        <v>44099</v>
      </c>
      <c r="B2096" s="1" t="s">
        <v>4</v>
      </c>
      <c r="C2096" s="1" t="s">
        <v>4</v>
      </c>
    </row>
    <row r="2097" spans="1:3" x14ac:dyDescent="0.2">
      <c r="A2097" s="2">
        <v>44100</v>
      </c>
      <c r="B2097" s="1" t="s">
        <v>4</v>
      </c>
      <c r="C2097" s="1" t="s">
        <v>4</v>
      </c>
    </row>
    <row r="2098" spans="1:3" x14ac:dyDescent="0.2">
      <c r="A2098" s="2">
        <v>44101</v>
      </c>
      <c r="B2098" s="1" t="s">
        <v>4</v>
      </c>
      <c r="C2098" s="1" t="s">
        <v>4</v>
      </c>
    </row>
    <row r="2099" spans="1:3" x14ac:dyDescent="0.2">
      <c r="A2099" s="2">
        <v>44102</v>
      </c>
      <c r="B2099" s="1" t="s">
        <v>4</v>
      </c>
      <c r="C2099" s="1" t="s">
        <v>4</v>
      </c>
    </row>
    <row r="2100" spans="1:3" x14ac:dyDescent="0.2">
      <c r="A2100" s="2">
        <v>44103</v>
      </c>
      <c r="B2100" s="1" t="s">
        <v>4</v>
      </c>
      <c r="C2100" s="1" t="s">
        <v>4</v>
      </c>
    </row>
    <row r="2101" spans="1:3" x14ac:dyDescent="0.2">
      <c r="A2101" s="2">
        <v>44104</v>
      </c>
      <c r="B2101" s="1" t="s">
        <v>4</v>
      </c>
      <c r="C2101" s="1" t="s">
        <v>4</v>
      </c>
    </row>
    <row r="2102" spans="1:3" x14ac:dyDescent="0.2">
      <c r="A2102" s="2">
        <v>44105</v>
      </c>
      <c r="B2102" s="1" t="s">
        <v>4</v>
      </c>
      <c r="C2102" s="1" t="s">
        <v>4</v>
      </c>
    </row>
    <row r="2103" spans="1:3" x14ac:dyDescent="0.2">
      <c r="A2103" s="2">
        <v>44106</v>
      </c>
      <c r="B2103" s="1" t="s">
        <v>4</v>
      </c>
      <c r="C2103" s="1" t="s">
        <v>4</v>
      </c>
    </row>
    <row r="2104" spans="1:3" x14ac:dyDescent="0.2">
      <c r="A2104" s="2">
        <v>44107</v>
      </c>
      <c r="B2104" s="1" t="s">
        <v>4</v>
      </c>
      <c r="C2104" s="1" t="s">
        <v>4</v>
      </c>
    </row>
    <row r="2105" spans="1:3" x14ac:dyDescent="0.2">
      <c r="A2105" s="2">
        <v>44108</v>
      </c>
      <c r="B2105" s="1" t="s">
        <v>4</v>
      </c>
      <c r="C2105" s="1" t="s">
        <v>4</v>
      </c>
    </row>
    <row r="2106" spans="1:3" x14ac:dyDescent="0.2">
      <c r="A2106" s="2">
        <v>44109</v>
      </c>
      <c r="B2106" s="1" t="s">
        <v>4</v>
      </c>
      <c r="C2106" s="1" t="s">
        <v>4</v>
      </c>
    </row>
    <row r="2107" spans="1:3" x14ac:dyDescent="0.2">
      <c r="A2107" s="2">
        <v>44110</v>
      </c>
      <c r="B2107" s="1" t="s">
        <v>4</v>
      </c>
      <c r="C2107" s="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Cover Page</vt:lpstr>
      <vt:lpstr>Energy Demand</vt:lpstr>
      <vt:lpstr>Summary</vt:lpstr>
      <vt:lpstr>Top and Bottom 20 Demand</vt:lpstr>
      <vt:lpstr>Demand Over Time</vt:lpstr>
      <vt:lpstr>Effect of Weather</vt:lpstr>
      <vt:lpstr>energy_holidays</vt:lpstr>
      <vt:lpstr>Effect of Temp and Hols</vt:lpstr>
      <vt:lpstr>YoY Demand</vt:lpstr>
      <vt:lpstr>Demand by Day of Week</vt:lpstr>
      <vt:lpstr>_holidays</vt:lpstr>
      <vt:lpstr>'Energy Demand'!EnergyDemand</vt:lpstr>
      <vt:lpstr>'Top and Bottom 20 Demand'!EnergyDemand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GIOVANNI ESCALONA</cp:lastModifiedBy>
  <dcterms:created xsi:type="dcterms:W3CDTF">2022-12-01T12:34:51Z</dcterms:created>
  <dcterms:modified xsi:type="dcterms:W3CDTF">2023-11-13T13:29:40Z</dcterms:modified>
</cp:coreProperties>
</file>