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\Dropbox\Summer_2016\SLAC\Actual_Work\"/>
    </mc:Choice>
  </mc:AlternateContent>
  <bookViews>
    <workbookView xWindow="0" yWindow="0" windowWidth="21570" windowHeight="7290" activeTab="1"/>
  </bookViews>
  <sheets>
    <sheet name="LitAngleTable630" sheetId="1" r:id="rId1"/>
    <sheet name="angle table" sheetId="4" r:id="rId2"/>
    <sheet name="Angle Justification" sheetId="3" r:id="rId3"/>
    <sheet name="EpeakJustification" sheetId="2" r:id="rId4"/>
  </sheets>
  <calcPr calcId="171027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2" i="4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AA2" i="1"/>
  <c r="Z2" i="1"/>
  <c r="E82" i="3" l="1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D89" i="3" s="1"/>
  <c r="E80" i="3"/>
  <c r="F80" i="3"/>
  <c r="F90" i="3"/>
  <c r="F91" i="3"/>
  <c r="F92" i="3"/>
  <c r="D92" i="3" s="1"/>
  <c r="F93" i="3"/>
  <c r="E90" i="3"/>
  <c r="E91" i="3"/>
  <c r="E92" i="3"/>
  <c r="E93" i="3"/>
  <c r="D93" i="3" s="1"/>
  <c r="B81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4" i="3"/>
  <c r="D85" i="3"/>
  <c r="D86" i="3"/>
  <c r="D88" i="3"/>
  <c r="D90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1" i="3"/>
  <c r="E61" i="3"/>
  <c r="F60" i="3"/>
  <c r="E60" i="3"/>
  <c r="F59" i="3"/>
  <c r="E59" i="3"/>
  <c r="F58" i="3"/>
  <c r="E58" i="3"/>
  <c r="F56" i="3"/>
  <c r="E56" i="3"/>
  <c r="F55" i="3"/>
  <c r="E55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D2" i="3" s="1"/>
  <c r="D91" i="3" l="1"/>
  <c r="D87" i="3"/>
  <c r="D83" i="3"/>
  <c r="D3" i="3"/>
  <c r="Y151" i="1"/>
  <c r="Y169" i="1"/>
  <c r="Y133" i="1"/>
  <c r="Y80" i="1"/>
  <c r="Y109" i="1"/>
  <c r="Y126" i="1"/>
  <c r="Y175" i="1"/>
  <c r="Y2" i="1"/>
  <c r="Y3" i="1"/>
  <c r="Y5" i="1"/>
  <c r="Y6" i="1"/>
  <c r="Y8" i="1"/>
  <c r="Y11" i="1"/>
  <c r="Y12" i="1"/>
  <c r="Y17" i="1"/>
  <c r="Y18" i="1"/>
  <c r="Y19" i="1"/>
  <c r="Y21" i="1"/>
  <c r="Y24" i="1"/>
  <c r="Y30" i="1"/>
  <c r="Y31" i="1"/>
  <c r="Y32" i="1"/>
  <c r="Y35" i="1"/>
  <c r="Y40" i="1"/>
  <c r="Y43" i="1"/>
  <c r="Y45" i="1"/>
  <c r="Y47" i="1"/>
  <c r="Y49" i="1"/>
  <c r="Y51" i="1"/>
  <c r="Y52" i="1"/>
  <c r="Y53" i="1"/>
  <c r="Y54" i="1"/>
  <c r="Y55" i="1"/>
  <c r="Y57" i="1"/>
  <c r="Y60" i="1"/>
  <c r="Y62" i="1"/>
  <c r="Y66" i="1"/>
  <c r="Y67" i="1"/>
  <c r="Y69" i="1"/>
  <c r="Y70" i="1"/>
  <c r="Y71" i="1"/>
  <c r="Y78" i="1"/>
  <c r="Y79" i="1"/>
  <c r="Y82" i="1"/>
  <c r="Y88" i="1"/>
  <c r="Y91" i="1"/>
  <c r="Y94" i="1"/>
  <c r="Y95" i="1"/>
  <c r="Y98" i="1"/>
  <c r="Y100" i="1"/>
  <c r="Y101" i="1"/>
  <c r="Y102" i="1"/>
  <c r="Y103" i="1"/>
  <c r="Y105" i="1"/>
  <c r="Y107" i="1"/>
  <c r="Y108" i="1"/>
  <c r="Y111" i="1"/>
  <c r="Y112" i="1"/>
  <c r="Y113" i="1"/>
  <c r="Y114" i="1"/>
  <c r="Y119" i="1"/>
  <c r="Y120" i="1"/>
  <c r="Y121" i="1"/>
  <c r="Y122" i="1"/>
  <c r="Y123" i="1"/>
  <c r="Y125" i="1"/>
  <c r="Y132" i="1"/>
  <c r="Y134" i="1"/>
  <c r="Y138" i="1"/>
  <c r="Y139" i="1"/>
  <c r="Y141" i="1"/>
  <c r="Y142" i="1"/>
  <c r="Y143" i="1"/>
  <c r="Y144" i="1"/>
  <c r="Y145" i="1"/>
  <c r="Y146" i="1"/>
  <c r="Y147" i="1"/>
  <c r="Y149" i="1"/>
  <c r="Y150" i="1"/>
  <c r="Y152" i="1"/>
  <c r="Y154" i="1"/>
  <c r="Y158" i="1"/>
  <c r="Y159" i="1"/>
  <c r="Y160" i="1"/>
  <c r="Y161" i="1"/>
  <c r="Y163" i="1"/>
  <c r="Y165" i="1"/>
  <c r="Y166" i="1"/>
  <c r="Y167" i="1"/>
  <c r="Y171" i="1"/>
  <c r="Y173" i="1"/>
  <c r="Y177" i="1"/>
  <c r="Y181" i="1"/>
  <c r="Y182" i="1"/>
  <c r="Y184" i="1"/>
  <c r="Y22" i="1"/>
  <c r="Y25" i="1"/>
  <c r="Y27" i="1"/>
  <c r="Y28" i="1"/>
  <c r="Y29" i="1"/>
  <c r="Y33" i="1"/>
  <c r="Y36" i="1"/>
  <c r="Y37" i="1"/>
  <c r="Y38" i="1"/>
  <c r="Y39" i="1"/>
  <c r="Y41" i="1"/>
  <c r="Y42" i="1"/>
  <c r="Y48" i="1"/>
  <c r="Y50" i="1"/>
  <c r="Y58" i="1"/>
  <c r="Y59" i="1"/>
  <c r="Y61" i="1"/>
  <c r="Y72" i="1"/>
  <c r="Y85" i="1"/>
  <c r="Y89" i="1"/>
  <c r="Y97" i="1"/>
  <c r="Y99" i="1"/>
  <c r="Y104" i="1"/>
  <c r="Y115" i="1"/>
  <c r="Y117" i="1"/>
  <c r="Y118" i="1"/>
  <c r="Y124" i="1"/>
  <c r="Y127" i="1"/>
  <c r="Y128" i="1"/>
  <c r="Y129" i="1"/>
  <c r="Y131" i="1"/>
  <c r="Y135" i="1"/>
  <c r="Y136" i="1"/>
  <c r="Y137" i="1"/>
  <c r="Y140" i="1"/>
  <c r="Y155" i="1"/>
  <c r="Y156" i="1"/>
  <c r="Y157" i="1"/>
  <c r="Y162" i="1"/>
  <c r="Y164" i="1"/>
  <c r="Y174" i="1"/>
  <c r="Y176" i="1"/>
  <c r="Y178" i="1"/>
  <c r="Y183" i="1"/>
  <c r="Y170" i="1"/>
  <c r="Y7" i="1"/>
  <c r="Y34" i="1"/>
  <c r="Y64" i="1"/>
  <c r="Y65" i="1"/>
  <c r="Y81" i="1"/>
  <c r="Y83" i="1"/>
  <c r="Y87" i="1"/>
  <c r="Y90" i="1"/>
  <c r="Y92" i="1"/>
  <c r="Y110" i="1"/>
  <c r="Y148" i="1"/>
  <c r="Y153" i="1"/>
  <c r="Y168" i="1"/>
  <c r="Y172" i="1"/>
  <c r="Y4" i="1"/>
  <c r="Y9" i="1"/>
  <c r="Y13" i="1"/>
  <c r="Y14" i="1"/>
  <c r="Y15" i="1"/>
  <c r="Y20" i="1"/>
  <c r="Y46" i="1"/>
  <c r="Y76" i="1"/>
  <c r="Y77" i="1"/>
  <c r="Y84" i="1"/>
  <c r="Y96" i="1"/>
  <c r="Y179" i="1"/>
  <c r="Y180" i="1"/>
  <c r="Y16" i="1"/>
  <c r="Y73" i="1"/>
  <c r="Y56" i="1"/>
  <c r="Y116" i="1"/>
  <c r="Y68" i="1"/>
  <c r="Y86" i="1"/>
  <c r="Y93" i="1"/>
  <c r="Y74" i="1"/>
  <c r="Y106" i="1"/>
  <c r="Y10" i="1"/>
  <c r="Y26" i="1"/>
  <c r="Y63" i="1"/>
  <c r="Y44" i="1"/>
  <c r="Y23" i="1"/>
  <c r="Y75" i="1"/>
  <c r="Y130" i="1"/>
  <c r="R175" i="1" l="1"/>
  <c r="R170" i="1"/>
  <c r="Q175" i="1"/>
  <c r="Q170" i="1"/>
  <c r="N170" i="1" l="1"/>
  <c r="M170" i="1"/>
</calcChain>
</file>

<file path=xl/sharedStrings.xml><?xml version="1.0" encoding="utf-8"?>
<sst xmlns="http://schemas.openxmlformats.org/spreadsheetml/2006/main" count="1047" uniqueCount="290">
  <si>
    <t>idGRB</t>
  </si>
  <si>
    <t>z</t>
  </si>
  <si>
    <t>FluxTa</t>
  </si>
  <si>
    <t>dFluxTa</t>
  </si>
  <si>
    <t>beta</t>
  </si>
  <si>
    <t>dbeta</t>
  </si>
  <si>
    <t>logTarest</t>
  </si>
  <si>
    <t>dlogTarest</t>
  </si>
  <si>
    <t>logLa</t>
  </si>
  <si>
    <t>dlogLa</t>
  </si>
  <si>
    <t>gamma</t>
  </si>
  <si>
    <t>dgamma</t>
  </si>
  <si>
    <t>PeakFlux</t>
  </si>
  <si>
    <t>dPeakFLux</t>
  </si>
  <si>
    <t>LogLpeakprompt</t>
  </si>
  <si>
    <t>dlogLpeakprompt</t>
  </si>
  <si>
    <t xml:space="preserve">k(prompt) </t>
  </si>
  <si>
    <t>dk(prompt)</t>
  </si>
  <si>
    <t>Type</t>
  </si>
  <si>
    <t xml:space="preserve">fluence </t>
  </si>
  <si>
    <t xml:space="preserve">dfluence </t>
  </si>
  <si>
    <t>logEiso</t>
  </si>
  <si>
    <t>dlogEiso</t>
  </si>
  <si>
    <t>1-costheta</t>
  </si>
  <si>
    <t>Lgamma</t>
  </si>
  <si>
    <t>Lpeakgamma</t>
  </si>
  <si>
    <t>my_angles</t>
  </si>
  <si>
    <t>L</t>
  </si>
  <si>
    <t>XRF</t>
  </si>
  <si>
    <t>S</t>
  </si>
  <si>
    <t>XRF-E</t>
  </si>
  <si>
    <t>XRF-A</t>
  </si>
  <si>
    <t>XRF-S</t>
  </si>
  <si>
    <t>XRF-E-S</t>
  </si>
  <si>
    <t>XRF-B</t>
  </si>
  <si>
    <t>XRF-C</t>
  </si>
  <si>
    <t>050416A</t>
  </si>
  <si>
    <t>XRF-D</t>
  </si>
  <si>
    <t>050525A</t>
  </si>
  <si>
    <t>B</t>
  </si>
  <si>
    <t>050820A</t>
  </si>
  <si>
    <t>050922C</t>
  </si>
  <si>
    <t>051016B</t>
  </si>
  <si>
    <t>051109A</t>
  </si>
  <si>
    <t>051109B</t>
  </si>
  <si>
    <t>E</t>
  </si>
  <si>
    <t>051221A</t>
  </si>
  <si>
    <t>060223A</t>
  </si>
  <si>
    <t>060502A</t>
  </si>
  <si>
    <t>060510B</t>
  </si>
  <si>
    <t>060607A</t>
  </si>
  <si>
    <t>060904B</t>
  </si>
  <si>
    <t>060912A</t>
  </si>
  <si>
    <t>061110A</t>
  </si>
  <si>
    <t>061222A</t>
  </si>
  <si>
    <t>070714B</t>
  </si>
  <si>
    <t>070721B</t>
  </si>
  <si>
    <t>070810A</t>
  </si>
  <si>
    <t>080319B</t>
  </si>
  <si>
    <t>080319C</t>
  </si>
  <si>
    <t>080603B</t>
  </si>
  <si>
    <t>080916A</t>
  </si>
  <si>
    <t>081028A</t>
  </si>
  <si>
    <t>081203A</t>
  </si>
  <si>
    <t>090418A</t>
  </si>
  <si>
    <t>090429B</t>
  </si>
  <si>
    <t>090516A</t>
  </si>
  <si>
    <t>091109A</t>
  </si>
  <si>
    <t>091208B</t>
  </si>
  <si>
    <t>100219A</t>
  </si>
  <si>
    <t>100316B</t>
  </si>
  <si>
    <t>100418A</t>
  </si>
  <si>
    <t>100425A</t>
  </si>
  <si>
    <t>100513A</t>
  </si>
  <si>
    <t>100621A</t>
  </si>
  <si>
    <t>100724A</t>
  </si>
  <si>
    <t>100728A</t>
  </si>
  <si>
    <t>100814A</t>
  </si>
  <si>
    <t>100816A</t>
  </si>
  <si>
    <t>100901A</t>
  </si>
  <si>
    <t>100906A</t>
  </si>
  <si>
    <t>101219B</t>
  </si>
  <si>
    <t>110213A</t>
  </si>
  <si>
    <t>110422A</t>
  </si>
  <si>
    <t>110503A</t>
  </si>
  <si>
    <t>110715A</t>
  </si>
  <si>
    <t>110731A</t>
  </si>
  <si>
    <t>110808A</t>
  </si>
  <si>
    <t>110818A</t>
  </si>
  <si>
    <t>111008A</t>
  </si>
  <si>
    <t>111123A</t>
  </si>
  <si>
    <t>111228A</t>
  </si>
  <si>
    <t>120118B</t>
  </si>
  <si>
    <t>120327A</t>
  </si>
  <si>
    <t>120404A</t>
  </si>
  <si>
    <t>120422A</t>
  </si>
  <si>
    <t>A</t>
  </si>
  <si>
    <t>120521C</t>
  </si>
  <si>
    <t>120724A</t>
  </si>
  <si>
    <t>120729A</t>
  </si>
  <si>
    <t>D</t>
  </si>
  <si>
    <t>120802A</t>
  </si>
  <si>
    <t>120811C</t>
  </si>
  <si>
    <t>120907A</t>
  </si>
  <si>
    <t>120922A</t>
  </si>
  <si>
    <t>121024A</t>
  </si>
  <si>
    <t>121027A</t>
  </si>
  <si>
    <t>121128A</t>
  </si>
  <si>
    <t>121211A</t>
  </si>
  <si>
    <t>130408A</t>
  </si>
  <si>
    <t>130418A</t>
  </si>
  <si>
    <t>130420A</t>
  </si>
  <si>
    <t>130505A</t>
  </si>
  <si>
    <t>130511A</t>
  </si>
  <si>
    <t>130514A</t>
  </si>
  <si>
    <t>130603B</t>
  </si>
  <si>
    <t>130604A</t>
  </si>
  <si>
    <t>130606A</t>
  </si>
  <si>
    <t>130831A</t>
  </si>
  <si>
    <t>130925A</t>
  </si>
  <si>
    <t>131004A</t>
  </si>
  <si>
    <t>131030A</t>
  </si>
  <si>
    <t>131105A</t>
  </si>
  <si>
    <t>131117A</t>
  </si>
  <si>
    <t>140206A</t>
  </si>
  <si>
    <t>140213A</t>
  </si>
  <si>
    <t>140419A</t>
  </si>
  <si>
    <t>140423A</t>
  </si>
  <si>
    <t>140430A</t>
  </si>
  <si>
    <t>140506A</t>
  </si>
  <si>
    <t>140509A</t>
  </si>
  <si>
    <t>140512A</t>
  </si>
  <si>
    <t>140515A</t>
  </si>
  <si>
    <t>140629A</t>
  </si>
  <si>
    <t>140710A</t>
  </si>
  <si>
    <t>140903AS</t>
  </si>
  <si>
    <t>141004A</t>
  </si>
  <si>
    <t>141220A</t>
  </si>
  <si>
    <t>150120B</t>
  </si>
  <si>
    <t>150314A</t>
  </si>
  <si>
    <t>150403A</t>
  </si>
  <si>
    <t>150910A</t>
  </si>
  <si>
    <t>151021A</t>
  </si>
  <si>
    <t>151027A</t>
  </si>
  <si>
    <t>151029A</t>
  </si>
  <si>
    <t>151031A</t>
  </si>
  <si>
    <t>151112A</t>
  </si>
  <si>
    <t>151215A</t>
  </si>
  <si>
    <t>160121A</t>
  </si>
  <si>
    <t>160203A</t>
  </si>
  <si>
    <t>L-G</t>
  </si>
  <si>
    <t>141121A</t>
  </si>
  <si>
    <t>150821A</t>
  </si>
  <si>
    <t>dtheta</t>
  </si>
  <si>
    <t>gt99.3932</t>
  </si>
  <si>
    <t>gt68.9234</t>
  </si>
  <si>
    <t>~750</t>
  </si>
  <si>
    <t>~2100</t>
  </si>
  <si>
    <t>gt100</t>
  </si>
  <si>
    <t>gt300</t>
  </si>
  <si>
    <t>gt50</t>
  </si>
  <si>
    <t>gt165.1609</t>
  </si>
  <si>
    <t>lt21.7193</t>
  </si>
  <si>
    <t>t90(fixthiscolumn)</t>
  </si>
  <si>
    <t>Epeak(keV)</t>
  </si>
  <si>
    <t>&gt;165.1609</t>
  </si>
  <si>
    <t>&gt;68.9234</t>
  </si>
  <si>
    <t>&lt;21.7193</t>
  </si>
  <si>
    <t>&gt;96.4822</t>
  </si>
  <si>
    <t>&gt;208.2413</t>
  </si>
  <si>
    <t>&gt;56.3855</t>
  </si>
  <si>
    <t>&gt;255.1345</t>
  </si>
  <si>
    <t>&gt;50.9224</t>
  </si>
  <si>
    <t>&gt;97.0812</t>
  </si>
  <si>
    <t>&gt;286.5552</t>
  </si>
  <si>
    <t>&gt;221.2996</t>
  </si>
  <si>
    <t>&gt;142.5006</t>
  </si>
  <si>
    <t>&gt;71.7872</t>
  </si>
  <si>
    <t>&gt;1381.9064</t>
  </si>
  <si>
    <t>&lt;25.9683</t>
  </si>
  <si>
    <t>&lt;30.0771</t>
  </si>
  <si>
    <t>&gt;94.4662</t>
  </si>
  <si>
    <t>&gt;189.1314</t>
  </si>
  <si>
    <t>&gt;48.6989</t>
  </si>
  <si>
    <t>358.7052 (250.5595,740.5511)</t>
  </si>
  <si>
    <t>&gt;197.5467</t>
  </si>
  <si>
    <t>&gt;145.5272</t>
  </si>
  <si>
    <t>&gt;156.6349</t>
  </si>
  <si>
    <t>31.3418 (14.0912,38.4725)</t>
  </si>
  <si>
    <t>&gt;38.4929</t>
  </si>
  <si>
    <t>newexact(butler)</t>
  </si>
  <si>
    <t>newexact(nobutt)</t>
  </si>
  <si>
    <t>leggo</t>
  </si>
  <si>
    <t>exact(butler+batgrb)</t>
  </si>
  <si>
    <t>approx(butler+batgrb)</t>
  </si>
  <si>
    <t>band (cpl no errors, while band has reasonable errors)</t>
  </si>
  <si>
    <t>cpl (cpl and band have trash errors)</t>
  </si>
  <si>
    <t>cpl (with errors)</t>
  </si>
  <si>
    <t>cpl (no errors, band has trash errors)</t>
  </si>
  <si>
    <t>band (both have trash errors, band has more reasonable value)</t>
  </si>
  <si>
    <t>band (cpl no errors, while band has some errors)</t>
  </si>
  <si>
    <t>butler (gt, no batgrb values)</t>
  </si>
  <si>
    <t>band (cpl trash errors, while band has more reasonable errors)</t>
  </si>
  <si>
    <t>band (cpl bad errors, while band has more reasonable errors)</t>
  </si>
  <si>
    <t>band (cpl no errors, while band has more reasonable errors)</t>
  </si>
  <si>
    <t>U</t>
  </si>
  <si>
    <t>Tt(Dzielenie)(fixthiscolumn)</t>
  </si>
  <si>
    <t>alpha(fixthiscolumn)</t>
  </si>
  <si>
    <t>lit_angles</t>
  </si>
  <si>
    <t xml:space="preserve">13.8, gt4 </t>
  </si>
  <si>
    <t xml:space="preserve">6.4, gt2.1 </t>
  </si>
  <si>
    <t xml:space="preserve">11.0, gt 12.0 </t>
  </si>
  <si>
    <t xml:space="preserve">~gt6 </t>
  </si>
  <si>
    <t>Lu</t>
  </si>
  <si>
    <t>Goldstein, GPage</t>
  </si>
  <si>
    <t>Goldstein, GYuan</t>
  </si>
  <si>
    <t>Goldstein, GChandra</t>
  </si>
  <si>
    <t>4 to 8</t>
  </si>
  <si>
    <t>6 to 7</t>
  </si>
  <si>
    <t>author</t>
  </si>
  <si>
    <t>dlitangle</t>
  </si>
  <si>
    <t>upper</t>
  </si>
  <si>
    <t>lower</t>
  </si>
  <si>
    <t>upperrad</t>
  </si>
  <si>
    <t>lowerrad</t>
  </si>
  <si>
    <t>original</t>
  </si>
  <si>
    <t>Soderberg et al. 2006</t>
  </si>
  <si>
    <t>Fong et al. 2014</t>
  </si>
  <si>
    <t>Evans et al. 2009, Fong et al. 2015</t>
  </si>
  <si>
    <t>GRB ID</t>
  </si>
  <si>
    <t>Z</t>
  </si>
  <si>
    <t>Category</t>
  </si>
  <si>
    <t>$\theta_{jet}$, $\degree$ (Pescalli)</t>
  </si>
  <si>
    <t>$\theta_{jet}$, $\degree$ (Literature)</t>
  </si>
  <si>
    <t>References</t>
  </si>
  <si>
    <t>1.3-2.3</t>
  </si>
  <si>
    <t>1.6 +0.6 −0.2</t>
  </si>
  <si>
    <t>~7</t>
  </si>
  <si>
    <t>.50+0.65 −0.22</t>
  </si>
  <si>
    <t>~1, 2.7, .81</t>
  </si>
  <si>
    <t xml:space="preserve">∼4−8, 5.7 − 7.3, </t>
  </si>
  <si>
    <t>~2.1</t>
  </si>
  <si>
    <t>~3.1, 23.1 +0.8 −4.1</t>
  </si>
  <si>
    <t>3.0 +2.3 −1.1, &gt;~9</t>
  </si>
  <si>
    <t>4.0-8</t>
  </si>
  <si>
    <t>13.8$\pm$6.4</t>
  </si>
  <si>
    <t>1.5 +0.7 −0.3, 11$\pm$7</t>
  </si>
  <si>
    <t>17.19, ~20</t>
  </si>
  <si>
    <t>~5, 4.35$\pm$0.49</t>
  </si>
  <si>
    <t>3.65+0.25 −0.78,4.9+0.3−1.0, 2.18$\pm$0.4</t>
  </si>
  <si>
    <t>2.18$\pm$0.34</t>
  </si>
  <si>
    <t>2.2-3.8, 1.66$\pm$0.26</t>
  </si>
  <si>
    <t>8.02, 6.2 +3.3 −1.4, 8, 1.95$\pm$0.29</t>
  </si>
  <si>
    <t>1.89$\pm$0.34</t>
  </si>
  <si>
    <t>2.01$\pm$0.06</t>
  </si>
  <si>
    <t>1.2$\pm$0.14</t>
  </si>
  <si>
    <t>17.19, 12.61$\pm$6.36</t>
  </si>
  <si>
    <t>22.5 +0.9 −2.5, 1.03$\pm$0.72</t>
  </si>
  <si>
    <t>2.37+0.37 −0.10, 1.55$\pm$0.06</t>
  </si>
  <si>
    <t>6.36$\pm$1.09</t>
  </si>
  <si>
    <t>1.15$\pm$0.06</t>
  </si>
  <si>
    <t>~17.19, 14, 17.99$\pm$5.24</t>
  </si>
  <si>
    <t>2.75$\pm$0.29</t>
  </si>
  <si>
    <t>1.15$\pm$0.09</t>
  </si>
  <si>
    <t>0.46$\pm$0.17</t>
  </si>
  <si>
    <t>1.09$\pm$0.34</t>
  </si>
  <si>
    <t>0.63$\pm$0.11</t>
  </si>
  <si>
    <t>4, 1.83$\pm$0.26</t>
  </si>
  <si>
    <t>2.12$\pm$0.32</t>
  </si>
  <si>
    <t>3.38$\pm$1.26</t>
  </si>
  <si>
    <t>6.99$\pm$1.29</t>
  </si>
  <si>
    <t>2.69$\pm$1.23</t>
  </si>
  <si>
    <t>2.64$\pm$0.57</t>
  </si>
  <si>
    <t>6.5$\pm$0.4</t>
  </si>
  <si>
    <t>0.92$\pm$0.14</t>
  </si>
  <si>
    <t>6.99$\pm$1.63</t>
  </si>
  <si>
    <t>2.69$\pm$0.43</t>
  </si>
  <si>
    <t>0.74$\pm$0.06</t>
  </si>
  <si>
    <t>0.86$\pm$0.06</t>
  </si>
  <si>
    <t>1.38$\pm$0.29</t>
  </si>
  <si>
    <t>7.0 +0.7 −0.1, 0.4, ~.2, 4, 0.69$\pm$0.11</t>
  </si>
  <si>
    <t>5.16$\pm$0.69</t>
  </si>
  <si>
    <t>3.61$\pm$.43, 3.04$\pm$0.37</t>
  </si>
  <si>
    <t>6.56$\pm$0.80, 3.61$\pm$0.06</t>
  </si>
  <si>
    <t>11.12$\pm$1.4, 7.56$\pm$1.55</t>
  </si>
  <si>
    <t>9.77$\pm$2.83, 1.2$\pm$0.29</t>
  </si>
  <si>
    <t>4.03$\pm$0.69, 3.2-5.4, 2.12$\pm$0.46</t>
  </si>
  <si>
    <t>3.8$\pm$.65, 1.15$\pm$0.15, ~=1</t>
  </si>
  <si>
    <t>6.65$\pm$1.53, 6.8-9.3, 3.0$\pm$0.1, 7.28$\pm$0.29</t>
  </si>
  <si>
    <t>∼1, 1.2$\pm$0.17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</si>
</sst>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Font="1" applyFill="1"/>
    <xf numFmtId="11" fontId="0" fillId="0" borderId="0" xfId="0" applyNumberFormat="1" applyFont="1" applyFill="1"/>
    <xf numFmtId="0" fontId="0" fillId="0" borderId="0" xfId="0" applyFill="1"/>
    <xf numFmtId="2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2" fontId="0" fillId="0" borderId="0" xfId="0" applyNumberFormat="1" applyFont="1"/>
    <xf numFmtId="16" fontId="0" fillId="0" borderId="0" xfId="0" applyNumberFormat="1"/>
    <xf numFmtId="0" fontId="0" fillId="0" borderId="0" xfId="0" applyNumberFormat="1"/>
    <xf numFmtId="0" fontId="18" fillId="0" borderId="0" xfId="0" applyFont="1" applyAlignment="1">
      <alignment horizontal="right"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zoomScaleNormal="100" workbookViewId="0">
      <pane xSplit="1" ySplit="1" topLeftCell="Z173" activePane="bottomRight" state="frozen"/>
      <selection pane="topRight" activeCell="B1" sqref="B1"/>
      <selection pane="bottomLeft" activeCell="A2" sqref="A2"/>
      <selection pane="bottomRight" activeCell="AC2" sqref="AC2:AC184"/>
    </sheetView>
  </sheetViews>
  <sheetFormatPr defaultRowHeight="14.5" x14ac:dyDescent="0.35"/>
  <cols>
    <col min="24" max="24" width="15.453125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164</v>
      </c>
      <c r="Y1" t="s">
        <v>23</v>
      </c>
      <c r="Z1" t="s">
        <v>24</v>
      </c>
      <c r="AA1" t="s">
        <v>25</v>
      </c>
      <c r="AB1" t="s">
        <v>26</v>
      </c>
      <c r="AC1" t="s">
        <v>153</v>
      </c>
      <c r="AD1" t="s">
        <v>208</v>
      </c>
      <c r="AE1" t="s">
        <v>163</v>
      </c>
      <c r="AF1" t="s">
        <v>206</v>
      </c>
      <c r="AG1" t="s">
        <v>207</v>
      </c>
    </row>
    <row r="2" spans="1:33" x14ac:dyDescent="0.35">
      <c r="A2">
        <v>50315</v>
      </c>
      <c r="B2" s="5">
        <v>1.9490000000000001</v>
      </c>
      <c r="C2" s="1">
        <v>1.1600000000000001E-11</v>
      </c>
      <c r="D2" s="1">
        <v>1.57E-12</v>
      </c>
      <c r="E2" s="5">
        <v>1.47</v>
      </c>
      <c r="F2" s="5">
        <v>1.2350000000000001</v>
      </c>
      <c r="G2" s="5">
        <v>3.966512421</v>
      </c>
      <c r="H2" s="5">
        <v>9.8511882999999995E-2</v>
      </c>
      <c r="I2" s="5">
        <v>47.718496304474698</v>
      </c>
      <c r="J2" s="5">
        <v>0.58301896409923604</v>
      </c>
      <c r="K2" s="5">
        <v>2.11</v>
      </c>
      <c r="L2" s="5">
        <v>5.4545455E-2</v>
      </c>
      <c r="M2" s="1">
        <v>1.12E-7</v>
      </c>
      <c r="N2" s="1">
        <v>7.13E-9</v>
      </c>
      <c r="O2" s="5">
        <v>51.534173419799302</v>
      </c>
      <c r="P2" s="5">
        <v>3.76921476014353E-2</v>
      </c>
      <c r="Q2" s="5">
        <v>1.1263262999999999</v>
      </c>
      <c r="R2" s="5">
        <v>6.6440931999999994E-2</v>
      </c>
      <c r="S2" t="s">
        <v>27</v>
      </c>
      <c r="T2" s="1">
        <v>3.2200000000000001E-6</v>
      </c>
      <c r="U2" s="1">
        <v>8.8500000000000005E-8</v>
      </c>
      <c r="V2" s="5">
        <v>53.00792878</v>
      </c>
      <c r="W2" s="5">
        <v>2.8262881E-2</v>
      </c>
      <c r="X2" s="5">
        <v>43.32</v>
      </c>
      <c r="Y2" s="5">
        <f t="shared" ref="Y2:Y33" si="0">1-COS(AB2*PI()/180)</f>
        <v>5.8049686663798061E-3</v>
      </c>
      <c r="Z2" s="5">
        <f>LOG10(Y2)+I2</f>
        <v>45.482296184353757</v>
      </c>
      <c r="AA2" s="5">
        <f>LOG10(Y2)+O2</f>
        <v>49.297973299678361</v>
      </c>
      <c r="AB2" s="5">
        <v>6.1765773277598397</v>
      </c>
      <c r="AC2" s="5">
        <v>0.61551645104084696</v>
      </c>
      <c r="AD2">
        <v>4.3544792429942598</v>
      </c>
      <c r="AE2">
        <v>95.6</v>
      </c>
      <c r="AF2" s="5">
        <v>2.6057800000000002</v>
      </c>
      <c r="AG2" s="5">
        <v>1.29</v>
      </c>
    </row>
    <row r="3" spans="1:33" x14ac:dyDescent="0.35">
      <c r="A3">
        <v>50318</v>
      </c>
      <c r="B3" s="5">
        <v>1.44</v>
      </c>
      <c r="C3" s="1">
        <v>1E-8</v>
      </c>
      <c r="D3" s="1">
        <v>1.4100000000000001E-8</v>
      </c>
      <c r="E3" s="5">
        <v>0.93</v>
      </c>
      <c r="F3" s="5">
        <v>0.18</v>
      </c>
      <c r="G3" s="5">
        <v>1.62</v>
      </c>
      <c r="H3" s="5">
        <v>0.59</v>
      </c>
      <c r="I3" s="5">
        <v>50.082612822610599</v>
      </c>
      <c r="J3" s="5">
        <v>0.61631259216523704</v>
      </c>
      <c r="K3" s="5">
        <v>1.9</v>
      </c>
      <c r="L3" s="5">
        <v>6.0606061000000003E-2</v>
      </c>
      <c r="M3" s="1">
        <v>2.05E-7</v>
      </c>
      <c r="N3" s="1">
        <v>7.7699999999999994E-9</v>
      </c>
      <c r="O3" s="5">
        <v>51.382744988876098</v>
      </c>
      <c r="P3" s="5">
        <v>2.8673735951745001E-2</v>
      </c>
      <c r="Q3" s="5">
        <v>0.91466280200000005</v>
      </c>
      <c r="R3" s="5">
        <v>4.9447116999999999E-2</v>
      </c>
      <c r="S3" t="s">
        <v>27</v>
      </c>
      <c r="T3" s="1">
        <v>1.08E-6</v>
      </c>
      <c r="U3" s="1">
        <v>4.6700000000000001E-8</v>
      </c>
      <c r="V3" s="5">
        <v>52.117502430000002</v>
      </c>
      <c r="W3" s="5">
        <v>3.0064654999999999E-2</v>
      </c>
      <c r="X3" s="5">
        <v>124.101572068401</v>
      </c>
      <c r="Y3" s="5">
        <f t="shared" si="0"/>
        <v>9.9629539982457604E-3</v>
      </c>
      <c r="Z3" s="5">
        <f t="shared" ref="Z3:Z66" si="1">LOG10(Y3)+I3</f>
        <v>48.081000947673786</v>
      </c>
      <c r="AA3" s="5">
        <f t="shared" ref="AA3:AA66" si="2">LOG10(Y3)+O3</f>
        <v>49.381133113939285</v>
      </c>
      <c r="AB3" s="5">
        <v>8.0945539973760301</v>
      </c>
      <c r="AC3" s="5">
        <v>0.34294138621609199</v>
      </c>
      <c r="AD3">
        <v>2.1772396214971201</v>
      </c>
      <c r="AE3">
        <v>32</v>
      </c>
      <c r="AF3" s="5">
        <v>1.72</v>
      </c>
      <c r="AG3" s="5">
        <v>1.82</v>
      </c>
    </row>
    <row r="4" spans="1:33" x14ac:dyDescent="0.35">
      <c r="A4">
        <v>50319</v>
      </c>
      <c r="B4" s="5">
        <v>3.24</v>
      </c>
      <c r="C4" s="1">
        <v>4.31E-12</v>
      </c>
      <c r="D4" s="1">
        <v>1.7800000000000001E-12</v>
      </c>
      <c r="E4" s="5">
        <v>0.85</v>
      </c>
      <c r="F4" s="5">
        <v>0.02</v>
      </c>
      <c r="G4" s="5">
        <v>4.04</v>
      </c>
      <c r="H4" s="5">
        <v>0.17</v>
      </c>
      <c r="I4" s="5">
        <v>47.508988558877299</v>
      </c>
      <c r="J4" s="5">
        <v>0.17979894136525101</v>
      </c>
      <c r="K4" s="5">
        <v>2.02</v>
      </c>
      <c r="L4" s="5">
        <v>0.115151515</v>
      </c>
      <c r="M4" s="1">
        <v>9.1500000000000005E-8</v>
      </c>
      <c r="N4" s="1">
        <v>7.3900000000000003E-9</v>
      </c>
      <c r="O4" s="5">
        <v>51.942584578403697</v>
      </c>
      <c r="P4" s="5">
        <v>8.0307143676493803E-2</v>
      </c>
      <c r="Q4" s="5">
        <v>1.029312666</v>
      </c>
      <c r="R4" s="5">
        <v>0.17121962499999999</v>
      </c>
      <c r="S4" t="s">
        <v>28</v>
      </c>
      <c r="T4" s="1">
        <v>1.31E-6</v>
      </c>
      <c r="U4" s="1">
        <v>8.9700000000000003E-8</v>
      </c>
      <c r="V4" s="5">
        <v>53.116365799999997</v>
      </c>
      <c r="W4" s="5">
        <v>7.8123287999999999E-2</v>
      </c>
      <c r="X4" s="6">
        <v>32.289299999999997</v>
      </c>
      <c r="Y4" s="5">
        <f t="shared" si="0"/>
        <v>5.4353997054660264E-3</v>
      </c>
      <c r="Z4" s="5">
        <f t="shared" si="1"/>
        <v>45.244220045385248</v>
      </c>
      <c r="AA4" s="5">
        <f t="shared" si="2"/>
        <v>49.677816064911646</v>
      </c>
      <c r="AB4" s="5">
        <v>5.97654623362543</v>
      </c>
      <c r="AC4" s="5">
        <v>0.67604265146348896</v>
      </c>
      <c r="AD4">
        <v>2.1772396214971201</v>
      </c>
      <c r="AE4">
        <v>152.5</v>
      </c>
      <c r="AF4" s="5">
        <v>2.59</v>
      </c>
      <c r="AG4" s="5">
        <v>0</v>
      </c>
    </row>
    <row r="5" spans="1:33" x14ac:dyDescent="0.35">
      <c r="A5">
        <v>50401</v>
      </c>
      <c r="B5" s="5">
        <v>2.9</v>
      </c>
      <c r="C5" s="1">
        <v>5.4099999999999999E-11</v>
      </c>
      <c r="D5" s="1">
        <v>4.3300000000000003E-12</v>
      </c>
      <c r="E5" s="5">
        <v>0.87</v>
      </c>
      <c r="F5" s="5">
        <v>0.23499999999999999</v>
      </c>
      <c r="G5" s="5">
        <v>3.1941817170000002</v>
      </c>
      <c r="H5" s="5">
        <v>4.2267786000000002E-2</v>
      </c>
      <c r="I5" s="5">
        <v>48.509235746356602</v>
      </c>
      <c r="J5" s="5">
        <v>0.14318341905453899</v>
      </c>
      <c r="K5" s="5">
        <v>1.4</v>
      </c>
      <c r="L5" s="5">
        <v>4.2424242000000001E-2</v>
      </c>
      <c r="M5" s="1">
        <v>8.4900000000000005E-7</v>
      </c>
      <c r="N5" s="1">
        <v>4.3299999999999997E-8</v>
      </c>
      <c r="O5" s="5">
        <v>52.427145806191497</v>
      </c>
      <c r="P5" s="5">
        <v>3.3457148353761998E-2</v>
      </c>
      <c r="Q5" s="5">
        <v>0.441937888</v>
      </c>
      <c r="R5" s="5">
        <v>2.5516786E-2</v>
      </c>
      <c r="S5" t="s">
        <v>27</v>
      </c>
      <c r="T5" s="1">
        <v>8.2199999999999992E-6</v>
      </c>
      <c r="U5" s="1">
        <v>1.85E-7</v>
      </c>
      <c r="V5" s="5">
        <v>53.430500639999998</v>
      </c>
      <c r="W5" s="5">
        <v>2.6913108000000002E-2</v>
      </c>
      <c r="X5" s="5">
        <v>165.49</v>
      </c>
      <c r="Y5" s="5">
        <f t="shared" si="0"/>
        <v>4.4923206720699493E-3</v>
      </c>
      <c r="Z5" s="5">
        <f t="shared" si="1"/>
        <v>46.161706495980702</v>
      </c>
      <c r="AA5" s="5">
        <f t="shared" si="2"/>
        <v>50.079616555815598</v>
      </c>
      <c r="AB5" s="5">
        <v>5.4329501680363999</v>
      </c>
      <c r="AC5" s="5">
        <v>0.78496474444988695</v>
      </c>
      <c r="AD5">
        <v>0</v>
      </c>
      <c r="AE5">
        <v>33.299999999999997</v>
      </c>
      <c r="AF5" s="5">
        <v>1.81</v>
      </c>
      <c r="AG5" s="5">
        <v>1.35</v>
      </c>
    </row>
    <row r="6" spans="1:33" x14ac:dyDescent="0.35">
      <c r="A6">
        <v>50505</v>
      </c>
      <c r="B6" s="5">
        <v>4.2699999999999996</v>
      </c>
      <c r="C6" s="1">
        <v>4.9300000000000002E-12</v>
      </c>
      <c r="D6" s="1">
        <v>3.8399999999999998E-12</v>
      </c>
      <c r="E6" s="5">
        <v>1.0900000000000001</v>
      </c>
      <c r="F6" s="5">
        <v>0.04</v>
      </c>
      <c r="G6" s="5">
        <v>3.67</v>
      </c>
      <c r="H6" s="5">
        <v>0.33</v>
      </c>
      <c r="I6" s="5">
        <v>48.011933977078399</v>
      </c>
      <c r="J6" s="5">
        <v>0.33950392439005</v>
      </c>
      <c r="K6" s="5">
        <v>1.41</v>
      </c>
      <c r="L6" s="5">
        <v>7.2727272999999995E-2</v>
      </c>
      <c r="M6" s="1">
        <v>1.4999999999999999E-7</v>
      </c>
      <c r="N6" s="1">
        <v>1.44E-8</v>
      </c>
      <c r="O6" s="5">
        <v>52.004347098512298</v>
      </c>
      <c r="P6" s="5">
        <v>6.7037331216298096E-2</v>
      </c>
      <c r="Q6" s="5">
        <v>0.37508676200000002</v>
      </c>
      <c r="R6" s="5">
        <v>4.5338587999999999E-2</v>
      </c>
      <c r="S6" t="s">
        <v>27</v>
      </c>
      <c r="T6" s="1">
        <v>2.4899999999999999E-6</v>
      </c>
      <c r="U6" s="1">
        <v>1.08E-7</v>
      </c>
      <c r="V6" s="5">
        <v>53.243556570000003</v>
      </c>
      <c r="W6" s="5">
        <v>5.5772627999999998E-2</v>
      </c>
      <c r="X6" s="5">
        <v>140.25</v>
      </c>
      <c r="Y6" s="5">
        <f t="shared" si="0"/>
        <v>5.0317876339984746E-3</v>
      </c>
      <c r="Z6" s="5">
        <f t="shared" si="1"/>
        <v>45.713656280555192</v>
      </c>
      <c r="AA6" s="5">
        <f t="shared" si="2"/>
        <v>49.70606940198909</v>
      </c>
      <c r="AB6" s="5">
        <v>5.7501749275152996</v>
      </c>
      <c r="AC6" s="5">
        <v>0.72022405112466104</v>
      </c>
      <c r="AD6">
        <v>1.6615776058793801</v>
      </c>
      <c r="AE6">
        <v>58.9</v>
      </c>
      <c r="AF6" s="5">
        <v>2.1</v>
      </c>
      <c r="AG6" s="5">
        <v>1.45</v>
      </c>
    </row>
    <row r="7" spans="1:33" x14ac:dyDescent="0.35">
      <c r="A7">
        <v>50603</v>
      </c>
      <c r="B7" s="5">
        <v>2.82</v>
      </c>
      <c r="C7" s="1">
        <v>1.1E-12</v>
      </c>
      <c r="D7" s="1">
        <v>6.64E-13</v>
      </c>
      <c r="E7" s="5">
        <v>0.91</v>
      </c>
      <c r="F7" s="5">
        <v>0.1</v>
      </c>
      <c r="G7" s="5">
        <v>4.25</v>
      </c>
      <c r="H7" s="5">
        <v>0.25</v>
      </c>
      <c r="I7" s="5">
        <v>46.812584258646098</v>
      </c>
      <c r="J7" s="5">
        <v>0.26853996985044398</v>
      </c>
      <c r="K7" s="5">
        <v>1.212</v>
      </c>
      <c r="L7" s="5">
        <v>4.8484847999999997E-2</v>
      </c>
      <c r="M7" s="1">
        <v>1.5999999999999999E-6</v>
      </c>
      <c r="N7" s="1">
        <v>1.12E-7</v>
      </c>
      <c r="O7" s="5">
        <v>52.5690313288314</v>
      </c>
      <c r="P7" s="5">
        <v>4.1480555377990801E-2</v>
      </c>
      <c r="Q7" s="5">
        <v>0.34780359799999999</v>
      </c>
      <c r="R7" s="5">
        <v>2.2600917000000002E-2</v>
      </c>
      <c r="S7" t="s">
        <v>29</v>
      </c>
      <c r="T7" s="1">
        <v>8.1899999999999995E-6</v>
      </c>
      <c r="U7" s="1">
        <v>2.2700000000000001E-7</v>
      </c>
      <c r="V7" s="5">
        <v>53.295443050000003</v>
      </c>
      <c r="W7" s="5">
        <v>3.0681165E-2</v>
      </c>
      <c r="X7" s="6">
        <v>71.243499999999997</v>
      </c>
      <c r="Y7" s="5">
        <f t="shared" si="0"/>
        <v>4.8758742249567222E-3</v>
      </c>
      <c r="Z7" s="5">
        <f t="shared" si="1"/>
        <v>44.500636752944416</v>
      </c>
      <c r="AA7" s="5">
        <f t="shared" si="2"/>
        <v>50.257083823129719</v>
      </c>
      <c r="AB7" s="5">
        <v>5.6603136771532201</v>
      </c>
      <c r="AC7" s="5">
        <v>0.73583110468766799</v>
      </c>
      <c r="AD7">
        <v>0</v>
      </c>
      <c r="AE7">
        <v>21</v>
      </c>
      <c r="AF7" s="5">
        <v>1.9974499999999999</v>
      </c>
      <c r="AG7" s="5">
        <v>0</v>
      </c>
    </row>
    <row r="8" spans="1:33" x14ac:dyDescent="0.35">
      <c r="A8">
        <v>50730</v>
      </c>
      <c r="B8" s="5">
        <v>3.97</v>
      </c>
      <c r="C8" s="1">
        <v>2.5899999999999999E-11</v>
      </c>
      <c r="D8" s="1">
        <v>1.5500000000000001E-12</v>
      </c>
      <c r="E8" s="5">
        <v>0.54600000000000004</v>
      </c>
      <c r="F8" s="5">
        <v>4.8500000000000001E-2</v>
      </c>
      <c r="G8" s="5">
        <v>3.4619258720000001</v>
      </c>
      <c r="H8" s="5">
        <v>1.3566596E-2</v>
      </c>
      <c r="I8" s="5">
        <v>48.2763056379559</v>
      </c>
      <c r="J8" s="5">
        <v>4.2616262992069699E-2</v>
      </c>
      <c r="K8" s="5">
        <v>1.53</v>
      </c>
      <c r="L8" s="5">
        <v>6.6666666999999999E-2</v>
      </c>
      <c r="M8" s="1">
        <v>4.4999999999999999E-8</v>
      </c>
      <c r="N8" s="1">
        <v>4.5500000000000002E-9</v>
      </c>
      <c r="O8" s="5">
        <v>51.505076685430303</v>
      </c>
      <c r="P8" s="5">
        <v>6.3901713426640805E-2</v>
      </c>
      <c r="Q8" s="5">
        <v>0.47066564300000002</v>
      </c>
      <c r="R8" s="5">
        <v>5.0311641999999997E-2</v>
      </c>
      <c r="S8" t="s">
        <v>27</v>
      </c>
      <c r="T8" s="1">
        <v>2.3800000000000001E-6</v>
      </c>
      <c r="U8" s="1">
        <v>9.2099999999999998E-8</v>
      </c>
      <c r="V8" s="5">
        <v>53.247256989999997</v>
      </c>
      <c r="W8" s="5">
        <v>4.9372162999999997E-2</v>
      </c>
      <c r="X8" s="5">
        <v>164.87</v>
      </c>
      <c r="Y8" s="5">
        <f t="shared" si="0"/>
        <v>5.0205050156689746E-3</v>
      </c>
      <c r="Z8" s="5">
        <f t="shared" si="1"/>
        <v>45.977053043245718</v>
      </c>
      <c r="AA8" s="5">
        <f t="shared" si="2"/>
        <v>49.205824090720121</v>
      </c>
      <c r="AB8" s="5">
        <v>5.7437191815924296</v>
      </c>
      <c r="AC8" s="5">
        <v>0.72024852484386004</v>
      </c>
      <c r="AD8">
        <v>0</v>
      </c>
      <c r="AE8">
        <v>156.5</v>
      </c>
      <c r="AF8" s="5">
        <v>2.3989199999999999</v>
      </c>
      <c r="AG8" s="5">
        <v>2.5499999999999998</v>
      </c>
    </row>
    <row r="9" spans="1:33" x14ac:dyDescent="0.35">
      <c r="A9">
        <v>50802</v>
      </c>
      <c r="B9" s="5">
        <v>1.71</v>
      </c>
      <c r="C9" s="1">
        <v>2.21E-11</v>
      </c>
      <c r="D9" s="1">
        <v>1.4899999999999999E-12</v>
      </c>
      <c r="E9" s="5">
        <v>0.82099999999999995</v>
      </c>
      <c r="F9" s="5">
        <v>7.5999999999999998E-2</v>
      </c>
      <c r="G9" s="5">
        <v>3.3852514139999998</v>
      </c>
      <c r="H9" s="5">
        <v>2.4961173999999999E-2</v>
      </c>
      <c r="I9" s="5">
        <v>47.560658451894803</v>
      </c>
      <c r="J9" s="5">
        <v>4.4046904789143297E-2</v>
      </c>
      <c r="K9" s="5">
        <v>1.54</v>
      </c>
      <c r="L9" s="5">
        <v>7.8787879000000005E-2</v>
      </c>
      <c r="M9" s="1">
        <v>2.0900000000000001E-7</v>
      </c>
      <c r="N9" s="1">
        <v>1.81E-8</v>
      </c>
      <c r="O9" s="5">
        <v>51.414748093585096</v>
      </c>
      <c r="P9" s="5">
        <v>5.0776736934924203E-2</v>
      </c>
      <c r="Q9" s="5">
        <v>0.63217035499999996</v>
      </c>
      <c r="R9" s="5">
        <v>4.9655380999999998E-2</v>
      </c>
      <c r="S9" t="s">
        <v>28</v>
      </c>
      <c r="T9" s="1">
        <v>1.9999999999999999E-6</v>
      </c>
      <c r="U9" s="1">
        <v>9.5200000000000005E-8</v>
      </c>
      <c r="V9" s="5">
        <v>52.409896910000001</v>
      </c>
      <c r="W9" s="5">
        <v>3.9887684E-2</v>
      </c>
      <c r="X9" s="6">
        <v>198.286</v>
      </c>
      <c r="Y9" s="5">
        <f t="shared" si="0"/>
        <v>8.3436296439559632E-3</v>
      </c>
      <c r="Z9" s="5">
        <f t="shared" si="1"/>
        <v>45.4820134703291</v>
      </c>
      <c r="AA9" s="5">
        <f t="shared" si="2"/>
        <v>49.336103112019394</v>
      </c>
      <c r="AB9" s="5">
        <v>7.4065774479073996</v>
      </c>
      <c r="AC9" s="5">
        <v>0.35503508262776201</v>
      </c>
      <c r="AD9">
        <v>1.20321136977472</v>
      </c>
      <c r="AE9">
        <v>19</v>
      </c>
      <c r="AF9" s="5">
        <v>2.16</v>
      </c>
      <c r="AG9" s="5">
        <v>0</v>
      </c>
    </row>
    <row r="10" spans="1:33" x14ac:dyDescent="0.35">
      <c r="A10">
        <v>50824</v>
      </c>
      <c r="B10" s="5">
        <v>0.83</v>
      </c>
      <c r="C10" s="1">
        <v>5.3800000000000003E-13</v>
      </c>
      <c r="D10" s="1">
        <v>1.1E-13</v>
      </c>
      <c r="E10" s="5">
        <v>0.95</v>
      </c>
      <c r="F10" s="5">
        <v>0.13500000000000001</v>
      </c>
      <c r="G10" s="5">
        <v>4.9060303730000001</v>
      </c>
      <c r="H10" s="5">
        <v>0.145505094</v>
      </c>
      <c r="I10" s="5">
        <v>45.235922261566401</v>
      </c>
      <c r="J10" s="5">
        <v>9.5604005948765197E-2</v>
      </c>
      <c r="K10" s="5">
        <v>2.76</v>
      </c>
      <c r="L10" s="5">
        <v>0.23030302999999999</v>
      </c>
      <c r="M10" s="1">
        <v>2.3400000000000001E-8</v>
      </c>
      <c r="N10" s="1">
        <v>5.6699999999999997E-9</v>
      </c>
      <c r="O10" s="5">
        <v>50.086941225991801</v>
      </c>
      <c r="P10" s="5">
        <v>0.12135630249806</v>
      </c>
      <c r="Q10" s="5">
        <v>1.5829340759999999</v>
      </c>
      <c r="R10" s="5">
        <v>0.220306114</v>
      </c>
      <c r="S10" t="s">
        <v>30</v>
      </c>
      <c r="T10" s="1">
        <v>2.6600000000000003E-7</v>
      </c>
      <c r="U10" s="1">
        <v>3.1499999999999998E-8</v>
      </c>
      <c r="V10" s="5">
        <v>51.151800960000003</v>
      </c>
      <c r="W10" s="5">
        <v>7.9362427999999999E-2</v>
      </c>
      <c r="X10" s="6">
        <v>0.78582600000000002</v>
      </c>
      <c r="Y10" s="5">
        <f t="shared" si="0"/>
        <v>1.7898146522097425E-2</v>
      </c>
      <c r="Z10" s="5">
        <f t="shared" si="1"/>
        <v>43.488730320652252</v>
      </c>
      <c r="AA10" s="5">
        <f t="shared" si="2"/>
        <v>48.339749285077652</v>
      </c>
      <c r="AB10" s="5">
        <v>10.856542862947</v>
      </c>
      <c r="AC10" s="5">
        <v>1.3918400048664601</v>
      </c>
      <c r="AD10">
        <v>0</v>
      </c>
      <c r="AE10">
        <v>22.6</v>
      </c>
      <c r="AF10" s="5">
        <v>2.2200000000000002</v>
      </c>
      <c r="AG10" s="5">
        <v>0</v>
      </c>
    </row>
    <row r="11" spans="1:33" x14ac:dyDescent="0.35">
      <c r="A11">
        <v>50904</v>
      </c>
      <c r="B11" s="5">
        <v>6.29</v>
      </c>
      <c r="C11" s="1">
        <v>5.7900000000000002E-12</v>
      </c>
      <c r="D11" s="1">
        <v>6.1599999999999996E-12</v>
      </c>
      <c r="E11" s="5">
        <v>0.61</v>
      </c>
      <c r="F11" s="5">
        <v>0.02</v>
      </c>
      <c r="G11" s="5">
        <v>3.15</v>
      </c>
      <c r="H11" s="5">
        <v>0.4</v>
      </c>
      <c r="I11" s="5">
        <v>48.074522265402699</v>
      </c>
      <c r="J11" s="5">
        <v>0.46236938646501202</v>
      </c>
      <c r="K11" s="5">
        <v>1.25</v>
      </c>
      <c r="L11" s="5">
        <v>4.2424242000000001E-2</v>
      </c>
      <c r="M11" s="1">
        <v>5.0799999999999998E-8</v>
      </c>
      <c r="N11" s="1">
        <v>1.03E-8</v>
      </c>
      <c r="O11" s="5">
        <v>51.7071255037648</v>
      </c>
      <c r="P11" s="5">
        <v>9.5359424773591897E-2</v>
      </c>
      <c r="Q11" s="5">
        <v>0.22540022900000001</v>
      </c>
      <c r="R11" s="5">
        <v>1.8995808999999999E-2</v>
      </c>
      <c r="S11" t="s">
        <v>27</v>
      </c>
      <c r="T11" s="1">
        <v>4.8300000000000003E-6</v>
      </c>
      <c r="U11" s="1">
        <v>1.09E-7</v>
      </c>
      <c r="V11" s="5">
        <v>53.705580019999999</v>
      </c>
      <c r="W11" s="5">
        <v>3.7890074000000003E-2</v>
      </c>
      <c r="X11" s="5">
        <v>531.78</v>
      </c>
      <c r="Y11" s="5">
        <f t="shared" si="0"/>
        <v>3.8018888118132033E-3</v>
      </c>
      <c r="Z11" s="5">
        <f t="shared" si="1"/>
        <v>45.654521676953145</v>
      </c>
      <c r="AA11" s="5">
        <f t="shared" si="2"/>
        <v>49.287124915315246</v>
      </c>
      <c r="AB11" s="5">
        <v>4.9977557438998801</v>
      </c>
      <c r="AC11" s="5">
        <v>0.87307461925864105</v>
      </c>
      <c r="AD11">
        <v>1.9480565034447901</v>
      </c>
      <c r="AE11">
        <v>174.2</v>
      </c>
      <c r="AF11" s="5">
        <v>2.8</v>
      </c>
      <c r="AG11" s="5">
        <v>0.61</v>
      </c>
    </row>
    <row r="12" spans="1:33" x14ac:dyDescent="0.35">
      <c r="A12">
        <v>60115</v>
      </c>
      <c r="B12" s="5">
        <v>3.53</v>
      </c>
      <c r="C12" s="1">
        <v>3.5199999999999999E-12</v>
      </c>
      <c r="D12" s="1">
        <v>6.6200000000000001E-13</v>
      </c>
      <c r="E12" s="5">
        <v>0.96</v>
      </c>
      <c r="F12" s="5">
        <v>0.20502000000000001</v>
      </c>
      <c r="G12" s="5">
        <v>3.0581594619999999</v>
      </c>
      <c r="H12" s="5">
        <v>0.111601511</v>
      </c>
      <c r="I12" s="5">
        <v>47.577990926933197</v>
      </c>
      <c r="J12" s="5">
        <v>0.15736881313658099</v>
      </c>
      <c r="K12" s="5">
        <v>1.76</v>
      </c>
      <c r="L12" s="5">
        <v>7.2727272999999995E-2</v>
      </c>
      <c r="M12" s="1">
        <v>6.1200000000000005E-8</v>
      </c>
      <c r="N12" s="1">
        <v>4.1199999999999998E-9</v>
      </c>
      <c r="O12" s="5">
        <v>51.686980045198098</v>
      </c>
      <c r="P12" s="5">
        <v>5.59609723572159E-2</v>
      </c>
      <c r="Q12" s="5">
        <v>0.69588332799999997</v>
      </c>
      <c r="R12" s="5">
        <v>7.6457179E-2</v>
      </c>
      <c r="S12" t="s">
        <v>27</v>
      </c>
      <c r="T12" s="1">
        <v>1.7099999999999999E-6</v>
      </c>
      <c r="U12" s="1">
        <v>9.09E-8</v>
      </c>
      <c r="V12" s="5">
        <v>53.151545370000001</v>
      </c>
      <c r="W12" s="5">
        <v>5.3007646999999998E-2</v>
      </c>
      <c r="X12" s="5">
        <v>316.24926584887999</v>
      </c>
      <c r="Y12" s="5">
        <f t="shared" si="0"/>
        <v>5.3206319070855379E-3</v>
      </c>
      <c r="Z12" s="5">
        <f t="shared" si="1"/>
        <v>45.303954141458142</v>
      </c>
      <c r="AA12" s="5">
        <f t="shared" si="2"/>
        <v>49.412943259723043</v>
      </c>
      <c r="AB12" s="5">
        <v>5.9130559137857803</v>
      </c>
      <c r="AC12" s="5">
        <v>0.68261417034158201</v>
      </c>
      <c r="AD12">
        <v>1.8907607239317099</v>
      </c>
      <c r="AE12">
        <v>139.6</v>
      </c>
      <c r="AF12" s="5">
        <v>3.0931000000000002</v>
      </c>
      <c r="AG12" s="5">
        <v>1.47</v>
      </c>
    </row>
    <row r="13" spans="1:33" x14ac:dyDescent="0.35">
      <c r="A13">
        <v>60124</v>
      </c>
      <c r="B13" s="5">
        <v>2.2970000000000002</v>
      </c>
      <c r="C13" s="1">
        <v>4.0200000000000001E-11</v>
      </c>
      <c r="D13" s="1">
        <v>3.2599999999999998E-12</v>
      </c>
      <c r="E13" s="5">
        <v>0.97</v>
      </c>
      <c r="F13" s="5">
        <v>0.14502000000000001</v>
      </c>
      <c r="G13" s="5">
        <v>3.7582472579999999</v>
      </c>
      <c r="H13" s="5">
        <v>2.9482916000000001E-2</v>
      </c>
      <c r="I13" s="5">
        <v>48.196277556639401</v>
      </c>
      <c r="J13" s="5">
        <v>8.2982116842192005E-2</v>
      </c>
      <c r="K13" s="5">
        <v>1.84</v>
      </c>
      <c r="L13" s="5">
        <v>0.115151515</v>
      </c>
      <c r="M13" s="1">
        <v>5.91E-8</v>
      </c>
      <c r="N13" s="1">
        <v>7.9599999999999998E-9</v>
      </c>
      <c r="O13" s="5">
        <v>51.296283521307501</v>
      </c>
      <c r="P13" s="5">
        <v>8.3552986463734102E-2</v>
      </c>
      <c r="Q13" s="5">
        <v>0.82623001600000001</v>
      </c>
      <c r="R13" s="5">
        <v>0.113505208</v>
      </c>
      <c r="S13" t="s">
        <v>28</v>
      </c>
      <c r="T13" s="1">
        <v>4.6100000000000001E-7</v>
      </c>
      <c r="U13" s="1">
        <v>3.2100000000000003E-8</v>
      </c>
      <c r="V13" s="5">
        <v>52.204516179999999</v>
      </c>
      <c r="W13" s="5">
        <v>6.6888425000000001E-2</v>
      </c>
      <c r="X13" s="5">
        <v>97.702668830608303</v>
      </c>
      <c r="Y13" s="5">
        <f t="shared" si="0"/>
        <v>9.4506966352169153E-3</v>
      </c>
      <c r="Z13" s="5">
        <f t="shared" si="1"/>
        <v>46.171741379294659</v>
      </c>
      <c r="AA13" s="5">
        <f t="shared" si="2"/>
        <v>49.271747343962758</v>
      </c>
      <c r="AB13" s="5">
        <v>7.8833746746154496</v>
      </c>
      <c r="AC13" s="5">
        <v>0.35488261619758599</v>
      </c>
      <c r="AD13">
        <v>3.0366763141933601</v>
      </c>
      <c r="AE13" t="s">
        <v>156</v>
      </c>
      <c r="AF13" s="5">
        <v>2.2123699999999999</v>
      </c>
      <c r="AG13" s="5">
        <v>0</v>
      </c>
    </row>
    <row r="14" spans="1:33" x14ac:dyDescent="0.35">
      <c r="A14">
        <v>60206</v>
      </c>
      <c r="B14" s="5">
        <v>4.05</v>
      </c>
      <c r="C14" s="1">
        <v>5.6899999999999999E-11</v>
      </c>
      <c r="D14" s="1">
        <v>1.62E-11</v>
      </c>
      <c r="E14" s="5">
        <v>1.29</v>
      </c>
      <c r="F14" s="5">
        <v>0.58499999999999996</v>
      </c>
      <c r="G14" s="5">
        <v>3.1284724759999998</v>
      </c>
      <c r="H14" s="5">
        <v>8.3984592999999996E-2</v>
      </c>
      <c r="I14" s="5">
        <v>49.158777795947998</v>
      </c>
      <c r="J14" s="5">
        <v>0.42960415656148299</v>
      </c>
      <c r="K14" s="5">
        <v>1.69</v>
      </c>
      <c r="L14" s="5">
        <v>4.8484847999999997E-2</v>
      </c>
      <c r="M14" s="1">
        <v>1.9500000000000001E-7</v>
      </c>
      <c r="N14" s="1">
        <v>7.2099999999999997E-9</v>
      </c>
      <c r="O14" s="5">
        <v>52.271725314044197</v>
      </c>
      <c r="P14" s="5">
        <v>3.7690738827759397E-2</v>
      </c>
      <c r="Q14" s="5">
        <v>0.60531254199999995</v>
      </c>
      <c r="R14" s="5">
        <v>4.7526593999999998E-2</v>
      </c>
      <c r="S14" t="s">
        <v>28</v>
      </c>
      <c r="T14" s="1">
        <v>8.3099999999999996E-7</v>
      </c>
      <c r="U14" s="1">
        <v>2.55E-8</v>
      </c>
      <c r="V14" s="5">
        <v>52.920187390000002</v>
      </c>
      <c r="W14" s="5">
        <v>3.6610678000000001E-2</v>
      </c>
      <c r="X14" s="5">
        <v>439.07593518206397</v>
      </c>
      <c r="Y14" s="5">
        <f t="shared" si="0"/>
        <v>6.1223179984724041E-3</v>
      </c>
      <c r="Z14" s="5">
        <f t="shared" si="1"/>
        <v>46.945693679424785</v>
      </c>
      <c r="AA14" s="5">
        <f t="shared" si="2"/>
        <v>50.058641197520984</v>
      </c>
      <c r="AB14" s="5">
        <v>6.3433313119989299</v>
      </c>
      <c r="AC14" s="5">
        <v>0.57714776625407305</v>
      </c>
      <c r="AD14">
        <v>2.00535228295788</v>
      </c>
      <c r="AE14">
        <v>7.6</v>
      </c>
      <c r="AF14" s="5">
        <v>2.93696</v>
      </c>
      <c r="AG14" s="5">
        <v>0</v>
      </c>
    </row>
    <row r="15" spans="1:33" x14ac:dyDescent="0.35">
      <c r="A15">
        <v>60210</v>
      </c>
      <c r="B15" s="5">
        <v>3.91</v>
      </c>
      <c r="C15" s="1">
        <v>4.8400000000000004E-12</v>
      </c>
      <c r="D15" s="1">
        <v>2.6499999999999998E-12</v>
      </c>
      <c r="E15" s="5">
        <v>1.05</v>
      </c>
      <c r="F15" s="5">
        <v>0.04</v>
      </c>
      <c r="G15" s="5">
        <v>3.77</v>
      </c>
      <c r="H15" s="5">
        <v>0.22</v>
      </c>
      <c r="I15" s="5">
        <v>47.8828443108344</v>
      </c>
      <c r="J15" s="5">
        <v>0.23938661623753801</v>
      </c>
      <c r="K15" s="5">
        <v>1.53</v>
      </c>
      <c r="L15" s="5">
        <v>5.4545455E-2</v>
      </c>
      <c r="M15" s="1">
        <v>2.03E-7</v>
      </c>
      <c r="N15" s="1">
        <v>1.3599999999999999E-8</v>
      </c>
      <c r="O15" s="5">
        <v>52.146132611199199</v>
      </c>
      <c r="P15" s="5">
        <v>4.7618201937466999E-2</v>
      </c>
      <c r="Q15" s="5">
        <v>0.473360155</v>
      </c>
      <c r="R15" s="5">
        <v>4.1086128E-2</v>
      </c>
      <c r="S15" t="s">
        <v>28</v>
      </c>
      <c r="T15" s="1">
        <v>7.6599999999999995E-6</v>
      </c>
      <c r="U15" s="1">
        <v>2.48E-7</v>
      </c>
      <c r="V15" s="5">
        <v>53.741619470000003</v>
      </c>
      <c r="W15" s="5">
        <v>4.0232365999999999E-2</v>
      </c>
      <c r="X15" s="6">
        <v>164.24600000000001</v>
      </c>
      <c r="Y15" s="5">
        <f t="shared" si="0"/>
        <v>3.71967160072606E-3</v>
      </c>
      <c r="Z15" s="5">
        <f t="shared" si="1"/>
        <v>45.453348909778612</v>
      </c>
      <c r="AA15" s="5">
        <f t="shared" si="2"/>
        <v>49.716637210143411</v>
      </c>
      <c r="AB15" s="5">
        <v>4.9433873399788597</v>
      </c>
      <c r="AC15" s="5">
        <v>0.88336506937265002</v>
      </c>
      <c r="AD15">
        <v>1.20321136977472</v>
      </c>
      <c r="AE15">
        <v>255</v>
      </c>
      <c r="AF15" s="5">
        <v>2.13</v>
      </c>
      <c r="AG15" s="5">
        <v>0</v>
      </c>
    </row>
    <row r="16" spans="1:33" x14ac:dyDescent="0.35">
      <c r="A16">
        <v>60218</v>
      </c>
      <c r="B16" s="5">
        <v>3.3099999999999997E-2</v>
      </c>
      <c r="C16" s="1">
        <v>1.32E-12</v>
      </c>
      <c r="D16" s="1">
        <v>5.3400000000000005E-13</v>
      </c>
      <c r="E16" s="5">
        <v>3.51</v>
      </c>
      <c r="F16" s="5">
        <v>0.45495999999999998</v>
      </c>
      <c r="G16" s="5">
        <v>5.2936012870000004</v>
      </c>
      <c r="H16" s="5">
        <v>0.132554266</v>
      </c>
      <c r="I16" s="5">
        <v>42.5588085882844</v>
      </c>
      <c r="J16" s="5">
        <v>0.17580963630342999</v>
      </c>
      <c r="K16" s="5">
        <v>2.3199999999999998</v>
      </c>
      <c r="L16" s="5">
        <v>0.19454545500000001</v>
      </c>
      <c r="M16" s="1">
        <v>4.6800000000000004E-9</v>
      </c>
      <c r="N16" s="1">
        <v>7.49E-10</v>
      </c>
      <c r="O16" s="5">
        <v>46.077508738369097</v>
      </c>
      <c r="P16" s="5">
        <v>6.9560110134165604E-2</v>
      </c>
      <c r="Q16" s="5">
        <v>1.010474959</v>
      </c>
      <c r="R16" s="5">
        <v>6.4015369999999997E-3</v>
      </c>
      <c r="S16" t="s">
        <v>31</v>
      </c>
      <c r="T16" s="1">
        <v>1.57E-6</v>
      </c>
      <c r="U16" s="1">
        <v>9.2099999999999998E-8</v>
      </c>
      <c r="V16" s="5">
        <v>48.60359382</v>
      </c>
      <c r="W16" s="5">
        <v>2.5624898E-2</v>
      </c>
      <c r="X16" s="5">
        <v>42.3576165981206</v>
      </c>
      <c r="Y16" s="5">
        <f t="shared" si="0"/>
        <v>8.3974755950964486E-2</v>
      </c>
      <c r="Z16" s="5">
        <f t="shared" si="1"/>
        <v>41.482957338645036</v>
      </c>
      <c r="AA16" s="5">
        <f t="shared" si="2"/>
        <v>45.001657488729734</v>
      </c>
      <c r="AB16" s="5">
        <v>23.648252592807602</v>
      </c>
      <c r="AC16" s="5">
        <v>9.8081447309901595</v>
      </c>
      <c r="AD16">
        <v>12.6050714928781</v>
      </c>
      <c r="AE16" t="s">
        <v>157</v>
      </c>
      <c r="AF16" s="5">
        <v>4.1837600000000004</v>
      </c>
      <c r="AG16" s="5">
        <v>0</v>
      </c>
    </row>
    <row r="17" spans="1:33" x14ac:dyDescent="0.35">
      <c r="A17">
        <v>60418</v>
      </c>
      <c r="B17" s="5">
        <v>1.49</v>
      </c>
      <c r="C17" s="1">
        <v>1.4800000000000001E-10</v>
      </c>
      <c r="D17" s="1">
        <v>2.1799999999999998E-11</v>
      </c>
      <c r="E17" s="5">
        <v>1.04</v>
      </c>
      <c r="F17" s="5">
        <v>0.215</v>
      </c>
      <c r="G17" s="5">
        <v>2.6829323770000002</v>
      </c>
      <c r="H17" s="5">
        <v>7.3972319999999994E-2</v>
      </c>
      <c r="I17" s="5">
        <v>48.332448364632597</v>
      </c>
      <c r="J17" s="5">
        <v>0.10652855057275</v>
      </c>
      <c r="K17" s="5">
        <v>1.7</v>
      </c>
      <c r="L17" s="5">
        <v>3.6363635999999998E-2</v>
      </c>
      <c r="M17" s="1">
        <v>4.5299999999999999E-7</v>
      </c>
      <c r="N17" s="1">
        <v>1.6899999999999999E-8</v>
      </c>
      <c r="O17" s="5">
        <v>51.683577073237899</v>
      </c>
      <c r="P17" s="5">
        <v>2.1681298016254801E-2</v>
      </c>
      <c r="Q17" s="5">
        <v>0.76057176000000004</v>
      </c>
      <c r="R17" s="5">
        <v>2.5231144E-2</v>
      </c>
      <c r="S17" t="s">
        <v>27</v>
      </c>
      <c r="T17" s="1">
        <v>8.3299999999999999E-6</v>
      </c>
      <c r="U17" s="1">
        <v>1.5300000000000001E-7</v>
      </c>
      <c r="V17" s="5">
        <v>52.961449500000001</v>
      </c>
      <c r="W17" s="5">
        <v>1.6468113E-2</v>
      </c>
      <c r="X17" s="5">
        <v>134.99</v>
      </c>
      <c r="Y17" s="5">
        <f t="shared" si="0"/>
        <v>5.9709733014227107E-3</v>
      </c>
      <c r="Z17" s="5">
        <f t="shared" si="1"/>
        <v>46.108493493916754</v>
      </c>
      <c r="AA17" s="5">
        <f t="shared" si="2"/>
        <v>49.459622202522056</v>
      </c>
      <c r="AB17" s="5">
        <v>6.2643574148014203</v>
      </c>
      <c r="AC17" s="5">
        <v>0.59282901285793899</v>
      </c>
      <c r="AD17">
        <v>1.0313240312354801</v>
      </c>
      <c r="AE17">
        <v>103.1</v>
      </c>
      <c r="AF17" s="5">
        <v>2.5586000000000002</v>
      </c>
      <c r="AG17" s="5">
        <v>1.5</v>
      </c>
    </row>
    <row r="18" spans="1:33" x14ac:dyDescent="0.35">
      <c r="A18">
        <v>60512</v>
      </c>
      <c r="B18" s="5">
        <v>2.1</v>
      </c>
      <c r="C18" s="1">
        <v>1.6E-12</v>
      </c>
      <c r="D18" s="1">
        <v>5.6999999999999999E-13</v>
      </c>
      <c r="E18" s="5">
        <v>1.0900000000000001</v>
      </c>
      <c r="F18" s="5">
        <v>0.28503000000000001</v>
      </c>
      <c r="G18" s="5">
        <v>3.3170000000000002</v>
      </c>
      <c r="H18" s="5">
        <v>0.21279535399999999</v>
      </c>
      <c r="I18" s="5">
        <v>46.7609398300607</v>
      </c>
      <c r="J18" s="5">
        <v>0.20869180649775901</v>
      </c>
      <c r="K18" s="5">
        <v>2.48</v>
      </c>
      <c r="L18" s="5">
        <v>0.18181818199999999</v>
      </c>
      <c r="M18" s="1">
        <v>4.6100000000000003E-8</v>
      </c>
      <c r="N18" s="1">
        <v>6.2099999999999999E-9</v>
      </c>
      <c r="O18" s="5">
        <v>51.4121518333898</v>
      </c>
      <c r="P18" s="5">
        <v>0.106789124535025</v>
      </c>
      <c r="Q18" s="5">
        <v>1.721288285</v>
      </c>
      <c r="R18" s="5">
        <v>0.35408530999999999</v>
      </c>
      <c r="S18" t="s">
        <v>27</v>
      </c>
      <c r="T18" s="1">
        <v>2.3200000000000001E-7</v>
      </c>
      <c r="U18" s="1">
        <v>2.4200000000000002E-8</v>
      </c>
      <c r="V18" s="5">
        <v>52.129521570000001</v>
      </c>
      <c r="W18" s="5">
        <v>0.100167776</v>
      </c>
      <c r="X18" s="5">
        <v>22.31</v>
      </c>
      <c r="Y18" s="5">
        <f t="shared" si="0"/>
        <v>9.89057656874337E-3</v>
      </c>
      <c r="Z18" s="5">
        <f t="shared" si="1"/>
        <v>44.756161439486497</v>
      </c>
      <c r="AA18" s="5">
        <f t="shared" si="2"/>
        <v>49.407373442815597</v>
      </c>
      <c r="AB18" s="5">
        <v>8.0650495081570792</v>
      </c>
      <c r="AC18" s="5">
        <v>0.41223345966672797</v>
      </c>
      <c r="AD18">
        <v>0</v>
      </c>
      <c r="AE18">
        <v>8.5</v>
      </c>
      <c r="AF18" s="5">
        <v>2.91303</v>
      </c>
      <c r="AG18" s="5">
        <v>1.18</v>
      </c>
    </row>
    <row r="19" spans="1:33" x14ac:dyDescent="0.35">
      <c r="A19">
        <v>60522</v>
      </c>
      <c r="B19" s="5">
        <v>5.1100000000000003</v>
      </c>
      <c r="C19" s="1">
        <v>1.8899999999999998E-12</v>
      </c>
      <c r="D19" s="1">
        <v>5.7999999999999995E-13</v>
      </c>
      <c r="E19" s="5">
        <v>1.1399999999999999</v>
      </c>
      <c r="F19" s="5">
        <v>0.28503000000000001</v>
      </c>
      <c r="G19" s="5">
        <v>3.1680957350000001</v>
      </c>
      <c r="H19" s="5">
        <v>0.144427202</v>
      </c>
      <c r="I19" s="5">
        <v>47.824313302326203</v>
      </c>
      <c r="J19" s="5">
        <v>0.26068886015855902</v>
      </c>
      <c r="K19" s="5">
        <v>1.56</v>
      </c>
      <c r="L19" s="5">
        <v>9.0909090999999997E-2</v>
      </c>
      <c r="M19" s="1">
        <v>4.4400000000000001E-8</v>
      </c>
      <c r="N19" s="1">
        <v>8.98E-9</v>
      </c>
      <c r="O19" s="5">
        <v>51.739330566326899</v>
      </c>
      <c r="P19" s="5">
        <v>0.11323264798827699</v>
      </c>
      <c r="Q19" s="5">
        <v>0.45096399300000001</v>
      </c>
      <c r="R19" s="5">
        <v>7.4201073000000006E-2</v>
      </c>
      <c r="S19" t="s">
        <v>27</v>
      </c>
      <c r="T19" s="1">
        <v>1.1400000000000001E-6</v>
      </c>
      <c r="U19" s="1">
        <v>6.73E-8</v>
      </c>
      <c r="V19" s="5">
        <v>53.168591659999997</v>
      </c>
      <c r="W19" s="5">
        <v>7.5918548000000002E-2</v>
      </c>
      <c r="X19" s="5">
        <v>470.171221428835</v>
      </c>
      <c r="Y19" s="5">
        <f t="shared" si="0"/>
        <v>5.265895853812208E-3</v>
      </c>
      <c r="Z19" s="5">
        <f t="shared" si="1"/>
        <v>45.545785567927638</v>
      </c>
      <c r="AA19" s="5">
        <f t="shared" si="2"/>
        <v>49.460802831928333</v>
      </c>
      <c r="AB19" s="5">
        <v>5.8825350893322099</v>
      </c>
      <c r="AC19" s="5">
        <v>0.69640587807460497</v>
      </c>
      <c r="AD19">
        <v>0</v>
      </c>
      <c r="AE19">
        <v>71.099999999999994</v>
      </c>
      <c r="AF19" s="5">
        <v>2.9545400000000002</v>
      </c>
      <c r="AG19" s="5">
        <v>1.47</v>
      </c>
    </row>
    <row r="20" spans="1:33" x14ac:dyDescent="0.35">
      <c r="A20">
        <v>60526</v>
      </c>
      <c r="B20" s="5">
        <v>3.21</v>
      </c>
      <c r="C20" s="1">
        <v>4.2200000000000002E-12</v>
      </c>
      <c r="D20" s="1">
        <v>7.2300000000000005E-13</v>
      </c>
      <c r="E20" s="5">
        <v>0.95099999999999996</v>
      </c>
      <c r="F20" s="5">
        <v>0.1075</v>
      </c>
      <c r="G20" s="5">
        <v>3.267967128</v>
      </c>
      <c r="H20" s="5">
        <v>0.104057308</v>
      </c>
      <c r="I20" s="5">
        <v>47.553650593649799</v>
      </c>
      <c r="J20" s="5">
        <v>0.100200322763825</v>
      </c>
      <c r="K20" s="5">
        <v>2.0099999999999998</v>
      </c>
      <c r="L20" s="5">
        <v>0.14545454499999999</v>
      </c>
      <c r="M20" s="1">
        <v>1.04E-7</v>
      </c>
      <c r="N20" s="1">
        <v>7.4199999999999996E-9</v>
      </c>
      <c r="O20" s="5">
        <v>51.982204125641204</v>
      </c>
      <c r="P20" s="5">
        <v>9.5945676932658902E-2</v>
      </c>
      <c r="Q20" s="5">
        <v>1.014478438</v>
      </c>
      <c r="R20" s="5">
        <v>0.21211270700000001</v>
      </c>
      <c r="S20" t="s">
        <v>28</v>
      </c>
      <c r="T20" s="1">
        <v>1.26E-6</v>
      </c>
      <c r="U20" s="1">
        <v>9.9999999999999995E-8</v>
      </c>
      <c r="V20" s="5">
        <v>53.083428599999998</v>
      </c>
      <c r="W20" s="5">
        <v>9.7126299999999999E-2</v>
      </c>
      <c r="X20" s="6">
        <v>13.683400000000001</v>
      </c>
      <c r="Y20" s="5">
        <f t="shared" si="0"/>
        <v>5.5450950186769488E-3</v>
      </c>
      <c r="Z20" s="5">
        <f t="shared" si="1"/>
        <v>45.297559586106757</v>
      </c>
      <c r="AA20" s="5">
        <f t="shared" si="2"/>
        <v>49.726113118098162</v>
      </c>
      <c r="AB20" s="5">
        <v>6.0366085496831401</v>
      </c>
      <c r="AC20" s="5">
        <v>0.67082155299075097</v>
      </c>
      <c r="AD20">
        <v>3.6096341093241802</v>
      </c>
      <c r="AE20">
        <v>298.2</v>
      </c>
      <c r="AF20" s="5">
        <v>2.96</v>
      </c>
      <c r="AG20" s="5">
        <v>0</v>
      </c>
    </row>
    <row r="21" spans="1:33" x14ac:dyDescent="0.35">
      <c r="A21">
        <v>60604</v>
      </c>
      <c r="B21" s="5">
        <v>2.68</v>
      </c>
      <c r="C21" s="1">
        <v>2.3199999999999998E-12</v>
      </c>
      <c r="D21" s="1">
        <v>2.9300000000000001E-13</v>
      </c>
      <c r="E21" s="5">
        <v>1.085</v>
      </c>
      <c r="F21" s="5">
        <v>9.7500000000000003E-2</v>
      </c>
      <c r="G21" s="5">
        <v>3.8755287250000001</v>
      </c>
      <c r="H21" s="5">
        <v>6.1681399999999997E-2</v>
      </c>
      <c r="I21" s="5">
        <v>47.183732263943</v>
      </c>
      <c r="J21" s="5">
        <v>7.7795202718284398E-2</v>
      </c>
      <c r="K21" s="5">
        <v>2.0099999999999998</v>
      </c>
      <c r="L21" s="5">
        <v>0.25454545499999998</v>
      </c>
      <c r="M21" s="1">
        <v>1.8399999999999999E-8</v>
      </c>
      <c r="N21" s="1">
        <v>3.7099999999999998E-9</v>
      </c>
      <c r="O21" s="5">
        <v>51.040623515661103</v>
      </c>
      <c r="P21" s="5">
        <v>0.16856383748602299</v>
      </c>
      <c r="Q21" s="5">
        <v>1.0131143760000001</v>
      </c>
      <c r="R21" s="5">
        <v>0.33599990899999999</v>
      </c>
      <c r="S21" t="s">
        <v>27</v>
      </c>
      <c r="T21" s="1">
        <v>4.0200000000000003E-7</v>
      </c>
      <c r="U21" s="1">
        <v>6.4200000000000006E-8</v>
      </c>
      <c r="V21" s="5">
        <v>52.397012590000003</v>
      </c>
      <c r="W21" s="5">
        <v>0.159863223</v>
      </c>
      <c r="X21" s="5">
        <v>36.82</v>
      </c>
      <c r="Y21" s="5">
        <f t="shared" si="0"/>
        <v>8.4090991078475952E-3</v>
      </c>
      <c r="Z21" s="5">
        <f t="shared" si="1"/>
        <v>45.108481734955198</v>
      </c>
      <c r="AA21" s="5">
        <f t="shared" si="2"/>
        <v>48.965372986673302</v>
      </c>
      <c r="AB21" s="5">
        <v>7.4356197358835701</v>
      </c>
      <c r="AC21" s="5">
        <v>0.49564640101634</v>
      </c>
      <c r="AD21">
        <v>0</v>
      </c>
      <c r="AE21">
        <v>95</v>
      </c>
      <c r="AF21" s="5">
        <v>2.33</v>
      </c>
      <c r="AG21" s="5">
        <v>1.17</v>
      </c>
    </row>
    <row r="22" spans="1:33" x14ac:dyDescent="0.35">
      <c r="A22">
        <v>60605</v>
      </c>
      <c r="B22" s="5">
        <v>3.8</v>
      </c>
      <c r="C22" s="1">
        <v>1.0499999999999999E-11</v>
      </c>
      <c r="D22" s="1">
        <v>2.7299999999999999E-12</v>
      </c>
      <c r="E22" s="5">
        <v>0.94</v>
      </c>
      <c r="F22" s="5">
        <v>0.12</v>
      </c>
      <c r="G22" s="5">
        <v>3.2887599999999999</v>
      </c>
      <c r="H22" s="5">
        <v>5.4681800000000003E-2</v>
      </c>
      <c r="I22" s="5">
        <v>48.114295960036202</v>
      </c>
      <c r="J22" s="5">
        <v>0.139402443652899</v>
      </c>
      <c r="K22" s="5">
        <v>1.55</v>
      </c>
      <c r="L22" s="5">
        <v>0.12121212100000001</v>
      </c>
      <c r="M22" s="1">
        <v>3.7200000000000002E-8</v>
      </c>
      <c r="N22" s="1">
        <v>4.5100000000000003E-9</v>
      </c>
      <c r="O22" s="5">
        <v>51.397965518271697</v>
      </c>
      <c r="P22" s="5">
        <v>9.7932896548549794E-2</v>
      </c>
      <c r="Q22" s="5">
        <v>0.49367535000000001</v>
      </c>
      <c r="R22" s="5">
        <v>9.3865091999999997E-2</v>
      </c>
      <c r="S22" t="s">
        <v>150</v>
      </c>
      <c r="T22" s="1">
        <v>6.9699999999999995E-7</v>
      </c>
      <c r="U22" s="1">
        <v>5.4499999999999998E-8</v>
      </c>
      <c r="V22" s="5">
        <v>52.689291830000002</v>
      </c>
      <c r="W22" s="5">
        <v>8.9284699999999995E-2</v>
      </c>
      <c r="X22" s="5">
        <v>416.02873378029102</v>
      </c>
      <c r="Y22" s="5">
        <f t="shared" si="0"/>
        <v>7.0428222087643988E-3</v>
      </c>
      <c r="Z22" s="5">
        <f t="shared" si="1"/>
        <v>45.962042685099391</v>
      </c>
      <c r="AA22" s="5">
        <f t="shared" si="2"/>
        <v>49.245712243334886</v>
      </c>
      <c r="AB22" s="5">
        <v>6.8040298580724103</v>
      </c>
      <c r="AC22" s="5">
        <v>0.49763095363269999</v>
      </c>
      <c r="AD22">
        <v>1.5469860468532199</v>
      </c>
      <c r="AE22">
        <v>79.099999999999994</v>
      </c>
      <c r="AF22" s="5">
        <v>2.3006099999999998</v>
      </c>
      <c r="AG22" s="5">
        <v>1.35</v>
      </c>
    </row>
    <row r="23" spans="1:33" x14ac:dyDescent="0.35">
      <c r="A23">
        <v>60614</v>
      </c>
      <c r="B23" s="5">
        <v>0.125</v>
      </c>
      <c r="C23" s="1">
        <v>1.5500000000000001E-12</v>
      </c>
      <c r="D23" s="1">
        <v>2.0299999999999999E-13</v>
      </c>
      <c r="E23" s="5">
        <v>0.88700000000000001</v>
      </c>
      <c r="F23" s="5">
        <v>5.5500000000000001E-2</v>
      </c>
      <c r="G23" s="5">
        <v>5.0107711650000004</v>
      </c>
      <c r="H23" s="5">
        <v>3.5938777999999998E-2</v>
      </c>
      <c r="I23" s="5">
        <v>43.796650698145399</v>
      </c>
      <c r="J23" s="5">
        <v>5.6949373814623797E-2</v>
      </c>
      <c r="K23" s="5">
        <v>2.13</v>
      </c>
      <c r="L23" s="5">
        <v>2.3030302999999998E-2</v>
      </c>
      <c r="M23" s="1">
        <v>6.7100000000000001E-7</v>
      </c>
      <c r="N23" s="1">
        <v>4.3000000000000001E-8</v>
      </c>
      <c r="O23" s="5">
        <v>49.445471583098801</v>
      </c>
      <c r="P23" s="5">
        <v>2.7856013748126698E-2</v>
      </c>
      <c r="Q23" s="5">
        <v>1.015429621</v>
      </c>
      <c r="R23" s="5">
        <v>2.7544330000000001E-3</v>
      </c>
      <c r="S23" t="s">
        <v>32</v>
      </c>
      <c r="T23" s="1">
        <v>2.0400000000000001E-5</v>
      </c>
      <c r="U23" s="1">
        <v>2.2000000000000001E-7</v>
      </c>
      <c r="V23" s="5">
        <v>50.930001619999999</v>
      </c>
      <c r="W23" s="5">
        <v>4.8294540000000004E-3</v>
      </c>
      <c r="X23" s="6">
        <v>2.1680100000000002</v>
      </c>
      <c r="Y23" s="5">
        <f t="shared" si="0"/>
        <v>2.0475873891196206E-2</v>
      </c>
      <c r="Z23" s="5">
        <f t="shared" si="1"/>
        <v>42.107893144256742</v>
      </c>
      <c r="AA23" s="5">
        <f t="shared" si="2"/>
        <v>47.756714029210144</v>
      </c>
      <c r="AB23" s="5">
        <v>11.614558279087101</v>
      </c>
      <c r="AC23" s="5">
        <v>1.74228989589746</v>
      </c>
      <c r="AD23">
        <v>7.5630428957268601</v>
      </c>
      <c r="AE23">
        <v>108.7</v>
      </c>
      <c r="AF23" s="5">
        <v>3.2204999999999999</v>
      </c>
      <c r="AG23" s="5">
        <v>0</v>
      </c>
    </row>
    <row r="24" spans="1:33" x14ac:dyDescent="0.35">
      <c r="A24">
        <v>60707</v>
      </c>
      <c r="B24" s="5">
        <v>3.43</v>
      </c>
      <c r="C24" s="1">
        <v>3.75E-12</v>
      </c>
      <c r="D24" s="1">
        <v>1.4100000000000001E-12</v>
      </c>
      <c r="E24" s="5">
        <v>1.34</v>
      </c>
      <c r="F24" s="5">
        <v>0.18</v>
      </c>
      <c r="G24" s="5">
        <v>3.817158708</v>
      </c>
      <c r="H24" s="5">
        <v>0.15869737</v>
      </c>
      <c r="I24" s="5">
        <v>47.821680689269002</v>
      </c>
      <c r="J24" s="5">
        <v>0.200507135185823</v>
      </c>
      <c r="K24" s="5">
        <v>1.68</v>
      </c>
      <c r="L24" s="5">
        <v>7.8787879000000005E-2</v>
      </c>
      <c r="M24" s="1">
        <v>7.0300000000000001E-8</v>
      </c>
      <c r="N24" s="1">
        <v>8.5199999999999995E-9</v>
      </c>
      <c r="O24" s="5">
        <v>51.667978287253902</v>
      </c>
      <c r="P24" s="5">
        <v>7.3240061253849797E-2</v>
      </c>
      <c r="Q24" s="5">
        <v>0.62108466699999998</v>
      </c>
      <c r="R24" s="5">
        <v>7.2833260999999996E-2</v>
      </c>
      <c r="S24" t="s">
        <v>27</v>
      </c>
      <c r="T24" s="1">
        <v>1.5999999999999999E-6</v>
      </c>
      <c r="U24" s="1">
        <v>9.1500000000000005E-8</v>
      </c>
      <c r="V24" s="5">
        <v>53.043335669999998</v>
      </c>
      <c r="W24" s="5">
        <v>5.6661963000000003E-2</v>
      </c>
      <c r="X24" s="5">
        <v>269.64799475941101</v>
      </c>
      <c r="Y24" s="5">
        <f t="shared" si="0"/>
        <v>5.6816139209641126E-3</v>
      </c>
      <c r="Z24" s="5">
        <f t="shared" si="1"/>
        <v>45.576152408326529</v>
      </c>
      <c r="AA24" s="5">
        <f t="shared" si="2"/>
        <v>49.422450006311429</v>
      </c>
      <c r="AB24" s="5">
        <v>6.1105363050686696</v>
      </c>
      <c r="AC24" s="5">
        <v>0.63783428506050899</v>
      </c>
      <c r="AD24">
        <v>6.3598315259521296</v>
      </c>
      <c r="AE24">
        <v>66.2</v>
      </c>
      <c r="AF24" s="5">
        <v>3.0834299999999999</v>
      </c>
      <c r="AG24" s="5">
        <v>1.1499999999999999</v>
      </c>
    </row>
    <row r="25" spans="1:33" x14ac:dyDescent="0.35">
      <c r="A25">
        <v>60714</v>
      </c>
      <c r="B25" s="5">
        <v>2.71</v>
      </c>
      <c r="C25" s="1">
        <v>1.7199999999999999E-11</v>
      </c>
      <c r="D25" s="1">
        <v>1.5299999999999999E-12</v>
      </c>
      <c r="E25" s="5">
        <v>0.9</v>
      </c>
      <c r="F25" s="5">
        <v>0.155</v>
      </c>
      <c r="G25" s="5">
        <v>3.0697406780000001</v>
      </c>
      <c r="H25" s="5">
        <v>4.8536548999999998E-2</v>
      </c>
      <c r="I25" s="5">
        <v>47.9604294080223</v>
      </c>
      <c r="J25" s="5">
        <v>9.63380318030818E-2</v>
      </c>
      <c r="K25" s="5">
        <v>1.93</v>
      </c>
      <c r="L25" s="5">
        <v>6.6666666999999999E-2</v>
      </c>
      <c r="M25" s="1">
        <v>8.2300000000000002E-8</v>
      </c>
      <c r="N25" s="1">
        <v>3.8300000000000002E-9</v>
      </c>
      <c r="O25" s="5">
        <v>51.657382013615504</v>
      </c>
      <c r="P25" s="5">
        <v>4.30035524510088E-2</v>
      </c>
      <c r="Q25" s="5">
        <v>0.91231292200000003</v>
      </c>
      <c r="R25" s="5">
        <v>7.9738088999999998E-2</v>
      </c>
      <c r="S25" t="s">
        <v>150</v>
      </c>
      <c r="T25" s="1">
        <v>2.83E-6</v>
      </c>
      <c r="U25" s="1">
        <v>1.01E-7</v>
      </c>
      <c r="V25" s="5">
        <v>53.210808569999998</v>
      </c>
      <c r="W25" s="5">
        <v>4.1000802000000003E-2</v>
      </c>
      <c r="X25" s="5">
        <v>53.17</v>
      </c>
      <c r="Y25" s="5">
        <f t="shared" si="0"/>
        <v>5.1327482492719012E-3</v>
      </c>
      <c r="Z25" s="5">
        <f t="shared" si="1"/>
        <v>45.670779371555753</v>
      </c>
      <c r="AA25" s="5">
        <f t="shared" si="2"/>
        <v>49.367731977148956</v>
      </c>
      <c r="AB25" s="5">
        <v>5.8076247503515299</v>
      </c>
      <c r="AC25" s="5">
        <v>0.70416379296683695</v>
      </c>
      <c r="AD25">
        <v>1.14591559026164</v>
      </c>
      <c r="AE25">
        <v>115</v>
      </c>
      <c r="AF25" s="5">
        <v>2.6574900000000001</v>
      </c>
      <c r="AG25" s="5">
        <v>1.05</v>
      </c>
    </row>
    <row r="26" spans="1:33" x14ac:dyDescent="0.35">
      <c r="A26">
        <v>60729</v>
      </c>
      <c r="B26" s="5">
        <v>0.54</v>
      </c>
      <c r="C26" s="1">
        <v>7.9799999999999995E-12</v>
      </c>
      <c r="D26" s="1">
        <v>2.5800000000000001E-13</v>
      </c>
      <c r="E26" s="5">
        <v>1.038</v>
      </c>
      <c r="F26" s="5">
        <v>3.7999999999999999E-2</v>
      </c>
      <c r="G26" s="5">
        <v>4.8847295620000004</v>
      </c>
      <c r="H26" s="5">
        <v>1.6058289999999999E-2</v>
      </c>
      <c r="I26" s="5">
        <v>45.971899557045802</v>
      </c>
      <c r="J26" s="5">
        <v>1.57457717908565E-2</v>
      </c>
      <c r="K26" s="5">
        <v>1.75</v>
      </c>
      <c r="L26" s="5">
        <v>8.4848485000000001E-2</v>
      </c>
      <c r="M26" s="1">
        <v>8.1899999999999999E-8</v>
      </c>
      <c r="N26" s="1">
        <v>4.1400000000000002E-9</v>
      </c>
      <c r="O26" s="5">
        <v>49.929174599854598</v>
      </c>
      <c r="P26" s="5">
        <v>2.7112812133434701E-2</v>
      </c>
      <c r="Q26" s="5">
        <v>0.897676425</v>
      </c>
      <c r="R26" s="5">
        <v>3.2887349000000003E-2</v>
      </c>
      <c r="S26" t="s">
        <v>30</v>
      </c>
      <c r="T26" s="1">
        <v>2.61E-6</v>
      </c>
      <c r="U26" s="1">
        <v>1.2800000000000001E-7</v>
      </c>
      <c r="V26" s="5">
        <v>51.43903718</v>
      </c>
      <c r="W26" s="5">
        <v>2.6585543999999999E-2</v>
      </c>
      <c r="X26" s="6">
        <v>109.404</v>
      </c>
      <c r="Y26" s="5">
        <f t="shared" si="0"/>
        <v>1.5036055755855982E-2</v>
      </c>
      <c r="Z26" s="5">
        <f t="shared" si="1"/>
        <v>44.149033484516927</v>
      </c>
      <c r="AA26" s="5">
        <f t="shared" si="2"/>
        <v>48.106308527325723</v>
      </c>
      <c r="AB26" s="5">
        <v>9.9483320687010899</v>
      </c>
      <c r="AC26" s="5">
        <v>0.95436968233992503</v>
      </c>
      <c r="AD26">
        <v>17.990874767107801</v>
      </c>
      <c r="AE26">
        <v>115.3</v>
      </c>
      <c r="AF26" s="5">
        <v>2.7412000000000001</v>
      </c>
      <c r="AG26" s="5">
        <v>0</v>
      </c>
    </row>
    <row r="27" spans="1:33" x14ac:dyDescent="0.35">
      <c r="A27">
        <v>60814</v>
      </c>
      <c r="B27" s="5">
        <v>1.9219999999999999</v>
      </c>
      <c r="C27" s="1">
        <v>2.5699999999999999E-11</v>
      </c>
      <c r="D27" s="1">
        <v>2.74E-12</v>
      </c>
      <c r="E27" s="5">
        <v>1.1100000000000001</v>
      </c>
      <c r="F27" s="5">
        <v>0.11</v>
      </c>
      <c r="G27" s="5">
        <v>3.5897999999999999</v>
      </c>
      <c r="H27" s="5">
        <v>4.2322350000000002E-2</v>
      </c>
      <c r="I27" s="5">
        <v>47.8795995927006</v>
      </c>
      <c r="J27" s="5">
        <v>6.9049818762179305E-2</v>
      </c>
      <c r="K27" s="5">
        <v>1.53</v>
      </c>
      <c r="L27" s="5">
        <v>1.8181817999999999E-2</v>
      </c>
      <c r="M27" s="1">
        <v>5.4799999999999998E-7</v>
      </c>
      <c r="N27" s="1">
        <v>1.3599999999999999E-8</v>
      </c>
      <c r="O27" s="5">
        <v>51.938352505126701</v>
      </c>
      <c r="P27" s="5">
        <v>1.37060678149705E-2</v>
      </c>
      <c r="Q27" s="5">
        <v>0.60412985799999996</v>
      </c>
      <c r="R27" s="5">
        <v>1.1777987E-2</v>
      </c>
      <c r="S27" t="s">
        <v>150</v>
      </c>
      <c r="T27" s="1">
        <v>1.4600000000000001E-5</v>
      </c>
      <c r="U27" s="1">
        <v>1.4499999999999999E-7</v>
      </c>
      <c r="V27" s="5">
        <v>53.378953580000001</v>
      </c>
      <c r="W27" s="5">
        <v>9.5022260000000008E-3</v>
      </c>
      <c r="X27" s="5">
        <v>698.29856247724695</v>
      </c>
      <c r="Y27" s="5">
        <f t="shared" si="0"/>
        <v>4.6350149207488034E-3</v>
      </c>
      <c r="Z27" s="5">
        <f t="shared" si="1"/>
        <v>45.545650729236876</v>
      </c>
      <c r="AA27" s="5">
        <f t="shared" si="2"/>
        <v>49.604403641662977</v>
      </c>
      <c r="AB27" s="5">
        <v>5.5186275922873804</v>
      </c>
      <c r="AC27" s="5">
        <v>0.76541601087785305</v>
      </c>
      <c r="AD27">
        <v>2.7501974166279499</v>
      </c>
      <c r="AE27">
        <v>145.30000000000001</v>
      </c>
      <c r="AF27" s="5">
        <v>2.8902700000000001</v>
      </c>
      <c r="AG27" s="5">
        <v>1.29</v>
      </c>
    </row>
    <row r="28" spans="1:33" x14ac:dyDescent="0.35">
      <c r="A28">
        <v>60906</v>
      </c>
      <c r="B28" s="5">
        <v>3.69</v>
      </c>
      <c r="C28" s="1">
        <v>2.5999999999999998E-12</v>
      </c>
      <c r="D28" s="1">
        <v>5.2999999999999996E-13</v>
      </c>
      <c r="E28" s="5">
        <v>1.1399999999999999</v>
      </c>
      <c r="F28" s="5">
        <v>0.185</v>
      </c>
      <c r="G28" s="5">
        <v>3.5475892889999998</v>
      </c>
      <c r="H28" s="5">
        <v>7.7168503999999999E-2</v>
      </c>
      <c r="I28" s="5">
        <v>47.612546392005001</v>
      </c>
      <c r="J28" s="5">
        <v>0.15249546793463001</v>
      </c>
      <c r="K28" s="5">
        <v>2.0299999999999998</v>
      </c>
      <c r="L28" s="5">
        <v>6.6666666999999999E-2</v>
      </c>
      <c r="M28" s="1">
        <v>1.2100000000000001E-7</v>
      </c>
      <c r="N28" s="1">
        <v>1.0999999999999999E-8</v>
      </c>
      <c r="O28" s="5">
        <v>52.206529401651999</v>
      </c>
      <c r="P28" s="5">
        <v>5.9673080447952102E-2</v>
      </c>
      <c r="Q28" s="5">
        <v>1.047454544</v>
      </c>
      <c r="R28" s="5">
        <v>0.107918026</v>
      </c>
      <c r="S28" t="s">
        <v>150</v>
      </c>
      <c r="T28" s="1">
        <v>2.21E-6</v>
      </c>
      <c r="U28" s="1">
        <v>8.2399999999999997E-8</v>
      </c>
      <c r="V28" s="5">
        <v>53.486648989999999</v>
      </c>
      <c r="W28" s="5">
        <v>4.7584721000000003E-2</v>
      </c>
      <c r="X28" s="5">
        <v>46.56</v>
      </c>
      <c r="Y28" s="5">
        <f t="shared" si="0"/>
        <v>4.341883084196918E-3</v>
      </c>
      <c r="Z28" s="5">
        <f t="shared" si="1"/>
        <v>45.250224516841563</v>
      </c>
      <c r="AA28" s="5">
        <f t="shared" si="2"/>
        <v>49.84420752648856</v>
      </c>
      <c r="AB28" s="5">
        <v>5.3411399286196302</v>
      </c>
      <c r="AC28" s="5">
        <v>0.80676064824043803</v>
      </c>
      <c r="AD28">
        <v>1.14591559026164</v>
      </c>
      <c r="AE28">
        <v>43.5</v>
      </c>
      <c r="AF28" s="5">
        <v>2.5162599999999999</v>
      </c>
      <c r="AG28" s="5">
        <v>1.7</v>
      </c>
    </row>
    <row r="29" spans="1:33" x14ac:dyDescent="0.35">
      <c r="A29">
        <v>60908</v>
      </c>
      <c r="B29" s="5">
        <v>1.8835999999999999</v>
      </c>
      <c r="C29" s="1">
        <v>8.2000000000000001E-11</v>
      </c>
      <c r="D29" s="1">
        <v>7.5899999999999998E-12</v>
      </c>
      <c r="E29" s="5">
        <v>1.04</v>
      </c>
      <c r="F29" s="5">
        <v>0.23499999999999999</v>
      </c>
      <c r="G29" s="5">
        <v>2.5217205759999999</v>
      </c>
      <c r="H29" s="5">
        <v>4.6999939999999997E-2</v>
      </c>
      <c r="I29" s="5">
        <v>48.3291577082176</v>
      </c>
      <c r="J29" s="5">
        <v>0.115318020275006</v>
      </c>
      <c r="K29" s="5">
        <v>1.33</v>
      </c>
      <c r="L29" s="5">
        <v>4.2424242000000001E-2</v>
      </c>
      <c r="M29" s="1">
        <v>2.6199999999999999E-7</v>
      </c>
      <c r="N29" s="1">
        <v>9.9100000000000007E-9</v>
      </c>
      <c r="O29" s="5">
        <v>51.507091285189098</v>
      </c>
      <c r="P29" s="5">
        <v>2.5506428596848901E-2</v>
      </c>
      <c r="Q29" s="5">
        <v>0.491862303</v>
      </c>
      <c r="R29" s="5">
        <v>2.2098856E-2</v>
      </c>
      <c r="S29" t="s">
        <v>150</v>
      </c>
      <c r="T29" s="1">
        <v>2.7999999999999999E-6</v>
      </c>
      <c r="U29" s="1">
        <v>6.73E-8</v>
      </c>
      <c r="V29" s="5">
        <v>52.550847470000001</v>
      </c>
      <c r="W29" s="5">
        <v>2.2129109000000001E-2</v>
      </c>
      <c r="X29" s="5">
        <v>368.29223892360898</v>
      </c>
      <c r="Y29" s="5">
        <f t="shared" si="0"/>
        <v>7.6598582866697074E-3</v>
      </c>
      <c r="Z29" s="5">
        <f t="shared" si="1"/>
        <v>46.213378443139149</v>
      </c>
      <c r="AA29" s="5">
        <f t="shared" si="2"/>
        <v>49.391312020110647</v>
      </c>
      <c r="AB29" s="5">
        <v>7.0961960809168296</v>
      </c>
      <c r="AC29" s="5">
        <v>0.40075009099021902</v>
      </c>
      <c r="AD29">
        <v>0.45836623610465799</v>
      </c>
      <c r="AE29">
        <v>19.3</v>
      </c>
      <c r="AF29" s="5">
        <v>1.1499999999999999</v>
      </c>
      <c r="AG29" s="5">
        <v>1.5</v>
      </c>
    </row>
    <row r="30" spans="1:33" x14ac:dyDescent="0.35">
      <c r="A30">
        <v>60926</v>
      </c>
      <c r="B30" s="5">
        <v>3.2</v>
      </c>
      <c r="C30" s="1">
        <v>1.37E-11</v>
      </c>
      <c r="D30" s="1">
        <v>2.28E-12</v>
      </c>
      <c r="E30" s="5">
        <v>0.96</v>
      </c>
      <c r="F30" s="5">
        <v>0.37125000000000002</v>
      </c>
      <c r="G30" s="5">
        <v>2.7736807099999998</v>
      </c>
      <c r="H30" s="5">
        <v>9.8233333000000006E-2</v>
      </c>
      <c r="I30" s="5">
        <v>48.067468063230898</v>
      </c>
      <c r="J30" s="5">
        <v>0.24240716481105201</v>
      </c>
      <c r="K30" s="5">
        <v>2.54</v>
      </c>
      <c r="L30" s="5">
        <v>0.13939393899999999</v>
      </c>
      <c r="M30" s="1">
        <v>5.47E-8</v>
      </c>
      <c r="N30" s="1">
        <v>4.2599999999999998E-9</v>
      </c>
      <c r="O30" s="5">
        <v>52.030219410838697</v>
      </c>
      <c r="P30" s="5">
        <v>9.3228801461882602E-2</v>
      </c>
      <c r="Q30" s="5">
        <v>2.170474145</v>
      </c>
      <c r="R30" s="5">
        <v>0.43418617300000001</v>
      </c>
      <c r="S30" t="s">
        <v>27</v>
      </c>
      <c r="T30" s="1">
        <v>2.1899999999999999E-7</v>
      </c>
      <c r="U30" s="1">
        <v>1.52E-8</v>
      </c>
      <c r="V30" s="5">
        <v>52.650548729999997</v>
      </c>
      <c r="W30" s="5">
        <v>9.1957776000000005E-2</v>
      </c>
      <c r="X30" s="5">
        <v>20.190000000000001</v>
      </c>
      <c r="Y30" s="5">
        <f t="shared" si="0"/>
        <v>7.2103082327666934E-3</v>
      </c>
      <c r="Z30" s="5">
        <f t="shared" si="1"/>
        <v>45.925421893959815</v>
      </c>
      <c r="AA30" s="5">
        <f t="shared" si="2"/>
        <v>49.888173241567614</v>
      </c>
      <c r="AB30" s="5">
        <v>6.8845544797092497</v>
      </c>
      <c r="AC30" s="5">
        <v>0.48354641043839702</v>
      </c>
      <c r="AD30">
        <v>1.0886198107485601</v>
      </c>
      <c r="AE30">
        <v>8</v>
      </c>
      <c r="AF30" s="5">
        <v>2</v>
      </c>
      <c r="AG30" s="5">
        <v>1.25</v>
      </c>
    </row>
    <row r="31" spans="1:33" x14ac:dyDescent="0.35">
      <c r="A31">
        <v>60927</v>
      </c>
      <c r="B31" s="5">
        <v>5.47</v>
      </c>
      <c r="C31" s="1">
        <v>1.1100000000000001E-11</v>
      </c>
      <c r="D31" s="1">
        <v>2.3900000000000001E-12</v>
      </c>
      <c r="E31" s="5">
        <v>0.66</v>
      </c>
      <c r="F31" s="5">
        <v>0.35475000000000001</v>
      </c>
      <c r="G31" s="5">
        <v>2.5971857190000001</v>
      </c>
      <c r="H31" s="5">
        <v>8.5587879000000006E-2</v>
      </c>
      <c r="I31" s="5">
        <v>48.276632178473598</v>
      </c>
      <c r="J31" s="5">
        <v>0.30248506508273798</v>
      </c>
      <c r="K31" s="5">
        <v>1.65</v>
      </c>
      <c r="L31" s="5">
        <v>4.8484847999999997E-2</v>
      </c>
      <c r="M31" s="1">
        <v>1.92E-7</v>
      </c>
      <c r="N31" s="1">
        <v>8.6300000000000002E-9</v>
      </c>
      <c r="O31" s="5">
        <v>52.506501385583803</v>
      </c>
      <c r="P31" s="5">
        <v>4.3895874743607399E-2</v>
      </c>
      <c r="Q31" s="5">
        <v>0.52021575600000003</v>
      </c>
      <c r="R31" s="5">
        <v>4.7095001999999997E-2</v>
      </c>
      <c r="S31" t="s">
        <v>27</v>
      </c>
      <c r="T31" s="1">
        <v>1.13E-6</v>
      </c>
      <c r="U31" s="1">
        <v>4.1199999999999998E-8</v>
      </c>
      <c r="V31" s="5">
        <v>53.296236669999999</v>
      </c>
      <c r="W31" s="5">
        <v>4.2385406E-2</v>
      </c>
      <c r="X31" s="5">
        <v>467.922839719769</v>
      </c>
      <c r="Y31" s="5">
        <f t="shared" si="0"/>
        <v>4.8735273794963119E-3</v>
      </c>
      <c r="Z31" s="5">
        <f t="shared" si="1"/>
        <v>45.964475588749252</v>
      </c>
      <c r="AA31" s="5">
        <f t="shared" si="2"/>
        <v>50.194344795859458</v>
      </c>
      <c r="AB31" s="5">
        <v>5.6589501993961298</v>
      </c>
      <c r="AC31" s="5">
        <v>0.73784725687421204</v>
      </c>
      <c r="AD31">
        <v>0.63025357464390497</v>
      </c>
      <c r="AE31">
        <v>22.5</v>
      </c>
      <c r="AF31" s="5">
        <v>1.44</v>
      </c>
      <c r="AG31" s="5">
        <v>0.94</v>
      </c>
    </row>
    <row r="32" spans="1:33" x14ac:dyDescent="0.35">
      <c r="A32">
        <v>61007</v>
      </c>
      <c r="B32" s="5">
        <v>1.26</v>
      </c>
      <c r="C32" s="1">
        <v>2.64E-9</v>
      </c>
      <c r="D32" s="1">
        <v>2.4499999999999998E-10</v>
      </c>
      <c r="E32" s="5">
        <v>0.99</v>
      </c>
      <c r="F32" s="5">
        <v>0.05</v>
      </c>
      <c r="G32" s="5">
        <v>2.17</v>
      </c>
      <c r="H32" s="5">
        <v>0.04</v>
      </c>
      <c r="I32" s="5">
        <v>49.384401394788398</v>
      </c>
      <c r="J32" s="5">
        <v>4.4021378953910402E-2</v>
      </c>
      <c r="K32" s="5">
        <v>1.03</v>
      </c>
      <c r="L32" s="5">
        <v>1.8181817999999999E-2</v>
      </c>
      <c r="M32" s="1">
        <v>1.35E-6</v>
      </c>
      <c r="N32" s="1">
        <v>2.25E-8</v>
      </c>
      <c r="O32" s="5">
        <v>51.753187134831997</v>
      </c>
      <c r="P32" s="5">
        <v>9.68732667530991E-3</v>
      </c>
      <c r="Q32" s="5">
        <v>0.45343476399999999</v>
      </c>
      <c r="R32" s="5">
        <v>6.7220860000000004E-3</v>
      </c>
      <c r="S32" t="s">
        <v>27</v>
      </c>
      <c r="T32" s="1">
        <v>4.4400000000000002E-5</v>
      </c>
      <c r="U32" s="1">
        <v>3.41E-7</v>
      </c>
      <c r="V32" s="5">
        <v>53.282379059999997</v>
      </c>
      <c r="W32" s="5">
        <v>7.2510309999999998E-3</v>
      </c>
      <c r="X32" s="5">
        <v>838.02</v>
      </c>
      <c r="Y32" s="5">
        <f t="shared" si="0"/>
        <v>4.9146690945035543E-3</v>
      </c>
      <c r="Z32" s="5">
        <f t="shared" si="1"/>
        <v>47.07589567682043</v>
      </c>
      <c r="AA32" s="5">
        <f t="shared" si="2"/>
        <v>49.444681416864029</v>
      </c>
      <c r="AB32" s="5">
        <v>5.6828055972213196</v>
      </c>
      <c r="AC32" s="5">
        <v>0.72899248509432801</v>
      </c>
      <c r="AD32">
        <v>0</v>
      </c>
      <c r="AE32">
        <v>75.3</v>
      </c>
      <c r="AF32" s="5">
        <v>2.5</v>
      </c>
      <c r="AG32" s="5">
        <v>2.19</v>
      </c>
    </row>
    <row r="33" spans="1:33" x14ac:dyDescent="0.35">
      <c r="A33">
        <v>61121</v>
      </c>
      <c r="B33" s="5">
        <v>1.3140000000000001</v>
      </c>
      <c r="C33" s="1">
        <v>8.8599999999999996E-11</v>
      </c>
      <c r="D33" s="1">
        <v>3.2399999999999999E-12</v>
      </c>
      <c r="E33" s="5">
        <v>0.97</v>
      </c>
      <c r="F33" s="5">
        <v>0.1149</v>
      </c>
      <c r="G33" s="5">
        <v>3.4820045849999999</v>
      </c>
      <c r="H33" s="5">
        <v>2.0123127000000001E-2</v>
      </c>
      <c r="I33" s="5">
        <v>47.947927853427501</v>
      </c>
      <c r="J33" s="5">
        <v>4.47764923402705E-2</v>
      </c>
      <c r="K33" s="5">
        <v>1.41</v>
      </c>
      <c r="L33" s="5">
        <v>1.8181817999999999E-2</v>
      </c>
      <c r="M33" s="1">
        <v>1.6700000000000001E-6</v>
      </c>
      <c r="N33" s="1">
        <v>2.3899999999999999E-8</v>
      </c>
      <c r="O33" s="5">
        <v>52.019167124103198</v>
      </c>
      <c r="P33" s="5">
        <v>9.0839650614437592E-3</v>
      </c>
      <c r="Q33" s="5">
        <v>0.60957285699999997</v>
      </c>
      <c r="R33" s="5">
        <v>9.2985089999999999E-3</v>
      </c>
      <c r="S33" t="s">
        <v>150</v>
      </c>
      <c r="T33" s="1">
        <v>1.3699999999999999E-5</v>
      </c>
      <c r="U33" s="1">
        <v>1.2100000000000001E-7</v>
      </c>
      <c r="V33" s="5">
        <v>52.945612680000004</v>
      </c>
      <c r="W33" s="5">
        <v>7.655111E-3</v>
      </c>
      <c r="X33" s="5">
        <v>345.84</v>
      </c>
      <c r="Y33" s="5">
        <f t="shared" si="0"/>
        <v>6.0286134199556418E-3</v>
      </c>
      <c r="Z33" s="5">
        <f t="shared" si="1"/>
        <v>45.728145289397204</v>
      </c>
      <c r="AA33" s="5">
        <f t="shared" si="2"/>
        <v>49.799384560072902</v>
      </c>
      <c r="AB33" s="5">
        <v>6.2945512306332603</v>
      </c>
      <c r="AC33" s="5">
        <v>0.58485849269100598</v>
      </c>
      <c r="AD33">
        <v>1.8334649444186299</v>
      </c>
      <c r="AE33">
        <v>81.3</v>
      </c>
      <c r="AF33" s="5">
        <v>2.41364</v>
      </c>
      <c r="AG33" s="5">
        <v>1.35</v>
      </c>
    </row>
    <row r="34" spans="1:33" x14ac:dyDescent="0.35">
      <c r="A34">
        <v>61201</v>
      </c>
      <c r="B34" s="5">
        <v>0.111</v>
      </c>
      <c r="C34" s="1">
        <v>6.4400000000000005E-11</v>
      </c>
      <c r="D34" s="1">
        <v>1.8199999999999999E-11</v>
      </c>
      <c r="E34" s="5">
        <v>0.4</v>
      </c>
      <c r="F34" s="5">
        <v>0.32174999999999998</v>
      </c>
      <c r="G34" s="5">
        <v>3.2851159409999999</v>
      </c>
      <c r="H34" s="5">
        <v>0.16171212099999999</v>
      </c>
      <c r="I34" s="5">
        <v>45.2824320610478</v>
      </c>
      <c r="J34" s="5">
        <v>0.123613581852696</v>
      </c>
      <c r="K34" s="5">
        <v>0.80800000000000005</v>
      </c>
      <c r="L34" s="5">
        <v>8.9090908999999996E-2</v>
      </c>
      <c r="M34" s="1">
        <v>3.9099999999999999E-7</v>
      </c>
      <c r="N34" s="1">
        <v>3.1200000000000001E-8</v>
      </c>
      <c r="O34" s="5">
        <v>49.0386602281908</v>
      </c>
      <c r="P34" s="5">
        <v>3.4893197029310201E-2</v>
      </c>
      <c r="Q34" s="5">
        <v>0.88208176000000005</v>
      </c>
      <c r="R34" s="5">
        <v>8.2719460000000005E-3</v>
      </c>
      <c r="S34" t="s">
        <v>29</v>
      </c>
      <c r="T34" s="1">
        <v>3.34E-7</v>
      </c>
      <c r="U34" s="1">
        <v>1.6400000000000001E-8</v>
      </c>
      <c r="V34" s="5">
        <v>48.971671999999998</v>
      </c>
      <c r="W34" s="5">
        <v>2.1710071000000001E-2</v>
      </c>
      <c r="X34" s="6">
        <v>16.158999999999999</v>
      </c>
      <c r="Y34" s="5">
        <f t="shared" ref="Y34:Y65" si="3">1-COS(AB34*PI()/180)</f>
        <v>6.7170149051253958E-2</v>
      </c>
      <c r="Z34" s="5">
        <f t="shared" si="1"/>
        <v>44.109608373051501</v>
      </c>
      <c r="AA34" s="5">
        <f t="shared" si="2"/>
        <v>47.865836540194501</v>
      </c>
      <c r="AB34" s="5">
        <v>21.119676319472902</v>
      </c>
      <c r="AC34" s="5">
        <v>7.8500726180567399</v>
      </c>
      <c r="AD34">
        <v>0</v>
      </c>
      <c r="AE34">
        <v>0.76</v>
      </c>
      <c r="AF34" s="5">
        <v>1</v>
      </c>
      <c r="AG34" s="5">
        <v>0</v>
      </c>
    </row>
    <row r="35" spans="1:33" x14ac:dyDescent="0.35">
      <c r="A35">
        <v>70110</v>
      </c>
      <c r="B35" s="5">
        <v>2.35</v>
      </c>
      <c r="C35" s="1">
        <v>3.7800000000000001E-11</v>
      </c>
      <c r="D35" s="1">
        <v>6.2299999999999994E-11</v>
      </c>
      <c r="E35" s="5">
        <v>1.05</v>
      </c>
      <c r="F35" s="5">
        <v>0.03</v>
      </c>
      <c r="G35" s="5">
        <v>1.89</v>
      </c>
      <c r="H35" s="5">
        <v>0.37</v>
      </c>
      <c r="I35" s="5">
        <v>48.235451845154699</v>
      </c>
      <c r="J35" s="5">
        <v>0.71595493554957801</v>
      </c>
      <c r="K35" s="5">
        <v>1.58</v>
      </c>
      <c r="L35" s="5">
        <v>7.2727272999999995E-2</v>
      </c>
      <c r="M35" s="1">
        <v>4.3999999999999997E-8</v>
      </c>
      <c r="N35" s="1">
        <v>4.4500000000000001E-9</v>
      </c>
      <c r="O35" s="5">
        <v>51.054641662496302</v>
      </c>
      <c r="P35" s="5">
        <v>5.8200746819100403E-2</v>
      </c>
      <c r="Q35" s="5">
        <v>0.60184018299999997</v>
      </c>
      <c r="R35" s="5">
        <v>5.291643E-2</v>
      </c>
      <c r="S35" t="s">
        <v>27</v>
      </c>
      <c r="T35" s="1">
        <v>1.6199999999999999E-6</v>
      </c>
      <c r="U35" s="1">
        <v>6.5499999999999998E-8</v>
      </c>
      <c r="V35" s="5">
        <v>52.636955620000002</v>
      </c>
      <c r="W35" s="5">
        <v>4.2028966000000001E-2</v>
      </c>
      <c r="X35" s="5">
        <v>363.12718837096003</v>
      </c>
      <c r="Y35" s="5">
        <f t="shared" si="3"/>
        <v>7.2700101692688701E-3</v>
      </c>
      <c r="Z35" s="5">
        <f t="shared" si="1"/>
        <v>46.096986863504007</v>
      </c>
      <c r="AA35" s="5">
        <f t="shared" si="2"/>
        <v>48.916176680845609</v>
      </c>
      <c r="AB35" s="5">
        <v>6.9130325417660501</v>
      </c>
      <c r="AC35" s="5">
        <v>0.44607368186364799</v>
      </c>
      <c r="AD35">
        <v>0</v>
      </c>
      <c r="AE35">
        <v>88.4</v>
      </c>
      <c r="AF35" s="5">
        <v>3</v>
      </c>
      <c r="AG35" s="5">
        <v>1.28</v>
      </c>
    </row>
    <row r="36" spans="1:33" x14ac:dyDescent="0.35">
      <c r="A36">
        <v>70208</v>
      </c>
      <c r="B36" s="5">
        <v>1.17</v>
      </c>
      <c r="C36" s="1">
        <v>8.7099999999999998E-12</v>
      </c>
      <c r="D36" s="1">
        <v>1.6E-12</v>
      </c>
      <c r="E36" s="5">
        <v>1.28</v>
      </c>
      <c r="F36" s="5">
        <v>0.23</v>
      </c>
      <c r="G36" s="5">
        <v>3.4282190749999999</v>
      </c>
      <c r="H36" s="5">
        <v>8.7719709000000007E-2</v>
      </c>
      <c r="I36" s="5">
        <v>46.920916448609098</v>
      </c>
      <c r="J36" s="5">
        <v>0.11114481372252701</v>
      </c>
      <c r="K36" s="5">
        <v>1.94</v>
      </c>
      <c r="L36" s="5">
        <v>0.218181818</v>
      </c>
      <c r="M36" s="1">
        <v>5.6699999999999998E-8</v>
      </c>
      <c r="N36" s="1">
        <v>7.6399999999999993E-9</v>
      </c>
      <c r="O36" s="5">
        <v>50.620085042985899</v>
      </c>
      <c r="P36" s="5">
        <v>9.3879586739665802E-2</v>
      </c>
      <c r="Q36" s="5">
        <v>0.95458018700000002</v>
      </c>
      <c r="R36" s="5">
        <v>0.16135400799999999</v>
      </c>
      <c r="S36" t="s">
        <v>150</v>
      </c>
      <c r="T36" s="1">
        <v>4.4499999999999997E-7</v>
      </c>
      <c r="U36" s="1">
        <v>6.1200000000000005E-8</v>
      </c>
      <c r="V36" s="5">
        <v>51.526474999999998</v>
      </c>
      <c r="W36" s="5">
        <v>9.4637922999999999E-2</v>
      </c>
      <c r="X36" s="5">
        <v>130.75236049393001</v>
      </c>
      <c r="Y36" s="5">
        <f t="shared" si="3"/>
        <v>1.4259289987493928E-2</v>
      </c>
      <c r="Z36" s="5">
        <f t="shared" si="1"/>
        <v>45.075014349847926</v>
      </c>
      <c r="AA36" s="5">
        <f t="shared" si="2"/>
        <v>48.774182944224727</v>
      </c>
      <c r="AB36" s="5">
        <v>9.6873278119870001</v>
      </c>
      <c r="AC36" s="5">
        <v>0.88490695225874205</v>
      </c>
      <c r="AD36">
        <v>2.11994384198404</v>
      </c>
      <c r="AE36">
        <v>47.7</v>
      </c>
      <c r="AF36" s="5">
        <v>2.2799999999999998</v>
      </c>
      <c r="AG36" s="5">
        <v>1.32</v>
      </c>
    </row>
    <row r="37" spans="1:33" x14ac:dyDescent="0.35">
      <c r="A37">
        <v>70306</v>
      </c>
      <c r="B37" s="5">
        <v>1.496</v>
      </c>
      <c r="C37" s="1">
        <v>8.0699999999999993E-12</v>
      </c>
      <c r="D37" s="1">
        <v>1.1999999999999999E-12</v>
      </c>
      <c r="E37" s="5">
        <v>0.94899999999999995</v>
      </c>
      <c r="F37" s="5">
        <v>9.4E-2</v>
      </c>
      <c r="G37" s="5">
        <v>4.3742916809999999</v>
      </c>
      <c r="H37" s="5">
        <v>4.5378696000000003E-2</v>
      </c>
      <c r="I37" s="5">
        <v>47.037261416994099</v>
      </c>
      <c r="J37" s="5">
        <v>7.4597656783947502E-2</v>
      </c>
      <c r="K37" s="5">
        <v>1.651</v>
      </c>
      <c r="L37" s="5">
        <v>5.5151514999999998E-2</v>
      </c>
      <c r="M37" s="1">
        <v>3.03E-7</v>
      </c>
      <c r="N37" s="1">
        <v>8.6300000000000002E-9</v>
      </c>
      <c r="O37" s="5">
        <v>51.493451625633298</v>
      </c>
      <c r="P37" s="5">
        <v>2.5159357950169201E-2</v>
      </c>
      <c r="Q37" s="5">
        <v>0.72671084500000005</v>
      </c>
      <c r="R37" s="5">
        <v>3.6660024999999999E-2</v>
      </c>
      <c r="S37" t="s">
        <v>150</v>
      </c>
      <c r="T37" s="1">
        <v>5.3800000000000002E-6</v>
      </c>
      <c r="U37" s="1">
        <v>1.73E-7</v>
      </c>
      <c r="V37" s="5">
        <v>52.756144810000002</v>
      </c>
      <c r="W37" s="5">
        <v>2.5981074E-2</v>
      </c>
      <c r="X37" s="5">
        <v>119.6</v>
      </c>
      <c r="Y37" s="5">
        <f t="shared" si="3"/>
        <v>6.7629145529845003E-3</v>
      </c>
      <c r="Z37" s="5">
        <f t="shared" si="1"/>
        <v>44.867395317298083</v>
      </c>
      <c r="AA37" s="5">
        <f t="shared" si="2"/>
        <v>49.323585525937283</v>
      </c>
      <c r="AB37" s="5">
        <v>6.6672945578088401</v>
      </c>
      <c r="AC37" s="5">
        <v>0.49720975872088802</v>
      </c>
      <c r="AD37">
        <v>3.3804509912718501</v>
      </c>
      <c r="AE37">
        <v>209.5</v>
      </c>
      <c r="AF37" s="5">
        <v>2.72</v>
      </c>
      <c r="AG37" s="5">
        <v>1.95</v>
      </c>
    </row>
    <row r="38" spans="1:33" x14ac:dyDescent="0.35">
      <c r="A38">
        <v>70318</v>
      </c>
      <c r="B38" s="5">
        <v>0.83599999999999997</v>
      </c>
      <c r="C38" s="1">
        <v>8.7300000000000002E-12</v>
      </c>
      <c r="D38" s="1">
        <v>2.2999999999999999E-12</v>
      </c>
      <c r="E38" s="5">
        <v>1.07</v>
      </c>
      <c r="F38" s="5">
        <v>0.23924999999999999</v>
      </c>
      <c r="G38" s="5">
        <v>3.8213773230000001</v>
      </c>
      <c r="H38" s="5">
        <v>0.119163636</v>
      </c>
      <c r="I38" s="5">
        <v>46.485451438752698</v>
      </c>
      <c r="J38" s="5">
        <v>0.130680082346006</v>
      </c>
      <c r="K38" s="5">
        <v>1.42</v>
      </c>
      <c r="L38" s="5">
        <v>4.8484847999999997E-2</v>
      </c>
      <c r="M38" s="1">
        <v>1.42E-7</v>
      </c>
      <c r="N38" s="1">
        <v>9.53E-9</v>
      </c>
      <c r="O38" s="5">
        <v>50.525208299467799</v>
      </c>
      <c r="P38" s="5">
        <v>3.1830960922832198E-2</v>
      </c>
      <c r="Q38" s="5">
        <v>0.702997608</v>
      </c>
      <c r="R38" s="5">
        <v>2.0709518E-2</v>
      </c>
      <c r="S38" t="s">
        <v>150</v>
      </c>
      <c r="T38" s="1">
        <v>2.48E-6</v>
      </c>
      <c r="U38" s="1">
        <v>6.7900000000000006E-8</v>
      </c>
      <c r="V38" s="5">
        <v>51.776614719999998</v>
      </c>
      <c r="W38" s="5">
        <v>1.7466181000000001E-2</v>
      </c>
      <c r="X38" s="5">
        <v>196.19</v>
      </c>
      <c r="Y38" s="5">
        <f t="shared" si="3"/>
        <v>1.2251720157427148E-2</v>
      </c>
      <c r="Z38" s="5">
        <f t="shared" si="1"/>
        <v>44.573648507243654</v>
      </c>
      <c r="AA38" s="5">
        <f t="shared" si="2"/>
        <v>48.613405367958755</v>
      </c>
      <c r="AB38" s="5">
        <v>8.9780199963952292</v>
      </c>
      <c r="AC38" s="5">
        <v>0.56731280360339498</v>
      </c>
      <c r="AD38">
        <v>6.9900851005960396</v>
      </c>
      <c r="AE38">
        <v>74.599999999999994</v>
      </c>
      <c r="AF38" s="5">
        <v>3.83</v>
      </c>
      <c r="AG38" s="5">
        <v>1.01</v>
      </c>
    </row>
    <row r="39" spans="1:33" x14ac:dyDescent="0.35">
      <c r="A39">
        <v>70508</v>
      </c>
      <c r="B39" s="5">
        <v>0.82</v>
      </c>
      <c r="C39" s="1">
        <v>5.7099999999999999E-10</v>
      </c>
      <c r="D39" s="1">
        <v>2.88E-11</v>
      </c>
      <c r="E39" s="5">
        <v>0.75</v>
      </c>
      <c r="F39" s="5">
        <v>0.06</v>
      </c>
      <c r="G39" s="5">
        <v>2.75</v>
      </c>
      <c r="H39" s="5">
        <v>0.02</v>
      </c>
      <c r="I39" s="5">
        <v>48.196920761721103</v>
      </c>
      <c r="J39" s="5">
        <v>2.68945535390539E-2</v>
      </c>
      <c r="K39" s="5">
        <v>1.36</v>
      </c>
      <c r="L39" s="5">
        <v>1.8181817999999999E-2</v>
      </c>
      <c r="M39" s="1">
        <v>1.95E-6</v>
      </c>
      <c r="N39" s="1">
        <v>2.9399999999999999E-8</v>
      </c>
      <c r="O39" s="5">
        <v>51.628891423523598</v>
      </c>
      <c r="P39" s="5">
        <v>8.0767187622612195E-3</v>
      </c>
      <c r="Q39" s="5">
        <v>0.68163881299999995</v>
      </c>
      <c r="R39" s="5">
        <v>7.4216400000000002E-3</v>
      </c>
      <c r="S39" t="s">
        <v>150</v>
      </c>
      <c r="T39" s="1">
        <v>1.9599999999999999E-5</v>
      </c>
      <c r="U39" s="1">
        <v>1.6500000000000001E-7</v>
      </c>
      <c r="V39" s="5">
        <v>52.640224400000001</v>
      </c>
      <c r="W39" s="5">
        <v>5.9771299999999998E-3</v>
      </c>
      <c r="X39" s="5">
        <v>211.7</v>
      </c>
      <c r="Y39" s="5">
        <f t="shared" si="3"/>
        <v>7.2556084572150681E-3</v>
      </c>
      <c r="Z39" s="5">
        <f t="shared" si="1"/>
        <v>46.057594600070409</v>
      </c>
      <c r="AA39" s="5">
        <f t="shared" si="2"/>
        <v>49.489565261872905</v>
      </c>
      <c r="AB39" s="5">
        <v>6.9061735627359599</v>
      </c>
      <c r="AC39" s="5">
        <v>0.43897990770024597</v>
      </c>
      <c r="AD39">
        <v>2.69290163711486</v>
      </c>
      <c r="AE39">
        <v>20.9</v>
      </c>
      <c r="AF39" s="5">
        <v>1.92</v>
      </c>
      <c r="AG39" s="5">
        <v>1.38</v>
      </c>
    </row>
    <row r="40" spans="1:33" x14ac:dyDescent="0.35">
      <c r="A40">
        <v>70518</v>
      </c>
      <c r="B40" s="5">
        <v>1.1599999999999999</v>
      </c>
      <c r="C40" s="1">
        <v>3.3000000000000001E-13</v>
      </c>
      <c r="D40" s="1">
        <v>2.38E-13</v>
      </c>
      <c r="E40" s="5">
        <v>1.22</v>
      </c>
      <c r="F40" s="5">
        <v>0.15</v>
      </c>
      <c r="G40" s="5">
        <v>4.28</v>
      </c>
      <c r="H40" s="5">
        <v>0.3</v>
      </c>
      <c r="I40" s="5">
        <v>45.469556876906601</v>
      </c>
      <c r="J40" s="5">
        <v>0.31721070048543798</v>
      </c>
      <c r="K40" s="5">
        <v>2.2200000000000002</v>
      </c>
      <c r="L40" s="5">
        <v>0.25151515200000002</v>
      </c>
      <c r="M40" s="1">
        <v>3.8099999999999997E-8</v>
      </c>
      <c r="N40" s="1">
        <v>4.4100000000000003E-9</v>
      </c>
      <c r="O40" s="5">
        <v>50.531967912704303</v>
      </c>
      <c r="P40" s="5">
        <v>9.7995668556937005E-2</v>
      </c>
      <c r="Q40" s="5">
        <v>1.1846220860000001</v>
      </c>
      <c r="R40" s="5">
        <v>0.22945405599999999</v>
      </c>
      <c r="S40" t="s">
        <v>27</v>
      </c>
      <c r="T40" s="1">
        <v>1.6199999999999999E-7</v>
      </c>
      <c r="U40" s="1">
        <v>1.4500000000000001E-8</v>
      </c>
      <c r="V40" s="5">
        <v>51.172109519999999</v>
      </c>
      <c r="W40" s="5">
        <v>9.2667367E-2</v>
      </c>
      <c r="X40" s="5">
        <v>34.99</v>
      </c>
      <c r="Y40" s="5">
        <f t="shared" si="3"/>
        <v>1.7678997942105701E-2</v>
      </c>
      <c r="Z40" s="5">
        <f t="shared" si="1"/>
        <v>43.717014522168093</v>
      </c>
      <c r="AA40" s="5">
        <f t="shared" si="2"/>
        <v>48.779425557965794</v>
      </c>
      <c r="AB40" s="5">
        <v>10.7896749439914</v>
      </c>
      <c r="AC40" s="5">
        <v>1.36917820764429</v>
      </c>
      <c r="AD40">
        <v>0</v>
      </c>
      <c r="AE40">
        <v>4.9200000166892996</v>
      </c>
      <c r="AF40" s="5">
        <v>3.2861500000000001</v>
      </c>
      <c r="AG40" s="5">
        <v>0</v>
      </c>
    </row>
    <row r="41" spans="1:33" x14ac:dyDescent="0.35">
      <c r="A41">
        <v>70521</v>
      </c>
      <c r="B41" s="5">
        <v>1.35</v>
      </c>
      <c r="C41" s="1">
        <v>1.0300000000000001E-10</v>
      </c>
      <c r="D41" s="1">
        <v>1.05E-12</v>
      </c>
      <c r="E41" s="5">
        <v>0.88</v>
      </c>
      <c r="F41" s="5">
        <v>0.31</v>
      </c>
      <c r="G41" s="5">
        <v>3.1185100000000001</v>
      </c>
      <c r="H41" s="5">
        <v>4.4417043000000003E-2</v>
      </c>
      <c r="I41" s="5">
        <v>48.008764043374804</v>
      </c>
      <c r="J41" s="5">
        <v>0.115116203451054</v>
      </c>
      <c r="K41" s="5">
        <v>1.38</v>
      </c>
      <c r="L41" s="5">
        <v>2.4242423999999999E-2</v>
      </c>
      <c r="M41" s="1">
        <v>5.2E-7</v>
      </c>
      <c r="N41" s="1">
        <v>1.46E-8</v>
      </c>
      <c r="O41" s="5">
        <v>51.526396231168498</v>
      </c>
      <c r="P41" s="5">
        <v>1.51527458652041E-2</v>
      </c>
      <c r="Q41" s="5">
        <v>0.58875949699999997</v>
      </c>
      <c r="R41" s="5">
        <v>1.2195034E-2</v>
      </c>
      <c r="S41" t="s">
        <v>150</v>
      </c>
      <c r="T41" s="1">
        <v>8.0099999999999995E-6</v>
      </c>
      <c r="U41" s="1">
        <v>1.0700000000000001E-7</v>
      </c>
      <c r="V41" s="5">
        <v>52.726658520000001</v>
      </c>
      <c r="W41" s="5">
        <v>1.0704073999999999E-2</v>
      </c>
      <c r="X41" s="5">
        <v>300.42</v>
      </c>
      <c r="Y41" s="5">
        <f t="shared" si="3"/>
        <v>6.88497302411617E-3</v>
      </c>
      <c r="Z41" s="5">
        <f t="shared" si="1"/>
        <v>45.846666286370002</v>
      </c>
      <c r="AA41" s="5">
        <f t="shared" si="2"/>
        <v>49.364298474163697</v>
      </c>
      <c r="AB41" s="5">
        <v>6.7272604555077402</v>
      </c>
      <c r="AC41" s="5">
        <v>0.48066768416793199</v>
      </c>
      <c r="AD41">
        <v>0</v>
      </c>
      <c r="AE41">
        <v>37.9</v>
      </c>
      <c r="AF41" s="5">
        <v>2.0510999999999999</v>
      </c>
      <c r="AG41" s="5">
        <v>1.1599999999999999</v>
      </c>
    </row>
    <row r="42" spans="1:33" x14ac:dyDescent="0.35">
      <c r="A42">
        <v>70529</v>
      </c>
      <c r="B42" s="5">
        <v>2.5</v>
      </c>
      <c r="C42" s="1">
        <v>4.1999999999999997E-11</v>
      </c>
      <c r="D42" s="1">
        <v>8.01E-12</v>
      </c>
      <c r="E42" s="5">
        <v>0.9</v>
      </c>
      <c r="F42" s="5">
        <v>0.26</v>
      </c>
      <c r="G42" s="5">
        <v>2.5937115839999998</v>
      </c>
      <c r="H42" s="5">
        <v>9.4618043999999998E-2</v>
      </c>
      <c r="I42" s="5">
        <v>48.265838608520397</v>
      </c>
      <c r="J42" s="5">
        <v>0.163922089998118</v>
      </c>
      <c r="K42" s="5">
        <v>1.34</v>
      </c>
      <c r="L42" s="5">
        <v>9.6969696999999994E-2</v>
      </c>
      <c r="M42" s="1">
        <v>1.14E-7</v>
      </c>
      <c r="N42" s="1">
        <v>1.9700000000000001E-8</v>
      </c>
      <c r="O42" s="5">
        <v>51.394816064622802</v>
      </c>
      <c r="P42" s="5">
        <v>9.1737620786446997E-2</v>
      </c>
      <c r="Q42" s="5">
        <v>0.437436573</v>
      </c>
      <c r="R42" s="5">
        <v>5.3139815E-2</v>
      </c>
      <c r="S42" t="s">
        <v>150</v>
      </c>
      <c r="T42" s="1">
        <v>2.57E-6</v>
      </c>
      <c r="U42" s="1">
        <v>1.48E-7</v>
      </c>
      <c r="V42" s="5">
        <v>52.76444652</v>
      </c>
      <c r="W42" s="5">
        <v>5.8385925999999998E-2</v>
      </c>
      <c r="X42" s="5">
        <v>245.96</v>
      </c>
      <c r="Y42" s="5">
        <f t="shared" si="3"/>
        <v>6.728941679534195E-3</v>
      </c>
      <c r="Z42" s="5">
        <f t="shared" si="1"/>
        <v>46.093785372762063</v>
      </c>
      <c r="AA42" s="5">
        <f t="shared" si="2"/>
        <v>49.222762828864468</v>
      </c>
      <c r="AB42" s="5">
        <v>6.65050833154688</v>
      </c>
      <c r="AC42" s="5">
        <v>0.51218899253174799</v>
      </c>
      <c r="AD42">
        <v>0</v>
      </c>
      <c r="AE42">
        <v>109.2</v>
      </c>
      <c r="AF42" s="5">
        <v>2.2999999999999998</v>
      </c>
      <c r="AG42" s="5">
        <v>1.75</v>
      </c>
    </row>
    <row r="43" spans="1:33" x14ac:dyDescent="0.35">
      <c r="A43">
        <v>70802</v>
      </c>
      <c r="B43" s="5">
        <v>2.4500000000000002</v>
      </c>
      <c r="C43" s="1">
        <v>2.76E-12</v>
      </c>
      <c r="D43" s="1">
        <v>6.17E-13</v>
      </c>
      <c r="E43" s="5">
        <v>1.29</v>
      </c>
      <c r="F43" s="5">
        <v>0.29504000000000002</v>
      </c>
      <c r="G43" s="5">
        <v>3.503006219</v>
      </c>
      <c r="H43" s="5">
        <v>0.14347137800000001</v>
      </c>
      <c r="I43" s="5">
        <v>47.272574730152797</v>
      </c>
      <c r="J43" s="5">
        <v>0.18602314278173401</v>
      </c>
      <c r="K43" s="5">
        <v>1.79</v>
      </c>
      <c r="L43" s="5">
        <v>0.16363636400000001</v>
      </c>
      <c r="M43" s="1">
        <v>2.6799999999999998E-8</v>
      </c>
      <c r="N43" s="1">
        <v>4.0700000000000002E-9</v>
      </c>
      <c r="O43" s="5">
        <v>50.990890894579699</v>
      </c>
      <c r="P43" s="5">
        <v>0.10997807034064901</v>
      </c>
      <c r="Q43" s="5">
        <v>0.77100641199999997</v>
      </c>
      <c r="R43" s="5">
        <v>0.15623909599999999</v>
      </c>
      <c r="S43" t="s">
        <v>27</v>
      </c>
      <c r="T43" s="1">
        <v>2.8000000000000002E-7</v>
      </c>
      <c r="U43" s="1">
        <v>3.03E-8</v>
      </c>
      <c r="V43" s="5">
        <v>52.026403250000001</v>
      </c>
      <c r="W43" s="5">
        <v>9.9769210999999997E-2</v>
      </c>
      <c r="X43" s="5">
        <v>54.88</v>
      </c>
      <c r="Y43" s="5">
        <f t="shared" si="3"/>
        <v>1.0529039595269074E-2</v>
      </c>
      <c r="Z43" s="5">
        <f t="shared" si="1"/>
        <v>45.294963489040349</v>
      </c>
      <c r="AA43" s="5">
        <f t="shared" si="2"/>
        <v>49.013279653467251</v>
      </c>
      <c r="AB43" s="5">
        <v>8.3217335471541105</v>
      </c>
      <c r="AC43" s="5">
        <v>0.45128685860131801</v>
      </c>
      <c r="AD43">
        <v>0</v>
      </c>
      <c r="AE43">
        <v>16.399999999999999</v>
      </c>
      <c r="AF43" s="5">
        <v>2.67</v>
      </c>
      <c r="AG43" s="5">
        <v>1.1599999999999999</v>
      </c>
    </row>
    <row r="44" spans="1:33" x14ac:dyDescent="0.35">
      <c r="A44">
        <v>70809</v>
      </c>
      <c r="B44" s="5">
        <v>0.21870000000000001</v>
      </c>
      <c r="C44" s="1">
        <v>1.33E-12</v>
      </c>
      <c r="D44" s="1">
        <v>5.4200000000000001E-13</v>
      </c>
      <c r="E44" s="5">
        <v>0.37</v>
      </c>
      <c r="F44" s="5">
        <v>0.17</v>
      </c>
      <c r="G44" s="5">
        <v>4</v>
      </c>
      <c r="H44" s="5">
        <v>0.21</v>
      </c>
      <c r="I44" s="5">
        <v>44.217142553324003</v>
      </c>
      <c r="J44" s="5">
        <v>0.177584550006849</v>
      </c>
      <c r="K44" s="5">
        <v>1.6950000000000001</v>
      </c>
      <c r="L44" s="5">
        <v>0.13636363600000001</v>
      </c>
      <c r="M44" s="1">
        <v>8.6599999999999995E-8</v>
      </c>
      <c r="N44" s="1">
        <v>1.05E-8</v>
      </c>
      <c r="O44" s="5">
        <v>49.058725267992003</v>
      </c>
      <c r="P44" s="5">
        <v>5.3943986721502697E-2</v>
      </c>
      <c r="Q44" s="5">
        <v>0.94145913199999998</v>
      </c>
      <c r="R44" s="5">
        <v>2.5391758E-2</v>
      </c>
      <c r="S44" t="s">
        <v>33</v>
      </c>
      <c r="T44" s="1">
        <v>1.01E-7</v>
      </c>
      <c r="U44" s="1">
        <v>8.8499999999999998E-9</v>
      </c>
      <c r="V44" s="5">
        <v>49.128340309999999</v>
      </c>
      <c r="W44" s="5">
        <v>3.9816394999999997E-2</v>
      </c>
      <c r="X44" s="6">
        <v>68.8386</v>
      </c>
      <c r="Y44" s="5">
        <f t="shared" si="3"/>
        <v>6.1080290164294615E-2</v>
      </c>
      <c r="Z44" s="5">
        <f t="shared" si="1"/>
        <v>43.003043644846116</v>
      </c>
      <c r="AA44" s="5">
        <f t="shared" si="2"/>
        <v>47.844626359514116</v>
      </c>
      <c r="AB44" s="5">
        <v>20.1290799450938</v>
      </c>
      <c r="AC44" s="5">
        <v>7.1193535023188099</v>
      </c>
      <c r="AD44">
        <v>0</v>
      </c>
      <c r="AE44">
        <v>1.216000020504</v>
      </c>
      <c r="AF44" s="5">
        <v>2.71</v>
      </c>
      <c r="AG44" s="5">
        <v>0</v>
      </c>
    </row>
    <row r="45" spans="1:33" x14ac:dyDescent="0.35">
      <c r="A45">
        <v>71020</v>
      </c>
      <c r="B45" s="5">
        <v>2.1459999999999999</v>
      </c>
      <c r="C45" s="1">
        <v>3.6399999999999998E-10</v>
      </c>
      <c r="D45" s="1">
        <v>2.1799999999999998E-11</v>
      </c>
      <c r="E45" s="5">
        <v>0.5</v>
      </c>
      <c r="F45" s="5">
        <v>0.125</v>
      </c>
      <c r="G45" s="5">
        <v>1.886653771</v>
      </c>
      <c r="H45" s="5">
        <v>3.1046150000000002E-2</v>
      </c>
      <c r="I45" s="5">
        <v>48.847806711179501</v>
      </c>
      <c r="J45" s="5">
        <v>6.7437568629485398E-2</v>
      </c>
      <c r="K45" s="5">
        <v>2.33</v>
      </c>
      <c r="L45" s="5">
        <v>0.224242424</v>
      </c>
      <c r="M45" s="1">
        <v>4.3299999999999997E-8</v>
      </c>
      <c r="N45" s="1">
        <v>9.8299999999999993E-9</v>
      </c>
      <c r="O45" s="5">
        <v>51.336332960062201</v>
      </c>
      <c r="P45" s="5">
        <v>0.14892772987979</v>
      </c>
      <c r="Q45" s="5">
        <v>1.4596891400000001</v>
      </c>
      <c r="R45" s="5">
        <v>0.375156712</v>
      </c>
      <c r="S45" t="s">
        <v>27</v>
      </c>
      <c r="T45" s="1">
        <v>2.3E-6</v>
      </c>
      <c r="U45" s="1">
        <v>6.06E-8</v>
      </c>
      <c r="V45" s="5">
        <v>53.07728753</v>
      </c>
      <c r="W45" s="5">
        <v>0.11220362</v>
      </c>
      <c r="X45" s="5">
        <v>405.52</v>
      </c>
      <c r="Y45" s="5">
        <f t="shared" si="3"/>
        <v>5.5657910071772454E-3</v>
      </c>
      <c r="Z45" s="5">
        <f t="shared" si="1"/>
        <v>46.593333605931079</v>
      </c>
      <c r="AA45" s="5">
        <f t="shared" si="2"/>
        <v>49.081859854813779</v>
      </c>
      <c r="AB45" s="5">
        <v>6.0478737433490197</v>
      </c>
      <c r="AC45" s="5">
        <v>0.67623813668600696</v>
      </c>
      <c r="AD45">
        <v>0</v>
      </c>
      <c r="AE45">
        <v>4.2</v>
      </c>
      <c r="AF45" s="5">
        <v>1.08</v>
      </c>
      <c r="AG45" s="5">
        <v>1.17</v>
      </c>
    </row>
    <row r="46" spans="1:33" x14ac:dyDescent="0.35">
      <c r="A46">
        <v>71031</v>
      </c>
      <c r="B46" s="5">
        <v>2.69</v>
      </c>
      <c r="C46" s="1">
        <v>1.9699999999999999E-12</v>
      </c>
      <c r="D46" s="1">
        <v>1.08E-12</v>
      </c>
      <c r="E46" s="5">
        <v>1.06</v>
      </c>
      <c r="F46" s="5">
        <v>0.34499999999999997</v>
      </c>
      <c r="G46" s="5">
        <v>3.212692471</v>
      </c>
      <c r="H46" s="5">
        <v>0.42622773600000002</v>
      </c>
      <c r="I46" s="5">
        <v>47.102547202020403</v>
      </c>
      <c r="J46" s="5">
        <v>0.30814901288632102</v>
      </c>
      <c r="K46" s="5">
        <v>2.42</v>
      </c>
      <c r="L46" s="5">
        <v>0.175757576</v>
      </c>
      <c r="M46" s="1">
        <v>2.62E-8</v>
      </c>
      <c r="N46" s="1">
        <v>3.17E-9</v>
      </c>
      <c r="O46" s="5">
        <v>51.430511758995799</v>
      </c>
      <c r="P46" s="5">
        <v>0.112663514620211</v>
      </c>
      <c r="Q46" s="5">
        <v>1.730418198</v>
      </c>
      <c r="R46" s="5">
        <v>0.39708553800000002</v>
      </c>
      <c r="S46" t="s">
        <v>28</v>
      </c>
      <c r="T46" s="1">
        <v>8.9999999999999996E-7</v>
      </c>
      <c r="U46" s="1">
        <v>7.8800000000000004E-8</v>
      </c>
      <c r="V46" s="5">
        <v>52.983453650000001</v>
      </c>
      <c r="W46" s="5">
        <v>0.10666697999999999</v>
      </c>
      <c r="X46" s="5">
        <v>268.01299999999998</v>
      </c>
      <c r="Y46" s="5">
        <f t="shared" si="3"/>
        <v>5.8918000795319392E-3</v>
      </c>
      <c r="Z46" s="5">
        <f t="shared" si="1"/>
        <v>44.872795203967449</v>
      </c>
      <c r="AA46" s="5">
        <f t="shared" si="2"/>
        <v>49.200759760942844</v>
      </c>
      <c r="AB46" s="5">
        <v>6.2226459735413302</v>
      </c>
      <c r="AC46" s="5">
        <v>0.63493304240521997</v>
      </c>
      <c r="AD46">
        <v>2.6356058576017798</v>
      </c>
      <c r="AE46">
        <v>180</v>
      </c>
      <c r="AF46" s="5">
        <v>3.4752800000000001</v>
      </c>
      <c r="AG46" s="5">
        <v>0</v>
      </c>
    </row>
    <row r="47" spans="1:33" x14ac:dyDescent="0.35">
      <c r="A47">
        <v>71117</v>
      </c>
      <c r="B47" s="5">
        <v>1.331</v>
      </c>
      <c r="C47" s="1">
        <v>4.2499999999999999E-12</v>
      </c>
      <c r="D47" s="1">
        <v>1.0700000000000001E-12</v>
      </c>
      <c r="E47" s="5">
        <v>1.06</v>
      </c>
      <c r="F47" s="5">
        <v>0.35475000000000001</v>
      </c>
      <c r="G47" s="5">
        <v>3.679537726</v>
      </c>
      <c r="H47" s="5">
        <v>0.12466666699999999</v>
      </c>
      <c r="I47" s="5">
        <v>46.675673996072597</v>
      </c>
      <c r="J47" s="5">
        <v>0.17016360017062099</v>
      </c>
      <c r="K47" s="5">
        <v>1.57</v>
      </c>
      <c r="L47" s="5">
        <v>3.6363635999999998E-2</v>
      </c>
      <c r="M47" s="1">
        <v>8.3300000000000001E-7</v>
      </c>
      <c r="N47" s="1">
        <v>1.7900000000000001E-8</v>
      </c>
      <c r="O47" s="5">
        <v>51.787834353404001</v>
      </c>
      <c r="P47" s="5">
        <v>1.6300955442646099E-2</v>
      </c>
      <c r="Q47" s="5">
        <v>0.69495522200000004</v>
      </c>
      <c r="R47" s="5">
        <v>2.1386863999999998E-2</v>
      </c>
      <c r="S47" t="s">
        <v>27</v>
      </c>
      <c r="T47" s="1">
        <v>2.3999999999999999E-6</v>
      </c>
      <c r="U47" s="1">
        <v>6.06E-8</v>
      </c>
      <c r="V47" s="5">
        <v>52.259933289999999</v>
      </c>
      <c r="W47" s="5">
        <v>1.7288135E-2</v>
      </c>
      <c r="X47" s="5">
        <v>308.72136941837698</v>
      </c>
      <c r="Y47" s="5">
        <f t="shared" si="3"/>
        <v>9.1382670940099997E-3</v>
      </c>
      <c r="Z47" s="5">
        <f t="shared" si="1"/>
        <v>44.63653784357205</v>
      </c>
      <c r="AA47" s="5">
        <f t="shared" si="2"/>
        <v>49.748698200903455</v>
      </c>
      <c r="AB47" s="5">
        <v>7.7517692136985596</v>
      </c>
      <c r="AC47" s="5">
        <v>0.317711862334282</v>
      </c>
      <c r="AD47">
        <v>0</v>
      </c>
      <c r="AE47">
        <v>6.6</v>
      </c>
      <c r="AF47" s="5">
        <v>1</v>
      </c>
      <c r="AG47" s="5">
        <v>1.1200000000000001</v>
      </c>
    </row>
    <row r="48" spans="1:33" x14ac:dyDescent="0.35">
      <c r="A48">
        <v>80310</v>
      </c>
      <c r="B48" s="5">
        <v>2.4300000000000002</v>
      </c>
      <c r="C48" s="1">
        <v>4.5800000000000003E-12</v>
      </c>
      <c r="D48" s="1">
        <v>5.2999999999999996E-13</v>
      </c>
      <c r="E48" s="5">
        <v>0.995</v>
      </c>
      <c r="F48" s="5">
        <v>0.10401000000000001</v>
      </c>
      <c r="G48" s="5">
        <v>3.7425530610000002</v>
      </c>
      <c r="H48" s="5">
        <v>4.8145571999999998E-2</v>
      </c>
      <c r="I48" s="5">
        <v>47.3252406600161</v>
      </c>
      <c r="J48" s="5">
        <v>7.5003699205802701E-2</v>
      </c>
      <c r="K48" s="5">
        <v>2.3199999999999998</v>
      </c>
      <c r="L48" s="5">
        <v>9.6969696999999994E-2</v>
      </c>
      <c r="M48" s="1">
        <v>7.0599999999999997E-8</v>
      </c>
      <c r="N48" s="1">
        <v>6.58E-9</v>
      </c>
      <c r="O48" s="5">
        <v>51.687150472078002</v>
      </c>
      <c r="P48" s="5">
        <v>6.58235139926584E-2</v>
      </c>
      <c r="Q48" s="5">
        <v>1.483522435</v>
      </c>
      <c r="R48" s="5">
        <v>0.17731207800000001</v>
      </c>
      <c r="S48" t="s">
        <v>150</v>
      </c>
      <c r="T48" s="1">
        <v>2.3E-6</v>
      </c>
      <c r="U48" s="1">
        <v>1.2100000000000001E-7</v>
      </c>
      <c r="V48" s="5">
        <v>53.216516460000001</v>
      </c>
      <c r="W48" s="5">
        <v>5.6713178000000003E-2</v>
      </c>
      <c r="X48" s="5">
        <v>22.31</v>
      </c>
      <c r="Y48" s="5">
        <f t="shared" si="3"/>
        <v>5.1150064435961928E-3</v>
      </c>
      <c r="Z48" s="5">
        <f t="shared" si="1"/>
        <v>45.034086845164282</v>
      </c>
      <c r="AA48" s="5">
        <f t="shared" si="2"/>
        <v>49.395996657226185</v>
      </c>
      <c r="AB48" s="5">
        <v>5.7975701853916002</v>
      </c>
      <c r="AC48" s="5">
        <v>0.70981112061479601</v>
      </c>
      <c r="AD48">
        <v>0</v>
      </c>
      <c r="AE48">
        <v>365</v>
      </c>
      <c r="AF48" s="5">
        <v>3.0786799999999999</v>
      </c>
      <c r="AG48" s="5">
        <v>1.65</v>
      </c>
    </row>
    <row r="49" spans="1:33" x14ac:dyDescent="0.35">
      <c r="A49">
        <v>80411</v>
      </c>
      <c r="B49" s="5">
        <v>1.03</v>
      </c>
      <c r="C49" s="1">
        <v>1.2500000000000001E-10</v>
      </c>
      <c r="D49" s="1">
        <v>9.7899999999999993E-12</v>
      </c>
      <c r="E49" s="5">
        <v>0.97</v>
      </c>
      <c r="F49" s="5">
        <v>0.18149999999999999</v>
      </c>
      <c r="G49" s="5">
        <v>3.779343962</v>
      </c>
      <c r="H49" s="5">
        <v>2.9333333E-2</v>
      </c>
      <c r="I49" s="5">
        <v>47.837415335687602</v>
      </c>
      <c r="J49" s="5">
        <v>6.5358731104711604E-2</v>
      </c>
      <c r="K49" s="5">
        <v>1.75</v>
      </c>
      <c r="L49" s="5">
        <v>1.8181817999999999E-2</v>
      </c>
      <c r="M49" s="1">
        <v>2.9500000000000001E-6</v>
      </c>
      <c r="N49" s="1">
        <v>3.7200000000000002E-8</v>
      </c>
      <c r="O49" s="5">
        <v>52.142678210316802</v>
      </c>
      <c r="P49" s="5">
        <v>7.8262255650197298E-3</v>
      </c>
      <c r="Q49" s="5">
        <v>0.83777228800000003</v>
      </c>
      <c r="R49" s="5">
        <v>1.0784959E-2</v>
      </c>
      <c r="S49" t="s">
        <v>27</v>
      </c>
      <c r="T49" s="1">
        <v>2.6400000000000001E-5</v>
      </c>
      <c r="U49" s="1">
        <v>6.06E-8</v>
      </c>
      <c r="V49" s="5">
        <v>53.10516252</v>
      </c>
      <c r="W49" s="5">
        <v>5.6790210000000002E-3</v>
      </c>
      <c r="X49" s="5">
        <v>405.52</v>
      </c>
      <c r="Y49" s="5">
        <f t="shared" si="3"/>
        <v>5.4724658342774068E-3</v>
      </c>
      <c r="Z49" s="5">
        <f t="shared" si="1"/>
        <v>45.57559839454683</v>
      </c>
      <c r="AA49" s="5">
        <f t="shared" si="2"/>
        <v>49.88086126917603</v>
      </c>
      <c r="AB49" s="5">
        <v>5.99690838037069</v>
      </c>
      <c r="AC49" s="5">
        <v>0.65628033187208201</v>
      </c>
      <c r="AD49">
        <v>0</v>
      </c>
      <c r="AE49">
        <v>56</v>
      </c>
      <c r="AF49" s="5">
        <v>2</v>
      </c>
      <c r="AG49" s="5">
        <v>1.33</v>
      </c>
    </row>
    <row r="50" spans="1:33" x14ac:dyDescent="0.35">
      <c r="A50">
        <v>80430</v>
      </c>
      <c r="B50" s="5">
        <v>0.76700000000000002</v>
      </c>
      <c r="C50" s="1">
        <v>3.8200000000000003E-12</v>
      </c>
      <c r="D50" s="1">
        <v>3.4899999999999998E-13</v>
      </c>
      <c r="E50" s="5">
        <v>1.137</v>
      </c>
      <c r="F50" s="5">
        <v>9.8000000000000004E-2</v>
      </c>
      <c r="G50" s="5">
        <v>4.3043161200000002</v>
      </c>
      <c r="H50" s="5">
        <v>5.4788406999999997E-2</v>
      </c>
      <c r="I50" s="5">
        <v>46.049890314288596</v>
      </c>
      <c r="J50" s="5">
        <v>4.6490561443928498E-2</v>
      </c>
      <c r="K50" s="5">
        <v>1.73</v>
      </c>
      <c r="L50" s="5">
        <v>5.4545455E-2</v>
      </c>
      <c r="M50" s="1">
        <v>1.79E-7</v>
      </c>
      <c r="N50" s="1">
        <v>8.3400000000000006E-9</v>
      </c>
      <c r="O50" s="5">
        <v>50.620054706707499</v>
      </c>
      <c r="P50" s="5">
        <v>2.43167917449254E-2</v>
      </c>
      <c r="Q50" s="5">
        <v>0.8575237</v>
      </c>
      <c r="R50" s="5">
        <v>2.6627663999999999E-2</v>
      </c>
      <c r="S50" t="s">
        <v>150</v>
      </c>
      <c r="T50" s="1">
        <v>1.1999999999999999E-6</v>
      </c>
      <c r="U50" s="1">
        <v>6.06E-8</v>
      </c>
      <c r="V50" s="5">
        <v>51.455045679999998</v>
      </c>
      <c r="W50" s="5">
        <v>2.5746246E-2</v>
      </c>
      <c r="X50" s="5">
        <v>122.14</v>
      </c>
      <c r="Y50" s="5">
        <f t="shared" si="3"/>
        <v>1.4890743770042847E-2</v>
      </c>
      <c r="Z50" s="5">
        <f t="shared" si="1"/>
        <v>44.222806704932523</v>
      </c>
      <c r="AA50" s="5">
        <f t="shared" si="2"/>
        <v>48.792971097351426</v>
      </c>
      <c r="AB50" s="5">
        <v>9.9000233025835005</v>
      </c>
      <c r="AC50" s="5">
        <v>0.93330589194770697</v>
      </c>
      <c r="AD50">
        <v>0</v>
      </c>
      <c r="AE50">
        <v>16.2</v>
      </c>
      <c r="AF50" s="5">
        <v>2.61</v>
      </c>
      <c r="AG50" s="5">
        <v>1.01</v>
      </c>
    </row>
    <row r="51" spans="1:33" x14ac:dyDescent="0.35">
      <c r="A51">
        <v>80607</v>
      </c>
      <c r="B51" s="5">
        <v>3.04</v>
      </c>
      <c r="C51" s="1">
        <v>1.12E-10</v>
      </c>
      <c r="D51" s="1">
        <v>1.0799999999999999E-11</v>
      </c>
      <c r="E51" s="5">
        <v>0.96</v>
      </c>
      <c r="F51" s="5">
        <v>0.155</v>
      </c>
      <c r="G51" s="5">
        <v>2.669870586</v>
      </c>
      <c r="H51" s="5">
        <v>4.4932231000000003E-2</v>
      </c>
      <c r="I51" s="5">
        <v>48.927134447442597</v>
      </c>
      <c r="J51" s="5">
        <v>0.10289680844766499</v>
      </c>
      <c r="K51" s="5">
        <v>1.31</v>
      </c>
      <c r="L51" s="5">
        <v>2.4242423999999999E-2</v>
      </c>
      <c r="M51" s="1">
        <v>1.9099999999999999E-6</v>
      </c>
      <c r="N51" s="1">
        <v>5.5000000000000003E-8</v>
      </c>
      <c r="O51" s="5">
        <v>52.764801904698203</v>
      </c>
      <c r="P51" s="5">
        <v>1.9300028957537001E-2</v>
      </c>
      <c r="Q51" s="5">
        <v>0.38158988799999999</v>
      </c>
      <c r="R51" s="5">
        <v>1.2916189999999999E-2</v>
      </c>
      <c r="S51" t="s">
        <v>27</v>
      </c>
      <c r="T51" s="1">
        <v>3.1699999999999998E-5</v>
      </c>
      <c r="U51" s="1">
        <v>9.8200000000000008E-7</v>
      </c>
      <c r="V51" s="5">
        <v>54.002453359999997</v>
      </c>
      <c r="W51" s="5">
        <v>1.9927172999999999E-2</v>
      </c>
      <c r="X51" s="5">
        <v>902.5</v>
      </c>
      <c r="Y51" s="5">
        <f t="shared" si="3"/>
        <v>3.1753113954701151E-3</v>
      </c>
      <c r="Z51" s="5">
        <f t="shared" si="1"/>
        <v>46.428920769417971</v>
      </c>
      <c r="AA51" s="5">
        <f t="shared" si="2"/>
        <v>50.266588226673576</v>
      </c>
      <c r="AB51" s="5">
        <v>4.5671552692626198</v>
      </c>
      <c r="AC51" s="5">
        <v>0.94622369891334102</v>
      </c>
      <c r="AD51">
        <v>0</v>
      </c>
      <c r="AE51">
        <v>79</v>
      </c>
      <c r="AF51" s="5">
        <v>2.6371099999999998</v>
      </c>
      <c r="AG51" s="5">
        <v>2.0099999999999998</v>
      </c>
    </row>
    <row r="52" spans="1:33" x14ac:dyDescent="0.35">
      <c r="A52">
        <v>80710</v>
      </c>
      <c r="B52" s="5">
        <v>0.84499999999999997</v>
      </c>
      <c r="C52" s="1">
        <v>4.9400000000000004E-12</v>
      </c>
      <c r="D52" s="1">
        <v>9.5799999999999996E-13</v>
      </c>
      <c r="E52" s="5">
        <v>0.876</v>
      </c>
      <c r="F52" s="5">
        <v>0.18315000000000001</v>
      </c>
      <c r="G52" s="5">
        <v>3.9016136299999999</v>
      </c>
      <c r="H52" s="5">
        <v>6.6566666999999996E-2</v>
      </c>
      <c r="I52" s="5">
        <v>46.1981648615672</v>
      </c>
      <c r="J52" s="5">
        <v>9.72965918642031E-2</v>
      </c>
      <c r="K52" s="5">
        <v>1.47</v>
      </c>
      <c r="L52" s="5">
        <v>0.13939393899999999</v>
      </c>
      <c r="M52" s="1">
        <v>7.7000000000000001E-8</v>
      </c>
      <c r="N52" s="1">
        <v>9.3299999999999998E-9</v>
      </c>
      <c r="O52" s="5">
        <v>50.282934111395001</v>
      </c>
      <c r="P52" s="5">
        <v>6.4373708543218E-2</v>
      </c>
      <c r="Q52" s="5">
        <v>0.72280629100000005</v>
      </c>
      <c r="R52" s="5">
        <v>6.1710237000000001E-2</v>
      </c>
      <c r="S52" t="s">
        <v>27</v>
      </c>
      <c r="T52" s="1">
        <v>1.3999999999999999E-6</v>
      </c>
      <c r="U52" s="1">
        <v>1.2100000000000001E-7</v>
      </c>
      <c r="V52" s="5">
        <v>51.551887729999997</v>
      </c>
      <c r="W52" s="5">
        <v>5.2760867000000003E-2</v>
      </c>
      <c r="X52" s="5">
        <v>300.42</v>
      </c>
      <c r="Y52" s="5">
        <f t="shared" si="3"/>
        <v>1.4041152710934202E-2</v>
      </c>
      <c r="Z52" s="5">
        <f t="shared" si="1"/>
        <v>44.345567624307449</v>
      </c>
      <c r="AA52" s="5">
        <f t="shared" si="2"/>
        <v>48.43033687413525</v>
      </c>
      <c r="AB52" s="5">
        <v>9.61276866750568</v>
      </c>
      <c r="AC52" s="5">
        <v>0.82352518456159995</v>
      </c>
      <c r="AD52">
        <v>0</v>
      </c>
      <c r="AE52">
        <v>120</v>
      </c>
      <c r="AF52" s="5">
        <v>2</v>
      </c>
      <c r="AG52" s="5">
        <v>1.69</v>
      </c>
    </row>
    <row r="53" spans="1:33" x14ac:dyDescent="0.35">
      <c r="A53">
        <v>80721</v>
      </c>
      <c r="B53" s="5">
        <v>2.6</v>
      </c>
      <c r="C53" s="1">
        <v>2.4899999999999999E-9</v>
      </c>
      <c r="D53" s="1">
        <v>7.4399999999999996E-11</v>
      </c>
      <c r="E53" s="5">
        <v>1.02</v>
      </c>
      <c r="F53" s="5">
        <v>0.125</v>
      </c>
      <c r="G53" s="5">
        <v>2.3060295129999999</v>
      </c>
      <c r="H53" s="5">
        <v>1.1521289000000001E-2</v>
      </c>
      <c r="I53" s="5">
        <v>50.145614939765302</v>
      </c>
      <c r="J53" s="5">
        <v>7.0738230029817398E-2</v>
      </c>
      <c r="K53" s="5">
        <v>1.1100000000000001</v>
      </c>
      <c r="L53" s="5">
        <v>4.8484847999999997E-2</v>
      </c>
      <c r="M53" s="1">
        <v>1.88E-6</v>
      </c>
      <c r="N53" s="1">
        <v>9.7899999999999997E-8</v>
      </c>
      <c r="O53" s="5">
        <v>52.517338166235</v>
      </c>
      <c r="P53" s="5">
        <v>3.5199000851043799E-2</v>
      </c>
      <c r="Q53" s="5">
        <v>0.31980906799999997</v>
      </c>
      <c r="R53" s="5">
        <v>1.9862024999999998E-2</v>
      </c>
      <c r="S53" t="s">
        <v>27</v>
      </c>
      <c r="T53" s="1">
        <v>1.2E-5</v>
      </c>
      <c r="U53" s="1">
        <v>6.06E-7</v>
      </c>
      <c r="V53" s="5">
        <v>53.339179360000003</v>
      </c>
      <c r="W53" s="5">
        <v>3.4763613999999998E-2</v>
      </c>
      <c r="X53" s="5">
        <v>604.96</v>
      </c>
      <c r="Y53" s="5">
        <f t="shared" si="3"/>
        <v>4.7482097672660872E-3</v>
      </c>
      <c r="Z53" s="5">
        <f t="shared" si="1"/>
        <v>47.822144836811503</v>
      </c>
      <c r="AA53" s="5">
        <f t="shared" si="2"/>
        <v>50.193868063281201</v>
      </c>
      <c r="AB53" s="5">
        <v>5.5856609697070301</v>
      </c>
      <c r="AC53" s="5">
        <v>0.75286584955054603</v>
      </c>
      <c r="AD53">
        <v>0</v>
      </c>
      <c r="AE53">
        <v>16.2</v>
      </c>
      <c r="AF53" s="5">
        <v>1.28</v>
      </c>
      <c r="AG53" s="5">
        <v>1.5</v>
      </c>
    </row>
    <row r="54" spans="1:33" x14ac:dyDescent="0.35">
      <c r="A54">
        <v>80810</v>
      </c>
      <c r="B54" s="5">
        <v>3.35</v>
      </c>
      <c r="C54" s="1">
        <v>2.2200000000000002E-11</v>
      </c>
      <c r="D54" s="1">
        <v>3.3500000000000001E-12</v>
      </c>
      <c r="E54" s="5">
        <v>1.18</v>
      </c>
      <c r="F54" s="5">
        <v>0.14502000000000001</v>
      </c>
      <c r="G54" s="5">
        <v>3.2847493129999998</v>
      </c>
      <c r="H54" s="5">
        <v>5.6089131E-2</v>
      </c>
      <c r="I54" s="5">
        <v>48.464633333155902</v>
      </c>
      <c r="J54" s="5">
        <v>0.113439357846292</v>
      </c>
      <c r="K54" s="5">
        <v>1.34</v>
      </c>
      <c r="L54" s="5">
        <v>3.6363635999999998E-2</v>
      </c>
      <c r="M54" s="1">
        <v>1.6299999999999999E-7</v>
      </c>
      <c r="N54" s="1">
        <v>9.87E-9</v>
      </c>
      <c r="O54" s="5">
        <v>51.7941369872674</v>
      </c>
      <c r="P54" s="5">
        <v>3.50802280157885E-2</v>
      </c>
      <c r="Q54" s="5">
        <v>0.378963245</v>
      </c>
      <c r="R54" s="5">
        <v>2.0259731E-2</v>
      </c>
      <c r="S54" t="s">
        <v>27</v>
      </c>
      <c r="T54" s="1">
        <v>4.6E-6</v>
      </c>
      <c r="U54" s="1">
        <v>1.2100000000000001E-7</v>
      </c>
      <c r="V54" s="5">
        <v>53.262792859999998</v>
      </c>
      <c r="W54" s="5">
        <v>2.5876046E-2</v>
      </c>
      <c r="X54" s="5">
        <v>366.93</v>
      </c>
      <c r="Y54" s="5">
        <f t="shared" si="3"/>
        <v>4.9734114023894938E-3</v>
      </c>
      <c r="Z54" s="5">
        <f t="shared" si="1"/>
        <v>46.161287718870646</v>
      </c>
      <c r="AA54" s="5">
        <f t="shared" si="2"/>
        <v>49.490791372982144</v>
      </c>
      <c r="AB54" s="5">
        <v>5.7166944612010502</v>
      </c>
      <c r="AC54" s="5">
        <v>0.72262375504750298</v>
      </c>
      <c r="AD54" t="s">
        <v>209</v>
      </c>
      <c r="AE54">
        <v>106</v>
      </c>
      <c r="AF54" s="5">
        <v>2.7294700000000001</v>
      </c>
      <c r="AG54" s="5">
        <v>1.68</v>
      </c>
    </row>
    <row r="55" spans="1:33" x14ac:dyDescent="0.35">
      <c r="A55">
        <v>80928</v>
      </c>
      <c r="B55" s="5">
        <v>1.69</v>
      </c>
      <c r="C55" s="1">
        <v>1.1200000000000001E-11</v>
      </c>
      <c r="D55" s="1">
        <v>1.7699999999999999E-12</v>
      </c>
      <c r="E55" s="5">
        <v>1.1599999999999999</v>
      </c>
      <c r="F55" s="5">
        <v>0.1149</v>
      </c>
      <c r="G55" s="5">
        <v>3.6160968750000002</v>
      </c>
      <c r="H55" s="5">
        <v>5.2537712E-2</v>
      </c>
      <c r="I55" s="5">
        <v>47.399171588295502</v>
      </c>
      <c r="J55" s="5">
        <v>8.4550997486842097E-2</v>
      </c>
      <c r="K55" s="5">
        <v>1.63</v>
      </c>
      <c r="L55" s="5">
        <v>3.0303030000000002E-2</v>
      </c>
      <c r="M55" s="1">
        <v>1.5099999999999999E-7</v>
      </c>
      <c r="N55" s="1">
        <v>4.3500000000000001E-9</v>
      </c>
      <c r="O55" s="5">
        <v>51.301161804517299</v>
      </c>
      <c r="P55" s="5">
        <v>1.8058838730990401E-2</v>
      </c>
      <c r="Q55" s="5">
        <v>0.693412484</v>
      </c>
      <c r="R55" s="5">
        <v>2.0792734E-2</v>
      </c>
      <c r="S55" t="s">
        <v>27</v>
      </c>
      <c r="T55" s="1">
        <v>2.5000000000000002E-6</v>
      </c>
      <c r="U55" s="1">
        <v>1.2100000000000001E-7</v>
      </c>
      <c r="V55" s="5">
        <v>52.534311240000001</v>
      </c>
      <c r="W55" s="5">
        <v>2.4727058999999999E-2</v>
      </c>
      <c r="X55" s="5">
        <v>74.08</v>
      </c>
      <c r="Y55" s="5">
        <f t="shared" si="3"/>
        <v>7.737083884173046E-3</v>
      </c>
      <c r="Z55" s="5">
        <f t="shared" si="1"/>
        <v>45.287748893726963</v>
      </c>
      <c r="AA55" s="5">
        <f t="shared" si="2"/>
        <v>49.189739109948761</v>
      </c>
      <c r="AB55" s="5">
        <v>7.13192381687852</v>
      </c>
      <c r="AC55" s="5">
        <v>0.39437149534004801</v>
      </c>
      <c r="AD55">
        <v>0</v>
      </c>
      <c r="AE55">
        <v>280</v>
      </c>
      <c r="AF55" s="5">
        <v>2.8</v>
      </c>
      <c r="AG55" s="5">
        <v>1.94</v>
      </c>
    </row>
    <row r="56" spans="1:33" x14ac:dyDescent="0.35">
      <c r="A56">
        <v>81007</v>
      </c>
      <c r="B56" s="5">
        <v>0.52949999999999997</v>
      </c>
      <c r="C56" s="1">
        <v>2.2400000000000001E-11</v>
      </c>
      <c r="D56" s="1">
        <v>2.0699999999999999E-12</v>
      </c>
      <c r="E56" s="5">
        <v>1.1499999999999999</v>
      </c>
      <c r="F56" s="5">
        <v>0.125</v>
      </c>
      <c r="G56" s="5">
        <v>3.442706635</v>
      </c>
      <c r="H56" s="5">
        <v>7.1402747000000003E-2</v>
      </c>
      <c r="I56" s="5">
        <v>46.420147339560899</v>
      </c>
      <c r="J56" s="5">
        <v>4.6291026239820197E-2</v>
      </c>
      <c r="K56" s="5">
        <v>1.77</v>
      </c>
      <c r="L56" s="5">
        <v>7.2727272999999995E-2</v>
      </c>
      <c r="M56" s="1">
        <v>1.7599999999999999E-7</v>
      </c>
      <c r="N56" s="1">
        <v>1.6400000000000001E-8</v>
      </c>
      <c r="O56" s="5">
        <v>50.245283186138998</v>
      </c>
      <c r="P56" s="5">
        <v>4.2636035219900101E-2</v>
      </c>
      <c r="Q56" s="5">
        <v>0.90688792500000004</v>
      </c>
      <c r="R56" s="5">
        <v>2.8027182000000001E-2</v>
      </c>
      <c r="S56" t="s">
        <v>34</v>
      </c>
      <c r="T56" s="1">
        <v>7.0999999999999998E-7</v>
      </c>
      <c r="U56" s="1">
        <v>4.8499999999999998E-8</v>
      </c>
      <c r="V56" s="5">
        <v>50.857425650000003</v>
      </c>
      <c r="W56" s="5">
        <v>3.2561496000000002E-2</v>
      </c>
      <c r="X56" s="5">
        <v>15.321300000000001</v>
      </c>
      <c r="Y56" s="5">
        <f t="shared" si="3"/>
        <v>2.1397499625256389E-2</v>
      </c>
      <c r="Z56" s="5">
        <f t="shared" si="1"/>
        <v>44.750510367003692</v>
      </c>
      <c r="AA56" s="5">
        <f t="shared" si="2"/>
        <v>48.575646213581791</v>
      </c>
      <c r="AB56" s="5">
        <v>11.8739878778335</v>
      </c>
      <c r="AC56" s="5">
        <v>1.87938415816993</v>
      </c>
      <c r="AD56">
        <v>0</v>
      </c>
      <c r="AE56">
        <v>10</v>
      </c>
      <c r="AF56" s="5">
        <v>2.5099999999999998</v>
      </c>
      <c r="AG56" s="5">
        <v>0</v>
      </c>
    </row>
    <row r="57" spans="1:33" x14ac:dyDescent="0.35">
      <c r="A57">
        <v>81008</v>
      </c>
      <c r="B57" s="5">
        <v>1.9670000000000001</v>
      </c>
      <c r="C57" s="1">
        <v>4.9300000000000002E-12</v>
      </c>
      <c r="D57" s="1">
        <v>9.469999999999999E-13</v>
      </c>
      <c r="E57" s="5">
        <v>1.17</v>
      </c>
      <c r="F57" s="5">
        <v>0.14502000000000001</v>
      </c>
      <c r="G57" s="5">
        <v>3.7760225300000001</v>
      </c>
      <c r="H57" s="5">
        <v>6.7059157999999994E-2</v>
      </c>
      <c r="I57" s="5">
        <v>47.216213960102401</v>
      </c>
      <c r="J57" s="5">
        <v>0.107940165797378</v>
      </c>
      <c r="K57" s="5">
        <v>2.5099999999999998</v>
      </c>
      <c r="L57" s="5">
        <v>0.12121212100000001</v>
      </c>
      <c r="M57" s="1">
        <v>6.5900000000000001E-8</v>
      </c>
      <c r="N57" s="1">
        <v>3.0699999999999999E-9</v>
      </c>
      <c r="O57" s="5">
        <v>51.502840421166901</v>
      </c>
      <c r="P57" s="5">
        <v>6.07203708722691E-2</v>
      </c>
      <c r="Q57" s="5">
        <v>1.7413334739999999</v>
      </c>
      <c r="R57" s="5">
        <v>0.22955024900000001</v>
      </c>
      <c r="S57" t="s">
        <v>27</v>
      </c>
      <c r="T57" s="1">
        <v>4.3000000000000003E-6</v>
      </c>
      <c r="U57" s="1">
        <v>1.2100000000000001E-7</v>
      </c>
      <c r="V57" s="5">
        <v>53.332599160000001</v>
      </c>
      <c r="W57" s="5">
        <v>5.8540426999999999E-2</v>
      </c>
      <c r="X57" s="5">
        <v>312.43225041111202</v>
      </c>
      <c r="Y57" s="5">
        <f t="shared" si="3"/>
        <v>4.7672012996321511E-3</v>
      </c>
      <c r="Z57" s="5">
        <f t="shared" si="1"/>
        <v>44.894477450916305</v>
      </c>
      <c r="AA57" s="5">
        <f t="shared" si="2"/>
        <v>49.181103911980806</v>
      </c>
      <c r="AB57" s="5">
        <v>5.59682924873215</v>
      </c>
      <c r="AC57" s="5">
        <v>0.75466806035157596</v>
      </c>
      <c r="AD57" t="s">
        <v>210</v>
      </c>
      <c r="AE57">
        <v>185.5</v>
      </c>
      <c r="AF57" s="5">
        <v>2.9</v>
      </c>
      <c r="AG57" s="5">
        <v>1.5</v>
      </c>
    </row>
    <row r="58" spans="1:33" x14ac:dyDescent="0.35">
      <c r="A58">
        <v>81029</v>
      </c>
      <c r="B58" s="5">
        <v>3.8479000000000001</v>
      </c>
      <c r="C58" s="1">
        <v>1.4000000000000001E-12</v>
      </c>
      <c r="D58" s="1">
        <v>2.25E-13</v>
      </c>
      <c r="E58" s="5">
        <v>0.93799999999999994</v>
      </c>
      <c r="F58" s="5">
        <v>0.150975</v>
      </c>
      <c r="G58" s="5">
        <v>3.8054063469999999</v>
      </c>
      <c r="H58" s="5">
        <v>3.4018182000000001E-2</v>
      </c>
      <c r="I58" s="5">
        <v>47.250543505402703</v>
      </c>
      <c r="J58" s="5">
        <v>0.124836772258777</v>
      </c>
      <c r="K58" s="5">
        <v>1.25</v>
      </c>
      <c r="L58" s="5">
        <v>0.23030302999999999</v>
      </c>
      <c r="M58" s="1">
        <v>4.2300000000000002E-8</v>
      </c>
      <c r="N58" s="1">
        <v>1.03E-8</v>
      </c>
      <c r="O58" s="5">
        <v>51.259094923941198</v>
      </c>
      <c r="P58" s="5">
        <v>0.19002842656543201</v>
      </c>
      <c r="Q58" s="5">
        <v>0.30607986399999998</v>
      </c>
      <c r="R58" s="5">
        <v>0.111273449</v>
      </c>
      <c r="S58" t="s">
        <v>150</v>
      </c>
      <c r="T58" s="1">
        <v>2.0999999999999998E-6</v>
      </c>
      <c r="U58" s="1">
        <v>1.2100000000000001E-7</v>
      </c>
      <c r="V58" s="5">
        <v>52.973662279999999</v>
      </c>
      <c r="W58" s="5">
        <v>0.15985581600000001</v>
      </c>
      <c r="X58" s="5">
        <v>300.42</v>
      </c>
      <c r="Y58" s="5">
        <f t="shared" si="3"/>
        <v>5.9268999757551288E-3</v>
      </c>
      <c r="Z58" s="5">
        <f t="shared" si="1"/>
        <v>45.023371103412067</v>
      </c>
      <c r="AA58" s="5">
        <f t="shared" si="2"/>
        <v>49.031922521950563</v>
      </c>
      <c r="AB58" s="5">
        <v>6.2411721858413003</v>
      </c>
      <c r="AC58" s="5">
        <v>0.67000373797566204</v>
      </c>
      <c r="AD58">
        <v>0</v>
      </c>
      <c r="AE58">
        <v>270</v>
      </c>
      <c r="AF58" s="5">
        <v>2</v>
      </c>
      <c r="AG58" s="5">
        <v>2.48</v>
      </c>
    </row>
    <row r="59" spans="1:33" x14ac:dyDescent="0.35">
      <c r="A59">
        <v>81221</v>
      </c>
      <c r="B59" s="5">
        <v>2.2599999999999998</v>
      </c>
      <c r="C59" s="1">
        <v>4.8899999999999997E-10</v>
      </c>
      <c r="D59" s="1">
        <v>2.5800000000000001E-11</v>
      </c>
      <c r="E59" s="5">
        <v>1.08</v>
      </c>
      <c r="F59" s="5">
        <v>9.8174999999999998E-2</v>
      </c>
      <c r="G59" s="5">
        <v>2.4072824000000002</v>
      </c>
      <c r="H59" s="5">
        <v>2.8093938999999998E-2</v>
      </c>
      <c r="I59" s="5">
        <v>49.320781995628401</v>
      </c>
      <c r="J59" s="5">
        <v>5.5350696574957101E-2</v>
      </c>
      <c r="K59" s="5">
        <v>1.54</v>
      </c>
      <c r="L59" s="5">
        <v>3.6363635999999998E-2</v>
      </c>
      <c r="M59" s="1">
        <v>1.3599999999999999E-6</v>
      </c>
      <c r="N59" s="1">
        <v>2.2600000000000001E-8</v>
      </c>
      <c r="O59" s="5">
        <v>52.487874540838298</v>
      </c>
      <c r="P59" s="5">
        <v>2.0009291360394001E-2</v>
      </c>
      <c r="Q59" s="5">
        <v>0.58065731799999998</v>
      </c>
      <c r="R59" s="5">
        <v>2.4951946999999999E-2</v>
      </c>
      <c r="S59" t="s">
        <v>150</v>
      </c>
      <c r="T59" s="1">
        <v>1.8099999999999999E-5</v>
      </c>
      <c r="U59" s="1">
        <v>1.8199999999999999E-7</v>
      </c>
      <c r="V59" s="5">
        <v>53.62803813</v>
      </c>
      <c r="W59" s="5">
        <v>1.9166572E-2</v>
      </c>
      <c r="X59" s="5">
        <v>81.87</v>
      </c>
      <c r="Y59" s="5">
        <f t="shared" si="3"/>
        <v>3.9849997157286321E-3</v>
      </c>
      <c r="Z59" s="5">
        <f t="shared" si="1"/>
        <v>46.921210290379982</v>
      </c>
      <c r="AA59" s="5">
        <f t="shared" si="2"/>
        <v>50.088302835589879</v>
      </c>
      <c r="AB59" s="5">
        <v>5.1167724656348703</v>
      </c>
      <c r="AC59" s="5">
        <v>0.848895405759719</v>
      </c>
      <c r="AD59">
        <v>0</v>
      </c>
      <c r="AE59">
        <v>34</v>
      </c>
      <c r="AF59" s="5">
        <v>2.37</v>
      </c>
      <c r="AG59" s="5">
        <v>1.22</v>
      </c>
    </row>
    <row r="60" spans="1:33" x14ac:dyDescent="0.35">
      <c r="A60">
        <v>90102</v>
      </c>
      <c r="B60" s="5">
        <v>1.5469999999999999</v>
      </c>
      <c r="C60" s="1">
        <v>4.2299999999999999E-10</v>
      </c>
      <c r="D60" s="1">
        <v>3.7999999999999998E-11</v>
      </c>
      <c r="E60" s="5">
        <v>0.87</v>
      </c>
      <c r="F60" s="5">
        <v>0.19500000000000001</v>
      </c>
      <c r="G60" s="5">
        <v>2.624071287</v>
      </c>
      <c r="H60" s="5">
        <v>4.2556991000000002E-2</v>
      </c>
      <c r="I60" s="5">
        <v>48.760131235579898</v>
      </c>
      <c r="J60" s="5">
        <v>8.82662128757776E-2</v>
      </c>
      <c r="K60" s="5">
        <v>1.48</v>
      </c>
      <c r="L60" s="5">
        <v>1.8181817999999999E-2</v>
      </c>
      <c r="M60" s="1">
        <v>4.2199999999999999E-7</v>
      </c>
      <c r="N60" s="1">
        <v>3.7200000000000002E-8</v>
      </c>
      <c r="O60" s="5">
        <v>51.600752030630701</v>
      </c>
      <c r="P60" s="5">
        <v>3.8989059247880001E-2</v>
      </c>
      <c r="Q60" s="5">
        <v>0.61498560300000005</v>
      </c>
      <c r="R60" s="5">
        <v>1.0453818E-2</v>
      </c>
      <c r="S60" t="s">
        <v>27</v>
      </c>
      <c r="T60" s="1">
        <v>6.8E-8</v>
      </c>
      <c r="U60" s="1">
        <v>1.8199999999999999E-9</v>
      </c>
      <c r="V60" s="5">
        <v>50.821533819999999</v>
      </c>
      <c r="W60" s="5">
        <v>1.3769927E-2</v>
      </c>
      <c r="X60" s="5">
        <v>366.93</v>
      </c>
      <c r="Y60" s="5">
        <f t="shared" si="3"/>
        <v>2.1868497665903819E-2</v>
      </c>
      <c r="Z60" s="5">
        <f t="shared" si="1"/>
        <v>47.099950184240818</v>
      </c>
      <c r="AA60" s="5">
        <f t="shared" si="2"/>
        <v>49.940570979291621</v>
      </c>
      <c r="AB60" s="5">
        <v>12.0044355486723</v>
      </c>
      <c r="AC60" s="5">
        <v>1.9443805439433499</v>
      </c>
      <c r="AD60">
        <v>0</v>
      </c>
      <c r="AE60">
        <v>27</v>
      </c>
      <c r="AF60" s="5">
        <v>1.3224499999999999</v>
      </c>
      <c r="AG60" s="5">
        <v>1.5</v>
      </c>
    </row>
    <row r="61" spans="1:33" x14ac:dyDescent="0.35">
      <c r="A61">
        <v>90205</v>
      </c>
      <c r="B61" s="5">
        <v>4.6500000000000004</v>
      </c>
      <c r="C61" s="1">
        <v>4.5399999999999996E-12</v>
      </c>
      <c r="D61" s="1">
        <v>2.1699999999999998E-12</v>
      </c>
      <c r="E61" s="5">
        <v>1.2</v>
      </c>
      <c r="F61" s="5">
        <v>0.16980000000000001</v>
      </c>
      <c r="G61" s="5">
        <v>3.1829772219999999</v>
      </c>
      <c r="H61" s="5">
        <v>0.18813178899999999</v>
      </c>
      <c r="I61" s="5">
        <v>48.148989397601298</v>
      </c>
      <c r="J61" s="5">
        <v>0.243714431276813</v>
      </c>
      <c r="K61" s="5">
        <v>2.15</v>
      </c>
      <c r="L61" s="5">
        <v>0.13939393899999999</v>
      </c>
      <c r="M61" s="1">
        <v>2.9000000000000002E-8</v>
      </c>
      <c r="N61" s="1">
        <v>3.5100000000000001E-9</v>
      </c>
      <c r="O61" s="5">
        <v>51.916729120252199</v>
      </c>
      <c r="P61" s="5">
        <v>0.117271375968417</v>
      </c>
      <c r="Q61" s="5">
        <v>1.2966037319999999</v>
      </c>
      <c r="R61" s="5">
        <v>0.312977175</v>
      </c>
      <c r="S61" t="s">
        <v>150</v>
      </c>
      <c r="T61" s="1">
        <v>1.9000000000000001E-7</v>
      </c>
      <c r="U61" s="1">
        <v>1.8200000000000001E-8</v>
      </c>
      <c r="V61" s="5">
        <v>52.752500240000003</v>
      </c>
      <c r="W61" s="5">
        <v>0.11278372</v>
      </c>
      <c r="X61" s="5">
        <v>33.29</v>
      </c>
      <c r="Y61" s="5">
        <f t="shared" si="3"/>
        <v>6.7778832607144901E-3</v>
      </c>
      <c r="Z61" s="5">
        <f t="shared" si="1"/>
        <v>45.980083482069588</v>
      </c>
      <c r="AA61" s="5">
        <f t="shared" si="2"/>
        <v>49.74782320472049</v>
      </c>
      <c r="AB61" s="5">
        <v>6.6746773596921702</v>
      </c>
      <c r="AC61" s="5">
        <v>0.54310784830201997</v>
      </c>
      <c r="AD61">
        <v>0</v>
      </c>
      <c r="AE61">
        <v>8.8000000000000007</v>
      </c>
      <c r="AF61" s="5">
        <v>2.62</v>
      </c>
      <c r="AG61" s="5">
        <v>1.18</v>
      </c>
    </row>
    <row r="62" spans="1:33" x14ac:dyDescent="0.35">
      <c r="A62">
        <v>90423</v>
      </c>
      <c r="B62" s="5">
        <v>8.1999999999999993</v>
      </c>
      <c r="C62" s="1">
        <v>2.08E-12</v>
      </c>
      <c r="D62" s="1">
        <v>2.7699999999999998E-13</v>
      </c>
      <c r="E62" s="5">
        <v>0.96</v>
      </c>
      <c r="F62" s="5">
        <v>0.16980000000000001</v>
      </c>
      <c r="G62" s="5">
        <v>3.1126165010000002</v>
      </c>
      <c r="H62" s="5">
        <v>5.4747175000000002E-2</v>
      </c>
      <c r="I62" s="5">
        <v>48.193470352650003</v>
      </c>
      <c r="J62" s="5">
        <v>0.17357058449607601</v>
      </c>
      <c r="K62" s="5">
        <v>1.48</v>
      </c>
      <c r="L62" s="5">
        <v>4.2424242000000001E-2</v>
      </c>
      <c r="M62" s="1">
        <v>1.3E-7</v>
      </c>
      <c r="N62" s="1">
        <v>9.2900000000000008E-9</v>
      </c>
      <c r="O62" s="5">
        <v>52.526732212868197</v>
      </c>
      <c r="P62" s="5">
        <v>5.133243606E-2</v>
      </c>
      <c r="Q62" s="5">
        <v>0.31537722699999998</v>
      </c>
      <c r="R62" s="5">
        <v>2.9692143000000001E-2</v>
      </c>
      <c r="S62" t="s">
        <v>27</v>
      </c>
      <c r="T62" s="1">
        <v>5.8999999999999996E-7</v>
      </c>
      <c r="U62" s="1">
        <v>2.4200000000000002E-8</v>
      </c>
      <c r="V62" s="5">
        <v>53.204678280000003</v>
      </c>
      <c r="W62" s="5">
        <v>4.4599825000000003E-2</v>
      </c>
      <c r="X62" s="5">
        <v>460.00864022425401</v>
      </c>
      <c r="Y62" s="5">
        <f t="shared" si="3"/>
        <v>5.1518715430364237E-3</v>
      </c>
      <c r="Z62" s="5">
        <f t="shared" si="1"/>
        <v>45.905435378421409</v>
      </c>
      <c r="AA62" s="5">
        <f t="shared" si="2"/>
        <v>50.238697238639602</v>
      </c>
      <c r="AB62" s="5">
        <v>5.8184428364604903</v>
      </c>
      <c r="AC62" s="5">
        <v>0.70238103135311303</v>
      </c>
      <c r="AD62" t="s">
        <v>211</v>
      </c>
      <c r="AE62">
        <v>10.3</v>
      </c>
      <c r="AF62" s="5">
        <v>2.79</v>
      </c>
      <c r="AG62" s="5">
        <v>1.5</v>
      </c>
    </row>
    <row r="63" spans="1:33" x14ac:dyDescent="0.35">
      <c r="A63">
        <v>90424</v>
      </c>
      <c r="B63" s="5">
        <v>0.54400000000000004</v>
      </c>
      <c r="C63" s="1">
        <v>1.4800000000000001E-9</v>
      </c>
      <c r="D63" s="1">
        <v>7.4399999999999996E-11</v>
      </c>
      <c r="E63" s="5">
        <v>1.1299999999999999</v>
      </c>
      <c r="F63" s="5">
        <v>0.26</v>
      </c>
      <c r="G63" s="5">
        <v>2.572972279</v>
      </c>
      <c r="H63" s="5">
        <v>2.3927949E-2</v>
      </c>
      <c r="I63" s="5">
        <v>48.265288572032802</v>
      </c>
      <c r="J63" s="5">
        <v>5.3687764602044198E-2</v>
      </c>
      <c r="K63" s="5">
        <v>1.9</v>
      </c>
      <c r="L63" s="5">
        <v>6.0606061000000003E-2</v>
      </c>
      <c r="M63" s="1">
        <v>4.5499999999999996E-6</v>
      </c>
      <c r="N63" s="1">
        <v>7.7700000000000001E-8</v>
      </c>
      <c r="O63" s="5">
        <v>51.709649375215001</v>
      </c>
      <c r="P63" s="5">
        <v>1.36279328618771E-2</v>
      </c>
      <c r="Q63" s="5">
        <v>0.95749225699999996</v>
      </c>
      <c r="R63" s="5">
        <v>2.5206793000000002E-2</v>
      </c>
      <c r="S63" t="s">
        <v>30</v>
      </c>
      <c r="T63" s="1">
        <v>2.2200000000000001E-5</v>
      </c>
      <c r="U63" s="1">
        <v>2.48E-7</v>
      </c>
      <c r="V63" s="5">
        <v>52.40453831</v>
      </c>
      <c r="W63" s="5">
        <v>1.2419951E-2</v>
      </c>
      <c r="X63" s="5">
        <v>194.66520390021199</v>
      </c>
      <c r="Y63" s="5">
        <f t="shared" si="3"/>
        <v>8.3707963109447281E-3</v>
      </c>
      <c r="Z63" s="5">
        <f t="shared" si="1"/>
        <v>46.188055346274467</v>
      </c>
      <c r="AA63" s="5">
        <f t="shared" si="2"/>
        <v>49.632416149456667</v>
      </c>
      <c r="AB63" s="5">
        <v>7.4186423187130801</v>
      </c>
      <c r="AC63" s="5">
        <v>0.34298602982337001</v>
      </c>
      <c r="AD63">
        <v>0</v>
      </c>
      <c r="AE63">
        <v>48</v>
      </c>
      <c r="AF63" s="5">
        <v>2.13</v>
      </c>
      <c r="AG63" s="5">
        <v>0</v>
      </c>
    </row>
    <row r="64" spans="1:33" x14ac:dyDescent="0.35">
      <c r="A64">
        <v>90426</v>
      </c>
      <c r="B64" s="5">
        <v>2.609</v>
      </c>
      <c r="C64" s="1">
        <v>2.96E-11</v>
      </c>
      <c r="D64" s="1">
        <v>2.2000000000000002E-11</v>
      </c>
      <c r="E64" s="5">
        <v>0.88</v>
      </c>
      <c r="F64" s="5">
        <v>0.25080000000000002</v>
      </c>
      <c r="G64" s="5">
        <v>1.9975131180000001</v>
      </c>
      <c r="H64" s="5">
        <v>0.27208181799999998</v>
      </c>
      <c r="I64" s="5">
        <v>48.146329574193501</v>
      </c>
      <c r="J64" s="5">
        <v>0.3517571104801</v>
      </c>
      <c r="K64" s="5">
        <v>1.93</v>
      </c>
      <c r="L64" s="5">
        <v>0.133333333</v>
      </c>
      <c r="M64" s="1">
        <v>1.5200000000000001E-7</v>
      </c>
      <c r="N64" s="1">
        <v>1.15E-8</v>
      </c>
      <c r="O64" s="5">
        <v>51.884750795182299</v>
      </c>
      <c r="P64" s="5">
        <v>8.1257847765051905E-2</v>
      </c>
      <c r="Q64" s="5">
        <v>0.91407728799999999</v>
      </c>
      <c r="R64" s="5">
        <v>0.15642064999999999</v>
      </c>
      <c r="S64" t="s">
        <v>29</v>
      </c>
      <c r="T64" s="1">
        <v>1.8E-7</v>
      </c>
      <c r="U64" s="1">
        <v>1.8200000000000001E-8</v>
      </c>
      <c r="V64" s="5">
        <v>51.975016259999997</v>
      </c>
      <c r="W64" s="5">
        <v>8.6321874000000007E-2</v>
      </c>
      <c r="X64" s="5">
        <v>49.255099999999999</v>
      </c>
      <c r="Y64" s="5">
        <f t="shared" si="3"/>
        <v>1.0862429590088873E-2</v>
      </c>
      <c r="Z64" s="5">
        <f t="shared" si="1"/>
        <v>46.18225654857681</v>
      </c>
      <c r="AA64" s="5">
        <f t="shared" si="2"/>
        <v>49.920677769565607</v>
      </c>
      <c r="AB64" s="5">
        <v>8.45269166341998</v>
      </c>
      <c r="AC64" s="5">
        <v>0.46133662713697698</v>
      </c>
      <c r="AD64">
        <v>0</v>
      </c>
      <c r="AE64">
        <v>1.2</v>
      </c>
      <c r="AF64" s="5">
        <v>0.26</v>
      </c>
      <c r="AG64" s="5">
        <v>0</v>
      </c>
    </row>
    <row r="65" spans="1:33" x14ac:dyDescent="0.35">
      <c r="A65">
        <v>90510</v>
      </c>
      <c r="B65" s="5">
        <v>0.90300000000000002</v>
      </c>
      <c r="C65" s="1">
        <v>6.8499999999999996E-11</v>
      </c>
      <c r="D65" s="1">
        <v>6.44E-12</v>
      </c>
      <c r="E65" s="5">
        <v>0.66200000000000003</v>
      </c>
      <c r="F65" s="5">
        <v>0.15757499999999999</v>
      </c>
      <c r="G65" s="5">
        <v>2.9187812119999998</v>
      </c>
      <c r="H65" s="5">
        <v>3.3239393999999998E-2</v>
      </c>
      <c r="I65" s="5">
        <v>47.349755508587002</v>
      </c>
      <c r="J65" s="5">
        <v>6.0049626201055702E-2</v>
      </c>
      <c r="K65" s="5">
        <v>0.98</v>
      </c>
      <c r="L65" s="5">
        <v>0.12121212100000001</v>
      </c>
      <c r="M65" s="1">
        <v>3.7800000000000002E-7</v>
      </c>
      <c r="N65" s="1">
        <v>4.9000000000000002E-8</v>
      </c>
      <c r="O65" s="5">
        <v>50.90097948332</v>
      </c>
      <c r="P65" s="5">
        <v>6.5701373876441205E-2</v>
      </c>
      <c r="Q65" s="5">
        <v>0.51876711200000003</v>
      </c>
      <c r="R65" s="5">
        <v>4.0459532999999999E-2</v>
      </c>
      <c r="S65" t="s">
        <v>29</v>
      </c>
      <c r="T65" s="1">
        <v>3.3999999999999997E-7</v>
      </c>
      <c r="U65" s="1">
        <v>2.4200000000000002E-8</v>
      </c>
      <c r="V65" s="5">
        <v>50.864741510000002</v>
      </c>
      <c r="W65" s="5">
        <v>4.5856225E-2</v>
      </c>
      <c r="X65" s="7">
        <v>97.081199999999995</v>
      </c>
      <c r="Y65" s="5">
        <f t="shared" si="3"/>
        <v>2.1302747491716345E-2</v>
      </c>
      <c r="Z65" s="5">
        <f t="shared" si="1"/>
        <v>45.678191128154438</v>
      </c>
      <c r="AA65" s="5">
        <f t="shared" si="2"/>
        <v>49.229415102887437</v>
      </c>
      <c r="AB65" s="5">
        <v>11.847574300556699</v>
      </c>
      <c r="AC65" s="5">
        <v>1.86932267983643</v>
      </c>
      <c r="AD65">
        <v>0</v>
      </c>
      <c r="AE65">
        <v>0.3</v>
      </c>
      <c r="AF65" s="5">
        <v>-0.2</v>
      </c>
      <c r="AG65" s="5">
        <v>0</v>
      </c>
    </row>
    <row r="66" spans="1:33" x14ac:dyDescent="0.35">
      <c r="A66">
        <v>90519</v>
      </c>
      <c r="B66" s="5">
        <v>3.85</v>
      </c>
      <c r="C66" s="1">
        <v>1.05E-12</v>
      </c>
      <c r="D66" s="1">
        <v>3.9900000000000002E-13</v>
      </c>
      <c r="E66" s="5">
        <v>0.71</v>
      </c>
      <c r="F66" s="5">
        <v>0.43504999999999999</v>
      </c>
      <c r="G66" s="5">
        <v>2.7800052590000002</v>
      </c>
      <c r="H66" s="5">
        <v>0.175081819</v>
      </c>
      <c r="I66" s="5">
        <v>46.9698073671317</v>
      </c>
      <c r="J66" s="5">
        <v>0.34093617802855197</v>
      </c>
      <c r="K66" s="5">
        <v>1.84</v>
      </c>
      <c r="L66" s="5">
        <v>6.6666666999999999E-2</v>
      </c>
      <c r="M66" s="1">
        <v>3.9400000000000002E-8</v>
      </c>
      <c r="N66" s="1">
        <v>7.9599999999999998E-9</v>
      </c>
      <c r="O66" s="5">
        <v>51.6332607159056</v>
      </c>
      <c r="P66" s="5">
        <v>9.8936322550810904E-2</v>
      </c>
      <c r="Q66" s="5">
        <v>0.77675010700000002</v>
      </c>
      <c r="R66" s="5">
        <v>8.1764792000000003E-2</v>
      </c>
      <c r="S66" t="s">
        <v>27</v>
      </c>
      <c r="T66" s="1">
        <v>1.1999999999999999E-6</v>
      </c>
      <c r="U66" s="1">
        <v>6.06E-8</v>
      </c>
      <c r="V66" s="5">
        <v>53.135636429999998</v>
      </c>
      <c r="W66" s="5">
        <v>5.0704736E-2</v>
      </c>
      <c r="X66" s="5">
        <v>405.52</v>
      </c>
      <c r="Y66" s="5">
        <f t="shared" ref="Y66:Y97" si="4">1-COS(AB66*PI()/180)</f>
        <v>5.3722290589277577E-3</v>
      </c>
      <c r="Z66" s="5">
        <f t="shared" si="1"/>
        <v>44.699961888795457</v>
      </c>
      <c r="AA66" s="5">
        <f t="shared" si="2"/>
        <v>49.363415237569356</v>
      </c>
      <c r="AB66" s="5">
        <v>5.9416834466614104</v>
      </c>
      <c r="AC66" s="5">
        <v>0.67545270468363805</v>
      </c>
      <c r="AD66">
        <v>0</v>
      </c>
      <c r="AE66">
        <v>64</v>
      </c>
      <c r="AF66" s="5">
        <v>2.7806899999999999</v>
      </c>
      <c r="AG66" s="5">
        <v>1.4298</v>
      </c>
    </row>
    <row r="67" spans="1:33" x14ac:dyDescent="0.35">
      <c r="A67">
        <v>90529</v>
      </c>
      <c r="B67" s="5">
        <v>2.625</v>
      </c>
      <c r="C67" s="1">
        <v>2.5700000000000002E-13</v>
      </c>
      <c r="D67" s="1">
        <v>1.2900000000000001E-13</v>
      </c>
      <c r="E67" s="5">
        <v>0.68</v>
      </c>
      <c r="F67" s="5">
        <v>0.38</v>
      </c>
      <c r="G67" s="5">
        <v>4.2074693630000004</v>
      </c>
      <c r="H67" s="5">
        <v>0.26744920900000002</v>
      </c>
      <c r="I67" s="5">
        <v>45.979308397504099</v>
      </c>
      <c r="J67" s="5">
        <v>0.30445456495468898</v>
      </c>
      <c r="K67" s="5">
        <v>1.6970000000000001</v>
      </c>
      <c r="L67" s="5">
        <v>0.34424242399999999</v>
      </c>
      <c r="M67" s="1">
        <v>4.5499999999999997E-8</v>
      </c>
      <c r="N67" s="1">
        <v>9.4799999999999995E-9</v>
      </c>
      <c r="O67" s="5">
        <v>51.236894907015298</v>
      </c>
      <c r="P67" s="5">
        <v>0.21274025801997401</v>
      </c>
      <c r="Q67" s="5">
        <v>0.67690804000000004</v>
      </c>
      <c r="R67" s="5">
        <v>0.30009640500000001</v>
      </c>
      <c r="S67" t="s">
        <v>27</v>
      </c>
      <c r="T67" s="1">
        <v>6.7999999999999995E-7</v>
      </c>
      <c r="U67" s="1">
        <v>1.03E-7</v>
      </c>
      <c r="V67" s="5">
        <v>52.42826204</v>
      </c>
      <c r="W67" s="5">
        <v>0.20346520200000001</v>
      </c>
      <c r="X67" s="5">
        <v>157.59506257551701</v>
      </c>
      <c r="Y67" s="5">
        <f t="shared" si="4"/>
        <v>8.2511904817947901E-3</v>
      </c>
      <c r="Z67" s="5">
        <f t="shared" ref="Z67:Z130" si="5">LOG10(Y67)+I67</f>
        <v>43.895825010584289</v>
      </c>
      <c r="AA67" s="5">
        <f t="shared" ref="AA67:AA130" si="6">LOG10(Y67)+O67</f>
        <v>49.153411520095489</v>
      </c>
      <c r="AB67" s="5">
        <v>7.3653774881479199</v>
      </c>
      <c r="AC67" s="5">
        <v>0.57387346644612702</v>
      </c>
      <c r="AD67">
        <v>0</v>
      </c>
      <c r="AE67" t="s">
        <v>158</v>
      </c>
      <c r="AF67" s="5">
        <v>3.4429799999999999</v>
      </c>
      <c r="AG67" s="5">
        <v>1.1299999999999999</v>
      </c>
    </row>
    <row r="68" spans="1:33" x14ac:dyDescent="0.35">
      <c r="A68">
        <v>90618</v>
      </c>
      <c r="B68" s="5">
        <v>0.54</v>
      </c>
      <c r="C68" s="1">
        <v>2.6500000000000002E-10</v>
      </c>
      <c r="D68" s="1">
        <v>6.6600000000000003E-12</v>
      </c>
      <c r="E68" s="5">
        <v>1.046</v>
      </c>
      <c r="F68" s="5">
        <v>7.6999999999999999E-2</v>
      </c>
      <c r="G68" s="5">
        <v>3.5062570210000001</v>
      </c>
      <c r="H68" s="5">
        <v>1.5706380999999998E-2</v>
      </c>
      <c r="I68" s="5">
        <v>47.494642705398498</v>
      </c>
      <c r="J68" s="5">
        <v>1.81002383600182E-2</v>
      </c>
      <c r="K68" s="5">
        <v>1.02</v>
      </c>
      <c r="L68" s="5">
        <v>0.12121212100000001</v>
      </c>
      <c r="M68" s="1">
        <v>3.6200000000000001E-6</v>
      </c>
      <c r="N68" s="1">
        <v>4.5200000000000001E-8</v>
      </c>
      <c r="O68" s="5">
        <v>51.437709142416701</v>
      </c>
      <c r="P68" s="5">
        <v>2.3367682379735199E-2</v>
      </c>
      <c r="Q68" s="5">
        <v>0.65498249600000003</v>
      </c>
      <c r="R68" s="5">
        <v>3.4279991000000003E-2</v>
      </c>
      <c r="S68" t="s">
        <v>35</v>
      </c>
      <c r="T68" s="1">
        <v>1.05E-4</v>
      </c>
      <c r="U68" s="1">
        <v>6.06E-7</v>
      </c>
      <c r="V68" s="5">
        <v>52.906695849999998</v>
      </c>
      <c r="W68" s="5">
        <v>2.2867566999999998E-2</v>
      </c>
      <c r="X68" s="5">
        <v>217.53085207746699</v>
      </c>
      <c r="Y68" s="5">
        <f t="shared" si="4"/>
        <v>6.1726309467219354E-3</v>
      </c>
      <c r="Z68" s="5">
        <f t="shared" si="5"/>
        <v>45.285113017260556</v>
      </c>
      <c r="AA68" s="5">
        <f t="shared" si="6"/>
        <v>49.228179454278759</v>
      </c>
      <c r="AB68" s="5">
        <v>6.3693693599954697</v>
      </c>
      <c r="AC68" s="5">
        <v>0.56821651536936402</v>
      </c>
      <c r="AD68">
        <v>0</v>
      </c>
      <c r="AE68">
        <v>113.2</v>
      </c>
      <c r="AF68" s="5">
        <v>2.70031</v>
      </c>
      <c r="AG68" s="5">
        <v>0</v>
      </c>
    </row>
    <row r="69" spans="1:33" x14ac:dyDescent="0.35">
      <c r="A69">
        <v>90812</v>
      </c>
      <c r="B69" s="5">
        <v>2.452</v>
      </c>
      <c r="C69" s="1">
        <v>4.4400000000000003E-11</v>
      </c>
      <c r="D69" s="1">
        <v>1.24E-11</v>
      </c>
      <c r="E69" s="5">
        <v>0.85</v>
      </c>
      <c r="F69" s="5">
        <v>0.23499999999999999</v>
      </c>
      <c r="G69" s="5">
        <v>2.9634011669999998</v>
      </c>
      <c r="H69" s="5">
        <v>0.14700132199999999</v>
      </c>
      <c r="I69" s="5">
        <v>48.243231056355803</v>
      </c>
      <c r="J69" s="5">
        <v>0.175213818372709</v>
      </c>
      <c r="K69" s="5">
        <v>2.25</v>
      </c>
      <c r="L69" s="5">
        <v>0.115151515</v>
      </c>
      <c r="M69" s="1">
        <v>2.0100000000000001E-7</v>
      </c>
      <c r="N69" s="1">
        <v>6.7500000000000001E-9</v>
      </c>
      <c r="O69" s="5">
        <v>52.114272458478901</v>
      </c>
      <c r="P69" s="5">
        <v>6.36530310429997E-2</v>
      </c>
      <c r="Q69" s="5">
        <v>1.363068548</v>
      </c>
      <c r="R69" s="5">
        <v>0.19446545100000001</v>
      </c>
      <c r="S69" t="s">
        <v>27</v>
      </c>
      <c r="T69" s="1">
        <v>5.8000000000000004E-6</v>
      </c>
      <c r="U69" s="1">
        <v>1.2100000000000001E-7</v>
      </c>
      <c r="V69" s="5">
        <v>53.590998110000001</v>
      </c>
      <c r="W69" s="5">
        <v>6.2618598999999997E-2</v>
      </c>
      <c r="X69" s="5">
        <v>271.83</v>
      </c>
      <c r="Y69" s="5">
        <f t="shared" si="4"/>
        <v>4.0755545801479665E-3</v>
      </c>
      <c r="Z69" s="5">
        <f t="shared" si="5"/>
        <v>45.853417769974229</v>
      </c>
      <c r="AA69" s="5">
        <f t="shared" si="6"/>
        <v>49.724459172097326</v>
      </c>
      <c r="AB69" s="5">
        <v>5.17462159526508</v>
      </c>
      <c r="AC69" s="5">
        <v>0.84273134823172102</v>
      </c>
      <c r="AD69">
        <v>0</v>
      </c>
      <c r="AE69">
        <v>66.7</v>
      </c>
      <c r="AF69" s="5">
        <v>2.88</v>
      </c>
      <c r="AG69" s="5">
        <v>1.5</v>
      </c>
    </row>
    <row r="70" spans="1:33" x14ac:dyDescent="0.35">
      <c r="A70">
        <v>90927</v>
      </c>
      <c r="B70" s="5">
        <v>1.37</v>
      </c>
      <c r="C70" s="1">
        <v>2.33E-12</v>
      </c>
      <c r="D70" s="1">
        <v>3.6500000000000001E-13</v>
      </c>
      <c r="E70" s="5">
        <v>1.17</v>
      </c>
      <c r="F70" s="5">
        <v>0.2</v>
      </c>
      <c r="G70" s="5">
        <v>3.878573491</v>
      </c>
      <c r="H70" s="5">
        <v>8.0808512999999998E-2</v>
      </c>
      <c r="I70" s="5">
        <v>46.487309183726197</v>
      </c>
      <c r="J70" s="5">
        <v>0.101222412544223</v>
      </c>
      <c r="K70" s="5">
        <v>1.8</v>
      </c>
      <c r="L70" s="5">
        <v>0.12121212100000001</v>
      </c>
      <c r="M70" s="1">
        <v>1.3400000000000001E-7</v>
      </c>
      <c r="N70" s="1">
        <v>8.0999999999999997E-9</v>
      </c>
      <c r="O70" s="5">
        <v>51.108401173041301</v>
      </c>
      <c r="P70" s="5">
        <v>5.2464443796328697E-2</v>
      </c>
      <c r="Q70" s="5">
        <v>0.84149265699999998</v>
      </c>
      <c r="R70" s="5">
        <v>8.8014007000000005E-2</v>
      </c>
      <c r="S70" t="s">
        <v>27</v>
      </c>
      <c r="T70" s="1">
        <v>1.9999999999999999E-7</v>
      </c>
      <c r="U70" s="1">
        <v>1.8200000000000001E-8</v>
      </c>
      <c r="V70" s="5">
        <v>51.295063470000002</v>
      </c>
      <c r="W70" s="5">
        <v>6.0209941000000003E-2</v>
      </c>
      <c r="X70" s="5">
        <v>60.65</v>
      </c>
      <c r="Y70" s="5">
        <f t="shared" si="4"/>
        <v>1.6408341198471899E-2</v>
      </c>
      <c r="Z70" s="5">
        <f t="shared" si="5"/>
        <v>44.702373861990509</v>
      </c>
      <c r="AA70" s="5">
        <f t="shared" si="6"/>
        <v>49.323465851305613</v>
      </c>
      <c r="AB70" s="5">
        <v>10.393590490721101</v>
      </c>
      <c r="AC70" s="5">
        <v>1.1654051684109701</v>
      </c>
      <c r="AD70">
        <v>0</v>
      </c>
      <c r="AE70">
        <v>2.2000000000000002</v>
      </c>
      <c r="AF70" s="5">
        <v>3.5017499999999999</v>
      </c>
      <c r="AG70" s="5">
        <v>1.1100000000000001</v>
      </c>
    </row>
    <row r="71" spans="1:33" x14ac:dyDescent="0.35">
      <c r="A71">
        <v>91020</v>
      </c>
      <c r="B71" s="5">
        <v>1.71</v>
      </c>
      <c r="C71" s="1">
        <v>1.8400000000000001E-10</v>
      </c>
      <c r="D71" s="1">
        <v>1.35E-11</v>
      </c>
      <c r="E71" s="5">
        <v>1.1299999999999999</v>
      </c>
      <c r="F71" s="5">
        <v>0.14000000000000001</v>
      </c>
      <c r="G71" s="5">
        <v>2.6501274260000001</v>
      </c>
      <c r="H71" s="5">
        <v>4.6159690000000003E-2</v>
      </c>
      <c r="I71" s="5">
        <v>48.614871512099398</v>
      </c>
      <c r="J71" s="5">
        <v>6.8480489914045997E-2</v>
      </c>
      <c r="K71" s="5">
        <v>1.53</v>
      </c>
      <c r="L71" s="5">
        <v>4.2424242000000001E-2</v>
      </c>
      <c r="M71" s="1">
        <v>3.15E-7</v>
      </c>
      <c r="N71" s="1">
        <v>1.3599999999999999E-8</v>
      </c>
      <c r="O71" s="5">
        <v>51.588582668354903</v>
      </c>
      <c r="P71" s="5">
        <v>2.62484065104907E-2</v>
      </c>
      <c r="Q71" s="5">
        <v>0.62589925300000004</v>
      </c>
      <c r="R71" s="5">
        <v>2.6472277999999998E-2</v>
      </c>
      <c r="S71" t="s">
        <v>27</v>
      </c>
      <c r="T71" s="1">
        <v>3.7000000000000002E-6</v>
      </c>
      <c r="U71" s="1">
        <v>6.06E-8</v>
      </c>
      <c r="V71" s="5">
        <v>52.672738950000003</v>
      </c>
      <c r="W71" s="5">
        <v>1.9697544000000001E-2</v>
      </c>
      <c r="X71" s="5">
        <v>379.49620476846701</v>
      </c>
      <c r="Y71" s="5">
        <f t="shared" si="4"/>
        <v>7.1138987894299177E-3</v>
      </c>
      <c r="Z71" s="5">
        <f t="shared" si="5"/>
        <v>46.466979194216414</v>
      </c>
      <c r="AA71" s="5">
        <f t="shared" si="6"/>
        <v>49.440690350471918</v>
      </c>
      <c r="AB71" s="5">
        <v>6.8383176149460203</v>
      </c>
      <c r="AC71" s="5">
        <v>0.45608306772408003</v>
      </c>
      <c r="AD71">
        <v>0</v>
      </c>
      <c r="AE71">
        <v>34.6</v>
      </c>
      <c r="AF71" s="5">
        <v>2.2058300000000002</v>
      </c>
      <c r="AG71" s="5">
        <v>1.39</v>
      </c>
    </row>
    <row r="72" spans="1:33" x14ac:dyDescent="0.35">
      <c r="A72">
        <v>91029</v>
      </c>
      <c r="B72" s="5">
        <v>2.7519999999999998</v>
      </c>
      <c r="C72" s="1">
        <v>5.9900000000000001E-12</v>
      </c>
      <c r="D72" s="1">
        <v>6.15E-13</v>
      </c>
      <c r="E72" s="5">
        <v>1.181</v>
      </c>
      <c r="F72" s="5">
        <v>9.2499999999999999E-2</v>
      </c>
      <c r="G72" s="5">
        <v>3.7032800529999998</v>
      </c>
      <c r="H72" s="5">
        <v>5.2632286E-2</v>
      </c>
      <c r="I72" s="5">
        <v>47.679349020806598</v>
      </c>
      <c r="J72" s="5">
        <v>6.9353333093835901E-2</v>
      </c>
      <c r="K72" s="5">
        <v>1.88</v>
      </c>
      <c r="L72" s="5">
        <v>3.6363635999999998E-2</v>
      </c>
      <c r="M72" s="1">
        <v>1.1600000000000001E-7</v>
      </c>
      <c r="N72" s="1">
        <v>3.9199999999999997E-9</v>
      </c>
      <c r="O72" s="5">
        <v>51.793527075902297</v>
      </c>
      <c r="P72" s="5">
        <v>2.55237033029184E-2</v>
      </c>
      <c r="Q72" s="5">
        <v>0.85327389799999998</v>
      </c>
      <c r="R72" s="5">
        <v>4.1028171000000002E-2</v>
      </c>
      <c r="S72" t="s">
        <v>150</v>
      </c>
      <c r="T72" s="1">
        <v>2.3999999999999999E-6</v>
      </c>
      <c r="U72" s="1">
        <v>6.06E-8</v>
      </c>
      <c r="V72" s="5">
        <v>53.126401260000002</v>
      </c>
      <c r="W72" s="5">
        <v>2.3586469999999998E-2</v>
      </c>
      <c r="X72" s="5">
        <v>222.68570243784501</v>
      </c>
      <c r="Y72" s="5">
        <f t="shared" si="4"/>
        <v>5.4024105329747441E-3</v>
      </c>
      <c r="Z72" s="5">
        <f t="shared" si="5"/>
        <v>45.411936604255054</v>
      </c>
      <c r="AA72" s="5">
        <f t="shared" si="6"/>
        <v>49.526114659350753</v>
      </c>
      <c r="AB72" s="5">
        <v>5.9583654359599603</v>
      </c>
      <c r="AC72" s="5">
        <v>0.66667141974313704</v>
      </c>
      <c r="AD72">
        <v>0</v>
      </c>
      <c r="AE72">
        <v>39.200000000000003</v>
      </c>
      <c r="AF72" s="5">
        <v>2.76</v>
      </c>
      <c r="AG72" s="5">
        <v>1.1299999999999999</v>
      </c>
    </row>
    <row r="73" spans="1:33" x14ac:dyDescent="0.35">
      <c r="A73">
        <v>91127</v>
      </c>
      <c r="B73" s="5">
        <v>0.49</v>
      </c>
      <c r="C73" s="1">
        <v>1.49E-10</v>
      </c>
      <c r="D73" s="1">
        <v>7.5E-12</v>
      </c>
      <c r="E73" s="5">
        <v>0.94</v>
      </c>
      <c r="F73" s="5">
        <v>0.12</v>
      </c>
      <c r="G73" s="5">
        <v>3.8205469189999999</v>
      </c>
      <c r="H73" s="5">
        <v>2.7418250000000002E-2</v>
      </c>
      <c r="I73" s="5">
        <v>47.124119871050802</v>
      </c>
      <c r="J73" s="5">
        <v>3.01626573193483E-2</v>
      </c>
      <c r="K73" s="5">
        <v>2.0499999999999998</v>
      </c>
      <c r="L73" s="5">
        <v>4.2424242000000001E-2</v>
      </c>
      <c r="M73" s="1">
        <v>2.7999999999999999E-6</v>
      </c>
      <c r="N73" s="1">
        <v>9.8599999999999996E-8</v>
      </c>
      <c r="O73" s="5">
        <v>51.417142123506103</v>
      </c>
      <c r="P73" s="5">
        <v>1.69667299716432E-2</v>
      </c>
      <c r="Q73" s="5">
        <v>1.020138912</v>
      </c>
      <c r="R73" s="5">
        <v>1.725848E-2</v>
      </c>
      <c r="S73" t="s">
        <v>31</v>
      </c>
      <c r="T73" s="1">
        <v>9.0000000000000002E-6</v>
      </c>
      <c r="U73" s="1">
        <v>1.8199999999999999E-7</v>
      </c>
      <c r="V73" s="5">
        <v>51.93020516</v>
      </c>
      <c r="W73" s="5">
        <v>1.1450472E-2</v>
      </c>
      <c r="X73" s="5">
        <v>46.337400000000002</v>
      </c>
      <c r="Y73" s="5">
        <f t="shared" si="4"/>
        <v>1.1161761324101627E-2</v>
      </c>
      <c r="Z73" s="5">
        <f t="shared" si="5"/>
        <v>45.1718526026579</v>
      </c>
      <c r="AA73" s="5">
        <f t="shared" si="6"/>
        <v>49.464874855113202</v>
      </c>
      <c r="AB73" s="5">
        <v>8.5685785595016899</v>
      </c>
      <c r="AC73" s="5">
        <v>0.43629729849802001</v>
      </c>
      <c r="AD73">
        <v>0</v>
      </c>
      <c r="AE73">
        <v>7.1</v>
      </c>
      <c r="AF73" s="5">
        <v>2</v>
      </c>
      <c r="AG73" s="5">
        <v>0</v>
      </c>
    </row>
    <row r="74" spans="1:33" x14ac:dyDescent="0.35">
      <c r="A74" t="s">
        <v>36</v>
      </c>
      <c r="B74" s="5">
        <v>0.65349999999999997</v>
      </c>
      <c r="C74" s="1">
        <v>2.8299999999999999E-11</v>
      </c>
      <c r="D74" s="1">
        <v>3.8200000000000003E-12</v>
      </c>
      <c r="E74" s="5">
        <v>1.1599999999999999</v>
      </c>
      <c r="F74" s="5">
        <v>0.32</v>
      </c>
      <c r="G74" s="5">
        <v>2.8617002930000002</v>
      </c>
      <c r="H74" s="5">
        <v>8.6768398999999996E-2</v>
      </c>
      <c r="I74" s="5">
        <v>46.750463938708698</v>
      </c>
      <c r="J74" s="5">
        <v>9.1219892952831505E-2</v>
      </c>
      <c r="K74" s="5">
        <v>3.08</v>
      </c>
      <c r="L74" s="5">
        <v>0.133333333</v>
      </c>
      <c r="M74" s="1">
        <v>2.0900000000000001E-7</v>
      </c>
      <c r="N74" s="1">
        <v>1.24E-8</v>
      </c>
      <c r="O74" s="5">
        <v>50.819755652605203</v>
      </c>
      <c r="P74" s="5">
        <v>3.8883577687496E-2</v>
      </c>
      <c r="Q74" s="5">
        <v>1.7213791380000001</v>
      </c>
      <c r="R74" s="5">
        <v>0.11542289</v>
      </c>
      <c r="S74" t="s">
        <v>37</v>
      </c>
      <c r="T74" s="1">
        <v>3.6699999999999999E-7</v>
      </c>
      <c r="U74" s="1">
        <v>2.2399999999999999E-8</v>
      </c>
      <c r="V74" s="5">
        <v>51.071908260000001</v>
      </c>
      <c r="W74" s="5">
        <v>3.9378248999999997E-2</v>
      </c>
      <c r="X74" s="5">
        <v>13.022600000000001</v>
      </c>
      <c r="Y74" s="5">
        <f t="shared" si="4"/>
        <v>1.8786949912082851E-2</v>
      </c>
      <c r="Z74" s="5">
        <f t="shared" si="5"/>
        <v>45.024320216208146</v>
      </c>
      <c r="AA74" s="5">
        <f t="shared" si="6"/>
        <v>49.09361193010465</v>
      </c>
      <c r="AB74" s="5">
        <v>11.123668694260999</v>
      </c>
      <c r="AC74" s="5">
        <v>1.50247400205583</v>
      </c>
      <c r="AD74">
        <v>1.20321136977472</v>
      </c>
      <c r="AE74">
        <v>2.5</v>
      </c>
      <c r="AF74" s="5">
        <v>0</v>
      </c>
      <c r="AG74" s="5">
        <v>0</v>
      </c>
    </row>
    <row r="75" spans="1:33" x14ac:dyDescent="0.35">
      <c r="A75" t="s">
        <v>38</v>
      </c>
      <c r="B75" s="5">
        <v>0.60599999999999998</v>
      </c>
      <c r="C75" s="1">
        <v>2.9199999999999998E-9</v>
      </c>
      <c r="D75" s="1">
        <v>6.8100000000000003E-10</v>
      </c>
      <c r="E75" s="5">
        <v>1.05</v>
      </c>
      <c r="F75" s="5">
        <v>0.15503</v>
      </c>
      <c r="G75" s="5">
        <v>2.2852021630000001</v>
      </c>
      <c r="H75" s="5">
        <v>9.9080229000000006E-2</v>
      </c>
      <c r="I75" s="5">
        <v>48.659647995922597</v>
      </c>
      <c r="J75" s="5">
        <v>0.106189524775907</v>
      </c>
      <c r="K75" s="5">
        <v>1.393</v>
      </c>
      <c r="L75" s="5">
        <v>0</v>
      </c>
      <c r="M75" s="1">
        <v>3.5300000000000001E-6</v>
      </c>
      <c r="N75">
        <v>0</v>
      </c>
      <c r="O75" s="5">
        <v>51.606865029462703</v>
      </c>
      <c r="P75" s="5">
        <v>0</v>
      </c>
      <c r="Q75" s="5">
        <v>0.75008841299999995</v>
      </c>
      <c r="R75" s="5">
        <v>0</v>
      </c>
      <c r="S75" t="s">
        <v>39</v>
      </c>
      <c r="T75" s="1">
        <v>1.5299999999999999E-5</v>
      </c>
      <c r="U75" s="1">
        <v>1.3400000000000001E-7</v>
      </c>
      <c r="V75" s="5">
        <v>52.250954909999997</v>
      </c>
      <c r="W75" s="5">
        <v>3.8036250000000001E-3</v>
      </c>
      <c r="X75" s="5">
        <v>82.277199999999993</v>
      </c>
      <c r="Y75" s="5">
        <f t="shared" si="4"/>
        <v>9.1881749603260898E-3</v>
      </c>
      <c r="Z75" s="5">
        <f t="shared" si="5"/>
        <v>46.622877252317238</v>
      </c>
      <c r="AA75" s="5">
        <f t="shared" si="6"/>
        <v>49.570094285857344</v>
      </c>
      <c r="AB75" s="5">
        <v>7.7729406405347099</v>
      </c>
      <c r="AC75" s="5">
        <v>0.31497023304112998</v>
      </c>
      <c r="AD75">
        <v>2.11994384198404</v>
      </c>
      <c r="AE75">
        <v>8.8000000000000007</v>
      </c>
      <c r="AF75" s="5">
        <v>0</v>
      </c>
      <c r="AG75" s="5">
        <v>0</v>
      </c>
    </row>
    <row r="76" spans="1:33" x14ac:dyDescent="0.35">
      <c r="A76" t="s">
        <v>40</v>
      </c>
      <c r="B76" s="5">
        <v>2.6120000000000001</v>
      </c>
      <c r="C76" s="1">
        <v>6.2899999999999997E-11</v>
      </c>
      <c r="D76" s="1">
        <v>5.12E-12</v>
      </c>
      <c r="E76" s="5">
        <v>0.90500000000000003</v>
      </c>
      <c r="F76" s="5">
        <v>9.7500000000000003E-2</v>
      </c>
      <c r="G76" s="5">
        <v>3.3978046119999998</v>
      </c>
      <c r="H76" s="5">
        <v>3.1831505000000003E-2</v>
      </c>
      <c r="I76" s="5">
        <v>48.488797571312197</v>
      </c>
      <c r="J76" s="5">
        <v>6.4860871849827806E-2</v>
      </c>
      <c r="K76" s="5">
        <v>1.25</v>
      </c>
      <c r="L76" s="5">
        <v>7.2727272999999995E-2</v>
      </c>
      <c r="M76" s="1">
        <v>2.1199999999999999E-7</v>
      </c>
      <c r="N76" s="1">
        <v>1.03E-8</v>
      </c>
      <c r="O76" s="5">
        <v>51.651158016020503</v>
      </c>
      <c r="P76" s="5">
        <v>4.5723209469359101E-2</v>
      </c>
      <c r="Q76" s="5">
        <v>0.381671027</v>
      </c>
      <c r="R76" s="5">
        <v>3.5648396999999998E-2</v>
      </c>
      <c r="S76" t="s">
        <v>28</v>
      </c>
      <c r="T76" s="1">
        <v>3.4400000000000001E-6</v>
      </c>
      <c r="U76" s="1">
        <v>1.4700000000000001E-7</v>
      </c>
      <c r="V76" s="5">
        <v>52.878223370000001</v>
      </c>
      <c r="W76" s="5">
        <v>4.4607328000000002E-2</v>
      </c>
      <c r="X76" s="6">
        <v>82.180599999999998</v>
      </c>
      <c r="Y76" s="5">
        <f t="shared" si="4"/>
        <v>6.2801723162549949E-3</v>
      </c>
      <c r="Z76" s="5">
        <f t="shared" si="5"/>
        <v>46.286769131446206</v>
      </c>
      <c r="AA76" s="5">
        <f t="shared" si="6"/>
        <v>49.449129576154512</v>
      </c>
      <c r="AB76" s="5">
        <v>6.4246719854572598</v>
      </c>
      <c r="AC76" s="5">
        <v>0.55984672550905201</v>
      </c>
      <c r="AD76">
        <v>7.2765639981614498</v>
      </c>
      <c r="AE76">
        <v>26</v>
      </c>
      <c r="AF76" s="5">
        <v>0</v>
      </c>
      <c r="AG76" s="5">
        <v>0</v>
      </c>
    </row>
    <row r="77" spans="1:33" x14ac:dyDescent="0.35">
      <c r="A77" t="s">
        <v>41</v>
      </c>
      <c r="B77" s="5">
        <v>2.198</v>
      </c>
      <c r="C77" s="1">
        <v>8.5400000000000004E-12</v>
      </c>
      <c r="D77" s="1">
        <v>2.2999999999999999E-12</v>
      </c>
      <c r="E77" s="5">
        <v>0.93</v>
      </c>
      <c r="F77" s="5">
        <v>0.24</v>
      </c>
      <c r="G77" s="5">
        <v>3.380831551</v>
      </c>
      <c r="H77" s="5">
        <v>9.5006436E-2</v>
      </c>
      <c r="I77" s="5">
        <v>47.457078267052303</v>
      </c>
      <c r="J77" s="5">
        <v>0.168413412380265</v>
      </c>
      <c r="K77" s="5">
        <v>1.37</v>
      </c>
      <c r="L77" s="5">
        <v>3.6363635999999998E-2</v>
      </c>
      <c r="M77" s="1">
        <v>5.8400000000000004E-7</v>
      </c>
      <c r="N77" s="1">
        <v>1.5600000000000001E-8</v>
      </c>
      <c r="O77" s="5">
        <v>52.009301306205998</v>
      </c>
      <c r="P77" s="5">
        <v>2.1717376138359099E-2</v>
      </c>
      <c r="Q77" s="5">
        <v>0.48075805599999999</v>
      </c>
      <c r="R77" s="5">
        <v>2.0323402000000001E-2</v>
      </c>
      <c r="S77" t="s">
        <v>28</v>
      </c>
      <c r="T77" s="1">
        <v>1.6199999999999999E-6</v>
      </c>
      <c r="U77" s="1">
        <v>3.2700000000000002E-8</v>
      </c>
      <c r="V77" s="5">
        <v>52.46826222</v>
      </c>
      <c r="W77" s="5">
        <v>2.0344755999999999E-2</v>
      </c>
      <c r="X77" s="5">
        <v>568.91908383980899</v>
      </c>
      <c r="Y77" s="5">
        <f t="shared" si="4"/>
        <v>8.0533824144278787E-3</v>
      </c>
      <c r="Z77" s="5">
        <f t="shared" si="5"/>
        <v>45.36305658908433</v>
      </c>
      <c r="AA77" s="5">
        <f t="shared" si="6"/>
        <v>49.915279628238025</v>
      </c>
      <c r="AB77" s="5">
        <v>7.27643550268896</v>
      </c>
      <c r="AC77" s="5">
        <v>0.366633938789931</v>
      </c>
      <c r="AD77">
        <v>0.91673247220931697</v>
      </c>
      <c r="AE77">
        <v>4.5</v>
      </c>
      <c r="AF77" s="5">
        <v>0</v>
      </c>
      <c r="AG77" s="5">
        <v>0</v>
      </c>
    </row>
    <row r="78" spans="1:33" x14ac:dyDescent="0.35">
      <c r="A78" t="s">
        <v>42</v>
      </c>
      <c r="B78" s="5">
        <v>0.93640000000000001</v>
      </c>
      <c r="C78" s="1">
        <v>3.22E-12</v>
      </c>
      <c r="D78" s="1">
        <v>5.6100000000000003E-13</v>
      </c>
      <c r="E78" s="5">
        <v>0.83</v>
      </c>
      <c r="F78" s="5">
        <v>0.15</v>
      </c>
      <c r="G78" s="5">
        <v>3.8333540049999999</v>
      </c>
      <c r="H78" s="5">
        <v>0.105651947</v>
      </c>
      <c r="I78" s="5">
        <v>46.106525369113001</v>
      </c>
      <c r="J78" s="5">
        <v>8.7053619207523705E-2</v>
      </c>
      <c r="K78" s="5">
        <v>2.4</v>
      </c>
      <c r="L78" s="5">
        <v>0.13939393899999999</v>
      </c>
      <c r="M78" s="1">
        <v>6.8499999999999998E-8</v>
      </c>
      <c r="N78" s="1">
        <v>6.3899999999999996E-9</v>
      </c>
      <c r="O78" s="5">
        <v>50.597947261071901</v>
      </c>
      <c r="P78" s="5">
        <v>5.6936232493910999E-2</v>
      </c>
      <c r="Q78" s="5">
        <v>1.302560876</v>
      </c>
      <c r="R78" s="5">
        <v>0.119986408</v>
      </c>
      <c r="S78" t="s">
        <v>27</v>
      </c>
      <c r="T78" s="1">
        <v>1.6999999999999999E-7</v>
      </c>
      <c r="U78" s="1">
        <v>1.33E-8</v>
      </c>
      <c r="V78" s="5">
        <v>51.002734420000003</v>
      </c>
      <c r="W78" s="5">
        <v>5.2486922999999998E-2</v>
      </c>
      <c r="X78" s="5">
        <v>36.79</v>
      </c>
      <c r="Y78" s="5">
        <f t="shared" si="4"/>
        <v>1.959208006738955E-2</v>
      </c>
      <c r="Z78" s="5">
        <f t="shared" si="5"/>
        <v>44.39860591607421</v>
      </c>
      <c r="AA78" s="5">
        <f t="shared" si="6"/>
        <v>48.890027808033111</v>
      </c>
      <c r="AB78" s="5">
        <v>11.360292811245801</v>
      </c>
      <c r="AC78" s="5">
        <v>1.62396695255941</v>
      </c>
      <c r="AD78">
        <v>6.9900851005960396</v>
      </c>
      <c r="AE78">
        <v>4</v>
      </c>
      <c r="AF78" s="5">
        <v>2.3380700000000001</v>
      </c>
      <c r="AG78" s="5">
        <v>1.03261</v>
      </c>
    </row>
    <row r="79" spans="1:33" x14ac:dyDescent="0.35">
      <c r="A79" t="s">
        <v>43</v>
      </c>
      <c r="B79" s="5">
        <v>2.35</v>
      </c>
      <c r="C79" s="1">
        <v>2.5099999999999999E-11</v>
      </c>
      <c r="D79" s="1">
        <v>7.7400000000000005E-12</v>
      </c>
      <c r="E79" s="5">
        <v>0.93</v>
      </c>
      <c r="F79" s="5">
        <v>0.02</v>
      </c>
      <c r="G79" s="5">
        <v>3.4</v>
      </c>
      <c r="H79" s="5">
        <v>0.11</v>
      </c>
      <c r="I79" s="5">
        <v>47.994628389954002</v>
      </c>
      <c r="J79" s="5">
        <v>0.13433294402419299</v>
      </c>
      <c r="K79" s="5">
        <v>1.51</v>
      </c>
      <c r="L79" s="5">
        <v>0.12121212100000001</v>
      </c>
      <c r="M79" s="1">
        <v>2.9499999999999998E-7</v>
      </c>
      <c r="N79" s="1">
        <v>3.2100000000000003E-8</v>
      </c>
      <c r="O79" s="5">
        <v>51.844257865495699</v>
      </c>
      <c r="P79" s="5">
        <v>7.9268620600940198E-2</v>
      </c>
      <c r="Q79" s="5">
        <v>0.55300371000000004</v>
      </c>
      <c r="R79" s="5">
        <v>8.1037522000000001E-2</v>
      </c>
      <c r="S79" t="s">
        <v>27</v>
      </c>
      <c r="T79" s="1">
        <v>2.2000000000000001E-6</v>
      </c>
      <c r="U79" s="1">
        <v>1.6500000000000001E-7</v>
      </c>
      <c r="V79" s="5">
        <v>52.733110150000002</v>
      </c>
      <c r="W79" s="5">
        <v>7.1492789000000001E-2</v>
      </c>
      <c r="X79" s="5">
        <v>168.970323286389</v>
      </c>
      <c r="Y79" s="5">
        <f t="shared" si="4"/>
        <v>6.858079603511813E-3</v>
      </c>
      <c r="Z79" s="5">
        <f t="shared" si="5"/>
        <v>45.83083091173107</v>
      </c>
      <c r="AA79" s="5">
        <f t="shared" si="6"/>
        <v>49.680460387272767</v>
      </c>
      <c r="AB79" s="5">
        <v>6.7140938255449196</v>
      </c>
      <c r="AC79" s="5">
        <v>0.50478873400899604</v>
      </c>
      <c r="AD79">
        <v>2.69290163711486</v>
      </c>
      <c r="AE79">
        <v>37.200000000000003</v>
      </c>
      <c r="AF79" s="5">
        <v>2.7418800000000001</v>
      </c>
      <c r="AG79" s="5">
        <v>1.1820299999999999</v>
      </c>
    </row>
    <row r="80" spans="1:33" x14ac:dyDescent="0.35">
      <c r="A80" t="s">
        <v>44</v>
      </c>
      <c r="B80" s="5">
        <v>0.08</v>
      </c>
      <c r="C80" s="1">
        <v>2.0900000000000002E-12</v>
      </c>
      <c r="D80" s="1">
        <v>9.9900000000000009E-13</v>
      </c>
      <c r="E80" s="5">
        <v>0.55000000000000004</v>
      </c>
      <c r="F80" s="5">
        <v>0.18</v>
      </c>
      <c r="G80" s="5">
        <v>3.64</v>
      </c>
      <c r="H80" s="5">
        <v>0.19</v>
      </c>
      <c r="I80" s="5">
        <v>43.503440573582502</v>
      </c>
      <c r="J80" s="5">
        <v>0.207675769151969</v>
      </c>
      <c r="K80" s="5">
        <v>1.968</v>
      </c>
      <c r="L80" s="5">
        <v>0.14787878800000001</v>
      </c>
      <c r="M80" s="1">
        <v>3.4100000000000001E-8</v>
      </c>
      <c r="N80" s="1">
        <v>8.0999999999999997E-9</v>
      </c>
      <c r="O80" s="5">
        <v>47.730019796257501</v>
      </c>
      <c r="P80" s="5">
        <v>0.103279198443736</v>
      </c>
      <c r="Q80" s="5">
        <v>0.99754027700000003</v>
      </c>
      <c r="R80" s="5">
        <v>1.1352912E-2</v>
      </c>
      <c r="S80" t="s">
        <v>45</v>
      </c>
      <c r="T80" s="1">
        <v>2.5600000000000002E-7</v>
      </c>
      <c r="U80" s="1">
        <v>2.48E-8</v>
      </c>
      <c r="V80" s="5">
        <v>48.606546440000002</v>
      </c>
      <c r="W80" s="5">
        <v>4.2361615999999998E-2</v>
      </c>
      <c r="X80" s="5">
        <v>57.2259600053222</v>
      </c>
      <c r="Y80" s="5">
        <f t="shared" si="4"/>
        <v>8.3824479353043935E-2</v>
      </c>
      <c r="Z80" s="5">
        <f t="shared" si="5"/>
        <v>42.42681143822076</v>
      </c>
      <c r="AA80" s="5">
        <f t="shared" si="6"/>
        <v>46.653390660895759</v>
      </c>
      <c r="AB80" s="5">
        <v>23.626778001379702</v>
      </c>
      <c r="AC80" s="5">
        <v>9.79409706704892</v>
      </c>
      <c r="AD80">
        <v>0</v>
      </c>
      <c r="AE80">
        <v>14.3</v>
      </c>
      <c r="AF80" s="5">
        <v>0</v>
      </c>
      <c r="AG80" s="5">
        <v>0</v>
      </c>
    </row>
    <row r="81" spans="1:33" x14ac:dyDescent="0.35">
      <c r="A81" t="s">
        <v>46</v>
      </c>
      <c r="B81" s="5">
        <v>0.54649999999999999</v>
      </c>
      <c r="C81" s="1">
        <v>7.9099999999999996E-13</v>
      </c>
      <c r="D81" s="1">
        <v>1.07E-13</v>
      </c>
      <c r="E81" s="5">
        <v>0.95</v>
      </c>
      <c r="F81" s="5">
        <v>0.18</v>
      </c>
      <c r="G81" s="5">
        <v>4.4755144390000003</v>
      </c>
      <c r="H81" s="5">
        <v>6.8300527999999999E-2</v>
      </c>
      <c r="I81" s="5">
        <v>44.964017096859003</v>
      </c>
      <c r="J81" s="5">
        <v>6.7918730335477698E-2</v>
      </c>
      <c r="K81" s="5">
        <v>1.389</v>
      </c>
      <c r="L81" s="5">
        <v>3.5151515000000001E-2</v>
      </c>
      <c r="M81" s="1">
        <v>9.569999999999999E-7</v>
      </c>
      <c r="N81" s="1">
        <v>3.1300000000000002E-8</v>
      </c>
      <c r="O81" s="5">
        <v>50.940527243583801</v>
      </c>
      <c r="P81" s="5">
        <v>1.5686322967600801E-2</v>
      </c>
      <c r="Q81" s="5">
        <v>0.76613834000000003</v>
      </c>
      <c r="R81" s="5">
        <v>1.1741728999999999E-2</v>
      </c>
      <c r="S81" t="s">
        <v>29</v>
      </c>
      <c r="T81" s="1">
        <v>1.15E-6</v>
      </c>
      <c r="U81" s="1">
        <v>2.1200000000000001E-8</v>
      </c>
      <c r="V81" s="5">
        <v>51.026886300000001</v>
      </c>
      <c r="W81" s="5">
        <v>1.0411508999999999E-2</v>
      </c>
      <c r="X81" s="6">
        <v>840.851</v>
      </c>
      <c r="Y81" s="5">
        <f t="shared" si="4"/>
        <v>1.9307124054522506E-2</v>
      </c>
      <c r="Z81" s="5">
        <f t="shared" si="5"/>
        <v>43.249734683933518</v>
      </c>
      <c r="AA81" s="5">
        <f t="shared" si="6"/>
        <v>49.226244830658317</v>
      </c>
      <c r="AB81" s="5">
        <v>11.277105891550301</v>
      </c>
      <c r="AC81" s="5">
        <v>1.57273206668383</v>
      </c>
      <c r="AD81" s="9" t="s">
        <v>218</v>
      </c>
      <c r="AE81">
        <v>1.4</v>
      </c>
      <c r="AF81" s="5">
        <v>0</v>
      </c>
      <c r="AG81" s="5">
        <v>0</v>
      </c>
    </row>
    <row r="82" spans="1:33" x14ac:dyDescent="0.35">
      <c r="A82" t="s">
        <v>47</v>
      </c>
      <c r="B82" s="5">
        <v>4.41</v>
      </c>
      <c r="C82" s="1">
        <v>1.1400000000000001E-11</v>
      </c>
      <c r="D82" s="1">
        <v>5.98E-12</v>
      </c>
      <c r="E82" s="5">
        <v>1.02</v>
      </c>
      <c r="F82" s="5">
        <v>0.12</v>
      </c>
      <c r="G82" s="5">
        <v>1.99</v>
      </c>
      <c r="H82" s="5">
        <v>0.22</v>
      </c>
      <c r="I82" s="5">
        <v>48.358809041340997</v>
      </c>
      <c r="J82" s="5">
        <v>0.24421384302940499</v>
      </c>
      <c r="K82" s="5">
        <v>1.74</v>
      </c>
      <c r="L82" s="5">
        <v>7.2727272999999995E-2</v>
      </c>
      <c r="M82" s="1">
        <v>9.5900000000000005E-8</v>
      </c>
      <c r="N82" s="1">
        <v>8.3099999999999996E-9</v>
      </c>
      <c r="O82" s="5">
        <v>52.0784275629454</v>
      </c>
      <c r="P82" s="5">
        <v>6.5265748406153304E-2</v>
      </c>
      <c r="Q82" s="5">
        <v>0.64471639000000003</v>
      </c>
      <c r="R82" s="5">
        <v>7.9159408000000001E-2</v>
      </c>
      <c r="S82" t="s">
        <v>27</v>
      </c>
      <c r="T82" s="1">
        <v>6.7299999999999995E-7</v>
      </c>
      <c r="U82" s="1">
        <v>2.9099999999999999E-8</v>
      </c>
      <c r="V82" s="5">
        <v>52.94384676</v>
      </c>
      <c r="W82" s="5">
        <v>5.6533382E-2</v>
      </c>
      <c r="X82" s="5">
        <v>400.39734587782402</v>
      </c>
      <c r="Y82" s="5">
        <f t="shared" si="4"/>
        <v>6.0350750938291675E-3</v>
      </c>
      <c r="Z82" s="5">
        <f t="shared" si="5"/>
        <v>46.139491719690312</v>
      </c>
      <c r="AA82" s="5">
        <f t="shared" si="6"/>
        <v>49.859110241294715</v>
      </c>
      <c r="AB82" s="5">
        <v>6.2979270835314898</v>
      </c>
      <c r="AC82" s="5">
        <v>0.59377921763681496</v>
      </c>
      <c r="AD82">
        <v>0</v>
      </c>
      <c r="AE82">
        <v>11.3</v>
      </c>
      <c r="AF82" s="5">
        <v>1.53</v>
      </c>
      <c r="AG82" s="5">
        <v>1.3779999999999999</v>
      </c>
    </row>
    <row r="83" spans="1:33" x14ac:dyDescent="0.35">
      <c r="A83" t="s">
        <v>48</v>
      </c>
      <c r="B83" s="5">
        <v>1.51</v>
      </c>
      <c r="C83" s="1">
        <v>5.8000000000000003E-12</v>
      </c>
      <c r="D83" s="1">
        <v>5.8700000000000002E-13</v>
      </c>
      <c r="E83" s="5">
        <v>1.04</v>
      </c>
      <c r="F83" s="5">
        <v>0.11149000000000001</v>
      </c>
      <c r="G83" s="5">
        <v>3.939211647</v>
      </c>
      <c r="H83" s="5">
        <v>8.1402703000000007E-2</v>
      </c>
      <c r="I83" s="5">
        <v>46.940047728689798</v>
      </c>
      <c r="J83" s="5">
        <v>6.2589765006420606E-2</v>
      </c>
      <c r="K83" s="5">
        <v>1.4670000000000001</v>
      </c>
      <c r="L83" s="5">
        <v>4.6666667000000002E-2</v>
      </c>
      <c r="M83" s="1">
        <v>1.3E-7</v>
      </c>
      <c r="N83" s="1">
        <v>1.6099999999999999E-8</v>
      </c>
      <c r="O83" s="5">
        <v>51.061550045025101</v>
      </c>
      <c r="P83" s="5">
        <v>5.6927830516637801E-2</v>
      </c>
      <c r="Q83" s="5">
        <v>0.61231360099999999</v>
      </c>
      <c r="R83" s="5">
        <v>2.6296744E-2</v>
      </c>
      <c r="S83" t="s">
        <v>29</v>
      </c>
      <c r="T83" s="1">
        <v>2.3099999999999999E-6</v>
      </c>
      <c r="U83" s="1">
        <v>6.1799999999999998E-8</v>
      </c>
      <c r="V83" s="5">
        <v>52.324636810000001</v>
      </c>
      <c r="W83" s="5">
        <v>2.1974358999999999E-2</v>
      </c>
      <c r="X83" s="5">
        <v>156.874</v>
      </c>
      <c r="Y83" s="5">
        <f t="shared" si="4"/>
        <v>8.786528277850314E-3</v>
      </c>
      <c r="Z83" s="5">
        <f t="shared" si="5"/>
        <v>44.883865039758653</v>
      </c>
      <c r="AA83" s="5">
        <f t="shared" si="6"/>
        <v>49.005367356093956</v>
      </c>
      <c r="AB83" s="5">
        <v>7.6008960705663799</v>
      </c>
      <c r="AC83" s="5">
        <v>0.326167777900982</v>
      </c>
      <c r="AD83">
        <v>0</v>
      </c>
      <c r="AE83">
        <v>28.4</v>
      </c>
      <c r="AF83" s="5">
        <v>0</v>
      </c>
      <c r="AG83" s="5">
        <v>0</v>
      </c>
    </row>
    <row r="84" spans="1:33" x14ac:dyDescent="0.35">
      <c r="A84" t="s">
        <v>49</v>
      </c>
      <c r="B84" s="5">
        <v>4.9000000000000004</v>
      </c>
      <c r="C84" s="1">
        <v>3.5100000000000002E-13</v>
      </c>
      <c r="D84" s="1">
        <v>3.9599999999999998E-13</v>
      </c>
      <c r="E84" s="5">
        <v>1.57</v>
      </c>
      <c r="F84" s="5">
        <v>0.12</v>
      </c>
      <c r="G84" s="5">
        <v>3.78</v>
      </c>
      <c r="H84" s="5">
        <v>0.48</v>
      </c>
      <c r="I84" s="5">
        <v>47.379721909194302</v>
      </c>
      <c r="J84" s="5">
        <v>0.49862858099006702</v>
      </c>
      <c r="K84" s="5">
        <v>1.78</v>
      </c>
      <c r="L84" s="5">
        <v>4.8484847999999997E-2</v>
      </c>
      <c r="M84" s="1">
        <v>4.0399999999999998E-8</v>
      </c>
      <c r="N84" s="1">
        <v>4.08E-9</v>
      </c>
      <c r="O84" s="5">
        <v>51.831823068641803</v>
      </c>
      <c r="P84" s="5">
        <v>5.7623906730689699E-2</v>
      </c>
      <c r="Q84" s="5">
        <v>0.67672552500000005</v>
      </c>
      <c r="R84" s="5">
        <v>5.8237845000000003E-2</v>
      </c>
      <c r="S84" t="s">
        <v>28</v>
      </c>
      <c r="T84" s="1">
        <v>4.07E-6</v>
      </c>
      <c r="U84" s="1">
        <v>1.0700000000000001E-7</v>
      </c>
      <c r="V84" s="5">
        <v>53.854634339999997</v>
      </c>
      <c r="W84" s="5">
        <v>3.9079724000000003E-2</v>
      </c>
      <c r="X84" s="5">
        <v>520.36938056215604</v>
      </c>
      <c r="Y84" s="5">
        <f t="shared" si="4"/>
        <v>3.4732028051306374E-3</v>
      </c>
      <c r="Z84" s="5">
        <f t="shared" si="5"/>
        <v>44.920452052302821</v>
      </c>
      <c r="AA84" s="5">
        <f t="shared" si="6"/>
        <v>49.372553211750322</v>
      </c>
      <c r="AB84" s="5">
        <v>4.7767056641367898</v>
      </c>
      <c r="AC84" s="5">
        <v>0.91286276560894397</v>
      </c>
      <c r="AD84">
        <v>0</v>
      </c>
      <c r="AE84">
        <v>275.2</v>
      </c>
      <c r="AF84" s="5">
        <v>0</v>
      </c>
      <c r="AG84" s="5">
        <v>0</v>
      </c>
    </row>
    <row r="85" spans="1:33" x14ac:dyDescent="0.35">
      <c r="A85" t="s">
        <v>50</v>
      </c>
      <c r="B85" s="5">
        <v>3.0819999999999999</v>
      </c>
      <c r="C85" s="1">
        <v>4.1800000000000004E-12</v>
      </c>
      <c r="D85" s="1">
        <v>5.2999999999999996E-13</v>
      </c>
      <c r="E85" s="5">
        <v>0.57399999999999995</v>
      </c>
      <c r="F85" s="5">
        <v>6.4000000000000001E-2</v>
      </c>
      <c r="G85" s="5">
        <v>3.778360927</v>
      </c>
      <c r="H85" s="5">
        <v>1.8058232E-2</v>
      </c>
      <c r="I85" s="5">
        <v>47.277441900284302</v>
      </c>
      <c r="J85" s="5">
        <v>6.7533374814606098E-2</v>
      </c>
      <c r="K85" s="5">
        <v>1.47</v>
      </c>
      <c r="L85" s="5">
        <v>4.8484847999999997E-2</v>
      </c>
      <c r="M85" s="1">
        <v>1.08E-7</v>
      </c>
      <c r="N85" s="1">
        <v>4.6699999999999998E-9</v>
      </c>
      <c r="O85" s="5">
        <v>51.626158581956702</v>
      </c>
      <c r="P85" s="5">
        <v>3.50697854755712E-2</v>
      </c>
      <c r="Q85" s="5">
        <v>0.47450119400000002</v>
      </c>
      <c r="R85" s="5">
        <v>3.2360107999999999E-2</v>
      </c>
      <c r="S85" t="s">
        <v>150</v>
      </c>
      <c r="T85" s="1">
        <v>2.5500000000000001E-6</v>
      </c>
      <c r="U85" s="1">
        <v>6.7900000000000006E-8</v>
      </c>
      <c r="V85" s="5">
        <v>53.0169675</v>
      </c>
      <c r="W85" s="5">
        <v>3.1795606999999997E-2</v>
      </c>
      <c r="X85" s="5">
        <v>561.39052053584101</v>
      </c>
      <c r="Y85" s="5">
        <f t="shared" si="4"/>
        <v>5.7732262023613146E-3</v>
      </c>
      <c r="Z85" s="5">
        <f t="shared" si="5"/>
        <v>45.038860474327663</v>
      </c>
      <c r="AA85" s="5">
        <f t="shared" si="6"/>
        <v>49.387577156000063</v>
      </c>
      <c r="AB85" s="5">
        <v>6.1596506119404504</v>
      </c>
      <c r="AC85" s="5">
        <v>0.62016660016758596</v>
      </c>
      <c r="AD85">
        <v>0</v>
      </c>
      <c r="AE85">
        <v>102.2</v>
      </c>
      <c r="AF85" s="5">
        <v>2.71</v>
      </c>
      <c r="AG85" s="5">
        <v>3.5740400000000001</v>
      </c>
    </row>
    <row r="86" spans="1:33" x14ac:dyDescent="0.35">
      <c r="A86" t="s">
        <v>51</v>
      </c>
      <c r="B86" s="5">
        <v>0.7</v>
      </c>
      <c r="C86" s="1">
        <v>1.0199999999999999E-11</v>
      </c>
      <c r="D86" s="1">
        <v>1.7699999999999999E-12</v>
      </c>
      <c r="E86" s="5">
        <v>1.1299999999999999</v>
      </c>
      <c r="F86" s="5">
        <v>0.19</v>
      </c>
      <c r="G86" s="5">
        <v>3.6289560179999998</v>
      </c>
      <c r="H86" s="5">
        <v>0.10510676200000001</v>
      </c>
      <c r="I86" s="5">
        <v>46.3752060886736</v>
      </c>
      <c r="J86" s="5">
        <v>8.7159128219435694E-2</v>
      </c>
      <c r="K86" s="5">
        <v>1.64</v>
      </c>
      <c r="L86" s="5">
        <v>8.4848485000000001E-2</v>
      </c>
      <c r="M86" s="1">
        <v>1.72E-7</v>
      </c>
      <c r="N86" s="1">
        <v>8.6699999999999992E-9</v>
      </c>
      <c r="O86" s="5">
        <v>50.489214392343897</v>
      </c>
      <c r="P86" s="5">
        <v>2.9352441236344399E-2</v>
      </c>
      <c r="Q86" s="5">
        <v>0.82611096799999995</v>
      </c>
      <c r="R86" s="5">
        <v>3.7193996999999999E-2</v>
      </c>
      <c r="S86" t="s">
        <v>35</v>
      </c>
      <c r="T86" s="1">
        <v>1.6199999999999999E-6</v>
      </c>
      <c r="U86" s="1">
        <v>8.6700000000000002E-8</v>
      </c>
      <c r="V86" s="5">
        <v>51.471267300000001</v>
      </c>
      <c r="W86" s="5">
        <v>3.0373621999999999E-2</v>
      </c>
      <c r="X86" s="5">
        <v>140.46207764656501</v>
      </c>
      <c r="Y86" s="5">
        <f t="shared" si="4"/>
        <v>1.4744929692034114E-2</v>
      </c>
      <c r="Z86" s="5">
        <f t="shared" si="5"/>
        <v>44.543848794728291</v>
      </c>
      <c r="AA86" s="5">
        <f t="shared" si="6"/>
        <v>48.657857098398587</v>
      </c>
      <c r="AB86" s="5">
        <v>9.85131188017718</v>
      </c>
      <c r="AC86" s="5">
        <v>0.91370198397386304</v>
      </c>
      <c r="AD86">
        <v>0</v>
      </c>
      <c r="AE86">
        <v>171.5</v>
      </c>
      <c r="AF86" s="5">
        <v>0</v>
      </c>
      <c r="AG86" s="5">
        <v>0</v>
      </c>
    </row>
    <row r="87" spans="1:33" x14ac:dyDescent="0.35">
      <c r="A87" t="s">
        <v>52</v>
      </c>
      <c r="B87" s="5">
        <v>0.94</v>
      </c>
      <c r="C87" s="1">
        <v>1.1700000000000001E-11</v>
      </c>
      <c r="D87" s="1">
        <v>5.0300000000000002E-12</v>
      </c>
      <c r="E87" s="5">
        <v>1.07</v>
      </c>
      <c r="F87" s="5">
        <v>0.12</v>
      </c>
      <c r="G87" s="5">
        <v>2.97</v>
      </c>
      <c r="H87" s="5">
        <v>0.18</v>
      </c>
      <c r="I87" s="5">
        <v>46.739906616235203</v>
      </c>
      <c r="J87" s="5">
        <v>0.18987677589513099</v>
      </c>
      <c r="K87" s="5">
        <v>1.7430000000000001</v>
      </c>
      <c r="L87" s="5">
        <v>5.2121212E-2</v>
      </c>
      <c r="M87" s="1">
        <v>5.8699999999999995E-7</v>
      </c>
      <c r="N87" s="1">
        <v>3.03E-8</v>
      </c>
      <c r="O87" s="5">
        <v>51.346247690049402</v>
      </c>
      <c r="P87" s="5">
        <v>2.69734202134999E-2</v>
      </c>
      <c r="Q87" s="5">
        <v>0.84340263900000001</v>
      </c>
      <c r="R87" s="5">
        <v>2.9131212E-2</v>
      </c>
      <c r="S87" t="s">
        <v>29</v>
      </c>
      <c r="T87" s="1">
        <v>1.35E-6</v>
      </c>
      <c r="U87" s="1">
        <v>3.7599999999999999E-8</v>
      </c>
      <c r="V87" s="5">
        <v>51.717999089999999</v>
      </c>
      <c r="W87" s="5">
        <v>1.9269878000000001E-2</v>
      </c>
      <c r="X87" s="6">
        <v>441.02499999999998</v>
      </c>
      <c r="Y87" s="5">
        <f t="shared" si="4"/>
        <v>1.2695204855081133E-2</v>
      </c>
      <c r="Z87" s="5">
        <f t="shared" si="5"/>
        <v>44.843546329457034</v>
      </c>
      <c r="AA87" s="5">
        <f t="shared" si="6"/>
        <v>49.449887403271234</v>
      </c>
      <c r="AB87" s="5">
        <v>9.1394069328289298</v>
      </c>
      <c r="AC87" s="5">
        <v>0.62569343701275604</v>
      </c>
      <c r="AD87">
        <v>0</v>
      </c>
      <c r="AE87">
        <v>5</v>
      </c>
      <c r="AF87" s="5">
        <v>0</v>
      </c>
      <c r="AG87" s="5">
        <v>0</v>
      </c>
    </row>
    <row r="88" spans="1:33" x14ac:dyDescent="0.35">
      <c r="A88" t="s">
        <v>53</v>
      </c>
      <c r="B88" s="5">
        <v>0.75700000000000001</v>
      </c>
      <c r="C88" s="1">
        <v>8.4899999999999997E-14</v>
      </c>
      <c r="D88" s="1">
        <v>4.08E-14</v>
      </c>
      <c r="E88" s="5">
        <v>1.06</v>
      </c>
      <c r="F88" s="5">
        <v>0.54490000000000005</v>
      </c>
      <c r="G88" s="5">
        <v>4.9491494349999998</v>
      </c>
      <c r="H88" s="5">
        <v>0.24912920799999999</v>
      </c>
      <c r="I88" s="5">
        <v>44.363556512628598</v>
      </c>
      <c r="J88" s="5">
        <v>0.24768479617460701</v>
      </c>
      <c r="K88" s="5">
        <v>1.67</v>
      </c>
      <c r="L88" s="5">
        <v>7.2727272999999995E-2</v>
      </c>
      <c r="M88" s="1">
        <v>3.5299999999999998E-8</v>
      </c>
      <c r="N88" s="1">
        <v>4.2800000000000001E-9</v>
      </c>
      <c r="O88" s="5">
        <v>49.886962540789298</v>
      </c>
      <c r="P88" s="5">
        <v>5.5584359658409903E-2</v>
      </c>
      <c r="Q88" s="5">
        <v>0.83028141899999997</v>
      </c>
      <c r="R88" s="5">
        <v>3.4032951999999998E-2</v>
      </c>
      <c r="S88" t="s">
        <v>27</v>
      </c>
      <c r="T88" s="1">
        <v>1.06E-6</v>
      </c>
      <c r="U88" s="1">
        <v>4.6100000000000003E-8</v>
      </c>
      <c r="V88" s="5">
        <v>51.373069530000002</v>
      </c>
      <c r="W88" s="5">
        <v>2.5954615E-2</v>
      </c>
      <c r="X88" s="5">
        <v>105.63</v>
      </c>
      <c r="Y88" s="5">
        <f t="shared" si="4"/>
        <v>1.5649969902030714E-2</v>
      </c>
      <c r="Z88" s="5">
        <f t="shared" si="5"/>
        <v>42.55807001927819</v>
      </c>
      <c r="AA88" s="5">
        <f t="shared" si="6"/>
        <v>48.08147604743889</v>
      </c>
      <c r="AB88" s="5">
        <v>10.149915039538699</v>
      </c>
      <c r="AC88" s="5">
        <v>1.0427153577897801</v>
      </c>
      <c r="AD88">
        <v>0</v>
      </c>
      <c r="AE88">
        <v>40.700000000000003</v>
      </c>
      <c r="AF88" s="5">
        <v>3.98</v>
      </c>
      <c r="AG88" s="5">
        <v>1.1409499999999999</v>
      </c>
    </row>
    <row r="89" spans="1:33" x14ac:dyDescent="0.35">
      <c r="A89" t="s">
        <v>54</v>
      </c>
      <c r="B89" s="5">
        <v>2.0880000000000001</v>
      </c>
      <c r="C89" s="1">
        <v>1.02E-10</v>
      </c>
      <c r="D89" s="1">
        <v>4.9099999999999999E-12</v>
      </c>
      <c r="E89" s="5">
        <v>0.94</v>
      </c>
      <c r="F89" s="5">
        <v>0.125</v>
      </c>
      <c r="G89" s="5">
        <v>3.4084617110000002</v>
      </c>
      <c r="H89" s="5">
        <v>2.0123714000000001E-2</v>
      </c>
      <c r="I89" s="5">
        <v>48.485734102161501</v>
      </c>
      <c r="J89" s="5">
        <v>6.4681317205432701E-2</v>
      </c>
      <c r="K89" s="5">
        <v>1.35</v>
      </c>
      <c r="L89" s="5">
        <v>2.4242423999999999E-2</v>
      </c>
      <c r="M89" s="1">
        <v>6.8899999999999999E-7</v>
      </c>
      <c r="N89" s="1">
        <v>1.4699999999999999E-8</v>
      </c>
      <c r="O89" s="5">
        <v>52.026443550225601</v>
      </c>
      <c r="P89" s="5">
        <v>1.50590388698339E-2</v>
      </c>
      <c r="Q89" s="5">
        <v>0.48051811</v>
      </c>
      <c r="R89" s="5">
        <v>1.3134437000000001E-2</v>
      </c>
      <c r="S89" t="s">
        <v>150</v>
      </c>
      <c r="T89" s="1">
        <v>7.9899999999999997E-6</v>
      </c>
      <c r="U89" s="1">
        <v>9.5799999999999998E-8</v>
      </c>
      <c r="V89" s="5">
        <v>53.106318649999999</v>
      </c>
      <c r="W89" s="5">
        <v>1.2962815000000001E-2</v>
      </c>
      <c r="X89" s="5">
        <v>721.64120495377904</v>
      </c>
      <c r="Y89" s="5">
        <f t="shared" si="4"/>
        <v>5.4686291030613399E-3</v>
      </c>
      <c r="Z89" s="5">
        <f t="shared" si="5"/>
        <v>46.223612571530637</v>
      </c>
      <c r="AA89" s="5">
        <f t="shared" si="6"/>
        <v>49.764322019594744</v>
      </c>
      <c r="AB89" s="5">
        <v>5.9948038829764396</v>
      </c>
      <c r="AC89" s="5">
        <v>0.65712086617534404</v>
      </c>
      <c r="AD89">
        <v>0</v>
      </c>
      <c r="AE89">
        <v>71.400000000000006</v>
      </c>
      <c r="AF89" s="5">
        <v>2.36</v>
      </c>
      <c r="AG89" s="5">
        <v>1.3589</v>
      </c>
    </row>
    <row r="90" spans="1:33" x14ac:dyDescent="0.35">
      <c r="A90" t="s">
        <v>55</v>
      </c>
      <c r="B90" s="5">
        <v>0.92</v>
      </c>
      <c r="C90" s="1">
        <v>2.8299999999999999E-11</v>
      </c>
      <c r="D90" s="1">
        <v>1.1900000000000001E-11</v>
      </c>
      <c r="E90" s="5">
        <v>0.9</v>
      </c>
      <c r="F90" s="5">
        <v>0.22500000000000001</v>
      </c>
      <c r="G90" s="5">
        <v>2.7539020999999999</v>
      </c>
      <c r="H90" s="5">
        <v>0.114054146</v>
      </c>
      <c r="I90" s="5">
        <v>47.051966013679397</v>
      </c>
      <c r="J90" s="5">
        <v>0.19342354618676</v>
      </c>
      <c r="K90" s="5">
        <v>1.36</v>
      </c>
      <c r="L90" s="5">
        <v>0.115151515</v>
      </c>
      <c r="M90" s="1">
        <v>2.1799999999999999E-7</v>
      </c>
      <c r="N90" s="1">
        <v>9.7800000000000006E-9</v>
      </c>
      <c r="O90" s="5">
        <v>50.785653408259797</v>
      </c>
      <c r="P90" s="5">
        <v>3.7997868807120201E-2</v>
      </c>
      <c r="Q90" s="5">
        <v>0.65869931800000003</v>
      </c>
      <c r="R90" s="5">
        <v>4.9479012000000003E-2</v>
      </c>
      <c r="S90" t="s">
        <v>29</v>
      </c>
      <c r="T90" s="1">
        <v>7.1999999999999999E-7</v>
      </c>
      <c r="U90" s="1">
        <v>5.4499999999999998E-8</v>
      </c>
      <c r="V90" s="5">
        <v>51.314434460000001</v>
      </c>
      <c r="W90" s="5">
        <v>4.6313180000000002E-2</v>
      </c>
      <c r="X90" s="6">
        <v>129.63999999999999</v>
      </c>
      <c r="Y90" s="5">
        <f t="shared" si="4"/>
        <v>1.6216654832878152E-2</v>
      </c>
      <c r="Z90" s="5">
        <f t="shared" si="5"/>
        <v>45.261927286646269</v>
      </c>
      <c r="AA90" s="5">
        <f t="shared" si="6"/>
        <v>48.99561468122667</v>
      </c>
      <c r="AB90" s="5">
        <v>10.3325358253923</v>
      </c>
      <c r="AC90" s="5">
        <v>1.1312781193693699</v>
      </c>
      <c r="AD90">
        <v>0.74484513367006999</v>
      </c>
      <c r="AE90">
        <v>64</v>
      </c>
      <c r="AF90" s="5">
        <v>0</v>
      </c>
      <c r="AG90" s="5">
        <v>0</v>
      </c>
    </row>
    <row r="91" spans="1:33" x14ac:dyDescent="0.35">
      <c r="A91" t="s">
        <v>56</v>
      </c>
      <c r="B91" s="5">
        <v>3.6259999999999999</v>
      </c>
      <c r="C91" s="1">
        <v>2.61E-12</v>
      </c>
      <c r="D91" s="1">
        <v>6.1799999999999999E-13</v>
      </c>
      <c r="E91" s="5">
        <v>0.56000000000000005</v>
      </c>
      <c r="F91" s="5">
        <v>0.1149</v>
      </c>
      <c r="G91" s="5">
        <v>3.4560681190000002</v>
      </c>
      <c r="H91" s="5">
        <v>5.3265056999999998E-2</v>
      </c>
      <c r="I91" s="5">
        <v>47.2094475700777</v>
      </c>
      <c r="J91" s="5">
        <v>0.12812683105268399</v>
      </c>
      <c r="K91" s="5">
        <v>0.996</v>
      </c>
      <c r="L91" s="5">
        <v>0.171515152</v>
      </c>
      <c r="M91" s="1">
        <v>1.4499999999999999E-7</v>
      </c>
      <c r="N91" s="1">
        <v>1.52E-8</v>
      </c>
      <c r="O91" s="5">
        <v>51.578999090537202</v>
      </c>
      <c r="P91" s="5">
        <v>0.122840537616378</v>
      </c>
      <c r="Q91" s="5">
        <v>0.21484910500000001</v>
      </c>
      <c r="R91" s="5">
        <v>5.6442682000000001E-2</v>
      </c>
      <c r="S91" t="s">
        <v>27</v>
      </c>
      <c r="T91" s="1">
        <v>3.5999999999999998E-6</v>
      </c>
      <c r="U91" s="1">
        <v>1.2100000000000001E-7</v>
      </c>
      <c r="V91" s="5">
        <v>52.992371230000003</v>
      </c>
      <c r="W91" s="5">
        <v>0.115022837</v>
      </c>
      <c r="X91" s="5">
        <v>405.52</v>
      </c>
      <c r="Y91" s="5">
        <f t="shared" si="4"/>
        <v>5.8600134279122029E-3</v>
      </c>
      <c r="Z91" s="5">
        <f t="shared" si="5"/>
        <v>44.977346181259868</v>
      </c>
      <c r="AA91" s="5">
        <f t="shared" si="6"/>
        <v>49.346897701719371</v>
      </c>
      <c r="AB91" s="5">
        <v>6.2058210045334699</v>
      </c>
      <c r="AC91" s="5">
        <v>0.64374799714432296</v>
      </c>
      <c r="AD91">
        <v>0.85943669269623402</v>
      </c>
      <c r="AE91">
        <v>340</v>
      </c>
      <c r="AF91" s="5">
        <v>2.9504899999999998</v>
      </c>
      <c r="AG91" s="5">
        <v>2.2940200000000002</v>
      </c>
    </row>
    <row r="92" spans="1:33" x14ac:dyDescent="0.35">
      <c r="A92" t="s">
        <v>57</v>
      </c>
      <c r="B92" s="5">
        <v>2.17</v>
      </c>
      <c r="C92" s="1">
        <v>1.9199999999999999E-11</v>
      </c>
      <c r="D92" s="1">
        <v>3.5100000000000002E-12</v>
      </c>
      <c r="E92" s="5">
        <v>1.07</v>
      </c>
      <c r="F92" s="5">
        <v>0.44</v>
      </c>
      <c r="G92" s="5">
        <v>2.8132681420000001</v>
      </c>
      <c r="H92" s="5">
        <v>8.7447900999999995E-2</v>
      </c>
      <c r="I92" s="5">
        <v>47.865751132607102</v>
      </c>
      <c r="J92" s="5">
        <v>0.23432620567492399</v>
      </c>
      <c r="K92" s="5">
        <v>2.0499999999999998</v>
      </c>
      <c r="L92" s="5">
        <v>8.7272726999999994E-2</v>
      </c>
      <c r="M92" s="1">
        <v>1.14E-7</v>
      </c>
      <c r="N92" s="1">
        <v>1.27E-8</v>
      </c>
      <c r="O92" s="5">
        <v>51.629333569995602</v>
      </c>
      <c r="P92" s="5">
        <v>6.5215180231198794E-2</v>
      </c>
      <c r="Q92" s="5">
        <v>1.0593829109999999</v>
      </c>
      <c r="R92" s="5">
        <v>0.106668526</v>
      </c>
      <c r="S92" t="s">
        <v>29</v>
      </c>
      <c r="T92" s="1">
        <v>6.8999999999999996E-7</v>
      </c>
      <c r="U92" s="1">
        <v>3.6400000000000002E-8</v>
      </c>
      <c r="V92" s="5">
        <v>52.427059610000001</v>
      </c>
      <c r="W92" s="5">
        <v>4.9367040000000001E-2</v>
      </c>
      <c r="X92" s="5">
        <v>133.85958985692</v>
      </c>
      <c r="Y92" s="5">
        <f t="shared" si="4"/>
        <v>8.257211344880333E-3</v>
      </c>
      <c r="Z92" s="5">
        <f t="shared" si="5"/>
        <v>45.782584533194374</v>
      </c>
      <c r="AA92" s="5">
        <f t="shared" si="6"/>
        <v>49.546166970582874</v>
      </c>
      <c r="AB92" s="5">
        <v>7.3680679504937698</v>
      </c>
      <c r="AC92" s="5">
        <v>0.36615601780505402</v>
      </c>
      <c r="AD92">
        <v>1.3750987083139701</v>
      </c>
      <c r="AE92">
        <v>11</v>
      </c>
      <c r="AF92" s="5">
        <v>0</v>
      </c>
      <c r="AG92" s="5">
        <v>0</v>
      </c>
    </row>
    <row r="93" spans="1:33" x14ac:dyDescent="0.35">
      <c r="A93" t="s">
        <v>58</v>
      </c>
      <c r="B93" s="5">
        <v>0.93700000000000006</v>
      </c>
      <c r="C93" s="1">
        <v>9.5799999999999996E-13</v>
      </c>
      <c r="D93" s="1">
        <v>1.55E-13</v>
      </c>
      <c r="E93" s="5">
        <v>0.88</v>
      </c>
      <c r="F93" s="5">
        <v>0.28050000000000003</v>
      </c>
      <c r="G93" s="5">
        <v>4.9576503790000004</v>
      </c>
      <c r="H93" s="5">
        <v>6.8951515000000005E-2</v>
      </c>
      <c r="I93" s="5">
        <v>45.595055686565502</v>
      </c>
      <c r="J93" s="5">
        <v>0.106883578651969</v>
      </c>
      <c r="K93" s="5">
        <v>1.04</v>
      </c>
      <c r="L93" s="5">
        <v>1.2121211999999999E-2</v>
      </c>
      <c r="M93" s="1">
        <v>2.2900000000000001E-6</v>
      </c>
      <c r="N93" s="1">
        <v>2.7999999999999999E-8</v>
      </c>
      <c r="O93" s="5">
        <v>51.732336778422798</v>
      </c>
      <c r="P93" s="5">
        <v>6.3490630068526498E-3</v>
      </c>
      <c r="Q93" s="5">
        <v>0.53009726599999996</v>
      </c>
      <c r="R93" s="5">
        <v>4.2481059999999998E-3</v>
      </c>
      <c r="S93" t="s">
        <v>35</v>
      </c>
      <c r="T93" s="1">
        <v>8.1000000000000004E-5</v>
      </c>
      <c r="U93" s="1">
        <v>6.06E-7</v>
      </c>
      <c r="V93" s="5">
        <v>53.291019609999999</v>
      </c>
      <c r="W93" s="5">
        <v>4.7613000000000004E-3</v>
      </c>
      <c r="X93" s="6">
        <v>43.867899999999999</v>
      </c>
      <c r="Y93" s="5">
        <f t="shared" si="4"/>
        <v>4.8889756757000136E-3</v>
      </c>
      <c r="Z93" s="5">
        <f t="shared" si="5"/>
        <v>43.284273563073448</v>
      </c>
      <c r="AA93" s="5">
        <f t="shared" si="6"/>
        <v>49.421554654930745</v>
      </c>
      <c r="AB93" s="5">
        <v>5.6679193927744098</v>
      </c>
      <c r="AC93" s="5">
        <v>0.73227914129326799</v>
      </c>
      <c r="AD93">
        <v>0.68754935415698704</v>
      </c>
      <c r="AE93" t="s">
        <v>160</v>
      </c>
      <c r="AF93" s="5">
        <v>0</v>
      </c>
      <c r="AG93" s="5">
        <v>0</v>
      </c>
    </row>
    <row r="94" spans="1:33" x14ac:dyDescent="0.35">
      <c r="A94" t="s">
        <v>59</v>
      </c>
      <c r="B94" s="5">
        <v>1.95</v>
      </c>
      <c r="C94" s="1">
        <v>6.0899999999999996E-10</v>
      </c>
      <c r="D94" s="1">
        <v>1.58E-10</v>
      </c>
      <c r="E94" s="5">
        <v>0.68</v>
      </c>
      <c r="F94" s="5">
        <v>0.22275</v>
      </c>
      <c r="G94" s="5">
        <v>3.0208579840000001</v>
      </c>
      <c r="H94" s="5">
        <v>0.111672727</v>
      </c>
      <c r="I94" s="5">
        <v>49.068111306503198</v>
      </c>
      <c r="J94" s="5">
        <v>0.15377799950784199</v>
      </c>
      <c r="K94" s="5">
        <v>1.37</v>
      </c>
      <c r="L94" s="5">
        <v>4.2424242000000001E-2</v>
      </c>
      <c r="M94" s="1">
        <v>4.1800000000000001E-7</v>
      </c>
      <c r="N94" s="1">
        <v>1.46E-8</v>
      </c>
      <c r="O94" s="5">
        <v>51.759025470692102</v>
      </c>
      <c r="P94" s="5">
        <v>2.50475765524171E-2</v>
      </c>
      <c r="Q94" s="5">
        <v>0.50583878999999998</v>
      </c>
      <c r="R94" s="5">
        <v>2.3215352000000002E-2</v>
      </c>
      <c r="S94" t="s">
        <v>27</v>
      </c>
      <c r="T94" s="1">
        <v>3.5999999999999998E-6</v>
      </c>
      <c r="U94" s="1">
        <v>6.06E-8</v>
      </c>
      <c r="V94" s="5">
        <v>52.709272460000001</v>
      </c>
      <c r="W94" s="5">
        <v>2.1230252000000002E-2</v>
      </c>
      <c r="X94" s="5">
        <v>468.42578040076597</v>
      </c>
      <c r="Y94" s="5">
        <f t="shared" si="4"/>
        <v>6.9579724750401528E-3</v>
      </c>
      <c r="Z94" s="5">
        <f t="shared" si="5"/>
        <v>46.910594012897832</v>
      </c>
      <c r="AA94" s="5">
        <f t="shared" si="6"/>
        <v>49.601508177086735</v>
      </c>
      <c r="AB94" s="5">
        <v>6.76287129979145</v>
      </c>
      <c r="AC94" s="5">
        <v>0.47379351735054898</v>
      </c>
      <c r="AD94">
        <v>0</v>
      </c>
      <c r="AE94">
        <v>34</v>
      </c>
      <c r="AF94" s="5">
        <v>3</v>
      </c>
      <c r="AG94" s="5">
        <v>1.54</v>
      </c>
    </row>
    <row r="95" spans="1:33" x14ac:dyDescent="0.35">
      <c r="A95" t="s">
        <v>60</v>
      </c>
      <c r="B95" s="5">
        <v>2.69</v>
      </c>
      <c r="C95" s="1">
        <v>9.1700000000000004E-11</v>
      </c>
      <c r="D95" s="1">
        <v>3.5299999999999997E-11</v>
      </c>
      <c r="E95" s="5">
        <v>1.05</v>
      </c>
      <c r="F95" s="5">
        <v>0.54</v>
      </c>
      <c r="G95" s="5">
        <v>2.7139462619999999</v>
      </c>
      <c r="H95" s="5">
        <v>0.28684151499999999</v>
      </c>
      <c r="I95" s="5">
        <v>48.764780047867198</v>
      </c>
      <c r="J95" s="5">
        <v>0.34886208382362</v>
      </c>
      <c r="K95" s="5">
        <v>1.78</v>
      </c>
      <c r="L95" s="5">
        <v>4.2424242000000001E-2</v>
      </c>
      <c r="M95" s="1">
        <v>2.36E-7</v>
      </c>
      <c r="N95" s="1">
        <v>8.1699999999999997E-9</v>
      </c>
      <c r="O95" s="5">
        <v>52.022225596304402</v>
      </c>
      <c r="P95" s="5">
        <v>2.8367529776639599E-2</v>
      </c>
      <c r="Q95" s="5">
        <v>0.75033326300000003</v>
      </c>
      <c r="R95" s="5">
        <v>4.1561119000000001E-2</v>
      </c>
      <c r="S95" t="s">
        <v>27</v>
      </c>
      <c r="T95" s="1">
        <v>2.3999999999999999E-6</v>
      </c>
      <c r="U95" s="1">
        <v>6.06E-8</v>
      </c>
      <c r="V95" s="5">
        <v>53.046525500000001</v>
      </c>
      <c r="W95" s="5">
        <v>2.6437222E-2</v>
      </c>
      <c r="X95" s="5">
        <v>266.67334776407802</v>
      </c>
      <c r="Y95" s="5">
        <f t="shared" si="4"/>
        <v>5.6706303624806109E-3</v>
      </c>
      <c r="Z95" s="5">
        <f t="shared" si="5"/>
        <v>46.518411386783079</v>
      </c>
      <c r="AA95" s="5">
        <f t="shared" si="6"/>
        <v>49.775856935220283</v>
      </c>
      <c r="AB95" s="5">
        <v>6.1046214781689896</v>
      </c>
      <c r="AC95" s="5">
        <v>0.63243158473692396</v>
      </c>
      <c r="AD95">
        <v>0</v>
      </c>
      <c r="AE95">
        <v>60</v>
      </c>
      <c r="AF95" s="5">
        <v>2.2000000000000002</v>
      </c>
      <c r="AG95" s="5">
        <v>0.91</v>
      </c>
    </row>
    <row r="96" spans="1:33" x14ac:dyDescent="0.35">
      <c r="A96" t="s">
        <v>61</v>
      </c>
      <c r="B96" s="5">
        <v>0.68899999999999995</v>
      </c>
      <c r="C96" s="1">
        <v>1.29E-11</v>
      </c>
      <c r="D96" s="1">
        <v>1.6E-12</v>
      </c>
      <c r="E96" s="5">
        <v>1.06</v>
      </c>
      <c r="F96" s="5">
        <v>0.32174999999999998</v>
      </c>
      <c r="G96" s="5">
        <v>3.5240603500000001</v>
      </c>
      <c r="H96" s="5">
        <v>7.2681817999999995E-2</v>
      </c>
      <c r="I96" s="5">
        <v>46.444072365210999</v>
      </c>
      <c r="J96" s="5">
        <v>9.0915445169973005E-2</v>
      </c>
      <c r="K96" s="5">
        <v>1.36</v>
      </c>
      <c r="L96" s="5">
        <v>9.0909090999999997E-2</v>
      </c>
      <c r="M96" s="1">
        <v>2.1799999999999999E-7</v>
      </c>
      <c r="N96" s="1">
        <v>9.7800000000000006E-9</v>
      </c>
      <c r="O96" s="5">
        <v>50.512598393816702</v>
      </c>
      <c r="P96" s="5">
        <v>2.8422376927946101E-2</v>
      </c>
      <c r="Q96" s="5">
        <v>0.71501808099999997</v>
      </c>
      <c r="R96" s="5">
        <v>3.4069743E-2</v>
      </c>
      <c r="S96" t="s">
        <v>28</v>
      </c>
      <c r="T96" s="1">
        <v>3.9999999999999998E-6</v>
      </c>
      <c r="U96" s="1">
        <v>6.06E-8</v>
      </c>
      <c r="V96" s="5">
        <v>51.784167150000002</v>
      </c>
      <c r="W96" s="5">
        <v>2.1714417E-2</v>
      </c>
      <c r="X96" s="5">
        <v>181.68387204906199</v>
      </c>
      <c r="Y96" s="5">
        <f t="shared" si="4"/>
        <v>1.2195716908565468E-2</v>
      </c>
      <c r="Z96" s="5">
        <f t="shared" si="5"/>
        <v>44.530279700019236</v>
      </c>
      <c r="AA96" s="5">
        <f t="shared" si="6"/>
        <v>48.598805728624939</v>
      </c>
      <c r="AB96" s="5">
        <v>8.9574350037822796</v>
      </c>
      <c r="AC96" s="5">
        <v>0.561254350456037</v>
      </c>
      <c r="AD96">
        <v>0</v>
      </c>
      <c r="AE96">
        <v>60</v>
      </c>
      <c r="AF96" s="5">
        <v>0</v>
      </c>
      <c r="AG96" s="5">
        <v>0</v>
      </c>
    </row>
    <row r="97" spans="1:33" x14ac:dyDescent="0.35">
      <c r="A97" t="s">
        <v>62</v>
      </c>
      <c r="B97" s="5">
        <v>3.0379999999999998</v>
      </c>
      <c r="C97" s="1">
        <v>2.89E-12</v>
      </c>
      <c r="D97" s="1">
        <v>3.08E-13</v>
      </c>
      <c r="E97" s="5">
        <v>1.093</v>
      </c>
      <c r="F97" s="5">
        <v>5.7959999999999998E-2</v>
      </c>
      <c r="G97" s="5">
        <v>4.2401759300000004</v>
      </c>
      <c r="H97" s="5">
        <v>2.6872935000000001E-2</v>
      </c>
      <c r="I97" s="5">
        <v>47.4187556455148</v>
      </c>
      <c r="J97" s="5">
        <v>5.8108747846195997E-2</v>
      </c>
      <c r="K97" s="5">
        <v>1.69</v>
      </c>
      <c r="L97" s="5">
        <v>4.2424242000000001E-2</v>
      </c>
      <c r="M97" s="1">
        <v>3.5000000000000002E-8</v>
      </c>
      <c r="N97" s="1">
        <v>4.2400000000000002E-9</v>
      </c>
      <c r="O97" s="5">
        <v>51.257640822321598</v>
      </c>
      <c r="P97" s="5">
        <v>5.8560297709572898E-2</v>
      </c>
      <c r="Q97" s="5">
        <v>0.64876653900000003</v>
      </c>
      <c r="R97" s="5">
        <v>3.8415812000000001E-2</v>
      </c>
      <c r="S97" t="s">
        <v>150</v>
      </c>
      <c r="T97" s="1">
        <v>3.7000000000000002E-6</v>
      </c>
      <c r="U97" s="1">
        <v>1.2100000000000001E-7</v>
      </c>
      <c r="V97" s="5">
        <v>53.29939684</v>
      </c>
      <c r="W97" s="5">
        <v>2.9377443E-2</v>
      </c>
      <c r="X97" s="5">
        <v>67.03</v>
      </c>
      <c r="Y97" s="5">
        <f t="shared" si="4"/>
        <v>4.8641935132848202E-3</v>
      </c>
      <c r="Z97" s="5">
        <f t="shared" si="5"/>
        <v>45.105766489756455</v>
      </c>
      <c r="AA97" s="5">
        <f t="shared" si="6"/>
        <v>48.944651666563253</v>
      </c>
      <c r="AB97" s="5">
        <v>5.6535241359591701</v>
      </c>
      <c r="AC97" s="5">
        <v>0.73718782212440004</v>
      </c>
      <c r="AD97">
        <v>0</v>
      </c>
      <c r="AE97">
        <v>260</v>
      </c>
      <c r="AF97" s="5">
        <v>3.76</v>
      </c>
      <c r="AG97" s="5">
        <v>2.29</v>
      </c>
    </row>
    <row r="98" spans="1:33" x14ac:dyDescent="0.35">
      <c r="A98" t="s">
        <v>63</v>
      </c>
      <c r="B98" s="5">
        <v>2.1</v>
      </c>
      <c r="C98" s="1">
        <v>9.7199999999999998E-11</v>
      </c>
      <c r="D98" s="1">
        <v>8.7799999999999993E-12</v>
      </c>
      <c r="E98" s="5">
        <v>1.02</v>
      </c>
      <c r="F98" s="5">
        <v>0.32</v>
      </c>
      <c r="G98" s="5">
        <v>2.9713258169999999</v>
      </c>
      <c r="H98" s="5">
        <v>3.1282710999999998E-2</v>
      </c>
      <c r="I98" s="5">
        <v>48.5100907937627</v>
      </c>
      <c r="J98" s="5">
        <v>0.16205564090340599</v>
      </c>
      <c r="K98" s="5">
        <v>1.21</v>
      </c>
      <c r="L98" s="5">
        <v>7.2727272999999995E-2</v>
      </c>
      <c r="M98" s="1">
        <v>2.4999999999999999E-7</v>
      </c>
      <c r="N98" s="1">
        <v>1.04E-8</v>
      </c>
      <c r="O98" s="5">
        <v>51.522361565502699</v>
      </c>
      <c r="P98" s="5">
        <v>4.00427570126679E-2</v>
      </c>
      <c r="Q98" s="5">
        <v>0.40909508500000002</v>
      </c>
      <c r="R98" s="5">
        <v>3.3661893999999998E-2</v>
      </c>
      <c r="S98" t="s">
        <v>27</v>
      </c>
      <c r="T98" s="1">
        <v>7.7000000000000008E-6</v>
      </c>
      <c r="U98" s="1">
        <v>1.8199999999999999E-7</v>
      </c>
      <c r="V98" s="5">
        <v>53.026494960000001</v>
      </c>
      <c r="W98" s="5">
        <v>3.7180527999999997E-2</v>
      </c>
      <c r="X98" s="5">
        <v>201.38</v>
      </c>
      <c r="Y98" s="5">
        <f t="shared" ref="Y98:Y129" si="7">1-COS(AB98*PI()/180)</f>
        <v>5.7399552516594898E-3</v>
      </c>
      <c r="Z98" s="5">
        <f t="shared" si="5"/>
        <v>46.268999300440619</v>
      </c>
      <c r="AA98" s="5">
        <f t="shared" si="6"/>
        <v>49.281270072180618</v>
      </c>
      <c r="AB98" s="5">
        <v>6.1418589492564504</v>
      </c>
      <c r="AC98" s="5">
        <v>0.62544552027945799</v>
      </c>
      <c r="AD98">
        <v>0</v>
      </c>
      <c r="AE98">
        <v>294</v>
      </c>
      <c r="AF98" s="5">
        <v>2.3695900000000001</v>
      </c>
      <c r="AG98" s="5">
        <v>1.5</v>
      </c>
    </row>
    <row r="99" spans="1:33" x14ac:dyDescent="0.35">
      <c r="A99" t="s">
        <v>64</v>
      </c>
      <c r="B99" s="5">
        <v>1.6080000000000001</v>
      </c>
      <c r="C99" s="1">
        <v>9.569999999999999E-10</v>
      </c>
      <c r="D99" s="1">
        <v>5.1399999999999998E-11</v>
      </c>
      <c r="E99" s="5">
        <v>0.57999999999999996</v>
      </c>
      <c r="F99" s="5">
        <v>0.98175000000000001</v>
      </c>
      <c r="G99" s="5">
        <v>1.9519924129999999</v>
      </c>
      <c r="H99" s="5">
        <v>2.6224241999999998E-2</v>
      </c>
      <c r="I99" s="5">
        <v>49.034051880804597</v>
      </c>
      <c r="J99" s="5">
        <v>0.409375051534555</v>
      </c>
      <c r="K99" s="5">
        <v>1.73</v>
      </c>
      <c r="L99" s="5">
        <v>0.175757576</v>
      </c>
      <c r="M99" s="1">
        <v>1.31E-7</v>
      </c>
      <c r="N99" s="1">
        <v>1.2499999999999999E-8</v>
      </c>
      <c r="O99" s="5">
        <v>51.232857376742501</v>
      </c>
      <c r="P99" s="5">
        <v>8.4089435685099204E-2</v>
      </c>
      <c r="Q99" s="5">
        <v>0.77196382900000005</v>
      </c>
      <c r="R99" s="5">
        <v>0.13005918299999999</v>
      </c>
      <c r="S99" t="s">
        <v>150</v>
      </c>
      <c r="T99" s="1">
        <v>4.6E-6</v>
      </c>
      <c r="U99" s="1">
        <v>1.2100000000000001E-7</v>
      </c>
      <c r="V99" s="5">
        <v>52.792194100000003</v>
      </c>
      <c r="W99" s="5">
        <v>7.4055639000000006E-2</v>
      </c>
      <c r="X99" s="6">
        <v>643.20899999999995</v>
      </c>
      <c r="Y99" s="5">
        <f t="shared" si="7"/>
        <v>6.6166246003901419E-3</v>
      </c>
      <c r="Z99" s="5">
        <f t="shared" si="5"/>
        <v>46.854688376094423</v>
      </c>
      <c r="AA99" s="5">
        <f t="shared" si="6"/>
        <v>49.053493872032327</v>
      </c>
      <c r="AB99" s="5">
        <v>6.5947089396173997</v>
      </c>
      <c r="AC99" s="5">
        <v>0.53288484706247397</v>
      </c>
      <c r="AD99">
        <v>0</v>
      </c>
      <c r="AE99">
        <v>56</v>
      </c>
      <c r="AF99" s="5">
        <v>2.0699999999999998</v>
      </c>
      <c r="AG99" s="5">
        <v>1.86</v>
      </c>
    </row>
    <row r="100" spans="1:33" x14ac:dyDescent="0.35">
      <c r="A100" t="s">
        <v>65</v>
      </c>
      <c r="B100" s="5">
        <v>9.4</v>
      </c>
      <c r="C100" s="1">
        <v>9.7700000000000006E-12</v>
      </c>
      <c r="D100" s="1">
        <v>4.4200000000000001E-12</v>
      </c>
      <c r="E100" s="5">
        <v>0.8</v>
      </c>
      <c r="F100" s="5">
        <v>0.26</v>
      </c>
      <c r="G100" s="5">
        <v>2.1252312689999999</v>
      </c>
      <c r="H100" s="5">
        <v>0.16882472200000001</v>
      </c>
      <c r="I100" s="5">
        <v>48.835995167274497</v>
      </c>
      <c r="J100" s="5">
        <v>0.32943251994287798</v>
      </c>
      <c r="K100" s="5">
        <v>1.96</v>
      </c>
      <c r="L100" s="5">
        <v>7.8787879000000005E-2</v>
      </c>
      <c r="M100" s="1">
        <v>9.9999999999999995E-8</v>
      </c>
      <c r="N100" s="1">
        <v>7.5699999999999993E-9</v>
      </c>
      <c r="O100" s="5">
        <v>53.008825937843604</v>
      </c>
      <c r="P100" s="5">
        <v>8.6611998393039805E-2</v>
      </c>
      <c r="Q100" s="5">
        <v>0.91058117199999999</v>
      </c>
      <c r="R100" s="5">
        <v>0.16800761</v>
      </c>
      <c r="S100" t="s">
        <v>27</v>
      </c>
      <c r="T100" s="1">
        <v>3.5600000000000001E-7</v>
      </c>
      <c r="U100" s="1">
        <v>1.8399999999999999E-8</v>
      </c>
      <c r="V100" s="5">
        <v>53.581604779999999</v>
      </c>
      <c r="W100" s="5">
        <v>8.3214508000000006E-2</v>
      </c>
      <c r="X100" s="5">
        <v>480.54031972238101</v>
      </c>
      <c r="Y100" s="5">
        <f t="shared" si="7"/>
        <v>4.0988445098674164E-3</v>
      </c>
      <c r="Z100" s="5">
        <f t="shared" si="5"/>
        <v>46.448656610892925</v>
      </c>
      <c r="AA100" s="5">
        <f t="shared" si="6"/>
        <v>50.621487381462032</v>
      </c>
      <c r="AB100" s="5">
        <v>5.18939591685825</v>
      </c>
      <c r="AC100" s="5">
        <v>0.84426545910788897</v>
      </c>
      <c r="AD100">
        <v>0</v>
      </c>
      <c r="AE100">
        <v>5.5839999914169303</v>
      </c>
      <c r="AF100" s="5">
        <v>2.15</v>
      </c>
      <c r="AG100" s="5">
        <v>1.54</v>
      </c>
    </row>
    <row r="101" spans="1:33" x14ac:dyDescent="0.35">
      <c r="A101" t="s">
        <v>66</v>
      </c>
      <c r="B101" s="5">
        <v>4.109</v>
      </c>
      <c r="C101" s="1">
        <v>7.9400000000000005E-12</v>
      </c>
      <c r="D101" s="1">
        <v>7.6899999999999995E-13</v>
      </c>
      <c r="E101" s="5">
        <v>1.1020000000000001</v>
      </c>
      <c r="F101" s="5">
        <v>7.9000000000000001E-2</v>
      </c>
      <c r="G101" s="5">
        <v>3.583938109</v>
      </c>
      <c r="H101" s="5">
        <v>3.3252186000000003E-2</v>
      </c>
      <c r="I101" s="5">
        <v>48.186673183681002</v>
      </c>
      <c r="J101" s="5">
        <v>7.0004082031458401E-2</v>
      </c>
      <c r="K101" s="5">
        <v>1.62</v>
      </c>
      <c r="L101" s="5">
        <v>1.8181817999999999E-2</v>
      </c>
      <c r="M101" s="1">
        <v>1.15E-7</v>
      </c>
      <c r="N101" s="1">
        <v>8.7500000000000006E-9</v>
      </c>
      <c r="O101" s="5">
        <v>52.006132616514698</v>
      </c>
      <c r="P101" s="5">
        <v>3.5465193075838897E-2</v>
      </c>
      <c r="Q101" s="5">
        <v>0.53806204400000002</v>
      </c>
      <c r="R101" s="5">
        <v>1.5956021000000001E-2</v>
      </c>
      <c r="S101" t="s">
        <v>27</v>
      </c>
      <c r="T101" s="1">
        <v>9.0000000000000002E-6</v>
      </c>
      <c r="U101" s="1">
        <v>3.6399999999999998E-7</v>
      </c>
      <c r="V101" s="5">
        <v>53.918630039999996</v>
      </c>
      <c r="W101" s="5">
        <v>2.1780416E-2</v>
      </c>
      <c r="X101" s="6">
        <v>24.942499999999999</v>
      </c>
      <c r="Y101" s="5">
        <f t="shared" si="7"/>
        <v>3.3409508465718218E-3</v>
      </c>
      <c r="Z101" s="5">
        <f t="shared" si="5"/>
        <v>45.710543269849019</v>
      </c>
      <c r="AA101" s="5">
        <f t="shared" si="6"/>
        <v>49.530002702682715</v>
      </c>
      <c r="AB101" s="5">
        <v>4.6848281055134899</v>
      </c>
      <c r="AC101" s="5">
        <v>0.92723052730880395</v>
      </c>
      <c r="AD101">
        <v>0</v>
      </c>
      <c r="AE101">
        <v>210</v>
      </c>
      <c r="AF101" s="5">
        <v>2.91</v>
      </c>
      <c r="AG101" s="5">
        <v>1.71</v>
      </c>
    </row>
    <row r="102" spans="1:33" x14ac:dyDescent="0.35">
      <c r="A102" t="s">
        <v>67</v>
      </c>
      <c r="B102" s="5">
        <v>3.0760000000000001</v>
      </c>
      <c r="C102" s="1">
        <v>1.1100000000000001E-11</v>
      </c>
      <c r="D102" s="1">
        <v>2.2900000000000001E-12</v>
      </c>
      <c r="E102" s="5">
        <v>1.17</v>
      </c>
      <c r="F102" s="5">
        <v>0.39500000000000002</v>
      </c>
      <c r="G102" s="5">
        <v>2.6070151259999998</v>
      </c>
      <c r="H102" s="5">
        <v>0.18482699999999999</v>
      </c>
      <c r="I102" s="5">
        <v>48.063526318987201</v>
      </c>
      <c r="J102" s="5">
        <v>0.25715604712902901</v>
      </c>
      <c r="K102" s="5">
        <v>1.31</v>
      </c>
      <c r="L102" s="5">
        <v>0.15151515199999999</v>
      </c>
      <c r="M102" s="1">
        <v>1.0700000000000001E-7</v>
      </c>
      <c r="N102" s="1">
        <v>2E-8</v>
      </c>
      <c r="O102" s="5">
        <v>51.522785727098203</v>
      </c>
      <c r="P102" s="5">
        <v>0.12303833127114</v>
      </c>
      <c r="Q102" s="5">
        <v>0.37926120400000002</v>
      </c>
      <c r="R102" s="5">
        <v>8.0743337999999998E-2</v>
      </c>
      <c r="S102" t="s">
        <v>27</v>
      </c>
      <c r="T102" s="1">
        <v>1.5999999999999999E-6</v>
      </c>
      <c r="U102" s="1">
        <v>1.2100000000000001E-7</v>
      </c>
      <c r="V102" s="5">
        <v>52.715204960000001</v>
      </c>
      <c r="W102" s="5">
        <v>9.8119811000000001E-2</v>
      </c>
      <c r="X102" s="5">
        <v>448.17</v>
      </c>
      <c r="Y102" s="5">
        <f t="shared" si="7"/>
        <v>6.9329768993988683E-3</v>
      </c>
      <c r="Z102" s="5">
        <f t="shared" si="5"/>
        <v>45.904446072124045</v>
      </c>
      <c r="AA102" s="5">
        <f t="shared" si="6"/>
        <v>49.363705480235055</v>
      </c>
      <c r="AB102" s="5">
        <v>6.7506989228083096</v>
      </c>
      <c r="AC102" s="5">
        <v>0.51550352975431701</v>
      </c>
      <c r="AD102">
        <v>0</v>
      </c>
      <c r="AE102">
        <v>48</v>
      </c>
      <c r="AF102" s="5">
        <v>2.5499999999999998</v>
      </c>
      <c r="AG102" s="5">
        <v>0.99343199999999998</v>
      </c>
    </row>
    <row r="103" spans="1:33" x14ac:dyDescent="0.35">
      <c r="A103" t="s">
        <v>68</v>
      </c>
      <c r="B103" s="5">
        <v>1.0629999999999999</v>
      </c>
      <c r="C103" s="1">
        <v>9.6500000000000003E-12</v>
      </c>
      <c r="D103" s="1">
        <v>1.65E-12</v>
      </c>
      <c r="E103" s="5">
        <v>1.1499999999999999</v>
      </c>
      <c r="F103" s="5">
        <v>0.2</v>
      </c>
      <c r="G103" s="5">
        <v>3.7746398700000001</v>
      </c>
      <c r="H103" s="5">
        <v>7.2262771000000003E-2</v>
      </c>
      <c r="I103" s="5">
        <v>46.8153132371122</v>
      </c>
      <c r="J103" s="5">
        <v>9.7316918273280206E-2</v>
      </c>
      <c r="K103" s="5">
        <v>1.74</v>
      </c>
      <c r="L103" s="5">
        <v>6.6666666999999999E-2</v>
      </c>
      <c r="M103" s="1">
        <v>1.04E-6</v>
      </c>
      <c r="N103" s="1">
        <v>4.1500000000000001E-8</v>
      </c>
      <c r="O103" s="5">
        <v>51.7188745795982</v>
      </c>
      <c r="P103" s="5">
        <v>2.7201627839115901E-2</v>
      </c>
      <c r="Q103" s="5">
        <v>0.82838113599999996</v>
      </c>
      <c r="R103" s="5">
        <v>3.9992101000000002E-2</v>
      </c>
      <c r="S103" t="s">
        <v>27</v>
      </c>
      <c r="T103" s="1">
        <v>3.3000000000000002E-6</v>
      </c>
      <c r="U103" s="1">
        <v>1.2100000000000001E-7</v>
      </c>
      <c r="V103" s="5">
        <v>52.231282299999997</v>
      </c>
      <c r="W103" s="5">
        <v>2.6328252999999999E-2</v>
      </c>
      <c r="X103" s="5">
        <v>158.36887695182401</v>
      </c>
      <c r="Y103" s="5">
        <f t="shared" si="7"/>
        <v>9.2984835119545028E-3</v>
      </c>
      <c r="Z103" s="5">
        <f t="shared" si="5"/>
        <v>44.783725362430353</v>
      </c>
      <c r="AA103" s="5">
        <f t="shared" si="6"/>
        <v>49.687286704916353</v>
      </c>
      <c r="AB103" s="5">
        <v>7.8195325426171198</v>
      </c>
      <c r="AC103" s="5">
        <v>0.32111634421977298</v>
      </c>
      <c r="AD103">
        <v>0</v>
      </c>
      <c r="AE103">
        <v>14.9</v>
      </c>
      <c r="AF103" s="5">
        <v>2.6284399999999999</v>
      </c>
      <c r="AG103" s="5">
        <v>1.18</v>
      </c>
    </row>
    <row r="104" spans="1:33" x14ac:dyDescent="0.35">
      <c r="A104" t="s">
        <v>69</v>
      </c>
      <c r="B104" s="5">
        <v>4.6666999999999996</v>
      </c>
      <c r="C104" s="1">
        <v>9.9799999999999999E-13</v>
      </c>
      <c r="D104" s="1">
        <v>3.8099999999999999E-13</v>
      </c>
      <c r="E104" s="5">
        <v>0.7</v>
      </c>
      <c r="F104" s="5">
        <v>0.10050000000000001</v>
      </c>
      <c r="G104" s="5">
        <v>3.8829929600000002</v>
      </c>
      <c r="H104" s="5">
        <v>6.9222612000000003E-2</v>
      </c>
      <c r="I104" s="5">
        <v>47.118322536117702</v>
      </c>
      <c r="J104" s="5">
        <v>0.182265918288715</v>
      </c>
      <c r="K104" s="5">
        <v>1.34</v>
      </c>
      <c r="L104" s="5">
        <v>0.15151515199999999</v>
      </c>
      <c r="M104" s="1">
        <v>3.2600000000000001E-8</v>
      </c>
      <c r="N104" s="1">
        <v>4.9300000000000001E-9</v>
      </c>
      <c r="O104" s="5">
        <v>51.361210715221503</v>
      </c>
      <c r="P104" s="5">
        <v>0.13168762138303</v>
      </c>
      <c r="Q104" s="5">
        <v>0.31827465300000002</v>
      </c>
      <c r="R104" s="5">
        <v>8.3648701000000006E-2</v>
      </c>
      <c r="S104" t="s">
        <v>150</v>
      </c>
      <c r="T104" s="1">
        <v>3.7E-7</v>
      </c>
      <c r="U104" s="1">
        <v>3.6400000000000002E-8</v>
      </c>
      <c r="V104" s="5">
        <v>52.435623110000002</v>
      </c>
      <c r="W104" s="5">
        <v>0.121875332</v>
      </c>
      <c r="X104" s="5">
        <v>122.14</v>
      </c>
      <c r="Y104" s="5">
        <f t="shared" si="7"/>
        <v>8.2144273759950925E-3</v>
      </c>
      <c r="Z104" s="5">
        <f t="shared" si="5"/>
        <v>45.03289983047268</v>
      </c>
      <c r="AA104" s="5">
        <f t="shared" si="6"/>
        <v>49.27578800957648</v>
      </c>
      <c r="AB104" s="5">
        <v>7.3489284013934704</v>
      </c>
      <c r="AC104" s="5">
        <v>0.44487720606800402</v>
      </c>
      <c r="AD104">
        <v>0</v>
      </c>
      <c r="AE104">
        <v>18.8</v>
      </c>
      <c r="AF104" s="5">
        <v>2.7772600000000001</v>
      </c>
      <c r="AG104" s="5">
        <v>2.63</v>
      </c>
    </row>
    <row r="105" spans="1:33" x14ac:dyDescent="0.35">
      <c r="A105" t="s">
        <v>70</v>
      </c>
      <c r="B105" s="5">
        <v>1.18</v>
      </c>
      <c r="C105" s="1">
        <v>1.0499999999999999E-11</v>
      </c>
      <c r="D105" s="1">
        <v>5.3900000000000003E-12</v>
      </c>
      <c r="E105" s="5">
        <v>1.25</v>
      </c>
      <c r="F105" s="5">
        <v>0.24</v>
      </c>
      <c r="G105" s="5">
        <v>3.1348353040000001</v>
      </c>
      <c r="H105" s="5">
        <v>0.25755202900000002</v>
      </c>
      <c r="I105" s="5">
        <v>47.001640882080899</v>
      </c>
      <c r="J105" s="5">
        <v>0.23727519680008299</v>
      </c>
      <c r="K105" s="5">
        <v>2.23</v>
      </c>
      <c r="L105" s="5">
        <v>0.109090909</v>
      </c>
      <c r="M105" s="1">
        <v>7.3000000000000005E-8</v>
      </c>
      <c r="N105" s="1">
        <v>3.3999999999999998E-9</v>
      </c>
      <c r="O105" s="5">
        <v>50.837005313259297</v>
      </c>
      <c r="P105" s="5">
        <v>4.2100133641928501E-2</v>
      </c>
      <c r="Q105" s="5">
        <v>1.1963134719999999</v>
      </c>
      <c r="R105" s="5">
        <v>0.101707293</v>
      </c>
      <c r="S105" t="s">
        <v>27</v>
      </c>
      <c r="T105" s="1">
        <v>1.9999999999999999E-7</v>
      </c>
      <c r="U105" s="1">
        <v>1.2100000000000001E-8</v>
      </c>
      <c r="V105" s="5">
        <v>51.286386360000002</v>
      </c>
      <c r="W105" s="5">
        <v>4.5317093000000003E-2</v>
      </c>
      <c r="X105" s="5">
        <v>28.65</v>
      </c>
      <c r="Y105" s="5">
        <f t="shared" si="7"/>
        <v>1.6494939073109949E-2</v>
      </c>
      <c r="Z105" s="5">
        <f t="shared" si="5"/>
        <v>45.21899159782398</v>
      </c>
      <c r="AA105" s="5">
        <f t="shared" si="6"/>
        <v>49.054356029002378</v>
      </c>
      <c r="AB105" s="5">
        <v>10.4210570489569</v>
      </c>
      <c r="AC105" s="5">
        <v>1.1712014020658299</v>
      </c>
      <c r="AD105">
        <v>0</v>
      </c>
      <c r="AE105">
        <v>3.8</v>
      </c>
      <c r="AF105" s="5">
        <v>2.3492000000000002</v>
      </c>
      <c r="AG105" s="5">
        <v>1.36</v>
      </c>
    </row>
    <row r="106" spans="1:33" x14ac:dyDescent="0.35">
      <c r="A106" t="s">
        <v>71</v>
      </c>
      <c r="B106" s="5">
        <v>0.62350000000000005</v>
      </c>
      <c r="C106" s="1">
        <v>4.02E-13</v>
      </c>
      <c r="D106" s="1">
        <v>1.2699999999999999E-13</v>
      </c>
      <c r="E106" s="5">
        <v>1.02</v>
      </c>
      <c r="F106" s="5">
        <v>0.23499999999999999</v>
      </c>
      <c r="G106" s="5">
        <v>5.274167834</v>
      </c>
      <c r="H106" s="5">
        <v>0.116903866</v>
      </c>
      <c r="I106" s="5">
        <v>44.8224630493756</v>
      </c>
      <c r="J106" s="5">
        <v>0.14584391161364499</v>
      </c>
      <c r="K106" s="5">
        <v>2.16</v>
      </c>
      <c r="L106" s="5">
        <v>0.15151515199999999</v>
      </c>
      <c r="M106" s="1">
        <v>5.7700000000000001E-8</v>
      </c>
      <c r="N106" s="1">
        <v>6.9900000000000001E-9</v>
      </c>
      <c r="O106" s="5">
        <v>50.008876130461502</v>
      </c>
      <c r="P106" s="5">
        <v>6.1520694780142098E-2</v>
      </c>
      <c r="Q106" s="5">
        <v>1.0806184219999999</v>
      </c>
      <c r="R106" s="5">
        <v>7.9341020999999998E-2</v>
      </c>
      <c r="S106" t="s">
        <v>37</v>
      </c>
      <c r="T106" s="1">
        <v>3.3999999999999997E-7</v>
      </c>
      <c r="U106" s="1">
        <v>3.03E-8</v>
      </c>
      <c r="V106" s="5">
        <v>50.786523729999999</v>
      </c>
      <c r="W106" s="5">
        <v>5.0146863999999999E-2</v>
      </c>
      <c r="X106" s="6">
        <v>18.479800000000001</v>
      </c>
      <c r="Y106" s="5">
        <f t="shared" si="7"/>
        <v>2.2337911711934222E-2</v>
      </c>
      <c r="Z106" s="5">
        <f t="shared" si="5"/>
        <v>43.17150561948128</v>
      </c>
      <c r="AA106" s="5">
        <f t="shared" si="6"/>
        <v>48.357918700567183</v>
      </c>
      <c r="AB106" s="5">
        <v>12.133069423922301</v>
      </c>
      <c r="AC106" s="5">
        <v>2.01991203395264</v>
      </c>
      <c r="AD106">
        <v>0</v>
      </c>
      <c r="AE106">
        <v>7</v>
      </c>
      <c r="AF106" s="5">
        <v>0</v>
      </c>
      <c r="AG106" s="5">
        <v>0</v>
      </c>
    </row>
    <row r="107" spans="1:33" x14ac:dyDescent="0.35">
      <c r="A107" t="s">
        <v>72</v>
      </c>
      <c r="B107" s="5">
        <v>1.7549999999999999</v>
      </c>
      <c r="C107" s="1">
        <v>4.2700000000000002E-12</v>
      </c>
      <c r="D107" s="1">
        <v>1.23E-12</v>
      </c>
      <c r="E107" s="5">
        <v>1.26</v>
      </c>
      <c r="F107" s="5">
        <v>0.18</v>
      </c>
      <c r="G107" s="5">
        <v>3.2062887770000001</v>
      </c>
      <c r="H107" s="5">
        <v>0.18556151200000001</v>
      </c>
      <c r="I107" s="5">
        <v>47.066375318630001</v>
      </c>
      <c r="J107" s="5">
        <v>0.14807573423912501</v>
      </c>
      <c r="K107" s="5">
        <v>2.42</v>
      </c>
      <c r="L107" s="5">
        <v>0.19393939399999999</v>
      </c>
      <c r="M107" s="1">
        <v>7.3300000000000001E-8</v>
      </c>
      <c r="N107" s="1">
        <v>6.34E-9</v>
      </c>
      <c r="O107" s="5">
        <v>51.371470874756199</v>
      </c>
      <c r="P107" s="5">
        <v>9.3256864834505501E-2</v>
      </c>
      <c r="Q107" s="5">
        <v>1.5305625169999999</v>
      </c>
      <c r="R107" s="5">
        <v>0.30081915199999998</v>
      </c>
      <c r="S107" t="s">
        <v>27</v>
      </c>
      <c r="T107" s="1">
        <v>4.7E-7</v>
      </c>
      <c r="U107" s="1">
        <v>5.4499999999999998E-8</v>
      </c>
      <c r="V107" s="5">
        <v>52.192902549999999</v>
      </c>
      <c r="W107" s="5">
        <v>9.9105501999999998E-2</v>
      </c>
      <c r="X107" s="5">
        <v>23.46</v>
      </c>
      <c r="Y107" s="5">
        <f t="shared" si="7"/>
        <v>9.5175135593197346E-3</v>
      </c>
      <c r="Z107" s="5">
        <f t="shared" si="5"/>
        <v>45.044898822843336</v>
      </c>
      <c r="AA107" s="5">
        <f t="shared" si="6"/>
        <v>49.349994378969534</v>
      </c>
      <c r="AB107" s="5">
        <v>7.9112377326251</v>
      </c>
      <c r="AC107" s="5">
        <v>0.39729316158027</v>
      </c>
      <c r="AD107">
        <v>0</v>
      </c>
      <c r="AE107">
        <v>37</v>
      </c>
      <c r="AF107" s="5">
        <v>2.6837300000000002</v>
      </c>
      <c r="AG107" s="5">
        <v>1.1100000000000001</v>
      </c>
    </row>
    <row r="108" spans="1:33" x14ac:dyDescent="0.35">
      <c r="A108" t="s">
        <v>73</v>
      </c>
      <c r="B108" s="5">
        <v>4.7720000000000002</v>
      </c>
      <c r="C108" s="1">
        <v>6.8600000000000003E-12</v>
      </c>
      <c r="D108" s="1">
        <v>1.27E-12</v>
      </c>
      <c r="E108" s="5">
        <v>1.39</v>
      </c>
      <c r="F108" s="5">
        <v>0.20502000000000001</v>
      </c>
      <c r="G108" s="5">
        <v>2.8254256660000001</v>
      </c>
      <c r="H108" s="5">
        <v>0.122474706</v>
      </c>
      <c r="I108" s="5">
        <v>48.501243146868198</v>
      </c>
      <c r="J108" s="5">
        <v>0.17557785756186101</v>
      </c>
      <c r="K108" s="5">
        <v>1.62</v>
      </c>
      <c r="L108" s="5">
        <v>8.4848485000000001E-2</v>
      </c>
      <c r="M108" s="1">
        <v>4.3299999999999997E-8</v>
      </c>
      <c r="N108" s="1">
        <v>4.3699999999999996E-9</v>
      </c>
      <c r="O108" s="5">
        <v>51.715185659250203</v>
      </c>
      <c r="P108" s="5">
        <v>7.8063740045919594E-2</v>
      </c>
      <c r="Q108" s="5">
        <v>0.51368395099999997</v>
      </c>
      <c r="R108" s="5">
        <v>7.6405851999999996E-2</v>
      </c>
      <c r="S108" t="s">
        <v>27</v>
      </c>
      <c r="T108" s="1">
        <v>1.3999999999999999E-6</v>
      </c>
      <c r="U108" s="1">
        <v>6.06E-8</v>
      </c>
      <c r="V108" s="5">
        <v>53.244332630000002</v>
      </c>
      <c r="W108" s="5">
        <v>6.7277150999999993E-2</v>
      </c>
      <c r="X108" s="5">
        <v>81.87</v>
      </c>
      <c r="Y108" s="5">
        <f t="shared" si="7"/>
        <v>5.0294193198476833E-3</v>
      </c>
      <c r="Z108" s="5">
        <f t="shared" si="5"/>
        <v>46.202760992611275</v>
      </c>
      <c r="AA108" s="5">
        <f t="shared" si="6"/>
        <v>49.416703504993279</v>
      </c>
      <c r="AB108" s="5">
        <v>5.74882041262671</v>
      </c>
      <c r="AC108" s="5">
        <v>0.723512719932214</v>
      </c>
      <c r="AD108">
        <v>0</v>
      </c>
      <c r="AE108">
        <v>84</v>
      </c>
      <c r="AF108" s="5">
        <v>2.9291399999999999</v>
      </c>
      <c r="AG108" s="5">
        <v>1.02</v>
      </c>
    </row>
    <row r="109" spans="1:33" x14ac:dyDescent="0.35">
      <c r="A109" t="s">
        <v>74</v>
      </c>
      <c r="B109" s="5">
        <v>0.54200000000000004</v>
      </c>
      <c r="C109" s="1">
        <v>2.0600000000000001E-10</v>
      </c>
      <c r="D109" s="1">
        <v>1.62E-11</v>
      </c>
      <c r="E109" s="5">
        <v>1.1000000000000001</v>
      </c>
      <c r="F109" s="5">
        <v>0.16500000000000001</v>
      </c>
      <c r="G109" s="5">
        <v>3.4260924269999999</v>
      </c>
      <c r="H109" s="5">
        <v>5.4388868E-2</v>
      </c>
      <c r="I109" s="5">
        <v>47.399319129607399</v>
      </c>
      <c r="J109" s="5">
        <v>4.6147038327011003E-2</v>
      </c>
      <c r="K109" s="5">
        <v>1.9</v>
      </c>
      <c r="L109" s="5">
        <v>1.8181817999999999E-2</v>
      </c>
      <c r="M109" s="1">
        <v>8.1999999999999998E-7</v>
      </c>
      <c r="N109" s="1">
        <v>1.16E-8</v>
      </c>
      <c r="O109" s="5">
        <v>50.961648886878997</v>
      </c>
      <c r="P109" s="5">
        <v>7.0313040272473402E-3</v>
      </c>
      <c r="Q109" s="5">
        <v>0.95761637200000005</v>
      </c>
      <c r="R109" s="5">
        <v>7.5404499999999998E-3</v>
      </c>
      <c r="S109" t="s">
        <v>45</v>
      </c>
      <c r="T109" s="1">
        <v>2.0800000000000001E-5</v>
      </c>
      <c r="U109" s="1">
        <v>1.8400000000000001E-7</v>
      </c>
      <c r="V109" s="5">
        <v>52.372425049999997</v>
      </c>
      <c r="W109" s="5">
        <v>5.1433609999999999E-3</v>
      </c>
      <c r="X109" s="5">
        <v>105.14204094740199</v>
      </c>
      <c r="Y109" s="5">
        <f t="shared" si="7"/>
        <v>8.5354654390241702E-3</v>
      </c>
      <c r="Z109" s="5">
        <f t="shared" si="5"/>
        <v>45.330546337786735</v>
      </c>
      <c r="AA109" s="5">
        <f t="shared" si="6"/>
        <v>48.892876095058334</v>
      </c>
      <c r="AB109" s="5">
        <v>7.49135930842594</v>
      </c>
      <c r="AC109" s="5">
        <v>0.33291391344702997</v>
      </c>
      <c r="AD109">
        <v>0</v>
      </c>
      <c r="AE109">
        <v>63.6</v>
      </c>
      <c r="AF109" s="5">
        <v>0</v>
      </c>
      <c r="AG109" s="5">
        <v>0</v>
      </c>
    </row>
    <row r="110" spans="1:33" x14ac:dyDescent="0.35">
      <c r="A110" t="s">
        <v>75</v>
      </c>
      <c r="B110" s="5">
        <v>1.288</v>
      </c>
      <c r="C110" s="1">
        <v>3.2399999999999999E-12</v>
      </c>
      <c r="D110" s="1">
        <v>8.7500000000000001E-13</v>
      </c>
      <c r="E110" s="5">
        <v>1.08</v>
      </c>
      <c r="F110" s="5">
        <v>0.29499999999999998</v>
      </c>
      <c r="G110" s="5">
        <v>3.405092658</v>
      </c>
      <c r="H110" s="5">
        <v>0.103891839</v>
      </c>
      <c r="I110" s="5">
        <v>46.529256263184699</v>
      </c>
      <c r="J110" s="5">
        <v>0.15811534254481699</v>
      </c>
      <c r="K110" s="5">
        <v>1.925</v>
      </c>
      <c r="L110" s="5">
        <v>0.12606060599999999</v>
      </c>
      <c r="M110" s="1">
        <v>1.1899999999999999E-7</v>
      </c>
      <c r="N110" s="1">
        <v>1.46E-8</v>
      </c>
      <c r="O110" s="5">
        <v>51.038542531251899</v>
      </c>
      <c r="P110" s="5">
        <v>6.9945609137460396E-2</v>
      </c>
      <c r="Q110" s="5">
        <v>0.93981159400000003</v>
      </c>
      <c r="R110" s="5">
        <v>9.8057686000000005E-2</v>
      </c>
      <c r="S110" t="s">
        <v>29</v>
      </c>
      <c r="T110" s="1">
        <v>1.6E-7</v>
      </c>
      <c r="U110" s="1">
        <v>1.2100000000000001E-8</v>
      </c>
      <c r="V110" s="5">
        <v>51.179414899999998</v>
      </c>
      <c r="W110" s="5">
        <v>5.5964157E-2</v>
      </c>
      <c r="X110" s="5">
        <v>91.724547299228902</v>
      </c>
      <c r="Y110" s="5">
        <f t="shared" si="7"/>
        <v>1.7600823926635423E-2</v>
      </c>
      <c r="Z110" s="5">
        <f t="shared" si="5"/>
        <v>44.774789261590662</v>
      </c>
      <c r="AA110" s="5">
        <f t="shared" si="6"/>
        <v>49.284075529657862</v>
      </c>
      <c r="AB110" s="5">
        <v>10.765722719629901</v>
      </c>
      <c r="AC110" s="5">
        <v>1.3361905859284999</v>
      </c>
      <c r="AD110">
        <v>0</v>
      </c>
      <c r="AE110">
        <v>1.4</v>
      </c>
      <c r="AF110" s="5">
        <v>0</v>
      </c>
      <c r="AG110" s="5">
        <v>0</v>
      </c>
    </row>
    <row r="111" spans="1:33" x14ac:dyDescent="0.35">
      <c r="A111" t="s">
        <v>76</v>
      </c>
      <c r="B111" s="5">
        <v>1.5669999999999999</v>
      </c>
      <c r="C111" s="1">
        <v>7.0099999999999996E-11</v>
      </c>
      <c r="D111" s="1">
        <v>6.8899999999999999E-12</v>
      </c>
      <c r="E111" s="5">
        <v>0.82299999999999995</v>
      </c>
      <c r="F111" s="5">
        <v>0.16417499999999999</v>
      </c>
      <c r="G111" s="5">
        <v>3.6381941310000001</v>
      </c>
      <c r="H111" s="5">
        <v>3.1466666999999997E-2</v>
      </c>
      <c r="I111" s="5">
        <v>47.9735841680695</v>
      </c>
      <c r="J111" s="5">
        <v>7.9625914679066004E-2</v>
      </c>
      <c r="K111" s="5">
        <v>1.18</v>
      </c>
      <c r="L111" s="5">
        <v>1.2121211999999999E-2</v>
      </c>
      <c r="M111" s="1">
        <v>4.4499999999999997E-7</v>
      </c>
      <c r="N111" s="1">
        <v>1.0600000000000001E-8</v>
      </c>
      <c r="O111" s="5">
        <v>51.512965327528001</v>
      </c>
      <c r="P111" s="5">
        <v>1.1473780050593199E-2</v>
      </c>
      <c r="Q111" s="5">
        <v>0.46160530100000002</v>
      </c>
      <c r="R111" s="5">
        <v>5.2748220000000002E-3</v>
      </c>
      <c r="S111" t="s">
        <v>27</v>
      </c>
      <c r="T111" s="1">
        <v>3.7799999999999997E-5</v>
      </c>
      <c r="U111" s="1">
        <v>2.72E-7</v>
      </c>
      <c r="V111" s="5">
        <v>53.455770729999998</v>
      </c>
      <c r="W111" s="5">
        <v>5.8647170000000002E-3</v>
      </c>
      <c r="X111" s="5">
        <v>773.575461344784</v>
      </c>
      <c r="Y111" s="5">
        <f t="shared" si="7"/>
        <v>4.4239803623032925E-3</v>
      </c>
      <c r="Z111" s="5">
        <f t="shared" si="5"/>
        <v>45.619397358571781</v>
      </c>
      <c r="AA111" s="5">
        <f t="shared" si="6"/>
        <v>49.158778518030282</v>
      </c>
      <c r="AB111" s="5">
        <v>5.3914361302450802</v>
      </c>
      <c r="AC111" s="5">
        <v>0.79257458914947698</v>
      </c>
      <c r="AD111">
        <v>0</v>
      </c>
      <c r="AE111">
        <v>198.5</v>
      </c>
      <c r="AF111" s="5">
        <v>2.98</v>
      </c>
      <c r="AG111" s="5">
        <v>1.64</v>
      </c>
    </row>
    <row r="112" spans="1:33" x14ac:dyDescent="0.35">
      <c r="A112" t="s">
        <v>77</v>
      </c>
      <c r="B112" s="5">
        <v>1.44</v>
      </c>
      <c r="C112" s="1">
        <v>1.79E-12</v>
      </c>
      <c r="D112" s="1">
        <v>2.5900000000000001E-13</v>
      </c>
      <c r="E112" s="5">
        <v>0.96799999999999997</v>
      </c>
      <c r="F112" s="5">
        <v>4.249E-2</v>
      </c>
      <c r="G112" s="5">
        <v>5.0233717569999996</v>
      </c>
      <c r="H112" s="5">
        <v>3.7364291000000001E-2</v>
      </c>
      <c r="I112" s="5">
        <v>46.350186666991299</v>
      </c>
      <c r="J112" s="5">
        <v>6.4959296891367105E-2</v>
      </c>
      <c r="K112" s="5">
        <v>1.47</v>
      </c>
      <c r="L112" s="5">
        <v>2.4242423999999999E-2</v>
      </c>
      <c r="M112" s="1">
        <v>1.92E-7</v>
      </c>
      <c r="N112" s="1">
        <v>9.3299999999999998E-9</v>
      </c>
      <c r="O112" s="5">
        <v>51.187714731198298</v>
      </c>
      <c r="P112" s="5">
        <v>2.30992344512847E-2</v>
      </c>
      <c r="Q112" s="5">
        <v>0.62328028800000002</v>
      </c>
      <c r="R112" s="5">
        <v>1.3477934E-2</v>
      </c>
      <c r="S112" t="s">
        <v>27</v>
      </c>
      <c r="T112" s="1">
        <v>9.0000000000000002E-6</v>
      </c>
      <c r="U112" s="1">
        <v>1.2100000000000001E-7</v>
      </c>
      <c r="V112" s="5">
        <v>52.871743559999999</v>
      </c>
      <c r="W112" s="5">
        <v>1.1058393999999999E-2</v>
      </c>
      <c r="X112" s="5">
        <v>340.51419967239201</v>
      </c>
      <c r="Y112" s="5">
        <f t="shared" si="7"/>
        <v>6.304907299245599E-3</v>
      </c>
      <c r="Z112" s="5">
        <f t="shared" si="5"/>
        <v>44.149865372536077</v>
      </c>
      <c r="AA112" s="5">
        <f t="shared" si="6"/>
        <v>48.987393436743076</v>
      </c>
      <c r="AB112" s="5">
        <v>6.4373249052466104</v>
      </c>
      <c r="AC112" s="5">
        <v>0.55039081478234897</v>
      </c>
      <c r="AD112">
        <v>0</v>
      </c>
      <c r="AE112">
        <v>174.5</v>
      </c>
      <c r="AF112" s="5">
        <v>2.78</v>
      </c>
      <c r="AG112" s="5">
        <v>1.5</v>
      </c>
    </row>
    <row r="113" spans="1:33" x14ac:dyDescent="0.35">
      <c r="A113" t="s">
        <v>78</v>
      </c>
      <c r="B113" s="5">
        <v>0.80489999999999995</v>
      </c>
      <c r="C113" s="1">
        <v>3.7200000000000003E-12</v>
      </c>
      <c r="D113" s="1">
        <v>7.6499999999999997E-13</v>
      </c>
      <c r="E113" s="5">
        <v>1.31</v>
      </c>
      <c r="F113" s="5">
        <v>0.32500000000000001</v>
      </c>
      <c r="G113" s="5">
        <v>3.682686226</v>
      </c>
      <c r="H113" s="5">
        <v>0.125938724</v>
      </c>
      <c r="I113" s="5">
        <v>46.135483339694602</v>
      </c>
      <c r="J113" s="5">
        <v>0.12216031956696199</v>
      </c>
      <c r="K113" s="5">
        <v>1.1599999999999999</v>
      </c>
      <c r="L113" s="5">
        <v>3.6363635999999998E-2</v>
      </c>
      <c r="M113" s="1">
        <v>9.5799999999999998E-7</v>
      </c>
      <c r="N113" s="1">
        <v>2.1299999999999999E-8</v>
      </c>
      <c r="O113" s="5">
        <v>51.251384792211297</v>
      </c>
      <c r="P113" s="5">
        <v>1.34240479316265E-2</v>
      </c>
      <c r="Q113" s="5">
        <v>0.60894680800000001</v>
      </c>
      <c r="R113" s="5">
        <v>1.3075863E-2</v>
      </c>
      <c r="S113" t="s">
        <v>27</v>
      </c>
      <c r="T113" s="1">
        <v>1.9999999999999999E-6</v>
      </c>
      <c r="U113" s="1">
        <v>6.06E-8</v>
      </c>
      <c r="V113" s="5">
        <v>51.580034980000001</v>
      </c>
      <c r="W113" s="5">
        <v>1.6128507E-2</v>
      </c>
      <c r="X113" s="5">
        <v>233.22502698643899</v>
      </c>
      <c r="Y113" s="5">
        <f t="shared" si="7"/>
        <v>1.3803435755873172E-2</v>
      </c>
      <c r="Z113" s="5">
        <f t="shared" si="5"/>
        <v>44.275470537987253</v>
      </c>
      <c r="AA113" s="5">
        <f t="shared" si="6"/>
        <v>49.391371990503949</v>
      </c>
      <c r="AB113" s="5">
        <v>9.5308593688179108</v>
      </c>
      <c r="AC113" s="5">
        <v>0.77689386599505905</v>
      </c>
      <c r="AD113">
        <v>0</v>
      </c>
      <c r="AE113">
        <v>2.9</v>
      </c>
      <c r="AF113" s="5">
        <v>3.32247</v>
      </c>
      <c r="AG113" s="5">
        <v>1.04</v>
      </c>
    </row>
    <row r="114" spans="1:33" x14ac:dyDescent="0.35">
      <c r="A114" t="s">
        <v>79</v>
      </c>
      <c r="B114" s="5">
        <v>1.4079999999999999</v>
      </c>
      <c r="C114" s="1">
        <v>1.9999999999999999E-11</v>
      </c>
      <c r="D114" s="1">
        <v>3.7600000000000001E-12</v>
      </c>
      <c r="E114" s="5">
        <v>1.2230000000000001</v>
      </c>
      <c r="F114" s="5">
        <v>8.0500000000000002E-2</v>
      </c>
      <c r="G114" s="5">
        <v>4.2779989269999996</v>
      </c>
      <c r="H114" s="5">
        <v>4.4911656000000001E-2</v>
      </c>
      <c r="I114" s="5">
        <v>47.471754904398097</v>
      </c>
      <c r="J114" s="5">
        <v>8.7236551173980798E-2</v>
      </c>
      <c r="K114" s="5">
        <v>1.52</v>
      </c>
      <c r="L114" s="5">
        <v>0.127272727</v>
      </c>
      <c r="M114" s="1">
        <v>6.0300000000000004E-8</v>
      </c>
      <c r="N114" s="1">
        <v>9.1299999999999997E-9</v>
      </c>
      <c r="O114" s="5">
        <v>50.682737713616397</v>
      </c>
      <c r="P114" s="5">
        <v>8.1751926071277001E-2</v>
      </c>
      <c r="Q114" s="5">
        <v>0.65585055199999998</v>
      </c>
      <c r="R114" s="5">
        <v>7.3354805999999995E-2</v>
      </c>
      <c r="S114" t="s">
        <v>27</v>
      </c>
      <c r="T114" s="1">
        <v>2.0999999999999998E-6</v>
      </c>
      <c r="U114" s="1">
        <v>1.8199999999999999E-7</v>
      </c>
      <c r="V114" s="5">
        <v>52.23756959</v>
      </c>
      <c r="W114" s="5">
        <v>6.1450482000000001E-2</v>
      </c>
      <c r="X114" s="5">
        <v>128.4</v>
      </c>
      <c r="Y114" s="5">
        <f t="shared" si="7"/>
        <v>9.2630860926344871E-3</v>
      </c>
      <c r="Z114" s="5">
        <f t="shared" si="5"/>
        <v>45.43851060487205</v>
      </c>
      <c r="AA114" s="5">
        <f t="shared" si="6"/>
        <v>48.649493414090351</v>
      </c>
      <c r="AB114" s="5">
        <v>7.8046115720304599</v>
      </c>
      <c r="AC114" s="5">
        <v>0.34690294759010099</v>
      </c>
      <c r="AD114">
        <v>0</v>
      </c>
      <c r="AE114">
        <v>439</v>
      </c>
      <c r="AF114" s="5">
        <v>3.13</v>
      </c>
      <c r="AG114" s="5">
        <v>1.47</v>
      </c>
    </row>
    <row r="115" spans="1:33" x14ac:dyDescent="0.35">
      <c r="A115" t="s">
        <v>80</v>
      </c>
      <c r="B115" s="5">
        <v>1.7270000000000001</v>
      </c>
      <c r="C115" s="1">
        <v>4.8500000000000001E-11</v>
      </c>
      <c r="D115" s="1">
        <v>4.9300000000000002E-12</v>
      </c>
      <c r="E115" s="5">
        <v>1.1739999999999999</v>
      </c>
      <c r="F115" s="5">
        <v>9.8000000000000004E-2</v>
      </c>
      <c r="G115" s="5">
        <v>3.514351177</v>
      </c>
      <c r="H115" s="5">
        <v>3.5105107000000003E-2</v>
      </c>
      <c r="I115" s="5">
        <v>48.065888614989603</v>
      </c>
      <c r="J115" s="5">
        <v>6.1415784817965099E-2</v>
      </c>
      <c r="K115" s="5">
        <v>1.78</v>
      </c>
      <c r="L115" s="5">
        <v>1.8181817999999999E-2</v>
      </c>
      <c r="M115" s="1">
        <v>6.8100000000000002E-7</v>
      </c>
      <c r="N115" s="1">
        <v>1.63E-8</v>
      </c>
      <c r="O115" s="5">
        <v>52.041634043951099</v>
      </c>
      <c r="P115" s="5">
        <v>1.30693190408438E-2</v>
      </c>
      <c r="Q115" s="5">
        <v>0.80195365200000002</v>
      </c>
      <c r="R115" s="5">
        <v>1.4627665E-2</v>
      </c>
      <c r="S115" t="s">
        <v>150</v>
      </c>
      <c r="T115" s="1">
        <v>1.17E-5</v>
      </c>
      <c r="U115" s="1">
        <v>1.2700000000000001E-7</v>
      </c>
      <c r="V115" s="5">
        <v>53.291003859999996</v>
      </c>
      <c r="W115" s="5">
        <v>9.2181350000000006E-3</v>
      </c>
      <c r="X115" s="5">
        <v>156.83000000000001</v>
      </c>
      <c r="Y115" s="5">
        <f t="shared" si="7"/>
        <v>4.8890223872676275E-3</v>
      </c>
      <c r="Z115" s="5">
        <f t="shared" si="5"/>
        <v>45.755110640930987</v>
      </c>
      <c r="AA115" s="5">
        <f t="shared" si="6"/>
        <v>49.730856069892482</v>
      </c>
      <c r="AB115" s="5">
        <v>5.6679464917932796</v>
      </c>
      <c r="AC115" s="5">
        <v>0.73239898439881401</v>
      </c>
      <c r="AD115">
        <v>0</v>
      </c>
      <c r="AE115">
        <v>114.4</v>
      </c>
      <c r="AF115" s="5">
        <v>2.5584600000000002</v>
      </c>
      <c r="AG115" s="5">
        <v>1.5</v>
      </c>
    </row>
    <row r="116" spans="1:33" x14ac:dyDescent="0.35">
      <c r="A116" t="s">
        <v>81</v>
      </c>
      <c r="B116" s="5">
        <v>0.55000000000000004</v>
      </c>
      <c r="C116" s="1">
        <v>1.0700000000000001E-12</v>
      </c>
      <c r="D116" s="1">
        <v>1.1600000000000001E-13</v>
      </c>
      <c r="E116" s="5">
        <v>1.08</v>
      </c>
      <c r="F116" s="5">
        <v>0.70950000000000002</v>
      </c>
      <c r="G116" s="5">
        <v>4.2375583020000001</v>
      </c>
      <c r="H116" s="5">
        <v>8.8606061E-2</v>
      </c>
      <c r="I116" s="5">
        <v>45.126611499843499</v>
      </c>
      <c r="J116" s="5">
        <v>0.143012744412124</v>
      </c>
      <c r="K116" s="5">
        <v>1.56</v>
      </c>
      <c r="L116" s="5">
        <v>9.6969696999999994E-2</v>
      </c>
      <c r="M116" s="1">
        <v>4.4400000000000001E-8</v>
      </c>
      <c r="N116" s="1">
        <v>1.35E-8</v>
      </c>
      <c r="O116" s="5">
        <v>49.645638209224401</v>
      </c>
      <c r="P116" s="5">
        <v>0.13333257967628601</v>
      </c>
      <c r="Q116" s="5">
        <v>0.82462035899999997</v>
      </c>
      <c r="R116" s="5">
        <v>3.5044261E-2</v>
      </c>
      <c r="S116" t="s">
        <v>34</v>
      </c>
      <c r="T116" s="1">
        <v>2.0999999999999998E-6</v>
      </c>
      <c r="U116" s="1">
        <v>2.4200000000000002E-7</v>
      </c>
      <c r="V116" s="5">
        <v>51.327083719999997</v>
      </c>
      <c r="W116" s="5">
        <v>5.3341991999999998E-2</v>
      </c>
      <c r="X116" s="5">
        <v>43.756100000000004</v>
      </c>
      <c r="Y116" s="5">
        <f t="shared" si="7"/>
        <v>1.6092693816787573E-2</v>
      </c>
      <c r="Z116" s="5">
        <f t="shared" si="5"/>
        <v>43.333240248221138</v>
      </c>
      <c r="AA116" s="5">
        <f t="shared" si="6"/>
        <v>47.852266957602041</v>
      </c>
      <c r="AB116" s="5">
        <v>10.292861865784401</v>
      </c>
      <c r="AC116" s="5">
        <v>1.1164198005989201</v>
      </c>
      <c r="AD116">
        <v>0</v>
      </c>
      <c r="AE116">
        <v>34</v>
      </c>
      <c r="AF116" s="5">
        <v>0</v>
      </c>
      <c r="AG116" s="5">
        <v>0</v>
      </c>
    </row>
    <row r="117" spans="1:33" x14ac:dyDescent="0.35">
      <c r="A117" t="s">
        <v>82</v>
      </c>
      <c r="B117" s="5">
        <v>1.46</v>
      </c>
      <c r="C117" s="1">
        <v>1.8500000000000001E-10</v>
      </c>
      <c r="D117" s="1">
        <v>1.7599999999999999E-11</v>
      </c>
      <c r="E117" s="5">
        <v>1.052</v>
      </c>
      <c r="F117" s="5">
        <v>0.10150000000000001</v>
      </c>
      <c r="G117" s="5">
        <v>3.4166697300000002</v>
      </c>
      <c r="H117" s="5">
        <v>2.6908234E-2</v>
      </c>
      <c r="I117" s="5">
        <v>48.412026917269202</v>
      </c>
      <c r="J117" s="5">
        <v>5.7284921818518901E-2</v>
      </c>
      <c r="K117" s="5">
        <v>1.83</v>
      </c>
      <c r="L117" s="5">
        <v>7.2727272999999995E-2</v>
      </c>
      <c r="M117" s="1">
        <v>1.06E-7</v>
      </c>
      <c r="N117" s="1">
        <v>2.4E-8</v>
      </c>
      <c r="O117" s="5">
        <v>51.083373460353997</v>
      </c>
      <c r="P117" s="5">
        <v>0.10235873072240501</v>
      </c>
      <c r="Q117" s="5">
        <v>0.85810618400000005</v>
      </c>
      <c r="R117" s="5">
        <v>5.6177020000000001E-2</v>
      </c>
      <c r="S117" t="s">
        <v>150</v>
      </c>
      <c r="T117" s="1">
        <v>5.9000000000000003E-6</v>
      </c>
      <c r="U117" s="1">
        <v>2.4200000000000002E-7</v>
      </c>
      <c r="V117" s="5">
        <v>52.842103569999999</v>
      </c>
      <c r="W117" s="5">
        <v>3.3551108000000003E-2</v>
      </c>
      <c r="X117" s="5">
        <v>67.03</v>
      </c>
      <c r="Y117" s="5">
        <f t="shared" si="7"/>
        <v>6.4192980626700535E-3</v>
      </c>
      <c r="Z117" s="5">
        <f t="shared" si="5"/>
        <v>46.219514458706335</v>
      </c>
      <c r="AA117" s="5">
        <f t="shared" si="6"/>
        <v>48.89086100179113</v>
      </c>
      <c r="AB117" s="5">
        <v>6.4955210870290196</v>
      </c>
      <c r="AC117" s="5">
        <v>0.53989942403312197</v>
      </c>
      <c r="AD117">
        <v>0</v>
      </c>
      <c r="AE117">
        <v>48</v>
      </c>
      <c r="AF117" s="5">
        <v>2.2257400000000001</v>
      </c>
      <c r="AG117" s="5">
        <v>1.82</v>
      </c>
    </row>
    <row r="118" spans="1:33" x14ac:dyDescent="0.35">
      <c r="A118" t="s">
        <v>83</v>
      </c>
      <c r="B118" s="5">
        <v>1.77</v>
      </c>
      <c r="C118" s="1">
        <v>2.02E-10</v>
      </c>
      <c r="D118" s="1">
        <v>1.1600000000000001E-11</v>
      </c>
      <c r="E118" s="5">
        <v>0.99</v>
      </c>
      <c r="F118" s="5">
        <v>9.0999999999999998E-2</v>
      </c>
      <c r="G118" s="5">
        <v>3.137361405</v>
      </c>
      <c r="H118" s="5">
        <v>3.2030239000000002E-2</v>
      </c>
      <c r="I118" s="5">
        <v>48.631529282847097</v>
      </c>
      <c r="J118" s="5">
        <v>4.7363605094749302E-2</v>
      </c>
      <c r="K118" s="5">
        <v>1.35</v>
      </c>
      <c r="L118" s="5">
        <v>2.3E-2</v>
      </c>
      <c r="M118" s="1">
        <v>2.4899999999999999E-6</v>
      </c>
      <c r="N118" s="1">
        <v>4.9100000000000003E-8</v>
      </c>
      <c r="O118" s="5">
        <v>52.439190208295003</v>
      </c>
      <c r="P118" s="5">
        <v>1.3300777619282099E-2</v>
      </c>
      <c r="Q118" s="5">
        <v>0.51568933500000003</v>
      </c>
      <c r="R118" s="5">
        <v>1.20844E-2</v>
      </c>
      <c r="S118" t="s">
        <v>150</v>
      </c>
      <c r="T118" s="1">
        <v>4.1E-5</v>
      </c>
      <c r="U118" s="1">
        <v>6.06E-7</v>
      </c>
      <c r="V118" s="5">
        <v>53.670268739999997</v>
      </c>
      <c r="W118" s="5">
        <v>1.2032318E-2</v>
      </c>
      <c r="X118" s="5">
        <v>302.99700381234601</v>
      </c>
      <c r="Y118" s="5">
        <f t="shared" si="7"/>
        <v>3.884207149747354E-3</v>
      </c>
      <c r="Z118" s="5">
        <f t="shared" si="5"/>
        <v>46.220831666182242</v>
      </c>
      <c r="AA118" s="5">
        <f t="shared" si="6"/>
        <v>50.028492591630148</v>
      </c>
      <c r="AB118" s="5">
        <v>5.0516063007613798</v>
      </c>
      <c r="AC118" s="5">
        <v>0.86116875654693503</v>
      </c>
      <c r="AD118">
        <v>0</v>
      </c>
      <c r="AE118">
        <v>25.9</v>
      </c>
      <c r="AF118" s="5">
        <v>2</v>
      </c>
      <c r="AG118" s="5">
        <v>1.71</v>
      </c>
    </row>
    <row r="119" spans="1:33" x14ac:dyDescent="0.35">
      <c r="A119" t="s">
        <v>84</v>
      </c>
      <c r="B119" s="5">
        <v>1.613</v>
      </c>
      <c r="C119" s="1">
        <v>4.4200000000000002E-10</v>
      </c>
      <c r="D119" s="1">
        <v>6.6399999999999998E-11</v>
      </c>
      <c r="E119" s="5">
        <v>0.86</v>
      </c>
      <c r="F119" s="5">
        <v>0.13500000000000001</v>
      </c>
      <c r="G119" s="5">
        <v>2.33949059</v>
      </c>
      <c r="H119" s="5">
        <v>5.7709622000000002E-2</v>
      </c>
      <c r="I119" s="5">
        <v>48.8183348900629</v>
      </c>
      <c r="J119" s="5">
        <v>8.6184806632566294E-2</v>
      </c>
      <c r="K119" s="5">
        <v>1.35</v>
      </c>
      <c r="L119" s="5">
        <v>3.6363635999999998E-2</v>
      </c>
      <c r="M119" s="1">
        <v>1.14E-7</v>
      </c>
      <c r="N119" s="1">
        <v>4.9099999999999998E-9</v>
      </c>
      <c r="O119" s="5">
        <v>51.017076373089402</v>
      </c>
      <c r="P119" s="5">
        <v>2.40826052586188E-2</v>
      </c>
      <c r="Q119" s="5">
        <v>0.53562320500000005</v>
      </c>
      <c r="R119" s="5">
        <v>1.8707838000000001E-2</v>
      </c>
      <c r="S119" t="s">
        <v>27</v>
      </c>
      <c r="T119" s="1">
        <v>1.0000000000000001E-5</v>
      </c>
      <c r="U119" s="1">
        <v>2.4200000000000002E-7</v>
      </c>
      <c r="V119" s="5">
        <v>52.974042849999996</v>
      </c>
      <c r="W119" s="5">
        <v>1.8453948000000001E-2</v>
      </c>
      <c r="X119" s="5">
        <v>337.91159244413802</v>
      </c>
      <c r="Y119" s="5">
        <f t="shared" si="7"/>
        <v>5.9255318187156902E-3</v>
      </c>
      <c r="Z119" s="5">
        <f t="shared" si="5"/>
        <v>46.591062224587851</v>
      </c>
      <c r="AA119" s="5">
        <f t="shared" si="6"/>
        <v>48.789803707614354</v>
      </c>
      <c r="AB119" s="5">
        <v>6.2404510796308097</v>
      </c>
      <c r="AC119" s="5">
        <v>0.59881536788809697</v>
      </c>
      <c r="AD119">
        <v>0</v>
      </c>
      <c r="AE119">
        <v>10</v>
      </c>
      <c r="AF119" s="5">
        <v>1.3</v>
      </c>
      <c r="AG119" s="5">
        <v>1.55</v>
      </c>
    </row>
    <row r="120" spans="1:33" x14ac:dyDescent="0.35">
      <c r="A120" t="s">
        <v>85</v>
      </c>
      <c r="B120" s="5">
        <v>0.82</v>
      </c>
      <c r="C120" s="1">
        <v>8.6500000000000001E-10</v>
      </c>
      <c r="D120" s="1">
        <v>3.8799999999999998E-11</v>
      </c>
      <c r="E120" s="5">
        <v>0.83199999999999996</v>
      </c>
      <c r="F120" s="5">
        <v>0.108075</v>
      </c>
      <c r="G120" s="5">
        <v>2.387393834</v>
      </c>
      <c r="H120" s="5">
        <v>2.7639394000000001E-2</v>
      </c>
      <c r="I120" s="5">
        <v>48.398626614754903</v>
      </c>
      <c r="J120" s="5">
        <v>3.4198028193930301E-2</v>
      </c>
      <c r="K120" s="5">
        <v>1.63</v>
      </c>
      <c r="L120" s="5">
        <v>1.8181817999999999E-2</v>
      </c>
      <c r="M120" s="1">
        <v>3.8700000000000002E-6</v>
      </c>
      <c r="N120" s="1">
        <v>4.7899999999999999E-8</v>
      </c>
      <c r="O120" s="5">
        <v>51.996787051936003</v>
      </c>
      <c r="P120" s="5">
        <v>7.1591933229243898E-3</v>
      </c>
      <c r="Q120" s="5">
        <v>0.80126022799999996</v>
      </c>
      <c r="R120" s="5">
        <v>8.7240700000000004E-3</v>
      </c>
      <c r="S120" t="s">
        <v>27</v>
      </c>
      <c r="T120" s="1">
        <v>1.1800000000000001E-5</v>
      </c>
      <c r="U120" s="1">
        <v>1.2100000000000001E-7</v>
      </c>
      <c r="V120" s="5">
        <v>52.490069609999999</v>
      </c>
      <c r="W120" s="5">
        <v>6.4955200000000003E-3</v>
      </c>
      <c r="X120" s="5">
        <v>162.47977201019401</v>
      </c>
      <c r="Y120" s="5">
        <f t="shared" si="7"/>
        <v>7.9475456714512838E-3</v>
      </c>
      <c r="Z120" s="5">
        <f t="shared" si="5"/>
        <v>46.298859647070216</v>
      </c>
      <c r="AA120" s="5">
        <f t="shared" si="6"/>
        <v>49.897020084251317</v>
      </c>
      <c r="AB120" s="5">
        <v>7.2284003404029002</v>
      </c>
      <c r="AC120" s="5">
        <v>0.37263031678963399</v>
      </c>
      <c r="AD120">
        <v>0</v>
      </c>
      <c r="AE120">
        <v>13</v>
      </c>
      <c r="AF120" s="5">
        <v>1.8</v>
      </c>
      <c r="AG120" s="5">
        <v>0.96</v>
      </c>
    </row>
    <row r="121" spans="1:33" x14ac:dyDescent="0.35">
      <c r="A121" t="s">
        <v>86</v>
      </c>
      <c r="B121" s="5">
        <v>2.83</v>
      </c>
      <c r="C121" s="1">
        <v>8.5799999999999997E-9</v>
      </c>
      <c r="D121" s="1">
        <v>2.3100000000000001E-9</v>
      </c>
      <c r="E121" s="5">
        <v>1.03</v>
      </c>
      <c r="F121" s="5">
        <v>0.27224999999999999</v>
      </c>
      <c r="G121" s="5">
        <v>1.157075217</v>
      </c>
      <c r="H121" s="5">
        <v>9.9057575999999994E-2</v>
      </c>
      <c r="I121" s="5">
        <v>50.778270210577297</v>
      </c>
      <c r="J121" s="5">
        <v>0.19718350238079199</v>
      </c>
      <c r="K121" s="5">
        <v>1.1499999999999999</v>
      </c>
      <c r="L121" s="5">
        <v>3.0303030000000002E-2</v>
      </c>
      <c r="M121" s="1">
        <v>9.7100000000000011E-7</v>
      </c>
      <c r="N121" s="1">
        <v>1.6000000000000001E-8</v>
      </c>
      <c r="O121" s="5">
        <v>52.318787231544199</v>
      </c>
      <c r="P121" s="5">
        <v>1.9066614280994001E-2</v>
      </c>
      <c r="Q121" s="5">
        <v>0.319360384</v>
      </c>
      <c r="R121" s="5">
        <v>1.2995691E-2</v>
      </c>
      <c r="S121" t="s">
        <v>27</v>
      </c>
      <c r="T121" s="1">
        <v>6.0000000000000002E-6</v>
      </c>
      <c r="U121" s="1">
        <v>6.06E-8</v>
      </c>
      <c r="V121" s="5">
        <v>53.12698528</v>
      </c>
      <c r="W121" s="5">
        <v>1.8208906E-2</v>
      </c>
      <c r="X121" s="5">
        <v>405.52</v>
      </c>
      <c r="Y121" s="5">
        <f t="shared" si="7"/>
        <v>5.4004968838737843E-3</v>
      </c>
      <c r="Z121" s="5">
        <f t="shared" si="5"/>
        <v>48.5107039303997</v>
      </c>
      <c r="AA121" s="5">
        <f t="shared" si="6"/>
        <v>50.051220951366602</v>
      </c>
      <c r="AB121" s="5">
        <v>5.95730910049343</v>
      </c>
      <c r="AC121" s="5">
        <v>0.66636795197638499</v>
      </c>
      <c r="AD121">
        <v>0</v>
      </c>
      <c r="AE121">
        <v>38.799999999999997</v>
      </c>
      <c r="AF121" s="5">
        <v>1.38</v>
      </c>
      <c r="AG121" s="5">
        <v>1.18</v>
      </c>
    </row>
    <row r="122" spans="1:33" x14ac:dyDescent="0.35">
      <c r="A122" t="s">
        <v>87</v>
      </c>
      <c r="B122" s="5">
        <v>1.3480000000000001</v>
      </c>
      <c r="C122" s="1">
        <v>1.27E-12</v>
      </c>
      <c r="D122" s="1">
        <v>5.45E-13</v>
      </c>
      <c r="E122" s="5">
        <v>1.69</v>
      </c>
      <c r="F122" s="5">
        <v>0.75900000000000001</v>
      </c>
      <c r="G122" s="5">
        <v>3.9013919069999998</v>
      </c>
      <c r="H122" s="5">
        <v>0.21489090899999999</v>
      </c>
      <c r="I122" s="5">
        <v>46.398448248341602</v>
      </c>
      <c r="J122" s="5">
        <v>0.33748676611598999</v>
      </c>
      <c r="K122" s="5">
        <v>2.3199999999999998</v>
      </c>
      <c r="L122" s="5">
        <v>0.260606061</v>
      </c>
      <c r="M122" s="1">
        <v>2.1699999999999999E-8</v>
      </c>
      <c r="N122" s="1">
        <v>6.58E-9</v>
      </c>
      <c r="O122" s="5">
        <v>50.493945966981201</v>
      </c>
      <c r="P122" s="5">
        <v>0.16332428575817901</v>
      </c>
      <c r="Q122" s="5">
        <v>1.3140847929999999</v>
      </c>
      <c r="R122" s="5">
        <v>0.292310181</v>
      </c>
      <c r="S122" t="s">
        <v>27</v>
      </c>
      <c r="T122" s="1">
        <v>3.3000000000000002E-7</v>
      </c>
      <c r="U122" s="1">
        <v>4.8499999999999998E-8</v>
      </c>
      <c r="V122" s="5">
        <v>51.688622799999997</v>
      </c>
      <c r="W122" s="5">
        <v>0.115787659</v>
      </c>
      <c r="X122" s="5">
        <v>25.92</v>
      </c>
      <c r="Y122" s="5">
        <f t="shared" si="7"/>
        <v>1.2923468117382764E-2</v>
      </c>
      <c r="Z122" s="5">
        <f t="shared" si="5"/>
        <v>44.509827324084682</v>
      </c>
      <c r="AA122" s="5">
        <f t="shared" si="6"/>
        <v>48.605325042724282</v>
      </c>
      <c r="AB122" s="5">
        <v>9.2213816369251091</v>
      </c>
      <c r="AC122" s="5">
        <v>0.73014241016036396</v>
      </c>
      <c r="AD122">
        <v>0</v>
      </c>
      <c r="AE122">
        <v>48</v>
      </c>
      <c r="AF122" s="5">
        <v>2.9</v>
      </c>
      <c r="AG122" s="5">
        <v>0.78</v>
      </c>
    </row>
    <row r="123" spans="1:33" x14ac:dyDescent="0.35">
      <c r="A123" t="s">
        <v>88</v>
      </c>
      <c r="B123" s="5">
        <v>3.36</v>
      </c>
      <c r="C123" s="1">
        <v>9.2300000000000001E-12</v>
      </c>
      <c r="D123" s="1">
        <v>8.3799999999999994E-12</v>
      </c>
      <c r="E123" s="5">
        <v>0.93</v>
      </c>
      <c r="F123" s="5">
        <v>0.25574999999999998</v>
      </c>
      <c r="G123" s="5">
        <v>3.3234435109999998</v>
      </c>
      <c r="H123" s="5">
        <v>0.228709091</v>
      </c>
      <c r="I123" s="5">
        <v>47.9268882966226</v>
      </c>
      <c r="J123" s="5">
        <v>0.42687299194581402</v>
      </c>
      <c r="K123" s="5">
        <v>1.58</v>
      </c>
      <c r="L123" s="5">
        <v>6.6666666999999999E-2</v>
      </c>
      <c r="M123" s="1">
        <v>1.17E-7</v>
      </c>
      <c r="N123" s="1">
        <v>1.33E-8</v>
      </c>
      <c r="O123" s="5">
        <v>51.806052186098803</v>
      </c>
      <c r="P123" s="5">
        <v>6.52286355936402E-2</v>
      </c>
      <c r="Q123" s="5">
        <v>0.53878522100000004</v>
      </c>
      <c r="R123" s="5">
        <v>5.2889746000000001E-2</v>
      </c>
      <c r="S123" t="s">
        <v>27</v>
      </c>
      <c r="T123" s="1">
        <v>3.9999999999999998E-6</v>
      </c>
      <c r="U123" s="1">
        <v>1.2100000000000001E-7</v>
      </c>
      <c r="V123" s="5">
        <v>53.358025589999997</v>
      </c>
      <c r="W123" s="5">
        <v>4.4610714000000003E-2</v>
      </c>
      <c r="X123" s="5">
        <v>100</v>
      </c>
      <c r="Y123" s="5">
        <f t="shared" si="7"/>
        <v>4.6942340895478329E-3</v>
      </c>
      <c r="Z123" s="5">
        <f t="shared" si="5"/>
        <v>45.598453039589479</v>
      </c>
      <c r="AA123" s="5">
        <f t="shared" si="6"/>
        <v>49.477616929065682</v>
      </c>
      <c r="AB123" s="5">
        <v>5.5537974675410702</v>
      </c>
      <c r="AC123" s="5">
        <v>0.76129128800888402</v>
      </c>
      <c r="AD123">
        <v>0</v>
      </c>
      <c r="AE123">
        <v>103</v>
      </c>
      <c r="AF123" s="5">
        <v>3.2</v>
      </c>
      <c r="AG123" s="5">
        <v>1.49</v>
      </c>
    </row>
    <row r="124" spans="1:33" x14ac:dyDescent="0.35">
      <c r="A124" t="s">
        <v>89</v>
      </c>
      <c r="B124" s="5">
        <v>4.9897999999999998</v>
      </c>
      <c r="C124" s="1">
        <v>2.6600000000000001E-11</v>
      </c>
      <c r="D124" s="1">
        <v>1.7199999999999999E-12</v>
      </c>
      <c r="E124" s="5">
        <v>0.9</v>
      </c>
      <c r="F124" s="5">
        <v>0.17324999999999999</v>
      </c>
      <c r="G124" s="5">
        <v>3.1603901740000002</v>
      </c>
      <c r="H124" s="5">
        <v>3.4312121000000001E-2</v>
      </c>
      <c r="I124" s="5">
        <v>48.7606925283227</v>
      </c>
      <c r="J124" s="5">
        <v>0.13758311294864201</v>
      </c>
      <c r="K124" s="5">
        <v>1.86</v>
      </c>
      <c r="L124" s="5">
        <v>5.4545455E-2</v>
      </c>
      <c r="M124" s="1">
        <v>4.1699999999999999E-7</v>
      </c>
      <c r="N124" s="1">
        <v>2.7599999999999999E-8</v>
      </c>
      <c r="O124" s="5">
        <v>52.924850453805597</v>
      </c>
      <c r="P124" s="5">
        <v>5.1228717541148203E-2</v>
      </c>
      <c r="Q124" s="5">
        <v>0.77832732000000004</v>
      </c>
      <c r="R124" s="5">
        <v>7.5995513000000001E-2</v>
      </c>
      <c r="S124" t="s">
        <v>150</v>
      </c>
      <c r="T124" s="1">
        <v>5.3000000000000001E-6</v>
      </c>
      <c r="U124" s="1">
        <v>1.8199999999999999E-7</v>
      </c>
      <c r="V124" s="5">
        <v>54.048650090000002</v>
      </c>
      <c r="W124" s="5">
        <v>4.4950395999999997E-2</v>
      </c>
      <c r="X124" s="5">
        <v>90.48</v>
      </c>
      <c r="Y124" s="5">
        <f t="shared" si="7"/>
        <v>3.0875607548170869E-3</v>
      </c>
      <c r="Z124" s="5">
        <f t="shared" si="5"/>
        <v>46.250308040411383</v>
      </c>
      <c r="AA124" s="5">
        <f t="shared" si="6"/>
        <v>50.41446596589428</v>
      </c>
      <c r="AB124" s="5">
        <v>4.5035728483145796</v>
      </c>
      <c r="AC124" s="5">
        <v>0.957690804287748</v>
      </c>
      <c r="AD124">
        <v>0</v>
      </c>
      <c r="AE124">
        <v>63.46</v>
      </c>
      <c r="AF124" s="5">
        <v>2.5</v>
      </c>
      <c r="AG124" s="5">
        <v>1.29</v>
      </c>
    </row>
    <row r="125" spans="1:33" x14ac:dyDescent="0.35">
      <c r="A125" t="s">
        <v>90</v>
      </c>
      <c r="B125" s="5">
        <v>3.1516000000000002</v>
      </c>
      <c r="C125" s="1">
        <v>1.9899999999999998E-12</v>
      </c>
      <c r="D125" s="1">
        <v>4.2300000000000002E-13</v>
      </c>
      <c r="E125" s="5">
        <v>1.4</v>
      </c>
      <c r="F125" s="5">
        <v>0.34649999999999997</v>
      </c>
      <c r="G125" s="5">
        <v>3.9400044969999999</v>
      </c>
      <c r="H125" s="5">
        <v>6.8651514999999996E-2</v>
      </c>
      <c r="I125" s="5">
        <v>47.485932429450003</v>
      </c>
      <c r="J125" s="5">
        <v>0.233256668144283</v>
      </c>
      <c r="K125" s="5">
        <v>1.68</v>
      </c>
      <c r="L125" s="5">
        <v>4.2424242000000001E-2</v>
      </c>
      <c r="M125" s="1">
        <v>6.3300000000000004E-8</v>
      </c>
      <c r="N125" s="1">
        <v>4.2599999999999998E-9</v>
      </c>
      <c r="O125" s="5">
        <v>51.543367900696502</v>
      </c>
      <c r="P125" s="5">
        <v>3.9269753100126301E-2</v>
      </c>
      <c r="Q125" s="5">
        <v>0.63411939799999995</v>
      </c>
      <c r="R125" s="5">
        <v>3.8294880000000003E-2</v>
      </c>
      <c r="S125" t="s">
        <v>27</v>
      </c>
      <c r="T125" s="1">
        <v>7.3000000000000004E-6</v>
      </c>
      <c r="U125" s="1">
        <v>1.8199999999999999E-7</v>
      </c>
      <c r="V125" s="5">
        <v>53.623087130000002</v>
      </c>
      <c r="W125" s="5">
        <v>2.8374456999999999E-2</v>
      </c>
      <c r="X125" s="5">
        <v>447.50719162569902</v>
      </c>
      <c r="Y125" s="5">
        <f t="shared" si="7"/>
        <v>3.9969863568205533E-3</v>
      </c>
      <c r="Z125" s="5">
        <f t="shared" si="5"/>
        <v>45.087665095306392</v>
      </c>
      <c r="AA125" s="5">
        <f t="shared" si="6"/>
        <v>49.145100566552891</v>
      </c>
      <c r="AB125" s="5">
        <v>5.1244672866613596</v>
      </c>
      <c r="AC125" s="5">
        <v>0.848017748099547</v>
      </c>
      <c r="AD125">
        <v>0</v>
      </c>
      <c r="AE125">
        <v>290</v>
      </c>
      <c r="AF125" s="5">
        <v>3.04</v>
      </c>
      <c r="AG125" s="5">
        <v>1.69</v>
      </c>
    </row>
    <row r="126" spans="1:33" x14ac:dyDescent="0.35">
      <c r="A126" t="s">
        <v>91</v>
      </c>
      <c r="B126" s="5">
        <v>0.71399999999999997</v>
      </c>
      <c r="C126" s="1">
        <v>3.0200000000000003E-11</v>
      </c>
      <c r="D126" s="1">
        <v>2.0999999999999999E-12</v>
      </c>
      <c r="E126" s="5">
        <v>1.1100000000000001</v>
      </c>
      <c r="F126" s="5">
        <v>0.18975</v>
      </c>
      <c r="G126" s="5">
        <v>3.8062991820000001</v>
      </c>
      <c r="H126" s="5">
        <v>3.5233332999999999E-2</v>
      </c>
      <c r="I126" s="5">
        <v>46.8634450127714</v>
      </c>
      <c r="J126" s="5">
        <v>5.3699835300551203E-2</v>
      </c>
      <c r="K126" s="5">
        <v>2.27</v>
      </c>
      <c r="L126" s="5">
        <v>3.6363635999999998E-2</v>
      </c>
      <c r="M126" s="1">
        <v>6.8599999999999998E-7</v>
      </c>
      <c r="N126" s="1">
        <v>1.6800000000000002E-8</v>
      </c>
      <c r="O126" s="5">
        <v>51.257203916335001</v>
      </c>
      <c r="P126" s="5">
        <v>1.3620984036225201E-2</v>
      </c>
      <c r="Q126" s="5">
        <v>1.156599288</v>
      </c>
      <c r="R126" s="5">
        <v>2.2662188E-2</v>
      </c>
      <c r="S126" t="s">
        <v>45</v>
      </c>
      <c r="T126" s="1">
        <v>8.4999999999999999E-6</v>
      </c>
      <c r="U126" s="1">
        <v>1.2100000000000001E-7</v>
      </c>
      <c r="V126" s="5">
        <v>52.358492429999998</v>
      </c>
      <c r="W126" s="5">
        <v>1.0518187999999999E-2</v>
      </c>
      <c r="X126" s="6">
        <v>1.9393</v>
      </c>
      <c r="Y126" s="5">
        <f t="shared" si="7"/>
        <v>8.6079124616367242E-3</v>
      </c>
      <c r="Z126" s="5">
        <f t="shared" si="5"/>
        <v>44.798342854548473</v>
      </c>
      <c r="AA126" s="5">
        <f t="shared" si="6"/>
        <v>49.192101758112074</v>
      </c>
      <c r="AB126" s="5">
        <v>7.5231301413677896</v>
      </c>
      <c r="AC126" s="5">
        <v>0.330112887929637</v>
      </c>
      <c r="AD126">
        <v>0</v>
      </c>
      <c r="AE126">
        <v>101.2</v>
      </c>
      <c r="AF126" s="5">
        <v>0</v>
      </c>
      <c r="AG126" s="5">
        <v>0</v>
      </c>
    </row>
    <row r="127" spans="1:33" x14ac:dyDescent="0.35">
      <c r="A127" t="s">
        <v>92</v>
      </c>
      <c r="B127" s="5">
        <v>2.9430000000000001</v>
      </c>
      <c r="C127" s="1">
        <v>1.27E-11</v>
      </c>
      <c r="D127" s="1">
        <v>4.1399999999999997E-12</v>
      </c>
      <c r="E127" s="5">
        <v>1.02</v>
      </c>
      <c r="F127" s="5">
        <v>0.30525000000000002</v>
      </c>
      <c r="G127" s="5">
        <v>3.0646625030000001</v>
      </c>
      <c r="H127" s="5">
        <v>0.155045455</v>
      </c>
      <c r="I127" s="5">
        <v>47.983998145536098</v>
      </c>
      <c r="J127" s="5">
        <v>0.230481852907473</v>
      </c>
      <c r="K127" s="5">
        <v>2.08</v>
      </c>
      <c r="L127" s="5">
        <v>6.6666666999999999E-2</v>
      </c>
      <c r="M127" s="1">
        <v>1.31E-7</v>
      </c>
      <c r="N127" s="1">
        <v>1.0800000000000001E-8</v>
      </c>
      <c r="O127" s="5">
        <v>52.033215326860301</v>
      </c>
      <c r="P127" s="5">
        <v>5.3476887332041499E-2</v>
      </c>
      <c r="Q127" s="5">
        <v>1.1160050050000001</v>
      </c>
      <c r="R127" s="5">
        <v>0.10207293200000001</v>
      </c>
      <c r="S127" t="s">
        <v>150</v>
      </c>
      <c r="T127" s="1">
        <v>1.7999999999999999E-6</v>
      </c>
      <c r="U127" s="1">
        <v>6.06E-8</v>
      </c>
      <c r="V127" s="5">
        <v>53.188681369999998</v>
      </c>
      <c r="W127" s="5">
        <v>4.2327309E-2</v>
      </c>
      <c r="X127" s="5">
        <v>33.29</v>
      </c>
      <c r="Y127" s="5">
        <f t="shared" si="7"/>
        <v>5.2021097354376655E-3</v>
      </c>
      <c r="Z127" s="5">
        <f t="shared" si="5"/>
        <v>45.700177654678612</v>
      </c>
      <c r="AA127" s="5">
        <f t="shared" si="6"/>
        <v>49.749394836002814</v>
      </c>
      <c r="AB127" s="5">
        <v>5.8467676486411904</v>
      </c>
      <c r="AC127" s="5">
        <v>0.69546689080905399</v>
      </c>
      <c r="AD127">
        <v>0</v>
      </c>
      <c r="AE127">
        <v>23.26</v>
      </c>
      <c r="AF127" s="5">
        <v>2.5</v>
      </c>
      <c r="AG127" s="5">
        <v>1.04</v>
      </c>
    </row>
    <row r="128" spans="1:33" x14ac:dyDescent="0.35">
      <c r="A128" t="s">
        <v>93</v>
      </c>
      <c r="B128" s="5">
        <v>2.8130000000000002</v>
      </c>
      <c r="C128" s="1">
        <v>9.9299999999999996E-11</v>
      </c>
      <c r="D128" s="1">
        <v>1.34E-11</v>
      </c>
      <c r="E128" s="5">
        <v>0.69</v>
      </c>
      <c r="F128" s="5">
        <v>0.2145</v>
      </c>
      <c r="G128" s="5">
        <v>2.745852127</v>
      </c>
      <c r="H128" s="5">
        <v>8.0948485000000001E-2</v>
      </c>
      <c r="I128" s="5">
        <v>48.6377288395297</v>
      </c>
      <c r="J128" s="5">
        <v>0.137768508220589</v>
      </c>
      <c r="K128" s="5">
        <v>1.52</v>
      </c>
      <c r="L128" s="5">
        <v>3.6363635999999998E-2</v>
      </c>
      <c r="M128" s="1">
        <v>2.9400000000000001E-7</v>
      </c>
      <c r="N128" s="1">
        <v>9.1299999999999997E-9</v>
      </c>
      <c r="O128" s="5">
        <v>52.010311564550001</v>
      </c>
      <c r="P128" s="5">
        <v>2.5073182798456599E-2</v>
      </c>
      <c r="Q128" s="5">
        <v>0.52600749599999996</v>
      </c>
      <c r="R128" s="5">
        <v>2.5600617999999999E-2</v>
      </c>
      <c r="S128" t="s">
        <v>150</v>
      </c>
      <c r="T128" s="1">
        <v>3.5999999999999998E-6</v>
      </c>
      <c r="U128" s="1">
        <v>6.06E-8</v>
      </c>
      <c r="V128" s="5">
        <v>53.115501709999997</v>
      </c>
      <c r="W128" s="5">
        <v>2.2365530000000002E-2</v>
      </c>
      <c r="X128" s="5">
        <v>404.52078840229098</v>
      </c>
      <c r="Y128" s="5">
        <f t="shared" si="7"/>
        <v>5.4382495963185562E-3</v>
      </c>
      <c r="Z128" s="5">
        <f t="shared" si="5"/>
        <v>46.373187975811021</v>
      </c>
      <c r="AA128" s="5">
        <f t="shared" si="6"/>
        <v>49.745770700831322</v>
      </c>
      <c r="AB128" s="5">
        <v>5.9781142633891404</v>
      </c>
      <c r="AC128" s="5">
        <v>0.66189050907081803</v>
      </c>
      <c r="AD128">
        <v>0</v>
      </c>
      <c r="AE128">
        <v>62.9</v>
      </c>
      <c r="AF128" s="5">
        <v>2.2999999999999998</v>
      </c>
      <c r="AG128" s="5">
        <v>1.56</v>
      </c>
    </row>
    <row r="129" spans="1:33" x14ac:dyDescent="0.35">
      <c r="A129" t="s">
        <v>94</v>
      </c>
      <c r="B129" s="5">
        <v>2.8759999999999999</v>
      </c>
      <c r="C129" s="1">
        <v>1.29E-11</v>
      </c>
      <c r="D129" s="1">
        <v>2.28E-12</v>
      </c>
      <c r="E129" s="5">
        <v>0.86</v>
      </c>
      <c r="F129" s="5">
        <v>0.2145</v>
      </c>
      <c r="G129" s="5">
        <v>3.1362186699999999</v>
      </c>
      <c r="H129" s="5">
        <v>5.2590908999999998E-2</v>
      </c>
      <c r="I129" s="5">
        <v>47.872392684721802</v>
      </c>
      <c r="J129" s="5">
        <v>0.14771759369371701</v>
      </c>
      <c r="K129" s="5">
        <v>1.85</v>
      </c>
      <c r="L129" s="5">
        <v>7.8787879000000005E-2</v>
      </c>
      <c r="M129" s="1">
        <v>7.8499999999999995E-8</v>
      </c>
      <c r="N129" s="1">
        <v>7.9300000000000005E-9</v>
      </c>
      <c r="O129" s="5">
        <v>51.650788793483997</v>
      </c>
      <c r="P129" s="5">
        <v>6.3826128361881895E-2</v>
      </c>
      <c r="Q129" s="5">
        <v>0.81609822799999998</v>
      </c>
      <c r="R129" s="5">
        <v>8.7112045999999999E-2</v>
      </c>
      <c r="S129" t="s">
        <v>150</v>
      </c>
      <c r="T129" s="1">
        <v>1.5999999999999999E-6</v>
      </c>
      <c r="U129" s="1">
        <v>6.06E-8</v>
      </c>
      <c r="V129" s="5">
        <v>52.977387649999997</v>
      </c>
      <c r="W129" s="5">
        <v>4.9189278000000003E-2</v>
      </c>
      <c r="X129" s="5">
        <v>60.65</v>
      </c>
      <c r="Y129" s="5">
        <f t="shared" si="7"/>
        <v>5.9135207710222515E-3</v>
      </c>
      <c r="Z129" s="5">
        <f t="shared" si="5"/>
        <v>45.644238811314736</v>
      </c>
      <c r="AA129" s="5">
        <f t="shared" si="6"/>
        <v>49.422634920076931</v>
      </c>
      <c r="AB129" s="5">
        <v>6.2341169235279397</v>
      </c>
      <c r="AC129" s="5">
        <v>0.60651590383089604</v>
      </c>
      <c r="AD129">
        <v>0</v>
      </c>
      <c r="AE129">
        <v>38.700000000000003</v>
      </c>
      <c r="AF129" s="5">
        <v>2.73</v>
      </c>
      <c r="AG129" s="5">
        <v>1.5</v>
      </c>
    </row>
    <row r="130" spans="1:33" x14ac:dyDescent="0.35">
      <c r="A130" t="s">
        <v>95</v>
      </c>
      <c r="B130" s="5">
        <v>0.28299999999999997</v>
      </c>
      <c r="C130" s="1">
        <v>1.9699999999999999E-13</v>
      </c>
      <c r="D130" s="1">
        <v>2.3500000000000001E-14</v>
      </c>
      <c r="E130" s="5">
        <v>1.07</v>
      </c>
      <c r="F130" s="5">
        <v>0.58574999999999999</v>
      </c>
      <c r="G130" s="5">
        <v>5.0594633440000001</v>
      </c>
      <c r="H130" s="5">
        <v>0.102778788</v>
      </c>
      <c r="I130" s="5">
        <v>43.703807114632397</v>
      </c>
      <c r="J130" s="5">
        <v>8.1870041521708695E-2</v>
      </c>
      <c r="K130" s="5">
        <v>1.19</v>
      </c>
      <c r="L130" s="5">
        <v>0.14545454499999999</v>
      </c>
      <c r="M130" s="1">
        <v>5.2100000000000003E-8</v>
      </c>
      <c r="N130" s="1">
        <v>1.05E-8</v>
      </c>
      <c r="O130" s="5">
        <v>49.0309391541604</v>
      </c>
      <c r="P130" s="5">
        <v>8.8930146553417799E-2</v>
      </c>
      <c r="Q130" s="5">
        <v>0.81721514799999995</v>
      </c>
      <c r="R130" s="5">
        <v>2.9621949000000002E-2</v>
      </c>
      <c r="S130" t="s">
        <v>96</v>
      </c>
      <c r="T130" s="1">
        <v>2.2999999999999999E-7</v>
      </c>
      <c r="U130" s="1">
        <v>2.4200000000000002E-8</v>
      </c>
      <c r="V130" s="5">
        <v>49.67943339</v>
      </c>
      <c r="W130" s="5">
        <v>4.8330898999999997E-2</v>
      </c>
      <c r="X130" s="5">
        <v>91.488500000000002</v>
      </c>
      <c r="Y130" s="5">
        <f t="shared" ref="Y130:Y161" si="8">1-COS(AB130*PI()/180)</f>
        <v>4.3723232581860616E-2</v>
      </c>
      <c r="Z130" s="5">
        <f t="shared" si="5"/>
        <v>42.344519377712587</v>
      </c>
      <c r="AA130" s="5">
        <f t="shared" si="6"/>
        <v>47.671651417240589</v>
      </c>
      <c r="AB130" s="5">
        <v>17.0054840276661</v>
      </c>
      <c r="AC130" s="5">
        <v>4.9415770787947704</v>
      </c>
      <c r="AD130">
        <v>0</v>
      </c>
      <c r="AE130">
        <v>5.35</v>
      </c>
      <c r="AF130" s="5">
        <v>0</v>
      </c>
      <c r="AG130" s="5">
        <v>0</v>
      </c>
    </row>
    <row r="131" spans="1:33" x14ac:dyDescent="0.35">
      <c r="A131" t="s">
        <v>97</v>
      </c>
      <c r="B131" s="5">
        <v>6</v>
      </c>
      <c r="C131" s="1">
        <v>6.5800000000000002E-13</v>
      </c>
      <c r="D131" s="1">
        <v>2.73E-13</v>
      </c>
      <c r="E131" s="5">
        <v>0.94</v>
      </c>
      <c r="F131" s="5">
        <v>0.47025</v>
      </c>
      <c r="G131" s="5">
        <v>3.4995719599999999</v>
      </c>
      <c r="H131" s="5">
        <v>0.13290606099999999</v>
      </c>
      <c r="I131" s="5">
        <v>47.368188894981699</v>
      </c>
      <c r="J131" s="5">
        <v>0.43634802865493799</v>
      </c>
      <c r="K131" s="5">
        <v>1.2669999999999999</v>
      </c>
      <c r="L131" s="5">
        <v>0.10848484799999999</v>
      </c>
      <c r="M131" s="1">
        <v>1.6E-7</v>
      </c>
      <c r="N131" s="1">
        <v>9.8299999999999993E-9</v>
      </c>
      <c r="O131" s="5">
        <v>52.185332003093997</v>
      </c>
      <c r="P131" s="5">
        <v>9.5484086251491504E-2</v>
      </c>
      <c r="Q131" s="5">
        <v>0.240183482</v>
      </c>
      <c r="R131" s="5">
        <v>5.0703156999999999E-2</v>
      </c>
      <c r="S131" t="s">
        <v>150</v>
      </c>
      <c r="T131" s="1">
        <v>1.1000000000000001E-6</v>
      </c>
      <c r="U131" s="1">
        <v>6.06E-8</v>
      </c>
      <c r="V131" s="5">
        <v>53.042841430000003</v>
      </c>
      <c r="W131" s="5">
        <v>9.4750839000000003E-2</v>
      </c>
      <c r="X131" s="5">
        <v>77.88</v>
      </c>
      <c r="Y131" s="5">
        <f t="shared" si="8"/>
        <v>5.6833176426397403E-3</v>
      </c>
      <c r="Z131" s="5">
        <f t="shared" ref="Z131:Z184" si="9">LOG10(Y131)+I131</f>
        <v>45.122790824577464</v>
      </c>
      <c r="AA131" s="5">
        <f t="shared" ref="AA131:AA184" si="10">LOG10(Y131)+O131</f>
        <v>49.939933932689762</v>
      </c>
      <c r="AB131" s="5">
        <v>6.1114532763072997</v>
      </c>
      <c r="AC131" s="5">
        <v>0.65300374930137695</v>
      </c>
      <c r="AD131">
        <v>0</v>
      </c>
      <c r="AE131">
        <v>26.7</v>
      </c>
      <c r="AF131" s="5">
        <v>2.94</v>
      </c>
      <c r="AG131" s="5">
        <v>1.29</v>
      </c>
    </row>
    <row r="132" spans="1:33" x14ac:dyDescent="0.35">
      <c r="A132" t="s">
        <v>98</v>
      </c>
      <c r="B132" s="5">
        <v>1.48</v>
      </c>
      <c r="C132" s="1">
        <v>2.6800000000000001E-11</v>
      </c>
      <c r="D132" s="1">
        <v>1.62E-11</v>
      </c>
      <c r="E132" s="5">
        <v>1.02</v>
      </c>
      <c r="F132" s="5">
        <v>0.32174999999999998</v>
      </c>
      <c r="G132" s="5">
        <v>2.2477983190000002</v>
      </c>
      <c r="H132" s="5">
        <v>0.122269697</v>
      </c>
      <c r="I132" s="5">
        <v>47.575141909607296</v>
      </c>
      <c r="J132" s="5">
        <v>0.29159012676971002</v>
      </c>
      <c r="K132" s="5">
        <v>2.4500000000000002</v>
      </c>
      <c r="L132" s="5">
        <v>0.15757575800000001</v>
      </c>
      <c r="M132" s="1">
        <v>3.1100000000000001E-8</v>
      </c>
      <c r="N132" s="1">
        <v>6.2799999999999998E-9</v>
      </c>
      <c r="O132" s="5">
        <v>50.809381727360602</v>
      </c>
      <c r="P132" s="5">
        <v>0.107489969217457</v>
      </c>
      <c r="Q132" s="5">
        <v>1.5048848020000001</v>
      </c>
      <c r="R132" s="5">
        <v>0.21537840699999999</v>
      </c>
      <c r="S132" t="s">
        <v>27</v>
      </c>
      <c r="T132" s="1">
        <v>6.7999999999999995E-7</v>
      </c>
      <c r="U132" s="1">
        <v>6.6699999999999995E-8</v>
      </c>
      <c r="V132" s="5">
        <v>52.162409050000001</v>
      </c>
      <c r="W132" s="5">
        <v>7.5352910999999995E-2</v>
      </c>
      <c r="X132" s="5">
        <v>21.22</v>
      </c>
      <c r="Y132" s="5">
        <f t="shared" si="8"/>
        <v>9.6952096004013777E-3</v>
      </c>
      <c r="Z132" s="5">
        <f t="shared" si="9"/>
        <v>45.561699112120913</v>
      </c>
      <c r="AA132" s="5">
        <f t="shared" si="10"/>
        <v>48.795938929874218</v>
      </c>
      <c r="AB132" s="5">
        <v>7.9848679464329999</v>
      </c>
      <c r="AC132" s="5">
        <v>0.37117517197895999</v>
      </c>
      <c r="AD132">
        <v>0</v>
      </c>
      <c r="AE132">
        <v>72.8</v>
      </c>
      <c r="AF132" s="5">
        <v>3.05</v>
      </c>
      <c r="AG132" s="5">
        <v>2.64</v>
      </c>
    </row>
    <row r="133" spans="1:33" x14ac:dyDescent="0.35">
      <c r="A133" t="s">
        <v>99</v>
      </c>
      <c r="B133" s="5">
        <v>0.8</v>
      </c>
      <c r="C133" s="1">
        <v>4.26E-11</v>
      </c>
      <c r="D133" s="1">
        <v>5.3900000000000003E-12</v>
      </c>
      <c r="E133" s="5">
        <v>0.7</v>
      </c>
      <c r="F133" s="5">
        <v>0.41249999999999998</v>
      </c>
      <c r="G133" s="5">
        <v>3.3047319009999998</v>
      </c>
      <c r="H133" s="5">
        <v>3.5193939E-2</v>
      </c>
      <c r="I133" s="5">
        <v>47.031744798205999</v>
      </c>
      <c r="J133" s="5">
        <v>0.118775058528271</v>
      </c>
      <c r="K133" s="5">
        <v>1.62</v>
      </c>
      <c r="L133" s="5">
        <v>4.8484847999999997E-2</v>
      </c>
      <c r="M133" s="1">
        <v>2.0900000000000001E-7</v>
      </c>
      <c r="N133" s="1">
        <v>8.7500000000000006E-9</v>
      </c>
      <c r="O133" s="5">
        <v>50.702059684806102</v>
      </c>
      <c r="P133" s="5">
        <v>2.1994959464376601E-2</v>
      </c>
      <c r="Q133" s="5">
        <v>0.799827713</v>
      </c>
      <c r="R133" s="5">
        <v>2.2794088000000001E-2</v>
      </c>
      <c r="S133" t="s">
        <v>100</v>
      </c>
      <c r="T133" s="1">
        <v>2.3999999999999999E-6</v>
      </c>
      <c r="U133" s="1">
        <v>6.06E-8</v>
      </c>
      <c r="V133" s="5">
        <v>51.771069160000003</v>
      </c>
      <c r="W133" s="5">
        <v>1.6535965E-2</v>
      </c>
      <c r="X133" s="6">
        <v>33.991199999999999</v>
      </c>
      <c r="Y133" s="5">
        <f t="shared" si="8"/>
        <v>1.2293005616626274E-2</v>
      </c>
      <c r="Z133" s="5">
        <f t="shared" si="9"/>
        <v>45.121402878255026</v>
      </c>
      <c r="AA133" s="5">
        <f t="shared" si="10"/>
        <v>48.791717764855129</v>
      </c>
      <c r="AB133" s="5">
        <v>8.9931652786826692</v>
      </c>
      <c r="AC133" s="5">
        <v>0.57240927309558198</v>
      </c>
      <c r="AD133">
        <v>0</v>
      </c>
      <c r="AE133">
        <v>71.5</v>
      </c>
      <c r="AF133" s="5">
        <v>0</v>
      </c>
      <c r="AG133" s="5">
        <v>0</v>
      </c>
    </row>
    <row r="134" spans="1:33" x14ac:dyDescent="0.35">
      <c r="A134" t="s">
        <v>101</v>
      </c>
      <c r="B134" s="5">
        <v>3.7959999999999998</v>
      </c>
      <c r="C134" s="1">
        <v>5.7000000000000003E-12</v>
      </c>
      <c r="D134" s="1">
        <v>7.9299999999999995E-13</v>
      </c>
      <c r="E134" s="5">
        <v>1.07</v>
      </c>
      <c r="F134" s="5">
        <v>0.33825</v>
      </c>
      <c r="G134" s="5">
        <v>3.1652608259999999</v>
      </c>
      <c r="H134" s="5">
        <v>0.10454242399999999</v>
      </c>
      <c r="I134" s="5">
        <v>47.936429330507302</v>
      </c>
      <c r="J134" s="5">
        <v>0.23810102549107401</v>
      </c>
      <c r="K134" s="5">
        <v>1.84</v>
      </c>
      <c r="L134" s="5">
        <v>6.0606061000000003E-2</v>
      </c>
      <c r="M134" s="1">
        <v>1.97E-7</v>
      </c>
      <c r="N134" s="1">
        <v>7.9599999999999998E-9</v>
      </c>
      <c r="O134" s="5">
        <v>52.318418490878301</v>
      </c>
      <c r="P134" s="5">
        <v>4.4841620592756801E-2</v>
      </c>
      <c r="Q134" s="5">
        <v>0.77814285100000002</v>
      </c>
      <c r="R134" s="5">
        <v>7.3936881999999995E-2</v>
      </c>
      <c r="S134" t="s">
        <v>27</v>
      </c>
      <c r="T134" s="1">
        <v>1.9E-6</v>
      </c>
      <c r="U134" s="1">
        <v>1.8199999999999999E-7</v>
      </c>
      <c r="V134" s="5">
        <v>53.32133795</v>
      </c>
      <c r="W134" s="5">
        <v>5.8595764000000002E-2</v>
      </c>
      <c r="X134" s="5">
        <v>254.01198655654201</v>
      </c>
      <c r="Y134" s="5">
        <f t="shared" si="8"/>
        <v>4.7998793954339147E-3</v>
      </c>
      <c r="Z134" s="5">
        <f t="shared" si="9"/>
        <v>45.617659655683809</v>
      </c>
      <c r="AA134" s="5">
        <f t="shared" si="10"/>
        <v>49.999648816054808</v>
      </c>
      <c r="AB134" s="5">
        <v>5.6159943128367296</v>
      </c>
      <c r="AC134" s="5">
        <v>0.75051230877825803</v>
      </c>
      <c r="AD134">
        <v>0</v>
      </c>
      <c r="AE134">
        <v>50</v>
      </c>
      <c r="AF134" s="5">
        <v>2.4900000000000002</v>
      </c>
      <c r="AG134" s="5">
        <v>0.88</v>
      </c>
    </row>
    <row r="135" spans="1:33" x14ac:dyDescent="0.35">
      <c r="A135" t="s">
        <v>102</v>
      </c>
      <c r="B135" s="5">
        <v>2.6709999999999998</v>
      </c>
      <c r="C135" s="1">
        <v>5.9000000000000003E-11</v>
      </c>
      <c r="D135" s="1">
        <v>1.1400000000000001E-11</v>
      </c>
      <c r="E135" s="5">
        <v>0.79</v>
      </c>
      <c r="F135" s="5">
        <v>0.19800000000000001</v>
      </c>
      <c r="G135" s="5">
        <v>2.765666961</v>
      </c>
      <c r="H135" s="5">
        <v>0.102309091</v>
      </c>
      <c r="I135" s="5">
        <v>48.418860477352901</v>
      </c>
      <c r="J135" s="5">
        <v>0.13981056715291099</v>
      </c>
      <c r="K135" s="5">
        <v>2.04</v>
      </c>
      <c r="L135" s="5">
        <v>3.6363635999999998E-2</v>
      </c>
      <c r="M135" s="1">
        <v>2.48E-7</v>
      </c>
      <c r="N135" s="1">
        <v>7.3300000000000001E-9</v>
      </c>
      <c r="O135" s="5">
        <v>52.183656242662899</v>
      </c>
      <c r="P135" s="5">
        <v>2.4219036080353799E-2</v>
      </c>
      <c r="Q135" s="5">
        <v>1.0533952980000001</v>
      </c>
      <c r="R135" s="5">
        <v>4.9814645999999997E-2</v>
      </c>
      <c r="S135" t="s">
        <v>150</v>
      </c>
      <c r="T135" s="1">
        <v>3.0000000000000001E-6</v>
      </c>
      <c r="U135" s="1">
        <v>1.8199999999999999E-7</v>
      </c>
      <c r="V135" s="5">
        <v>53.283288720000002</v>
      </c>
      <c r="W135" s="5">
        <v>3.3406114000000001E-2</v>
      </c>
      <c r="X135" s="5">
        <v>169.836979332288</v>
      </c>
      <c r="Y135" s="5">
        <f t="shared" si="8"/>
        <v>4.91195779502962E-3</v>
      </c>
      <c r="Z135" s="5">
        <f t="shared" si="9"/>
        <v>46.110115103917508</v>
      </c>
      <c r="AA135" s="5">
        <f t="shared" si="10"/>
        <v>49.874910869227506</v>
      </c>
      <c r="AB135" s="5">
        <v>5.6812365644819396</v>
      </c>
      <c r="AC135" s="5">
        <v>0.73151079904428795</v>
      </c>
      <c r="AD135">
        <v>0</v>
      </c>
      <c r="AE135">
        <v>26.8</v>
      </c>
      <c r="AF135" s="5">
        <v>2.42</v>
      </c>
      <c r="AG135" s="5">
        <v>1.19</v>
      </c>
    </row>
    <row r="136" spans="1:33" x14ac:dyDescent="0.35">
      <c r="A136" t="s">
        <v>103</v>
      </c>
      <c r="B136" s="5">
        <v>0.97</v>
      </c>
      <c r="C136" s="1">
        <v>4.6900000000000001E-11</v>
      </c>
      <c r="D136" s="1">
        <v>5.4499999999999996E-12</v>
      </c>
      <c r="E136" s="5">
        <v>0.84</v>
      </c>
      <c r="F136" s="5">
        <v>0.27224999999999999</v>
      </c>
      <c r="G136" s="5">
        <v>2.8615986410000001</v>
      </c>
      <c r="H136" s="5">
        <v>7.8060606000000005E-2</v>
      </c>
      <c r="I136" s="5">
        <v>47.309342891077797</v>
      </c>
      <c r="J136" s="5">
        <v>9.4730675715613499E-2</v>
      </c>
      <c r="K136" s="5">
        <v>1.73</v>
      </c>
      <c r="L136" s="5">
        <v>0.15151515199999999</v>
      </c>
      <c r="M136" s="1">
        <v>1.9999999999999999E-7</v>
      </c>
      <c r="N136" s="1">
        <v>1.6700000000000001E-8</v>
      </c>
      <c r="O136" s="5">
        <v>50.906808759148902</v>
      </c>
      <c r="P136" s="5">
        <v>5.7494728792670799E-2</v>
      </c>
      <c r="Q136" s="5">
        <v>0.83271065</v>
      </c>
      <c r="R136" s="5">
        <v>8.5546326000000006E-2</v>
      </c>
      <c r="S136" t="s">
        <v>150</v>
      </c>
      <c r="T136" s="1">
        <v>6.7000000000000004E-7</v>
      </c>
      <c r="U136" s="1">
        <v>6.6699999999999995E-8</v>
      </c>
      <c r="V136" s="5">
        <v>51.442130489999997</v>
      </c>
      <c r="W136" s="5">
        <v>6.2127772999999997E-2</v>
      </c>
      <c r="X136" s="5">
        <v>67.03</v>
      </c>
      <c r="Y136" s="5">
        <f t="shared" si="8"/>
        <v>1.5007867130804264E-2</v>
      </c>
      <c r="Z136" s="5">
        <f t="shared" si="9"/>
        <v>45.485661867189151</v>
      </c>
      <c r="AA136" s="5">
        <f t="shared" si="10"/>
        <v>49.083127735260256</v>
      </c>
      <c r="AB136" s="5">
        <v>9.9389789725637598</v>
      </c>
      <c r="AC136" s="5">
        <v>0.965355265285467</v>
      </c>
      <c r="AD136">
        <v>0</v>
      </c>
      <c r="AE136">
        <v>16.899999999999999</v>
      </c>
      <c r="AF136" s="5">
        <v>2</v>
      </c>
      <c r="AG136" s="5">
        <v>1.05</v>
      </c>
    </row>
    <row r="137" spans="1:33" x14ac:dyDescent="0.35">
      <c r="A137" t="s">
        <v>104</v>
      </c>
      <c r="B137" s="5">
        <v>3.1</v>
      </c>
      <c r="C137" s="1">
        <v>3.2399999999999999E-11</v>
      </c>
      <c r="D137" s="1">
        <v>3.6799999999999997E-12</v>
      </c>
      <c r="E137" s="5">
        <v>1.2</v>
      </c>
      <c r="F137" s="5">
        <v>0.37125000000000002</v>
      </c>
      <c r="G137" s="5">
        <v>2.8834075939999999</v>
      </c>
      <c r="H137" s="5">
        <v>6.2160606E-2</v>
      </c>
      <c r="I137" s="5">
        <v>48.555676464073699</v>
      </c>
      <c r="J137" s="5">
        <v>0.23278232991705899</v>
      </c>
      <c r="K137" s="5">
        <v>2.09</v>
      </c>
      <c r="L137" s="5">
        <v>4.8484847999999997E-2</v>
      </c>
      <c r="M137" s="1">
        <v>1.1899999999999999E-7</v>
      </c>
      <c r="N137" s="1">
        <v>7.1900000000000002E-9</v>
      </c>
      <c r="O137" s="5">
        <v>52.053272191020497</v>
      </c>
      <c r="P137" s="5">
        <v>3.9639284117204902E-2</v>
      </c>
      <c r="Q137" s="5">
        <v>1.1354043330000001</v>
      </c>
      <c r="R137" s="5">
        <v>7.7674700999999999E-2</v>
      </c>
      <c r="S137" t="s">
        <v>150</v>
      </c>
      <c r="T137" s="1">
        <v>6.1999999999999999E-6</v>
      </c>
      <c r="U137" s="1">
        <v>4.2399999999999999E-7</v>
      </c>
      <c r="V137" s="5">
        <v>53.787837629999999</v>
      </c>
      <c r="W137" s="5">
        <v>4.2009829999999998E-2</v>
      </c>
      <c r="X137" s="5">
        <v>193.05505998751801</v>
      </c>
      <c r="Y137" s="5">
        <f t="shared" si="8"/>
        <v>3.6168303903553189E-3</v>
      </c>
      <c r="Z137" s="5">
        <f t="shared" si="9"/>
        <v>46.114004607267205</v>
      </c>
      <c r="AA137" s="5">
        <f t="shared" si="10"/>
        <v>49.611600334214003</v>
      </c>
      <c r="AB137" s="5">
        <v>4.8745293108874801</v>
      </c>
      <c r="AC137" s="5">
        <v>0.89599692311122403</v>
      </c>
      <c r="AD137">
        <v>0</v>
      </c>
      <c r="AE137">
        <v>173</v>
      </c>
      <c r="AF137" s="5">
        <v>2.91</v>
      </c>
      <c r="AG137" s="5">
        <v>1.07</v>
      </c>
    </row>
    <row r="138" spans="1:33" x14ac:dyDescent="0.35">
      <c r="A138" t="s">
        <v>105</v>
      </c>
      <c r="B138" s="5">
        <v>2.298</v>
      </c>
      <c r="C138" s="1">
        <v>4.9499999999999997E-12</v>
      </c>
      <c r="D138" s="1">
        <v>8.3299999999999998E-13</v>
      </c>
      <c r="E138" s="5">
        <v>0.97</v>
      </c>
      <c r="F138" s="5">
        <v>0.28050000000000003</v>
      </c>
      <c r="G138" s="5">
        <v>3.6695922680000002</v>
      </c>
      <c r="H138" s="5">
        <v>7.6296970000000006E-2</v>
      </c>
      <c r="I138" s="5">
        <v>47.287113050575002</v>
      </c>
      <c r="J138" s="5">
        <v>0.162706948436246</v>
      </c>
      <c r="K138" s="5">
        <v>1.41</v>
      </c>
      <c r="L138" s="5">
        <v>0.133333333</v>
      </c>
      <c r="M138" s="1">
        <v>1.03E-7</v>
      </c>
      <c r="N138" s="1">
        <v>9.5800000000000004E-9</v>
      </c>
      <c r="O138" s="5">
        <v>51.315124711613798</v>
      </c>
      <c r="P138" s="5">
        <v>8.0040397066565697E-2</v>
      </c>
      <c r="Q138" s="5">
        <v>0.49457495000000001</v>
      </c>
      <c r="R138" s="5">
        <v>7.8691240999999995E-2</v>
      </c>
      <c r="S138" t="s">
        <v>27</v>
      </c>
      <c r="T138" s="1">
        <v>1.1000000000000001E-6</v>
      </c>
      <c r="U138" s="1">
        <v>6.06E-8</v>
      </c>
      <c r="V138" s="5">
        <v>52.359801930000003</v>
      </c>
      <c r="W138" s="5">
        <v>7.3124962000000002E-2</v>
      </c>
      <c r="X138" s="5">
        <v>245.96</v>
      </c>
      <c r="Y138" s="5">
        <f t="shared" si="8"/>
        <v>8.6010772055554741E-3</v>
      </c>
      <c r="Z138" s="5">
        <f t="shared" si="9"/>
        <v>45.221665896601365</v>
      </c>
      <c r="AA138" s="5">
        <f t="shared" si="10"/>
        <v>49.249677557640162</v>
      </c>
      <c r="AB138" s="5">
        <v>7.5201383177890904</v>
      </c>
      <c r="AC138" s="5">
        <v>0.36946415737496802</v>
      </c>
      <c r="AD138">
        <v>0</v>
      </c>
      <c r="AE138">
        <v>69</v>
      </c>
      <c r="AF138" s="5">
        <v>3</v>
      </c>
      <c r="AG138" s="5">
        <v>1.52</v>
      </c>
    </row>
    <row r="139" spans="1:33" x14ac:dyDescent="0.35">
      <c r="A139" t="s">
        <v>106</v>
      </c>
      <c r="B139" s="5">
        <v>1.7729999999999999</v>
      </c>
      <c r="C139" s="1">
        <v>1.37E-12</v>
      </c>
      <c r="D139" s="1">
        <v>2.3200000000000002E-13</v>
      </c>
      <c r="E139" s="5">
        <v>1.37</v>
      </c>
      <c r="F139" s="5">
        <v>0.15675</v>
      </c>
      <c r="G139" s="5">
        <v>4.9181848920000002</v>
      </c>
      <c r="H139" s="5">
        <v>7.1130303000000006E-2</v>
      </c>
      <c r="I139" s="5">
        <v>46.633022586154802</v>
      </c>
      <c r="J139" s="5">
        <v>0.101141923256273</v>
      </c>
      <c r="K139" s="5">
        <v>1.82</v>
      </c>
      <c r="L139" s="5">
        <v>5.4545455E-2</v>
      </c>
      <c r="M139" s="1">
        <v>8.6099999999999997E-8</v>
      </c>
      <c r="N139" s="1">
        <v>8.0299999999999998E-9</v>
      </c>
      <c r="O139" s="5">
        <v>51.187682742184201</v>
      </c>
      <c r="P139" s="5">
        <v>4.7162634299191403E-2</v>
      </c>
      <c r="Q139" s="5">
        <v>0.83227916599999996</v>
      </c>
      <c r="R139" s="5">
        <v>4.6301797999999998E-2</v>
      </c>
      <c r="S139" t="s">
        <v>205</v>
      </c>
      <c r="T139" s="1">
        <v>1.9999999999999999E-6</v>
      </c>
      <c r="U139" s="1">
        <v>6.06E-8</v>
      </c>
      <c r="V139" s="5">
        <v>52.568214779999998</v>
      </c>
      <c r="W139" s="5">
        <v>2.7512028000000001E-2</v>
      </c>
      <c r="X139" s="5">
        <v>171.04029818599901</v>
      </c>
      <c r="Y139" s="5">
        <f t="shared" si="8"/>
        <v>7.5795812246300942E-3</v>
      </c>
      <c r="Z139" s="5">
        <f t="shared" si="9"/>
        <v>44.512667797478613</v>
      </c>
      <c r="AA139" s="5">
        <f t="shared" si="10"/>
        <v>49.067327953508013</v>
      </c>
      <c r="AB139" s="5">
        <v>7.0588659091536599</v>
      </c>
      <c r="AC139" s="5">
        <v>0.40986838304142997</v>
      </c>
      <c r="AD139">
        <v>0</v>
      </c>
      <c r="AE139">
        <v>62.6</v>
      </c>
      <c r="AF139" s="5">
        <v>4.5</v>
      </c>
      <c r="AG139" s="5">
        <v>1.41</v>
      </c>
    </row>
    <row r="140" spans="1:33" x14ac:dyDescent="0.35">
      <c r="A140" t="s">
        <v>107</v>
      </c>
      <c r="B140" s="5">
        <v>2.2000000000000002</v>
      </c>
      <c r="C140" s="1">
        <v>2.5899999999999998E-10</v>
      </c>
      <c r="D140" s="1">
        <v>1.8700000000000001E-11</v>
      </c>
      <c r="E140" s="5">
        <v>0.92</v>
      </c>
      <c r="F140" s="5">
        <v>0.18149999999999999</v>
      </c>
      <c r="G140" s="5">
        <v>2.7564299719999998</v>
      </c>
      <c r="H140" s="5">
        <v>3.2384848000000001E-2</v>
      </c>
      <c r="I140" s="5">
        <v>48.934813197601599</v>
      </c>
      <c r="J140" s="5">
        <v>9.6898460807370093E-2</v>
      </c>
      <c r="K140" s="5">
        <v>1.32</v>
      </c>
      <c r="L140" s="5">
        <v>0.109090909</v>
      </c>
      <c r="M140" s="1">
        <v>1.06E-6</v>
      </c>
      <c r="N140" s="1">
        <v>1.99E-8</v>
      </c>
      <c r="O140" s="5">
        <v>52.243729311793203</v>
      </c>
      <c r="P140" s="5">
        <v>5.5707153588602197E-2</v>
      </c>
      <c r="Q140" s="5">
        <v>0.45341722499999998</v>
      </c>
      <c r="R140" s="5">
        <v>5.753374E-2</v>
      </c>
      <c r="S140" t="s">
        <v>150</v>
      </c>
      <c r="T140" s="1">
        <v>6.9E-6</v>
      </c>
      <c r="U140" s="1">
        <v>2.4200000000000002E-7</v>
      </c>
      <c r="V140" s="5">
        <v>53.073136730000002</v>
      </c>
      <c r="W140" s="5">
        <v>5.7173580000000002E-2</v>
      </c>
      <c r="X140" s="5">
        <v>203.22880009412901</v>
      </c>
      <c r="Y140" s="5">
        <f t="shared" si="8"/>
        <v>5.5798233286693533E-3</v>
      </c>
      <c r="Z140" s="5">
        <f t="shared" si="9"/>
        <v>46.681433645894252</v>
      </c>
      <c r="AA140" s="5">
        <f t="shared" si="10"/>
        <v>49.990349760085856</v>
      </c>
      <c r="AB140" s="5">
        <v>6.0554999073960101</v>
      </c>
      <c r="AC140" s="5">
        <v>0.65081800464846495</v>
      </c>
      <c r="AD140">
        <v>0</v>
      </c>
      <c r="AE140">
        <v>23.3</v>
      </c>
      <c r="AF140" s="5">
        <v>2.1800000000000002</v>
      </c>
      <c r="AG140" s="5">
        <v>1.65</v>
      </c>
    </row>
    <row r="141" spans="1:33" x14ac:dyDescent="0.35">
      <c r="A141" t="s">
        <v>108</v>
      </c>
      <c r="B141" s="5">
        <v>1.0229999999999999</v>
      </c>
      <c r="C141" s="1">
        <v>5.5300000000000001E-12</v>
      </c>
      <c r="D141" s="1">
        <v>1.05E-12</v>
      </c>
      <c r="E141" s="5">
        <v>1.04</v>
      </c>
      <c r="F141" s="5">
        <v>0.28875000000000001</v>
      </c>
      <c r="G141" s="5">
        <v>3.872242366</v>
      </c>
      <c r="H141" s="5">
        <v>0.10068181800000001</v>
      </c>
      <c r="I141" s="5">
        <v>46.497370291817802</v>
      </c>
      <c r="J141" s="5">
        <v>0.120857976745149</v>
      </c>
      <c r="K141" s="5">
        <v>2.36</v>
      </c>
      <c r="L141" s="5">
        <v>0.15757575800000001</v>
      </c>
      <c r="M141" s="1">
        <v>5.3500000000000003E-8</v>
      </c>
      <c r="N141" s="1">
        <v>9.7300000000000001E-9</v>
      </c>
      <c r="O141" s="5">
        <v>50.580917625021002</v>
      </c>
      <c r="P141" s="5">
        <v>9.2539314529343095E-2</v>
      </c>
      <c r="Q141" s="5">
        <v>1.2887198499999999</v>
      </c>
      <c r="R141" s="5">
        <v>0.14308008699999999</v>
      </c>
      <c r="S141" t="s">
        <v>27</v>
      </c>
      <c r="T141" s="1">
        <v>1.3E-6</v>
      </c>
      <c r="U141" s="1">
        <v>1.6199999999999999E-7</v>
      </c>
      <c r="V141" s="5">
        <v>51.977161090000003</v>
      </c>
      <c r="W141" s="5">
        <v>7.2483655999999994E-2</v>
      </c>
      <c r="X141" s="5">
        <v>31.66</v>
      </c>
      <c r="Y141" s="5">
        <f t="shared" si="8"/>
        <v>1.084830547400939E-2</v>
      </c>
      <c r="Z141" s="5">
        <f t="shared" si="9"/>
        <v>44.532732197674193</v>
      </c>
      <c r="AA141" s="5">
        <f t="shared" si="10"/>
        <v>48.616279530877392</v>
      </c>
      <c r="AB141" s="5">
        <v>8.4471844933756497</v>
      </c>
      <c r="AC141" s="5">
        <v>0.44404697253424302</v>
      </c>
      <c r="AD141">
        <v>0</v>
      </c>
      <c r="AE141">
        <v>182</v>
      </c>
      <c r="AF141" s="5">
        <v>2.8</v>
      </c>
      <c r="AG141" s="5">
        <v>1.1299999999999999</v>
      </c>
    </row>
    <row r="142" spans="1:33" x14ac:dyDescent="0.35">
      <c r="A142" t="s">
        <v>109</v>
      </c>
      <c r="B142" s="5">
        <v>3.7570000000000001</v>
      </c>
      <c r="C142" s="1">
        <v>2E-12</v>
      </c>
      <c r="D142" s="1">
        <v>5.3500000000000004E-13</v>
      </c>
      <c r="E142" s="5">
        <v>1.002</v>
      </c>
      <c r="F142" s="5">
        <v>0.13447500000000001</v>
      </c>
      <c r="G142" s="5">
        <v>3.8787098969999998</v>
      </c>
      <c r="H142" s="5">
        <v>4.9348484999999997E-2</v>
      </c>
      <c r="I142" s="5">
        <v>47.424604151031602</v>
      </c>
      <c r="J142" s="5">
        <v>0.14762353881169199</v>
      </c>
      <c r="K142" s="5">
        <v>1.28</v>
      </c>
      <c r="L142" s="5">
        <v>0.15757575800000001</v>
      </c>
      <c r="M142" s="1">
        <v>4.0900000000000002E-7</v>
      </c>
      <c r="N142" s="1">
        <v>5.0600000000000003E-8</v>
      </c>
      <c r="O142" s="5">
        <v>52.246262928049802</v>
      </c>
      <c r="P142" s="5">
        <v>0.11949229812951399</v>
      </c>
      <c r="Q142" s="5">
        <v>0.325327017</v>
      </c>
      <c r="R142" s="5">
        <v>7.9951673000000001E-2</v>
      </c>
      <c r="S142" t="s">
        <v>27</v>
      </c>
      <c r="T142" s="1">
        <v>2.3E-6</v>
      </c>
      <c r="U142" s="1">
        <v>2.4200000000000002E-7</v>
      </c>
      <c r="V142" s="5">
        <v>53.014856299999998</v>
      </c>
      <c r="W142" s="5">
        <v>0.116101811</v>
      </c>
      <c r="X142" s="5">
        <v>498.14309186635899</v>
      </c>
      <c r="Y142" s="5">
        <f t="shared" si="8"/>
        <v>5.7806248103496882E-3</v>
      </c>
      <c r="Z142" s="5">
        <f t="shared" si="9"/>
        <v>45.18657893357355</v>
      </c>
      <c r="AA142" s="5">
        <f t="shared" si="10"/>
        <v>50.00823771059175</v>
      </c>
      <c r="AB142" s="5">
        <v>6.16360006921074</v>
      </c>
      <c r="AC142" s="5">
        <v>0.65352945591508504</v>
      </c>
      <c r="AD142">
        <v>0</v>
      </c>
      <c r="AE142">
        <v>28</v>
      </c>
      <c r="AF142" s="5">
        <v>2.8</v>
      </c>
      <c r="AG142" s="5">
        <v>2.12</v>
      </c>
    </row>
    <row r="143" spans="1:33" x14ac:dyDescent="0.35">
      <c r="A143" t="s">
        <v>110</v>
      </c>
      <c r="B143" s="5">
        <v>1.218</v>
      </c>
      <c r="C143" s="1">
        <v>7.2799999999999997E-10</v>
      </c>
      <c r="D143" s="1">
        <v>7.3599999999999997E-11</v>
      </c>
      <c r="E143" s="5">
        <v>0.23599999999999999</v>
      </c>
      <c r="F143" s="5">
        <v>9.1575000000000004E-2</v>
      </c>
      <c r="G143" s="5">
        <v>2.1148038370000002</v>
      </c>
      <c r="H143" s="5">
        <v>4.4509091000000001E-2</v>
      </c>
      <c r="I143" s="5">
        <v>48.527721721987596</v>
      </c>
      <c r="J143" s="5">
        <v>5.4143427551189401E-2</v>
      </c>
      <c r="K143" s="5">
        <v>2.0699999999999998</v>
      </c>
      <c r="L143" s="5">
        <v>0.103030303</v>
      </c>
      <c r="M143" s="1">
        <v>3.5899999999999997E-8</v>
      </c>
      <c r="N143" s="1">
        <v>7.2399999999999998E-9</v>
      </c>
      <c r="O143" s="5">
        <v>50.509216717125</v>
      </c>
      <c r="P143" s="5">
        <v>9.4560129508490201E-2</v>
      </c>
      <c r="Q143" s="5">
        <v>1.057346441</v>
      </c>
      <c r="R143" s="5">
        <v>8.6781229000000001E-2</v>
      </c>
      <c r="S143" t="s">
        <v>27</v>
      </c>
      <c r="T143" s="1">
        <v>1.7999999999999999E-6</v>
      </c>
      <c r="U143" s="1">
        <v>1.2100000000000001E-7</v>
      </c>
      <c r="V143" s="5">
        <v>52.221295400000002</v>
      </c>
      <c r="W143" s="5">
        <v>4.6074241000000002E-2</v>
      </c>
      <c r="X143" s="5">
        <v>75.120606218333904</v>
      </c>
      <c r="Y143" s="5">
        <f t="shared" si="8"/>
        <v>9.3549880042993472E-3</v>
      </c>
      <c r="Z143" s="5">
        <f t="shared" si="9"/>
        <v>46.498764956937478</v>
      </c>
      <c r="AA143" s="5">
        <f t="shared" si="10"/>
        <v>48.480259952074874</v>
      </c>
      <c r="AB143" s="5">
        <v>7.8432922604243602</v>
      </c>
      <c r="AC143" s="5">
        <v>0.33395300619445001</v>
      </c>
      <c r="AD143">
        <v>0</v>
      </c>
      <c r="AE143" t="s">
        <v>159</v>
      </c>
      <c r="AF143" s="5">
        <v>2.12</v>
      </c>
      <c r="AG143" s="5">
        <v>1.25</v>
      </c>
    </row>
    <row r="144" spans="1:33" x14ac:dyDescent="0.35">
      <c r="A144" t="s">
        <v>111</v>
      </c>
      <c r="B144" s="5">
        <v>1.2969999999999999</v>
      </c>
      <c r="C144" s="1">
        <v>2.11E-11</v>
      </c>
      <c r="D144" s="1">
        <v>4.1399999999999997E-12</v>
      </c>
      <c r="E144" s="5">
        <v>1.1399999999999999</v>
      </c>
      <c r="F144" s="5">
        <v>0.39600000000000002</v>
      </c>
      <c r="G144" s="5">
        <v>2.9490199430000001</v>
      </c>
      <c r="H144" s="5">
        <v>0.121881818</v>
      </c>
      <c r="I144" s="5">
        <v>47.372280888432797</v>
      </c>
      <c r="J144" s="5">
        <v>0.16648057876248201</v>
      </c>
      <c r="K144" s="5">
        <v>2.1800000000000002</v>
      </c>
      <c r="L144" s="5">
        <v>3.0303030000000002E-2</v>
      </c>
      <c r="M144" s="1">
        <v>1.9500000000000001E-7</v>
      </c>
      <c r="N144" s="1">
        <v>6.9399999999999996E-9</v>
      </c>
      <c r="O144" s="5">
        <v>51.352479484305398</v>
      </c>
      <c r="P144" s="5">
        <v>1.8938804218084901E-2</v>
      </c>
      <c r="Q144" s="5">
        <v>1.161472627</v>
      </c>
      <c r="R144" s="5">
        <v>2.9269248000000001E-2</v>
      </c>
      <c r="S144" t="s">
        <v>27</v>
      </c>
      <c r="T144" s="1">
        <v>7.0999999999999998E-6</v>
      </c>
      <c r="U144" s="1">
        <v>1.8199999999999999E-7</v>
      </c>
      <c r="V144" s="5">
        <v>52.926052120000001</v>
      </c>
      <c r="W144" s="5">
        <v>1.5611287999999999E-2</v>
      </c>
      <c r="X144" s="5">
        <v>81.181952259747206</v>
      </c>
      <c r="Y144" s="5">
        <f t="shared" si="8"/>
        <v>6.1005751961283883E-3</v>
      </c>
      <c r="Z144" s="5">
        <f t="shared" si="9"/>
        <v>45.157651673071058</v>
      </c>
      <c r="AA144" s="5">
        <f t="shared" si="10"/>
        <v>49.137850268943659</v>
      </c>
      <c r="AB144" s="5">
        <v>6.3320459402140701</v>
      </c>
      <c r="AC144" s="5">
        <v>0.57634944840195601</v>
      </c>
      <c r="AD144">
        <v>0</v>
      </c>
      <c r="AE144">
        <v>123.5</v>
      </c>
      <c r="AF144" s="5">
        <v>2.5</v>
      </c>
      <c r="AG144" s="5">
        <v>1.17</v>
      </c>
    </row>
    <row r="145" spans="1:33" x14ac:dyDescent="0.35">
      <c r="A145" t="s">
        <v>112</v>
      </c>
      <c r="B145" s="5">
        <v>2.27</v>
      </c>
      <c r="C145" s="1">
        <v>1.0700000000000001E-10</v>
      </c>
      <c r="D145" s="1">
        <v>6.2699999999999997E-12</v>
      </c>
      <c r="E145" s="5">
        <v>0.83899999999999997</v>
      </c>
      <c r="F145" s="5">
        <v>0.136125</v>
      </c>
      <c r="G145" s="5">
        <v>3.648979212</v>
      </c>
      <c r="H145" s="5">
        <v>2.3175758000000001E-2</v>
      </c>
      <c r="I145" s="5">
        <v>48.541629092202598</v>
      </c>
      <c r="J145" s="5">
        <v>7.4522743741022607E-2</v>
      </c>
      <c r="K145" s="5">
        <v>1.18</v>
      </c>
      <c r="L145" s="5">
        <v>4.2424242000000001E-2</v>
      </c>
      <c r="M145" s="1">
        <v>2.61E-6</v>
      </c>
      <c r="N145" s="1">
        <v>1.6400000000000001E-7</v>
      </c>
      <c r="O145" s="5">
        <v>52.589798852852503</v>
      </c>
      <c r="P145" s="5">
        <v>3.4945785067230603E-2</v>
      </c>
      <c r="Q145" s="5">
        <v>0.378504322</v>
      </c>
      <c r="R145" s="5">
        <v>1.9025072000000001E-2</v>
      </c>
      <c r="S145" t="s">
        <v>27</v>
      </c>
      <c r="T145" s="1">
        <v>2.0999999999999999E-5</v>
      </c>
      <c r="U145" s="1">
        <v>6.06E-7</v>
      </c>
      <c r="V145" s="5">
        <v>53.511427560000001</v>
      </c>
      <c r="W145" s="5">
        <v>2.517105E-2</v>
      </c>
      <c r="X145" s="5">
        <v>738.91</v>
      </c>
      <c r="Y145" s="5">
        <f t="shared" si="8"/>
        <v>4.2771064539438575E-3</v>
      </c>
      <c r="Z145" s="5">
        <f t="shared" si="9"/>
        <v>46.172779151855025</v>
      </c>
      <c r="AA145" s="5">
        <f t="shared" si="10"/>
        <v>50.22094891250493</v>
      </c>
      <c r="AB145" s="5">
        <v>5.3011192662980697</v>
      </c>
      <c r="AC145" s="5">
        <v>0.81236743657791199</v>
      </c>
      <c r="AD145">
        <v>0</v>
      </c>
      <c r="AE145">
        <v>88</v>
      </c>
      <c r="AF145" s="5">
        <v>3</v>
      </c>
      <c r="AG145" s="5">
        <v>2.25</v>
      </c>
    </row>
    <row r="146" spans="1:33" x14ac:dyDescent="0.35">
      <c r="A146" t="s">
        <v>113</v>
      </c>
      <c r="B146" s="5">
        <v>1.3032999999999999</v>
      </c>
      <c r="C146" s="1">
        <v>1.2500000000000001E-10</v>
      </c>
      <c r="D146" s="1">
        <v>8.4899999999999999E-11</v>
      </c>
      <c r="E146" s="5">
        <v>0.72</v>
      </c>
      <c r="F146" s="5">
        <v>0.43725000000000003</v>
      </c>
      <c r="G146" s="5">
        <v>1.9394580969999999</v>
      </c>
      <c r="H146" s="5">
        <v>0.18357878799999999</v>
      </c>
      <c r="I146" s="5">
        <v>47.998093448133602</v>
      </c>
      <c r="J146" s="5">
        <v>0.33483052952430697</v>
      </c>
      <c r="K146" s="5">
        <v>1.35</v>
      </c>
      <c r="L146" s="5">
        <v>0.18787878799999999</v>
      </c>
      <c r="M146" s="1">
        <v>1.05E-7</v>
      </c>
      <c r="N146" s="1">
        <v>9.8299999999999993E-9</v>
      </c>
      <c r="O146" s="5">
        <v>50.788303046385302</v>
      </c>
      <c r="P146" s="5">
        <v>7.9295035833409702E-2</v>
      </c>
      <c r="Q146" s="5">
        <v>0.58139617499999996</v>
      </c>
      <c r="R146" s="5">
        <v>9.1136947999999995E-2</v>
      </c>
      <c r="S146" t="s">
        <v>27</v>
      </c>
      <c r="T146" s="1">
        <v>2.2000000000000001E-7</v>
      </c>
      <c r="U146" s="1">
        <v>2.4200000000000002E-8</v>
      </c>
      <c r="V146" s="5">
        <v>51.121919779999999</v>
      </c>
      <c r="W146" s="5">
        <v>8.3167374000000002E-2</v>
      </c>
      <c r="X146" s="5">
        <v>149.18</v>
      </c>
      <c r="Y146" s="5">
        <f t="shared" si="8"/>
        <v>1.8225541391951983E-2</v>
      </c>
      <c r="Z146" s="5">
        <f t="shared" si="9"/>
        <v>46.25877388608631</v>
      </c>
      <c r="AA146" s="5">
        <f t="shared" si="10"/>
        <v>49.048983484338009</v>
      </c>
      <c r="AB146" s="5">
        <v>10.9556883253414</v>
      </c>
      <c r="AC146" s="5">
        <v>1.44159717038045</v>
      </c>
      <c r="AD146">
        <v>0</v>
      </c>
      <c r="AE146">
        <v>5.43</v>
      </c>
      <c r="AF146" s="5">
        <v>1</v>
      </c>
      <c r="AG146" s="5">
        <v>1.23</v>
      </c>
    </row>
    <row r="147" spans="1:33" x14ac:dyDescent="0.35">
      <c r="A147" t="s">
        <v>114</v>
      </c>
      <c r="B147" s="5">
        <v>3.6</v>
      </c>
      <c r="C147" s="1">
        <v>1.0899999999999999E-11</v>
      </c>
      <c r="D147" s="1">
        <v>3.3099999999999998E-12</v>
      </c>
      <c r="E147" s="5">
        <v>0.63</v>
      </c>
      <c r="F147" s="5">
        <v>2.36775</v>
      </c>
      <c r="G147" s="5">
        <v>3.2850823139999998</v>
      </c>
      <c r="H147" s="5">
        <v>0.139581818</v>
      </c>
      <c r="I147" s="5">
        <v>47.870249953710697</v>
      </c>
      <c r="J147" s="5">
        <v>1.5747769056351</v>
      </c>
      <c r="K147" s="5">
        <v>1.8</v>
      </c>
      <c r="L147" s="5">
        <v>3.0303030000000002E-2</v>
      </c>
      <c r="M147" s="1">
        <v>1.8699999999999999E-7</v>
      </c>
      <c r="N147" s="1">
        <v>1.2100000000000001E-8</v>
      </c>
      <c r="O147" s="5">
        <v>52.217333893692498</v>
      </c>
      <c r="P147" s="5">
        <v>3.4540395399068002E-2</v>
      </c>
      <c r="Q147" s="5">
        <v>0.73696766599999997</v>
      </c>
      <c r="R147" s="5">
        <v>3.4080428000000003E-2</v>
      </c>
      <c r="S147" t="s">
        <v>27</v>
      </c>
      <c r="T147" s="1">
        <v>9.0999999999999993E-6</v>
      </c>
      <c r="U147" s="1">
        <v>1.2100000000000001E-7</v>
      </c>
      <c r="V147" s="5">
        <v>53.922940169999997</v>
      </c>
      <c r="W147" s="5">
        <v>2.0897290999999998E-2</v>
      </c>
      <c r="X147" s="5">
        <v>407.636820025529</v>
      </c>
      <c r="Y147" s="5">
        <f t="shared" si="8"/>
        <v>3.3322268246928077E-3</v>
      </c>
      <c r="Z147" s="5">
        <f t="shared" si="9"/>
        <v>45.392984509878708</v>
      </c>
      <c r="AA147" s="5">
        <f t="shared" si="10"/>
        <v>49.740068449860509</v>
      </c>
      <c r="AB147" s="5">
        <v>4.6787040982767198</v>
      </c>
      <c r="AC147" s="5">
        <v>0.92820686935059105</v>
      </c>
      <c r="AD147">
        <v>0</v>
      </c>
      <c r="AE147">
        <v>204</v>
      </c>
      <c r="AF147" s="5">
        <v>3</v>
      </c>
      <c r="AG147" s="5">
        <v>1.24</v>
      </c>
    </row>
    <row r="148" spans="1:33" x14ac:dyDescent="0.35">
      <c r="A148" t="s">
        <v>115</v>
      </c>
      <c r="B148" s="5">
        <v>0.35639999999999999</v>
      </c>
      <c r="C148" s="1">
        <v>6.2600000000000004E-12</v>
      </c>
      <c r="D148" s="1">
        <v>1.19E-12</v>
      </c>
      <c r="E148" s="5">
        <v>1.08</v>
      </c>
      <c r="F148" s="5">
        <v>0.2475</v>
      </c>
      <c r="G148" s="5">
        <v>4.2531841110000004</v>
      </c>
      <c r="H148" s="5">
        <v>8.3987879000000001E-2</v>
      </c>
      <c r="I148" s="5">
        <v>45.441050182046602</v>
      </c>
      <c r="J148" s="5">
        <v>8.8822084696901296E-2</v>
      </c>
      <c r="K148" s="5">
        <v>0.82299999999999995</v>
      </c>
      <c r="L148" s="5">
        <v>0.04</v>
      </c>
      <c r="M148" s="1">
        <v>6.4099999999999998E-7</v>
      </c>
      <c r="N148" s="1">
        <v>2.5300000000000002E-8</v>
      </c>
      <c r="O148" s="5">
        <v>50.284922437504697</v>
      </c>
      <c r="P148" s="5">
        <v>1.7940756064379601E-2</v>
      </c>
      <c r="Q148" s="5">
        <v>0.69852118399999996</v>
      </c>
      <c r="R148" s="5">
        <v>8.5173239999999997E-3</v>
      </c>
      <c r="S148" t="s">
        <v>29</v>
      </c>
      <c r="T148" s="1">
        <v>6.3E-7</v>
      </c>
      <c r="U148" s="1">
        <v>1.8200000000000001E-8</v>
      </c>
      <c r="V148" s="5">
        <v>50.281884310000002</v>
      </c>
      <c r="W148" s="5">
        <v>1.3618065E-2</v>
      </c>
      <c r="X148" s="6">
        <v>999.78399999999999</v>
      </c>
      <c r="Y148" s="5">
        <f t="shared" si="8"/>
        <v>3.0338415777009353E-2</v>
      </c>
      <c r="Z148" s="5">
        <f t="shared" si="9"/>
        <v>43.923043080934157</v>
      </c>
      <c r="AA148" s="5">
        <f t="shared" si="10"/>
        <v>48.766915336392252</v>
      </c>
      <c r="AB148" s="5">
        <v>14.1494064515089</v>
      </c>
      <c r="AC148" s="5">
        <v>3.1420046919681601</v>
      </c>
      <c r="AD148" s="9" t="s">
        <v>217</v>
      </c>
      <c r="AE148">
        <v>0.18</v>
      </c>
      <c r="AF148" s="5">
        <v>0</v>
      </c>
      <c r="AG148" s="5">
        <v>0</v>
      </c>
    </row>
    <row r="149" spans="1:33" x14ac:dyDescent="0.35">
      <c r="A149" t="s">
        <v>116</v>
      </c>
      <c r="B149" s="5">
        <v>1.06</v>
      </c>
      <c r="C149" s="1">
        <v>8.1199999999999999E-10</v>
      </c>
      <c r="D149" s="1">
        <v>2.3400000000000002E-10</v>
      </c>
      <c r="E149" s="5">
        <v>0.31</v>
      </c>
      <c r="F149" s="5">
        <v>0.627</v>
      </c>
      <c r="G149" s="5">
        <v>2.2563128020000001</v>
      </c>
      <c r="H149" s="5">
        <v>8.3651514999999996E-2</v>
      </c>
      <c r="I149" s="5">
        <v>48.473561993244303</v>
      </c>
      <c r="J149" s="5">
        <v>0.233220182037677</v>
      </c>
      <c r="K149" s="5">
        <v>1.51</v>
      </c>
      <c r="L149" s="5">
        <v>7.2727272999999995E-2</v>
      </c>
      <c r="M149" s="1">
        <v>6.0500000000000006E-8</v>
      </c>
      <c r="N149" s="1">
        <v>9.1700000000000004E-9</v>
      </c>
      <c r="O149" s="5">
        <v>50.408534782729397</v>
      </c>
      <c r="P149" s="5">
        <v>6.9671636483509103E-2</v>
      </c>
      <c r="Q149" s="5">
        <v>0.70178658500000002</v>
      </c>
      <c r="R149" s="5">
        <v>3.6886207999999997E-2</v>
      </c>
      <c r="S149" t="s">
        <v>27</v>
      </c>
      <c r="T149" s="1">
        <v>1.3999999999999999E-6</v>
      </c>
      <c r="U149" s="1">
        <v>6.06E-8</v>
      </c>
      <c r="V149" s="5">
        <v>51.783814399999997</v>
      </c>
      <c r="W149" s="5">
        <v>2.9571125E-2</v>
      </c>
      <c r="X149" s="5">
        <v>105.13</v>
      </c>
      <c r="Y149" s="5">
        <f t="shared" si="8"/>
        <v>1.2198326934105053E-2</v>
      </c>
      <c r="Z149" s="5">
        <f t="shared" si="9"/>
        <v>46.559862262188517</v>
      </c>
      <c r="AA149" s="5">
        <f t="shared" si="10"/>
        <v>48.494835051673611</v>
      </c>
      <c r="AB149" s="5">
        <v>8.95839540747094</v>
      </c>
      <c r="AC149" s="5">
        <v>0.56423994055243698</v>
      </c>
      <c r="AD149">
        <v>0</v>
      </c>
      <c r="AE149">
        <v>37.700000000000003</v>
      </c>
      <c r="AF149" s="5">
        <v>3.1</v>
      </c>
      <c r="AG149" s="5">
        <v>1.85</v>
      </c>
    </row>
    <row r="150" spans="1:33" x14ac:dyDescent="0.35">
      <c r="A150" t="s">
        <v>117</v>
      </c>
      <c r="B150" s="5">
        <v>5.9130000000000003</v>
      </c>
      <c r="C150" s="1">
        <v>6.5000000000000002E-12</v>
      </c>
      <c r="D150" s="1">
        <v>2.1699999999999998E-12</v>
      </c>
      <c r="E150" s="5">
        <v>0.86</v>
      </c>
      <c r="F150" s="5">
        <v>0.27224999999999999</v>
      </c>
      <c r="G150" s="5">
        <v>3.4435134430000001</v>
      </c>
      <c r="H150" s="5">
        <v>4.7590909000000001E-2</v>
      </c>
      <c r="I150" s="5">
        <v>48.281265612530099</v>
      </c>
      <c r="J150" s="5">
        <v>0.27070092517843702</v>
      </c>
      <c r="K150" s="5">
        <v>1.52</v>
      </c>
      <c r="L150" s="5">
        <v>7.2727272999999995E-2</v>
      </c>
      <c r="M150" s="1">
        <v>1.9600000000000001E-7</v>
      </c>
      <c r="N150" s="1">
        <v>9.1299999999999997E-9</v>
      </c>
      <c r="O150" s="5">
        <v>52.475121697903703</v>
      </c>
      <c r="P150" s="5">
        <v>6.4330363270831595E-2</v>
      </c>
      <c r="Q150" s="5">
        <v>0.39533025500000002</v>
      </c>
      <c r="R150" s="5">
        <v>5.5587853E-2</v>
      </c>
      <c r="S150" t="s">
        <v>27</v>
      </c>
      <c r="T150" s="1">
        <v>2.9000000000000002E-6</v>
      </c>
      <c r="U150" s="1">
        <v>1.2100000000000001E-7</v>
      </c>
      <c r="V150" s="5">
        <v>53.665457709999998</v>
      </c>
      <c r="W150" s="5">
        <v>6.3698442999999993E-2</v>
      </c>
      <c r="X150" s="5">
        <v>95.12</v>
      </c>
      <c r="Y150" s="5">
        <f t="shared" si="8"/>
        <v>3.8955598267529368E-3</v>
      </c>
      <c r="Z150" s="5">
        <f t="shared" si="9"/>
        <v>45.871835491021052</v>
      </c>
      <c r="AA150" s="5">
        <f t="shared" si="10"/>
        <v>50.065691576394656</v>
      </c>
      <c r="AB150" s="5">
        <v>5.0589880703517096</v>
      </c>
      <c r="AC150" s="5">
        <v>0.86510402940707798</v>
      </c>
      <c r="AD150">
        <v>0</v>
      </c>
      <c r="AE150">
        <v>276.58</v>
      </c>
      <c r="AF150" s="5">
        <v>3</v>
      </c>
      <c r="AG150" s="5">
        <v>2.14</v>
      </c>
    </row>
    <row r="151" spans="1:33" x14ac:dyDescent="0.35">
      <c r="A151" t="s">
        <v>118</v>
      </c>
      <c r="B151" s="5">
        <v>0.47910000000000003</v>
      </c>
      <c r="C151" s="1">
        <v>1.66E-10</v>
      </c>
      <c r="D151" s="1">
        <v>1.66E-11</v>
      </c>
      <c r="E151" s="5">
        <v>0.85</v>
      </c>
      <c r="F151" s="5">
        <v>0.19800000000000001</v>
      </c>
      <c r="G151" s="5">
        <v>3.0027455669999998</v>
      </c>
      <c r="H151" s="5">
        <v>7.6427273000000004E-2</v>
      </c>
      <c r="I151" s="5">
        <v>47.132540994627</v>
      </c>
      <c r="J151" s="5">
        <v>5.4946153104904499E-2</v>
      </c>
      <c r="K151" s="5">
        <v>1.93</v>
      </c>
      <c r="L151" s="5">
        <v>3.0303030000000002E-2</v>
      </c>
      <c r="M151" s="1">
        <v>8.6000000000000002E-7</v>
      </c>
      <c r="N151" s="1">
        <v>2.3000000000000001E-8</v>
      </c>
      <c r="O151" s="5">
        <v>50.860531160795901</v>
      </c>
      <c r="P151" s="5">
        <v>1.27059881819207E-2</v>
      </c>
      <c r="Q151" s="5">
        <v>0.97297161899999995</v>
      </c>
      <c r="R151" s="5">
        <v>1.1541029E-2</v>
      </c>
      <c r="S151" t="s">
        <v>39</v>
      </c>
      <c r="T151" s="1">
        <v>6.4999999999999996E-6</v>
      </c>
      <c r="U151" s="1">
        <v>1.2100000000000001E-8</v>
      </c>
      <c r="V151" s="5">
        <v>51.744807160000001</v>
      </c>
      <c r="W151" s="5">
        <v>5.2144929999999997E-3</v>
      </c>
      <c r="X151" s="5">
        <v>35.440100000000001</v>
      </c>
      <c r="Y151" s="5">
        <f t="shared" si="8"/>
        <v>1.2490417750814387E-2</v>
      </c>
      <c r="Z151" s="5">
        <f t="shared" si="9"/>
        <v>45.229117958528718</v>
      </c>
      <c r="AA151" s="5">
        <f t="shared" si="10"/>
        <v>48.957108124697619</v>
      </c>
      <c r="AB151" s="5">
        <v>9.0652376575221894</v>
      </c>
      <c r="AC151" s="5">
        <v>0.59648565354387695</v>
      </c>
      <c r="AD151">
        <v>0</v>
      </c>
      <c r="AE151">
        <v>32.5</v>
      </c>
      <c r="AF151" s="5">
        <v>0</v>
      </c>
      <c r="AG151" s="5">
        <v>0</v>
      </c>
    </row>
    <row r="152" spans="1:33" x14ac:dyDescent="0.35">
      <c r="A152" t="s">
        <v>119</v>
      </c>
      <c r="B152" s="5">
        <v>0.34699999999999998</v>
      </c>
      <c r="C152" s="1">
        <v>3.7700000000000003E-11</v>
      </c>
      <c r="D152" s="1">
        <v>2.18E-12</v>
      </c>
      <c r="E152" s="5">
        <v>2.5550000000000002</v>
      </c>
      <c r="F152" s="5">
        <v>0.150975</v>
      </c>
      <c r="G152" s="5">
        <v>5.6050224039999996</v>
      </c>
      <c r="H152" s="5">
        <v>3.5254544999999998E-2</v>
      </c>
      <c r="I152" s="5">
        <v>46.3842662173032</v>
      </c>
      <c r="J152" s="5">
        <v>3.1814082995471997E-2</v>
      </c>
      <c r="K152" s="5">
        <v>2.09</v>
      </c>
      <c r="L152" s="5">
        <v>2.4242423999999999E-2</v>
      </c>
      <c r="M152" s="1">
        <v>4.3300000000000003E-7</v>
      </c>
      <c r="N152" s="1">
        <v>2.1600000000000002E-8</v>
      </c>
      <c r="O152" s="5">
        <v>50.254889235716597</v>
      </c>
      <c r="P152" s="5">
        <v>2.1890396161007301E-2</v>
      </c>
      <c r="Q152" s="5">
        <v>1.0271717899999999</v>
      </c>
      <c r="R152" s="5">
        <v>7.417547E-3</v>
      </c>
      <c r="S152" t="s">
        <v>205</v>
      </c>
      <c r="T152" s="1">
        <v>4.1E-5</v>
      </c>
      <c r="U152" s="1">
        <v>6.06E-7</v>
      </c>
      <c r="V152" s="5">
        <v>52.235554380000004</v>
      </c>
      <c r="W152" s="5">
        <v>7.1442490000000001E-3</v>
      </c>
      <c r="X152" s="5">
        <v>79.451582716571394</v>
      </c>
      <c r="Y152" s="5">
        <f t="shared" si="8"/>
        <v>9.2744170192964326E-3</v>
      </c>
      <c r="Z152" s="5">
        <f t="shared" si="9"/>
        <v>44.351552837125602</v>
      </c>
      <c r="AA152" s="5">
        <f t="shared" si="10"/>
        <v>48.222175855539</v>
      </c>
      <c r="AB152" s="5">
        <v>7.8093909474298204</v>
      </c>
      <c r="AC152" s="5">
        <v>0.31531585372104798</v>
      </c>
      <c r="AD152">
        <v>0</v>
      </c>
      <c r="AE152">
        <v>161.11599993705701</v>
      </c>
      <c r="AF152" s="5">
        <v>4.17</v>
      </c>
      <c r="AG152" s="5">
        <v>1.19</v>
      </c>
    </row>
    <row r="153" spans="1:33" x14ac:dyDescent="0.35">
      <c r="A153" t="s">
        <v>120</v>
      </c>
      <c r="B153" s="5">
        <v>0.71699999999999997</v>
      </c>
      <c r="C153" s="1">
        <v>2.6099999999999998E-10</v>
      </c>
      <c r="D153" s="1">
        <v>7.7700000000000001E-11</v>
      </c>
      <c r="E153" s="5">
        <v>1.91</v>
      </c>
      <c r="F153" s="5">
        <v>1.1054999999999999</v>
      </c>
      <c r="G153" s="5">
        <v>2.7677107049999998</v>
      </c>
      <c r="H153" s="5">
        <v>6.2290908999999998E-2</v>
      </c>
      <c r="I153" s="5">
        <v>47.992437558630897</v>
      </c>
      <c r="J153" s="5">
        <v>0.28995889402973701</v>
      </c>
      <c r="K153" s="5">
        <v>1.8049999999999999</v>
      </c>
      <c r="L153" s="5">
        <v>6.9090909000000006E-2</v>
      </c>
      <c r="M153" s="1">
        <v>2.2499999999999999E-7</v>
      </c>
      <c r="N153" s="1">
        <v>1.39E-8</v>
      </c>
      <c r="O153" s="5">
        <v>50.668558393251097</v>
      </c>
      <c r="P153" s="5">
        <v>3.1351870338872101E-2</v>
      </c>
      <c r="Q153" s="5">
        <v>0.89995292400000004</v>
      </c>
      <c r="R153" s="5">
        <v>3.3612401E-2</v>
      </c>
      <c r="S153" t="s">
        <v>29</v>
      </c>
      <c r="T153" s="1">
        <v>2.8000000000000002E-7</v>
      </c>
      <c r="U153" s="1">
        <v>1.2100000000000001E-8</v>
      </c>
      <c r="V153" s="5">
        <v>50.771754710000003</v>
      </c>
      <c r="W153" s="5">
        <v>2.4805885E-2</v>
      </c>
      <c r="X153" s="5">
        <v>94.069450688003101</v>
      </c>
      <c r="Y153" s="5">
        <f t="shared" si="8"/>
        <v>2.253894368134346E-2</v>
      </c>
      <c r="Z153" s="5">
        <f t="shared" si="9"/>
        <v>46.345371117008526</v>
      </c>
      <c r="AA153" s="5">
        <f t="shared" si="10"/>
        <v>49.021491951628725</v>
      </c>
      <c r="AB153" s="5">
        <v>12.187749312744</v>
      </c>
      <c r="AC153" s="5">
        <v>2.042413961437</v>
      </c>
      <c r="AD153">
        <v>0</v>
      </c>
      <c r="AE153">
        <v>1.54</v>
      </c>
      <c r="AF153" s="5">
        <v>0</v>
      </c>
      <c r="AG153" s="5">
        <v>0</v>
      </c>
    </row>
    <row r="154" spans="1:33" x14ac:dyDescent="0.35">
      <c r="A154" t="s">
        <v>121</v>
      </c>
      <c r="B154" s="5">
        <v>1.2949999999999999</v>
      </c>
      <c r="C154" s="1">
        <v>3.0499999999999998E-10</v>
      </c>
      <c r="D154" s="1">
        <v>2.9699999999999998E-11</v>
      </c>
      <c r="E154" s="5">
        <v>0.80800000000000005</v>
      </c>
      <c r="F154" s="5">
        <v>6.6000000000000003E-2</v>
      </c>
      <c r="G154" s="5">
        <v>2.7686746430000002</v>
      </c>
      <c r="H154" s="5">
        <v>6.0827273000000001E-2</v>
      </c>
      <c r="I154" s="5">
        <v>48.410807521058501</v>
      </c>
      <c r="J154" s="5">
        <v>4.8533141126551799E-2</v>
      </c>
      <c r="K154" s="5">
        <v>1.3</v>
      </c>
      <c r="L154" s="5">
        <v>1.8181817999999999E-2</v>
      </c>
      <c r="M154" s="1">
        <v>2.3300000000000001E-6</v>
      </c>
      <c r="N154" s="1">
        <v>3.5100000000000003E-8</v>
      </c>
      <c r="O154" s="5">
        <v>52.110585996282097</v>
      </c>
      <c r="P154" s="5">
        <v>9.2645644814206701E-3</v>
      </c>
      <c r="Q154" s="5">
        <v>0.559051886</v>
      </c>
      <c r="R154" s="5">
        <v>8.4440499999999998E-3</v>
      </c>
      <c r="S154" t="s">
        <v>27</v>
      </c>
      <c r="T154" s="1">
        <v>2.9300000000000001E-5</v>
      </c>
      <c r="U154" s="1">
        <v>2.48E-7</v>
      </c>
      <c r="V154" s="5">
        <v>53.222435609999998</v>
      </c>
      <c r="W154" s="5">
        <v>7.5194420000000003E-3</v>
      </c>
      <c r="X154" s="5">
        <v>456.03508989399501</v>
      </c>
      <c r="Y154" s="5">
        <f t="shared" si="8"/>
        <v>5.0966727496132291E-3</v>
      </c>
      <c r="Z154" s="5">
        <f t="shared" si="9"/>
        <v>46.118094270087695</v>
      </c>
      <c r="AA154" s="5">
        <f t="shared" si="10"/>
        <v>49.817872745311291</v>
      </c>
      <c r="AB154" s="5">
        <v>5.7871618980782298</v>
      </c>
      <c r="AC154" s="5">
        <v>0.705273396709308</v>
      </c>
      <c r="AD154">
        <v>0</v>
      </c>
      <c r="AE154">
        <v>41.1</v>
      </c>
      <c r="AF154" s="5">
        <v>2.48</v>
      </c>
      <c r="AG154" s="5">
        <v>1.69</v>
      </c>
    </row>
    <row r="155" spans="1:33" x14ac:dyDescent="0.35">
      <c r="A155" t="s">
        <v>122</v>
      </c>
      <c r="B155" s="5">
        <v>1.6859999999999999</v>
      </c>
      <c r="C155" s="1">
        <v>1.6700000000000001E-11</v>
      </c>
      <c r="D155" s="1">
        <v>1.43E-12</v>
      </c>
      <c r="E155" s="5">
        <v>1.03</v>
      </c>
      <c r="F155" s="5">
        <v>0.35475000000000001</v>
      </c>
      <c r="G155" s="5">
        <v>3.3903553780000002</v>
      </c>
      <c r="H155" s="5">
        <v>6.2851514999999997E-2</v>
      </c>
      <c r="I155" s="5">
        <v>47.514249608958998</v>
      </c>
      <c r="J155" s="5">
        <v>0.15670198854282399</v>
      </c>
      <c r="K155" s="5">
        <v>1.45</v>
      </c>
      <c r="L155" s="5">
        <v>6.6666666999999999E-2</v>
      </c>
      <c r="M155" s="1">
        <v>2.72E-7</v>
      </c>
      <c r="N155" s="1">
        <v>2.8200000000000001E-8</v>
      </c>
      <c r="O155" s="5">
        <v>51.4772205570127</v>
      </c>
      <c r="P155" s="5">
        <v>5.3345250047357101E-2</v>
      </c>
      <c r="Q155" s="5">
        <v>0.58075331200000002</v>
      </c>
      <c r="R155" s="5">
        <v>3.8254340999999997E-2</v>
      </c>
      <c r="S155" t="s">
        <v>150</v>
      </c>
      <c r="T155" s="1">
        <v>7.0999999999999998E-6</v>
      </c>
      <c r="U155" s="1">
        <v>3.03E-7</v>
      </c>
      <c r="V155" s="5">
        <v>52.908080490000003</v>
      </c>
      <c r="W155" s="5">
        <v>3.4086251999999997E-2</v>
      </c>
      <c r="X155" s="5">
        <v>110.52</v>
      </c>
      <c r="Y155" s="5">
        <f t="shared" si="8"/>
        <v>6.167448334270742E-3</v>
      </c>
      <c r="Z155" s="5">
        <f t="shared" si="9"/>
        <v>45.304355128979694</v>
      </c>
      <c r="AA155" s="5">
        <f t="shared" si="10"/>
        <v>49.267326077033395</v>
      </c>
      <c r="AB155" s="5">
        <v>6.3666921444376303</v>
      </c>
      <c r="AC155" s="5">
        <v>0.570958950062877</v>
      </c>
      <c r="AD155">
        <v>0</v>
      </c>
      <c r="AE155">
        <v>112.3</v>
      </c>
      <c r="AF155" s="5">
        <v>2.58</v>
      </c>
      <c r="AG155" s="5">
        <v>1.5</v>
      </c>
    </row>
    <row r="156" spans="1:33" x14ac:dyDescent="0.35">
      <c r="A156" t="s">
        <v>123</v>
      </c>
      <c r="B156" s="5">
        <v>4.0419999999999998</v>
      </c>
      <c r="C156" s="1">
        <v>1.36E-11</v>
      </c>
      <c r="D156" s="1">
        <v>2.0999999999999999E-12</v>
      </c>
      <c r="E156" s="5">
        <v>1.1399999999999999</v>
      </c>
      <c r="F156" s="5">
        <v>0.79200000000000004</v>
      </c>
      <c r="G156" s="5">
        <v>2.2715049060000001</v>
      </c>
      <c r="H156" s="5">
        <v>9.0660606000000005E-2</v>
      </c>
      <c r="I156" s="5">
        <v>48.429577659217898</v>
      </c>
      <c r="J156" s="5">
        <v>0.56048765651249899</v>
      </c>
      <c r="K156" s="5">
        <v>1.79</v>
      </c>
      <c r="L156" s="5">
        <v>0.109090909</v>
      </c>
      <c r="M156" s="1">
        <v>4.6999999999999997E-8</v>
      </c>
      <c r="N156" s="1">
        <v>4.0700000000000002E-9</v>
      </c>
      <c r="O156" s="5">
        <v>51.722225614314297</v>
      </c>
      <c r="P156" s="5">
        <v>8.5376915227179398E-2</v>
      </c>
      <c r="Q156" s="5">
        <v>0.71195640800000004</v>
      </c>
      <c r="R156" s="5">
        <v>0.12565146399999999</v>
      </c>
      <c r="S156" t="s">
        <v>150</v>
      </c>
      <c r="T156" s="1">
        <v>2.4999999999999999E-7</v>
      </c>
      <c r="U156" s="1">
        <v>2.4200000000000002E-8</v>
      </c>
      <c r="V156" s="5">
        <v>52.466955579999997</v>
      </c>
      <c r="W156" s="5">
        <v>8.7419612999999993E-2</v>
      </c>
      <c r="X156" s="5">
        <v>208.36165819489901</v>
      </c>
      <c r="Y156" s="5">
        <f t="shared" si="8"/>
        <v>8.0597684353265198E-3</v>
      </c>
      <c r="Z156" s="5">
        <f t="shared" si="9"/>
        <v>46.335900223516219</v>
      </c>
      <c r="AA156" s="5">
        <f t="shared" si="10"/>
        <v>49.628548178612618</v>
      </c>
      <c r="AB156" s="5">
        <v>7.2793237823237096</v>
      </c>
      <c r="AC156" s="5">
        <v>0.411575536003285</v>
      </c>
      <c r="AD156">
        <v>0</v>
      </c>
      <c r="AE156">
        <v>11</v>
      </c>
      <c r="AF156" s="5">
        <v>2.6</v>
      </c>
      <c r="AG156" s="5">
        <v>1.01</v>
      </c>
    </row>
    <row r="157" spans="1:33" x14ac:dyDescent="0.35">
      <c r="A157" t="s">
        <v>124</v>
      </c>
      <c r="B157" s="5">
        <v>2.73</v>
      </c>
      <c r="C157" s="1">
        <v>1.3100000000000001E-10</v>
      </c>
      <c r="D157" s="1">
        <v>5.73E-12</v>
      </c>
      <c r="E157" s="5">
        <v>0.57999999999999996</v>
      </c>
      <c r="F157" s="5">
        <v>0.2145</v>
      </c>
      <c r="G157" s="5">
        <v>3.2065469289999999</v>
      </c>
      <c r="H157" s="5">
        <v>2.3706061E-2</v>
      </c>
      <c r="I157" s="5">
        <v>48.666711113740497</v>
      </c>
      <c r="J157" s="5">
        <v>0.124094128808241</v>
      </c>
      <c r="K157" s="5">
        <v>1.58</v>
      </c>
      <c r="L157" s="5">
        <v>1.8181817999999999E-2</v>
      </c>
      <c r="M157" s="1">
        <v>1.42E-6</v>
      </c>
      <c r="N157" s="1">
        <v>2.22E-8</v>
      </c>
      <c r="O157" s="5">
        <v>52.701728162467802</v>
      </c>
      <c r="P157" s="5">
        <v>1.24156992704837E-2</v>
      </c>
      <c r="Q157" s="5">
        <v>0.57528399399999997</v>
      </c>
      <c r="R157" s="5">
        <v>1.3769247E-2</v>
      </c>
      <c r="S157" t="s">
        <v>150</v>
      </c>
      <c r="T157" s="1">
        <v>1.5999999999999999E-5</v>
      </c>
      <c r="U157" s="1">
        <v>1.8199999999999999E-7</v>
      </c>
      <c r="V157" s="5">
        <v>53.770638570000003</v>
      </c>
      <c r="W157" s="5">
        <v>1.1508888E-2</v>
      </c>
      <c r="X157" s="5">
        <v>359.49292361674799</v>
      </c>
      <c r="Y157" s="5">
        <f t="shared" si="8"/>
        <v>3.6547640160912165E-3</v>
      </c>
      <c r="Z157" s="5">
        <f t="shared" si="9"/>
        <v>46.229570454044485</v>
      </c>
      <c r="AA157" s="5">
        <f t="shared" si="10"/>
        <v>50.264587502771789</v>
      </c>
      <c r="AB157" s="5">
        <v>4.9000403853540302</v>
      </c>
      <c r="AC157" s="5">
        <v>0.88939484176370098</v>
      </c>
      <c r="AD157">
        <v>0</v>
      </c>
      <c r="AE157">
        <v>93.6</v>
      </c>
      <c r="AF157" s="5">
        <v>2.7</v>
      </c>
      <c r="AG157" s="5">
        <v>1.85</v>
      </c>
    </row>
    <row r="158" spans="1:33" x14ac:dyDescent="0.35">
      <c r="A158" t="s">
        <v>125</v>
      </c>
      <c r="B158" s="5">
        <v>1.2076</v>
      </c>
      <c r="C158" s="1">
        <v>7.3899999999999998E-11</v>
      </c>
      <c r="D158" s="1">
        <v>1.0599999999999999E-11</v>
      </c>
      <c r="E158" s="5">
        <v>0.8</v>
      </c>
      <c r="F158" s="5">
        <v>0.18975</v>
      </c>
      <c r="G158" s="5">
        <v>3.4872012520000002</v>
      </c>
      <c r="H158" s="5">
        <v>6.9184847999999993E-2</v>
      </c>
      <c r="I158" s="5">
        <v>47.720548691351802</v>
      </c>
      <c r="J158" s="5">
        <v>9.0217830743351796E-2</v>
      </c>
      <c r="K158" s="5">
        <v>1.8</v>
      </c>
      <c r="L158" s="5">
        <v>2.4242423999999999E-2</v>
      </c>
      <c r="M158" s="1">
        <v>1.57E-6</v>
      </c>
      <c r="N158" s="1">
        <v>3.2399999999999999E-8</v>
      </c>
      <c r="O158" s="5">
        <v>52.047803905366202</v>
      </c>
      <c r="P158" s="5">
        <v>1.2240910671331101E-2</v>
      </c>
      <c r="Q158" s="5">
        <v>0.85352436499999995</v>
      </c>
      <c r="R158" s="5">
        <v>1.6385721999999998E-2</v>
      </c>
      <c r="S158" t="s">
        <v>27</v>
      </c>
      <c r="T158" s="1">
        <v>1.2E-5</v>
      </c>
      <c r="U158" s="1">
        <v>1.4499999999999999E-7</v>
      </c>
      <c r="V158" s="5">
        <v>52.942924810000001</v>
      </c>
      <c r="W158" s="5">
        <v>9.8514929999999994E-3</v>
      </c>
      <c r="X158" s="5">
        <v>165.124285722254</v>
      </c>
      <c r="Y158" s="5">
        <f t="shared" si="8"/>
        <v>6.038451350312779E-3</v>
      </c>
      <c r="Z158" s="5">
        <f t="shared" si="9"/>
        <v>45.501474263043889</v>
      </c>
      <c r="AA158" s="5">
        <f t="shared" si="10"/>
        <v>49.828729477058289</v>
      </c>
      <c r="AB158" s="5">
        <v>6.2996902666676702</v>
      </c>
      <c r="AC158" s="5">
        <v>0.58373199060467496</v>
      </c>
      <c r="AD158">
        <v>0</v>
      </c>
      <c r="AE158">
        <v>60</v>
      </c>
      <c r="AF158" s="5">
        <v>2.5</v>
      </c>
      <c r="AG158" s="5">
        <v>1.67</v>
      </c>
    </row>
    <row r="159" spans="1:33" x14ac:dyDescent="0.35">
      <c r="A159" t="s">
        <v>126</v>
      </c>
      <c r="B159" s="5">
        <v>3.956</v>
      </c>
      <c r="C159" s="1">
        <v>2.2799999999999999E-10</v>
      </c>
      <c r="D159" s="1">
        <v>9.9899999999999992E-12</v>
      </c>
      <c r="E159" s="5">
        <v>0.72</v>
      </c>
      <c r="F159" s="5">
        <v>0.23924999999999999</v>
      </c>
      <c r="G159" s="5">
        <v>2.6512866430000002</v>
      </c>
      <c r="H159" s="5">
        <v>3.0251515E-2</v>
      </c>
      <c r="I159" s="5">
        <v>49.338807219747899</v>
      </c>
      <c r="J159" s="5">
        <v>0.16739525518901299</v>
      </c>
      <c r="K159" s="5">
        <v>1.21</v>
      </c>
      <c r="L159" s="5">
        <v>2.4242423999999999E-2</v>
      </c>
      <c r="M159" s="1">
        <v>4.2199999999999999E-7</v>
      </c>
      <c r="N159" s="1">
        <v>1.04E-8</v>
      </c>
      <c r="O159" s="5">
        <v>52.251667861880001</v>
      </c>
      <c r="P159" s="5">
        <v>1.9963284796705501E-2</v>
      </c>
      <c r="Q159" s="5">
        <v>0.28238802400000002</v>
      </c>
      <c r="R159" s="5">
        <v>1.0957333E-2</v>
      </c>
      <c r="S159" t="s">
        <v>27</v>
      </c>
      <c r="T159" s="1">
        <v>1.59E-5</v>
      </c>
      <c r="U159" s="1">
        <v>1.73E-7</v>
      </c>
      <c r="V159" s="5">
        <v>53.846554140000002</v>
      </c>
      <c r="W159" s="5">
        <v>1.7501645E-2</v>
      </c>
      <c r="X159" s="5">
        <v>495.3</v>
      </c>
      <c r="Y159" s="5">
        <f t="shared" si="8"/>
        <v>3.4902691693254884E-3</v>
      </c>
      <c r="Z159" s="5">
        <f t="shared" si="9"/>
        <v>46.881666140760096</v>
      </c>
      <c r="AA159" s="5">
        <f t="shared" si="10"/>
        <v>49.794526782892198</v>
      </c>
      <c r="AB159" s="5">
        <v>4.7884338112622498</v>
      </c>
      <c r="AC159" s="5">
        <v>0.90942360770648001</v>
      </c>
      <c r="AD159">
        <v>0</v>
      </c>
      <c r="AE159">
        <v>94.7</v>
      </c>
      <c r="AF159" s="5">
        <v>2.5</v>
      </c>
      <c r="AG159" s="5">
        <v>2.4900000000000002</v>
      </c>
    </row>
    <row r="160" spans="1:33" x14ac:dyDescent="0.35">
      <c r="A160" t="s">
        <v>127</v>
      </c>
      <c r="B160" s="5">
        <v>3.26</v>
      </c>
      <c r="C160" s="1">
        <v>1.3E-11</v>
      </c>
      <c r="D160" s="1">
        <v>1.52E-12</v>
      </c>
      <c r="E160" s="5">
        <v>1.06</v>
      </c>
      <c r="F160" s="5">
        <v>0.19800000000000001</v>
      </c>
      <c r="G160" s="5">
        <v>3.2990331039999998</v>
      </c>
      <c r="H160" s="5">
        <v>5.4175757999999997E-2</v>
      </c>
      <c r="I160" s="5">
        <v>48.126730815662803</v>
      </c>
      <c r="J160" s="5">
        <v>0.13457127789620099</v>
      </c>
      <c r="K160" s="5">
        <v>1.33</v>
      </c>
      <c r="L160" s="5">
        <v>3.6363635999999998E-2</v>
      </c>
      <c r="M160" s="1">
        <v>1.72E-7</v>
      </c>
      <c r="N160" s="1">
        <v>9.9100000000000007E-9</v>
      </c>
      <c r="O160" s="5">
        <v>51.7888469029185</v>
      </c>
      <c r="P160" s="5">
        <v>3.3911138687888802E-2</v>
      </c>
      <c r="Q160" s="5">
        <v>0.37870023000000003</v>
      </c>
      <c r="R160" s="5">
        <v>1.9957765999999998E-2</v>
      </c>
      <c r="S160" t="s">
        <v>27</v>
      </c>
      <c r="T160" s="1">
        <v>9.3999999999999998E-6</v>
      </c>
      <c r="U160" s="1">
        <v>1.8199999999999999E-7</v>
      </c>
      <c r="V160" s="5">
        <v>53.544406109999997</v>
      </c>
      <c r="W160" s="5">
        <v>2.4383378000000001E-2</v>
      </c>
      <c r="X160" s="5">
        <v>721.86253780334096</v>
      </c>
      <c r="Y160" s="5">
        <f t="shared" si="8"/>
        <v>4.1923898396817316E-3</v>
      </c>
      <c r="Z160" s="5">
        <f t="shared" si="9"/>
        <v>45.749192475456873</v>
      </c>
      <c r="AA160" s="5">
        <f t="shared" si="10"/>
        <v>49.41130856271257</v>
      </c>
      <c r="AB160" s="5">
        <v>5.2483199710980504</v>
      </c>
      <c r="AC160" s="5">
        <v>0.82307825710689198</v>
      </c>
      <c r="AD160">
        <v>0</v>
      </c>
      <c r="AE160">
        <v>134</v>
      </c>
      <c r="AF160" s="5">
        <v>2.2999999999999998</v>
      </c>
      <c r="AG160" s="5">
        <v>1.6</v>
      </c>
    </row>
    <row r="161" spans="1:33" x14ac:dyDescent="0.35">
      <c r="A161" t="s">
        <v>128</v>
      </c>
      <c r="B161" s="5">
        <v>1.6</v>
      </c>
      <c r="C161" s="1">
        <v>4.5800000000000003E-12</v>
      </c>
      <c r="D161" s="1">
        <v>1.24E-12</v>
      </c>
      <c r="E161" s="5">
        <v>1.0900000000000001</v>
      </c>
      <c r="F161" s="5">
        <v>0.3795</v>
      </c>
      <c r="G161" s="5">
        <v>3.6520509809999999</v>
      </c>
      <c r="H161" s="5">
        <v>0.189312121</v>
      </c>
      <c r="I161" s="5">
        <v>46.920863313189997</v>
      </c>
      <c r="J161" s="5">
        <v>0.19653551287351301</v>
      </c>
      <c r="K161" s="5">
        <v>1.996</v>
      </c>
      <c r="L161" s="5">
        <v>0.13636363600000001</v>
      </c>
      <c r="M161" s="1">
        <v>1.54E-7</v>
      </c>
      <c r="N161" s="1">
        <v>7.4499999999999997E-9</v>
      </c>
      <c r="O161" s="5">
        <v>51.408511061313298</v>
      </c>
      <c r="P161" s="5">
        <v>6.0361636510512198E-2</v>
      </c>
      <c r="Q161" s="5">
        <v>0.99618524900000005</v>
      </c>
      <c r="R161" s="5">
        <v>0.12979996499999999</v>
      </c>
      <c r="S161" t="s">
        <v>27</v>
      </c>
      <c r="T161" s="1">
        <v>1.1000000000000001E-6</v>
      </c>
      <c r="U161" s="1">
        <v>1.2100000000000001E-7</v>
      </c>
      <c r="V161" s="5">
        <v>52.276199220000002</v>
      </c>
      <c r="W161" s="5">
        <v>7.4056203000000001E-2</v>
      </c>
      <c r="X161" s="5">
        <v>12.25</v>
      </c>
      <c r="Y161" s="5">
        <f t="shared" si="8"/>
        <v>9.048539554024515E-3</v>
      </c>
      <c r="Z161" s="5">
        <f t="shared" si="9"/>
        <v>44.877441802360835</v>
      </c>
      <c r="AA161" s="5">
        <f t="shared" si="10"/>
        <v>49.365089550484136</v>
      </c>
      <c r="AB161" s="5">
        <v>7.7135606210795302</v>
      </c>
      <c r="AC161" s="5">
        <v>0.36053017959078598</v>
      </c>
      <c r="AD161">
        <v>0</v>
      </c>
      <c r="AE161">
        <v>173.6</v>
      </c>
      <c r="AF161" s="5">
        <v>2.72</v>
      </c>
      <c r="AG161" s="5">
        <v>1.07</v>
      </c>
    </row>
    <row r="162" spans="1:33" x14ac:dyDescent="0.35">
      <c r="A162" t="s">
        <v>129</v>
      </c>
      <c r="B162" s="5">
        <v>0.88900000000000001</v>
      </c>
      <c r="C162" s="1">
        <v>9.2299999999999994E-11</v>
      </c>
      <c r="D162" s="1">
        <v>1.6E-11</v>
      </c>
      <c r="E162" s="5">
        <v>0.65</v>
      </c>
      <c r="F162" s="5">
        <v>0.35475000000000001</v>
      </c>
      <c r="G162" s="5">
        <v>3.1406445089999999</v>
      </c>
      <c r="H162" s="5">
        <v>8.8215152000000005E-2</v>
      </c>
      <c r="I162" s="5">
        <v>47.460291576659102</v>
      </c>
      <c r="J162" s="5">
        <v>0.123573308353556</v>
      </c>
      <c r="K162" s="5">
        <v>1.68</v>
      </c>
      <c r="L162" s="5">
        <v>9.6969696999999994E-2</v>
      </c>
      <c r="M162" s="1">
        <v>7.6599999999999995E-7</v>
      </c>
      <c r="N162" s="1">
        <v>3.84E-8</v>
      </c>
      <c r="O162" s="5">
        <v>51.387605604003497</v>
      </c>
      <c r="P162" s="5">
        <v>3.4517987651579499E-2</v>
      </c>
      <c r="Q162" s="5">
        <v>0.81584146300000004</v>
      </c>
      <c r="R162" s="5">
        <v>5.0318933000000003E-2</v>
      </c>
      <c r="S162" t="s">
        <v>150</v>
      </c>
      <c r="T162" s="1">
        <v>2.7999999999999999E-6</v>
      </c>
      <c r="U162" s="1">
        <v>1.8199999999999999E-7</v>
      </c>
      <c r="V162" s="5">
        <v>51.960201159999997</v>
      </c>
      <c r="W162" s="5">
        <v>3.891505E-2</v>
      </c>
      <c r="X162" s="5">
        <v>74.08</v>
      </c>
      <c r="Y162" s="5">
        <f t="shared" ref="Y162:Y184" si="11">1-COS(AB162*PI()/180)</f>
        <v>1.0960493345155586E-2</v>
      </c>
      <c r="Z162" s="5">
        <f t="shared" si="9"/>
        <v>45.50012167937102</v>
      </c>
      <c r="AA162" s="5">
        <f t="shared" si="10"/>
        <v>49.427435706715414</v>
      </c>
      <c r="AB162" s="5">
        <v>8.49083017366587</v>
      </c>
      <c r="AC162" s="5">
        <v>0.42629857465549997</v>
      </c>
      <c r="AD162">
        <v>0</v>
      </c>
      <c r="AE162">
        <v>111.1</v>
      </c>
      <c r="AF162" s="5">
        <v>2.8</v>
      </c>
      <c r="AG162" s="5">
        <v>0.95</v>
      </c>
    </row>
    <row r="163" spans="1:33" x14ac:dyDescent="0.35">
      <c r="A163" t="s">
        <v>130</v>
      </c>
      <c r="B163" s="5">
        <v>2.4</v>
      </c>
      <c r="C163" s="1">
        <v>1.5900000000000001E-12</v>
      </c>
      <c r="D163" s="1">
        <v>6.9799999999999995E-13</v>
      </c>
      <c r="E163" s="5">
        <v>0.93</v>
      </c>
      <c r="F163" s="5">
        <v>0.23100000000000001</v>
      </c>
      <c r="G163" s="5">
        <v>3.6191011099999999</v>
      </c>
      <c r="H163" s="5">
        <v>0.126233333</v>
      </c>
      <c r="I163" s="5">
        <v>46.818135425804499</v>
      </c>
      <c r="J163" s="5">
        <v>0.22676257725613999</v>
      </c>
      <c r="K163" s="5">
        <v>1.494</v>
      </c>
      <c r="L163" s="5">
        <v>0.23454545500000001</v>
      </c>
      <c r="M163" s="1">
        <v>1.18E-7</v>
      </c>
      <c r="N163" s="1">
        <v>1.7800000000000001E-8</v>
      </c>
      <c r="O163" s="5">
        <v>51.456895500959703</v>
      </c>
      <c r="P163" s="5">
        <v>0.140822442219732</v>
      </c>
      <c r="Q163" s="5">
        <v>0.53835861600000001</v>
      </c>
      <c r="R163" s="5">
        <v>0.15452559299999999</v>
      </c>
      <c r="S163" t="s">
        <v>27</v>
      </c>
      <c r="T163" s="1">
        <v>1.22E-6</v>
      </c>
      <c r="U163" s="1">
        <v>9.3299999999999995E-8</v>
      </c>
      <c r="V163" s="5">
        <v>52.487745650000001</v>
      </c>
      <c r="W163" s="5">
        <v>0.12900466199999999</v>
      </c>
      <c r="X163" s="5">
        <v>74.08</v>
      </c>
      <c r="Y163" s="5">
        <f t="shared" si="11"/>
        <v>7.9587578958119076E-3</v>
      </c>
      <c r="Z163" s="5">
        <f t="shared" si="9"/>
        <v>44.718980719536248</v>
      </c>
      <c r="AA163" s="5">
        <f t="shared" si="10"/>
        <v>49.357740794691452</v>
      </c>
      <c r="AB163" s="5">
        <v>7.2335041566435496</v>
      </c>
      <c r="AC163" s="5">
        <v>0.46721254482549301</v>
      </c>
      <c r="AD163">
        <v>0</v>
      </c>
      <c r="AE163">
        <v>23.200000047683702</v>
      </c>
      <c r="AF163" s="5">
        <v>3.3</v>
      </c>
      <c r="AG163" s="5">
        <v>1.68</v>
      </c>
    </row>
    <row r="164" spans="1:33" x14ac:dyDescent="0.35">
      <c r="A164" t="s">
        <v>131</v>
      </c>
      <c r="B164" s="5">
        <v>0.72499999999999998</v>
      </c>
      <c r="C164" s="1">
        <v>3.1699999999999999E-10</v>
      </c>
      <c r="D164" s="1">
        <v>1.0699999999999999E-11</v>
      </c>
      <c r="E164" s="5">
        <v>0.68</v>
      </c>
      <c r="F164" s="5">
        <v>0.26400000000000001</v>
      </c>
      <c r="G164" s="5">
        <v>3.2902900819999998</v>
      </c>
      <c r="H164" s="5">
        <v>2.0760606000000001E-2</v>
      </c>
      <c r="I164" s="5">
        <v>47.799247323961801</v>
      </c>
      <c r="J164" s="5">
        <v>6.4208108122340901E-2</v>
      </c>
      <c r="K164" s="5">
        <v>1.45</v>
      </c>
      <c r="L164" s="5">
        <v>2.4242423999999999E-2</v>
      </c>
      <c r="M164" s="1">
        <v>5.2799999999999996E-7</v>
      </c>
      <c r="N164" s="1">
        <v>1.4100000000000001E-8</v>
      </c>
      <c r="O164" s="5">
        <v>50.966360491413802</v>
      </c>
      <c r="P164" s="5">
        <v>1.2940506216856299E-2</v>
      </c>
      <c r="Q164" s="5">
        <v>0.74091091899999995</v>
      </c>
      <c r="R164" s="5">
        <v>9.7930829999999993E-3</v>
      </c>
      <c r="S164" t="s">
        <v>150</v>
      </c>
      <c r="T164" s="1">
        <v>1.4E-5</v>
      </c>
      <c r="U164" s="1">
        <v>1.8199999999999999E-7</v>
      </c>
      <c r="V164" s="5">
        <v>52.398147350000002</v>
      </c>
      <c r="W164" s="5">
        <v>8.0515150000000004E-3</v>
      </c>
      <c r="X164" s="5">
        <v>466.52297237602897</v>
      </c>
      <c r="Y164" s="5">
        <f t="shared" si="11"/>
        <v>8.4033124480531463E-3</v>
      </c>
      <c r="Z164" s="5">
        <f t="shared" si="9"/>
        <v>45.723697835540577</v>
      </c>
      <c r="AA164" s="5">
        <f t="shared" si="10"/>
        <v>48.890811002992578</v>
      </c>
      <c r="AB164" s="5">
        <v>7.4330573165732998</v>
      </c>
      <c r="AC164" s="5">
        <v>0.34039211258190299</v>
      </c>
      <c r="AD164">
        <v>0</v>
      </c>
      <c r="AE164">
        <v>154.80000000000001</v>
      </c>
      <c r="AF164" s="5">
        <v>2.5499999999999998</v>
      </c>
      <c r="AG164" s="5">
        <v>0.95</v>
      </c>
    </row>
    <row r="165" spans="1:33" x14ac:dyDescent="0.35">
      <c r="A165" t="s">
        <v>132</v>
      </c>
      <c r="B165" s="5">
        <v>6.32</v>
      </c>
      <c r="C165" s="1">
        <v>1.0899999999999999E-11</v>
      </c>
      <c r="D165" s="1">
        <v>2.8299999999999999E-12</v>
      </c>
      <c r="E165" s="5">
        <v>0.72</v>
      </c>
      <c r="F165" s="5">
        <v>0.25574999999999998</v>
      </c>
      <c r="G165" s="5">
        <v>2.9936217429999998</v>
      </c>
      <c r="H165" s="5">
        <v>8.8366666999999996E-2</v>
      </c>
      <c r="I165" s="5">
        <v>48.448467028216399</v>
      </c>
      <c r="J165" s="5">
        <v>0.248191102326735</v>
      </c>
      <c r="K165" s="5">
        <v>1.85</v>
      </c>
      <c r="L165" s="5">
        <v>7.8787879000000005E-2</v>
      </c>
      <c r="M165" s="1">
        <v>5.8899999999999998E-8</v>
      </c>
      <c r="N165" s="1">
        <v>3.9600000000000004E-9</v>
      </c>
      <c r="O165" s="5">
        <v>52.2935422656005</v>
      </c>
      <c r="P165" s="5">
        <v>7.4107670248001203E-2</v>
      </c>
      <c r="Q165" s="5">
        <v>0.741862362</v>
      </c>
      <c r="R165" s="5">
        <v>0.1163507</v>
      </c>
      <c r="S165" t="s">
        <v>27</v>
      </c>
      <c r="T165" s="1">
        <v>5.8999999999999996E-7</v>
      </c>
      <c r="U165" s="1">
        <v>3.6400000000000002E-8</v>
      </c>
      <c r="V165" s="5">
        <v>53.314663340000003</v>
      </c>
      <c r="W165" s="5">
        <v>7.3193481000000005E-2</v>
      </c>
      <c r="X165" s="5">
        <v>51.3</v>
      </c>
      <c r="Y165" s="5">
        <f t="shared" si="11"/>
        <v>4.8193535979418334E-3</v>
      </c>
      <c r="Z165" s="5">
        <f t="shared" si="9"/>
        <v>46.131455820050128</v>
      </c>
      <c r="AA165" s="5">
        <f t="shared" si="10"/>
        <v>49.976531057434229</v>
      </c>
      <c r="AB165" s="5">
        <v>5.62738461225723</v>
      </c>
      <c r="AC165" s="5">
        <v>0.75177072854154203</v>
      </c>
      <c r="AD165">
        <v>0</v>
      </c>
      <c r="AE165">
        <v>23.4</v>
      </c>
      <c r="AF165" s="5">
        <v>2.7</v>
      </c>
      <c r="AG165" s="5">
        <v>1.1499999999999999</v>
      </c>
    </row>
    <row r="166" spans="1:33" x14ac:dyDescent="0.35">
      <c r="A166" t="s">
        <v>133</v>
      </c>
      <c r="B166" s="5">
        <v>2.2749999999999999</v>
      </c>
      <c r="C166" s="1">
        <v>1.28E-10</v>
      </c>
      <c r="D166" s="1">
        <v>2.0399999999999999E-11</v>
      </c>
      <c r="E166" s="5">
        <v>0.89</v>
      </c>
      <c r="F166" s="5">
        <v>0.28050000000000003</v>
      </c>
      <c r="G166" s="5">
        <v>2.3912086960000001</v>
      </c>
      <c r="H166" s="5">
        <v>0.109769697</v>
      </c>
      <c r="I166" s="5">
        <v>48.647952089742702</v>
      </c>
      <c r="J166" s="5">
        <v>0.16023703642255099</v>
      </c>
      <c r="K166" s="5">
        <v>1.86</v>
      </c>
      <c r="L166" s="5">
        <v>6.6666666999999999E-2</v>
      </c>
      <c r="M166" s="1">
        <v>2.7399999999999999E-7</v>
      </c>
      <c r="N166" s="1">
        <v>1.5799999999999999E-8</v>
      </c>
      <c r="O166" s="5">
        <v>51.963036343785397</v>
      </c>
      <c r="P166" s="5">
        <v>4.2507765006438498E-2</v>
      </c>
      <c r="Q166" s="5">
        <v>0.84697465999999999</v>
      </c>
      <c r="R166" s="5">
        <v>6.6985411999999994E-2</v>
      </c>
      <c r="S166" t="s">
        <v>27</v>
      </c>
      <c r="T166" s="1">
        <v>2.3999999999999999E-6</v>
      </c>
      <c r="U166" s="1">
        <v>1.2100000000000001E-7</v>
      </c>
      <c r="V166" s="5">
        <v>52.921559870000003</v>
      </c>
      <c r="W166" s="5">
        <v>4.0732863000000001E-2</v>
      </c>
      <c r="X166" s="5">
        <v>105.9</v>
      </c>
      <c r="Y166" s="5">
        <f t="shared" si="11"/>
        <v>6.1172227536265833E-3</v>
      </c>
      <c r="Z166" s="5">
        <f t="shared" si="9"/>
        <v>46.434506385004191</v>
      </c>
      <c r="AA166" s="5">
        <f t="shared" si="10"/>
        <v>49.749590639046886</v>
      </c>
      <c r="AB166" s="5">
        <v>6.3406884736314</v>
      </c>
      <c r="AC166" s="5">
        <v>0.57880353102972304</v>
      </c>
      <c r="AD166">
        <v>0</v>
      </c>
      <c r="AE166">
        <v>42</v>
      </c>
      <c r="AF166" s="5">
        <v>2</v>
      </c>
      <c r="AG166" s="5">
        <v>1.5</v>
      </c>
    </row>
    <row r="167" spans="1:33" x14ac:dyDescent="0.35">
      <c r="A167" t="s">
        <v>134</v>
      </c>
      <c r="B167" s="5">
        <v>0.55800000000000005</v>
      </c>
      <c r="C167" s="1">
        <v>2.4699999999999999E-11</v>
      </c>
      <c r="D167" s="1">
        <v>7.9200000000000002E-12</v>
      </c>
      <c r="E167" s="5">
        <v>1</v>
      </c>
      <c r="F167" s="5">
        <v>0.35475000000000001</v>
      </c>
      <c r="G167" s="5">
        <v>2.6629525470000002</v>
      </c>
      <c r="H167" s="5">
        <v>0.153193939</v>
      </c>
      <c r="I167" s="5">
        <v>46.4898479003011</v>
      </c>
      <c r="J167" s="5">
        <v>0.15510905230095201</v>
      </c>
      <c r="K167" s="5">
        <v>1.998</v>
      </c>
      <c r="L167" s="5">
        <v>0.13757575799999999</v>
      </c>
      <c r="M167" s="1">
        <v>1.17E-7</v>
      </c>
      <c r="N167" s="1">
        <v>1.1199999999999999E-8</v>
      </c>
      <c r="O167" s="5">
        <v>50.1649516738809</v>
      </c>
      <c r="P167" s="5">
        <v>4.92971960568944E-2</v>
      </c>
      <c r="Q167" s="5">
        <v>0.99911358699999997</v>
      </c>
      <c r="R167" s="5">
        <v>6.0947424E-2</v>
      </c>
      <c r="S167" t="s">
        <v>27</v>
      </c>
      <c r="T167" s="1">
        <v>2.2999999999999999E-7</v>
      </c>
      <c r="U167" s="1">
        <v>1.8200000000000001E-8</v>
      </c>
      <c r="V167" s="5">
        <v>50.465184860000001</v>
      </c>
      <c r="W167" s="5">
        <v>4.3392101000000002E-2</v>
      </c>
      <c r="X167" s="5">
        <v>40.392899999999997</v>
      </c>
      <c r="Y167" s="5">
        <f t="shared" si="11"/>
        <v>2.7145712962412305E-2</v>
      </c>
      <c r="Z167" s="5">
        <f t="shared" si="9"/>
        <v>44.923549152871367</v>
      </c>
      <c r="AA167" s="5">
        <f t="shared" si="10"/>
        <v>48.598652926451166</v>
      </c>
      <c r="AB167" s="5">
        <v>13.380600947907</v>
      </c>
      <c r="AC167" s="5">
        <v>2.7017346152021702</v>
      </c>
      <c r="AD167">
        <v>0</v>
      </c>
      <c r="AE167">
        <v>3.52</v>
      </c>
      <c r="AF167" s="5">
        <v>2</v>
      </c>
      <c r="AG167" s="5">
        <v>1.04</v>
      </c>
    </row>
    <row r="168" spans="1:33" x14ac:dyDescent="0.35">
      <c r="A168" t="s">
        <v>135</v>
      </c>
      <c r="B168" s="5">
        <v>0.35099999999999998</v>
      </c>
      <c r="C168" s="1">
        <v>4.4300000000000003E-12</v>
      </c>
      <c r="D168" s="1">
        <v>6.8200000000000002E-13</v>
      </c>
      <c r="E168" s="5">
        <v>0.57777999999999996</v>
      </c>
      <c r="F168" s="5">
        <v>0.14652799999999999</v>
      </c>
      <c r="G168" s="5">
        <v>4.1906346509999999</v>
      </c>
      <c r="H168" s="5">
        <v>7.2984999999999994E-2</v>
      </c>
      <c r="I168" s="5">
        <v>45.209621528690903</v>
      </c>
      <c r="J168" s="5">
        <v>6.9546738207512199E-2</v>
      </c>
      <c r="K168" s="5">
        <v>2.0270000000000001</v>
      </c>
      <c r="L168" s="5">
        <v>0.14199999999999999</v>
      </c>
      <c r="M168" s="1">
        <v>1.54E-7</v>
      </c>
      <c r="N168" s="1">
        <v>1.16E-8</v>
      </c>
      <c r="O168" s="5">
        <v>49.809431519191897</v>
      </c>
      <c r="P168" s="5">
        <v>3.7608008876963799E-2</v>
      </c>
      <c r="Q168" s="5">
        <v>1.0081558960000001</v>
      </c>
      <c r="R168" s="5">
        <v>4.3068417999999997E-2</v>
      </c>
      <c r="S168" t="s">
        <v>29</v>
      </c>
      <c r="T168" s="1">
        <v>1.35E-7</v>
      </c>
      <c r="U168" s="1">
        <v>6.1799999999999998E-9</v>
      </c>
      <c r="V168" s="5">
        <v>49.756660699999998</v>
      </c>
      <c r="W168" s="5">
        <v>2.7193228E-2</v>
      </c>
      <c r="X168" s="6">
        <v>44.269199999999998</v>
      </c>
      <c r="Y168" s="5">
        <f t="shared" si="11"/>
        <v>4.172210943694532E-2</v>
      </c>
      <c r="Z168" s="5">
        <f t="shared" si="9"/>
        <v>43.829987786586955</v>
      </c>
      <c r="AA168" s="5">
        <f t="shared" si="10"/>
        <v>48.429797777087948</v>
      </c>
      <c r="AB168" s="5">
        <v>16.608959159837301</v>
      </c>
      <c r="AC168" s="5">
        <v>4.6760545231983999</v>
      </c>
      <c r="AD168" t="s">
        <v>212</v>
      </c>
      <c r="AE168">
        <v>0.29599994421005199</v>
      </c>
      <c r="AF168" s="5">
        <v>2.2000000000000002</v>
      </c>
      <c r="AG168" s="5">
        <v>1.3025199999999999</v>
      </c>
    </row>
    <row r="169" spans="1:33" x14ac:dyDescent="0.35">
      <c r="A169" t="s">
        <v>136</v>
      </c>
      <c r="B169" s="5">
        <v>0.57299999999999995</v>
      </c>
      <c r="C169" s="1">
        <v>2.6899999999999999E-11</v>
      </c>
      <c r="D169" s="1">
        <v>5.1599999999999998E-12</v>
      </c>
      <c r="E169" s="5">
        <v>0.87988</v>
      </c>
      <c r="F169" s="5">
        <v>0.17277799999999999</v>
      </c>
      <c r="G169" s="5">
        <v>3.0011412769999999</v>
      </c>
      <c r="H169" s="5">
        <v>7.5176699999999999E-2</v>
      </c>
      <c r="I169" s="5">
        <v>46.531136604049301</v>
      </c>
      <c r="J169" s="5">
        <v>8.9974500914850902E-2</v>
      </c>
      <c r="K169" s="5">
        <v>1.86</v>
      </c>
      <c r="L169" s="5">
        <v>0.08</v>
      </c>
      <c r="M169" s="1">
        <v>3.9900000000000001E-7</v>
      </c>
      <c r="N169" s="1">
        <v>1.6400000000000001E-8</v>
      </c>
      <c r="O169" s="5">
        <v>50.698446252727898</v>
      </c>
      <c r="P169" s="5">
        <v>2.3797931141695799E-2</v>
      </c>
      <c r="Q169" s="5">
        <v>0.93855122099999999</v>
      </c>
      <c r="R169" s="5">
        <v>3.4011942000000003E-2</v>
      </c>
      <c r="S169" t="s">
        <v>39</v>
      </c>
      <c r="T169" s="1">
        <v>6.7000000000000004E-7</v>
      </c>
      <c r="U169" s="1">
        <v>1.8200000000000001E-8</v>
      </c>
      <c r="V169" s="5">
        <v>50.93039186</v>
      </c>
      <c r="W169" s="5">
        <v>1.9668991E-2</v>
      </c>
      <c r="X169" s="6">
        <v>64.047899999999998</v>
      </c>
      <c r="Y169" s="5">
        <f t="shared" si="11"/>
        <v>2.0471027184302493E-2</v>
      </c>
      <c r="Z169" s="5">
        <f t="shared" si="9"/>
        <v>44.842276239055835</v>
      </c>
      <c r="AA169" s="5">
        <f t="shared" si="10"/>
        <v>49.009585887734431</v>
      </c>
      <c r="AB169" s="5">
        <v>11.613178869619899</v>
      </c>
      <c r="AC169" s="5">
        <v>1.74289016306971</v>
      </c>
      <c r="AD169">
        <v>0</v>
      </c>
      <c r="AE169">
        <v>3.92</v>
      </c>
      <c r="AF169" s="5">
        <v>1</v>
      </c>
      <c r="AG169" s="5">
        <v>1.4903999999999999</v>
      </c>
    </row>
    <row r="170" spans="1:33" x14ac:dyDescent="0.35">
      <c r="A170" t="s">
        <v>151</v>
      </c>
      <c r="B170" s="5">
        <v>1.47</v>
      </c>
      <c r="C170" s="1">
        <v>1.5772480530985921E-13</v>
      </c>
      <c r="D170" s="1">
        <v>7.0593551631067977E-14</v>
      </c>
      <c r="E170" s="5">
        <v>0.89575999999999989</v>
      </c>
      <c r="F170" s="5">
        <v>0.135741</v>
      </c>
      <c r="G170" s="5">
        <v>5.4406630467403341</v>
      </c>
      <c r="H170" s="5">
        <v>9.8532999999999996E-2</v>
      </c>
      <c r="I170" s="5">
        <v>45.288813404908801</v>
      </c>
      <c r="J170" s="5">
        <v>0.20155541518095399</v>
      </c>
      <c r="K170" s="5">
        <v>1.73</v>
      </c>
      <c r="L170" s="5">
        <v>7.8787879000000005E-2</v>
      </c>
      <c r="M170" s="3">
        <f>6.19432*10^-8</f>
        <v>6.1943199999999998E-8</v>
      </c>
      <c r="N170" s="2">
        <f>2.06477*10^-8</f>
        <v>2.0647700000000001E-8</v>
      </c>
      <c r="O170" s="5">
        <v>50.8178130592119</v>
      </c>
      <c r="P170" s="5">
        <v>0.148033970121629</v>
      </c>
      <c r="Q170" s="5">
        <f>1/(1+B170)^(2-K170)</f>
        <v>0.78337881486107608</v>
      </c>
      <c r="R170" s="5">
        <f>(1 + B170)^(-2 +K170)*LN(1+B170)*L170</f>
        <v>5.580902719215762E-2</v>
      </c>
      <c r="S170" t="s">
        <v>150</v>
      </c>
      <c r="T170" s="1">
        <v>5.3000000000000001E-6</v>
      </c>
      <c r="U170" s="1">
        <v>3.9999999999999998E-7</v>
      </c>
      <c r="V170" s="8">
        <v>52.084000000000003</v>
      </c>
      <c r="W170" s="8">
        <v>3.80097E-2</v>
      </c>
      <c r="X170" s="6">
        <v>24.0946</v>
      </c>
      <c r="Y170" s="5">
        <f t="shared" si="11"/>
        <v>1.0167508503580502E-2</v>
      </c>
      <c r="Z170" s="5">
        <f t="shared" si="9"/>
        <v>43.296027949207115</v>
      </c>
      <c r="AA170" s="5">
        <f t="shared" si="10"/>
        <v>48.825027603510215</v>
      </c>
      <c r="AB170" s="5">
        <v>8.1773684183695394</v>
      </c>
      <c r="AC170" s="5">
        <v>0.35964716564360999</v>
      </c>
      <c r="AD170">
        <v>0</v>
      </c>
      <c r="AE170">
        <v>549.9</v>
      </c>
      <c r="AF170" s="5">
        <v>0</v>
      </c>
      <c r="AG170" s="5">
        <v>0</v>
      </c>
    </row>
    <row r="171" spans="1:33" x14ac:dyDescent="0.35">
      <c r="A171" t="s">
        <v>137</v>
      </c>
      <c r="B171" s="5">
        <v>1.3194999999999999</v>
      </c>
      <c r="C171" s="1">
        <v>1.4800000000000001E-10</v>
      </c>
      <c r="D171" s="1">
        <v>1.5300000000000001E-11</v>
      </c>
      <c r="E171" s="5">
        <v>1.2322500000000001</v>
      </c>
      <c r="F171" s="5">
        <v>0.111111</v>
      </c>
      <c r="G171" s="5">
        <v>2.3865856230000002</v>
      </c>
      <c r="H171" s="5">
        <v>5.9603299999999998E-2</v>
      </c>
      <c r="I171" s="5">
        <v>48.271036381413602</v>
      </c>
      <c r="J171" s="5">
        <v>6.0531115839853898E-2</v>
      </c>
      <c r="K171" s="5">
        <v>1.3</v>
      </c>
      <c r="L171" s="5">
        <v>0.08</v>
      </c>
      <c r="M171" s="1">
        <v>7.3600000000000003E-7</v>
      </c>
      <c r="N171" s="1">
        <v>5.8899999999999998E-8</v>
      </c>
      <c r="O171" s="5">
        <v>51.627013572533301</v>
      </c>
      <c r="P171" s="5">
        <v>4.5413858843785002E-2</v>
      </c>
      <c r="Q171" s="5">
        <v>0.55491177000000003</v>
      </c>
      <c r="R171" s="5">
        <v>3.7350073999999997E-2</v>
      </c>
      <c r="S171" t="s">
        <v>27</v>
      </c>
      <c r="T171" s="1">
        <v>2.6000000000000001E-6</v>
      </c>
      <c r="U171" s="1">
        <v>6.06E-8</v>
      </c>
      <c r="V171" s="5">
        <v>52.187580230000002</v>
      </c>
      <c r="W171" s="5">
        <v>3.0934553E-2</v>
      </c>
      <c r="X171" s="5">
        <v>117.36499999999999</v>
      </c>
      <c r="Y171" s="5">
        <f t="shared" si="11"/>
        <v>9.5482922191735264E-3</v>
      </c>
      <c r="Z171" s="5">
        <f t="shared" si="9"/>
        <v>46.25096208324733</v>
      </c>
      <c r="AA171" s="5">
        <f t="shared" si="10"/>
        <v>49.606939274367029</v>
      </c>
      <c r="AB171" s="5">
        <v>7.92403986736044</v>
      </c>
      <c r="AC171" s="5">
        <v>0.32727001781521098</v>
      </c>
      <c r="AD171">
        <v>0</v>
      </c>
      <c r="AE171">
        <v>7.21</v>
      </c>
      <c r="AF171" s="5">
        <v>1</v>
      </c>
      <c r="AG171" s="5">
        <v>1.4279200000000001</v>
      </c>
    </row>
    <row r="172" spans="1:33" x14ac:dyDescent="0.35">
      <c r="A172" t="s">
        <v>138</v>
      </c>
      <c r="B172" s="5">
        <v>3.5</v>
      </c>
      <c r="C172" s="1">
        <v>2.7299999999999999E-11</v>
      </c>
      <c r="D172" s="1">
        <v>1.8599999999999999E-11</v>
      </c>
      <c r="E172" s="5">
        <v>0.85253999999999996</v>
      </c>
      <c r="F172" s="5">
        <v>0.17521100000000001</v>
      </c>
      <c r="G172" s="5">
        <v>2.5966774859999999</v>
      </c>
      <c r="H172" s="5">
        <v>0.20610600000000001</v>
      </c>
      <c r="I172" s="5">
        <v>48.388680082930101</v>
      </c>
      <c r="J172" s="5">
        <v>0.317256112160413</v>
      </c>
      <c r="K172" s="5">
        <v>1.927</v>
      </c>
      <c r="L172" s="5">
        <v>0.36099999999999999</v>
      </c>
      <c r="M172" s="1">
        <v>6.87E-8</v>
      </c>
      <c r="N172" s="1">
        <v>1.3599999999999999E-8</v>
      </c>
      <c r="O172" s="5">
        <v>51.838112376724602</v>
      </c>
      <c r="P172" s="5">
        <v>0.25099348475583999</v>
      </c>
      <c r="Q172" s="5">
        <v>0.89601542599999995</v>
      </c>
      <c r="R172" s="5">
        <v>0.48651123400000001</v>
      </c>
      <c r="S172" t="s">
        <v>27</v>
      </c>
      <c r="T172" s="1">
        <v>5.4000000000000002E-7</v>
      </c>
      <c r="U172" s="1">
        <v>5.0799999999999998E-8</v>
      </c>
      <c r="V172" s="5">
        <v>52.751832329999999</v>
      </c>
      <c r="W172" s="5">
        <v>0.23932284400000001</v>
      </c>
      <c r="X172" s="5">
        <v>28.955500000000001</v>
      </c>
      <c r="Y172" s="5">
        <f t="shared" si="11"/>
        <v>6.7806300411639153E-3</v>
      </c>
      <c r="Z172" s="5">
        <f t="shared" si="9"/>
        <v>46.219950132355898</v>
      </c>
      <c r="AA172" s="5">
        <f t="shared" si="10"/>
        <v>49.669382426150399</v>
      </c>
      <c r="AB172" s="5">
        <v>6.6760312324362401</v>
      </c>
      <c r="AC172" s="5">
        <v>0.691214303041078</v>
      </c>
      <c r="AD172">
        <v>0</v>
      </c>
      <c r="AE172">
        <v>24.299999952316298</v>
      </c>
      <c r="AF172" s="5">
        <v>2</v>
      </c>
      <c r="AG172" s="5">
        <v>1.2180800000000001</v>
      </c>
    </row>
    <row r="173" spans="1:33" x14ac:dyDescent="0.35">
      <c r="A173" t="s">
        <v>139</v>
      </c>
      <c r="B173" s="5">
        <v>1.758</v>
      </c>
      <c r="C173" s="1">
        <v>2.3600000000000001E-9</v>
      </c>
      <c r="D173" s="1">
        <v>7.8800000000000002E-11</v>
      </c>
      <c r="E173" s="5">
        <v>0.82789000000000001</v>
      </c>
      <c r="F173" s="5">
        <v>0.10172200000000001</v>
      </c>
      <c r="G173" s="5">
        <v>2.0727957379999999</v>
      </c>
      <c r="H173" s="5">
        <v>1.5262899999999999E-2</v>
      </c>
      <c r="I173" s="5">
        <v>49.620420910989303</v>
      </c>
      <c r="J173" s="5">
        <v>4.71056715086276E-2</v>
      </c>
      <c r="K173" s="5">
        <v>1.08</v>
      </c>
      <c r="L173" s="5">
        <v>0.03</v>
      </c>
      <c r="M173" s="1">
        <v>3.4999999999999999E-6</v>
      </c>
      <c r="N173" s="1">
        <v>8.4999999999999994E-8</v>
      </c>
      <c r="O173" s="5">
        <v>52.462060909881998</v>
      </c>
      <c r="P173" s="5">
        <v>1.6910156186840899E-2</v>
      </c>
      <c r="Q173" s="5">
        <v>0.39323600800000003</v>
      </c>
      <c r="R173" s="5">
        <v>1.1968206E-2</v>
      </c>
      <c r="S173" t="s">
        <v>27</v>
      </c>
      <c r="T173" s="1">
        <v>2.1999999999999999E-5</v>
      </c>
      <c r="U173" s="1">
        <v>1.8199999999999999E-7</v>
      </c>
      <c r="V173" s="5">
        <v>53.274864639999997</v>
      </c>
      <c r="W173" s="5">
        <v>1.3697414999999999E-2</v>
      </c>
      <c r="X173" s="6">
        <v>25.0928</v>
      </c>
      <c r="Y173" s="5">
        <f t="shared" si="11"/>
        <v>4.9371236217017334E-3</v>
      </c>
      <c r="Z173" s="5">
        <f t="shared" si="9"/>
        <v>47.31389491273805</v>
      </c>
      <c r="AA173" s="5">
        <f t="shared" si="10"/>
        <v>50.155534911630745</v>
      </c>
      <c r="AB173" s="5">
        <v>5.6957835048367302</v>
      </c>
      <c r="AC173" s="5">
        <v>0.72634453917902198</v>
      </c>
      <c r="AD173">
        <v>0</v>
      </c>
      <c r="AE173">
        <v>14.79</v>
      </c>
      <c r="AF173" s="5">
        <v>2</v>
      </c>
      <c r="AG173" s="5">
        <v>1.20482</v>
      </c>
    </row>
    <row r="174" spans="1:33" x14ac:dyDescent="0.35">
      <c r="A174" t="s">
        <v>140</v>
      </c>
      <c r="B174" s="5">
        <v>2.06</v>
      </c>
      <c r="C174" s="1">
        <v>1.2900000000000001E-9</v>
      </c>
      <c r="D174" s="1">
        <v>1.6500000000000001E-11</v>
      </c>
      <c r="E174" s="5">
        <v>0.69303999999999999</v>
      </c>
      <c r="F174" s="5">
        <v>9.2886899999999994E-2</v>
      </c>
      <c r="G174" s="5">
        <v>2.8927485740000001</v>
      </c>
      <c r="H174" s="5">
        <v>7.3888499999999998E-3</v>
      </c>
      <c r="I174" s="5">
        <v>49.453671952360502</v>
      </c>
      <c r="J174" s="5">
        <v>4.5457839235983399E-2</v>
      </c>
      <c r="K174" s="5">
        <v>1.23</v>
      </c>
      <c r="L174" s="5">
        <v>0.04</v>
      </c>
      <c r="M174" s="1">
        <v>1.5E-6</v>
      </c>
      <c r="N174" s="1">
        <v>5.1399999999999997E-8</v>
      </c>
      <c r="O174" s="5">
        <v>52.294265051798902</v>
      </c>
      <c r="P174" s="5">
        <v>2.4473438245055101E-2</v>
      </c>
      <c r="Q174" s="5">
        <v>0.42266326300000001</v>
      </c>
      <c r="R174" s="5">
        <v>1.8908516E-2</v>
      </c>
      <c r="S174" t="s">
        <v>150</v>
      </c>
      <c r="T174" s="1">
        <v>1.7E-5</v>
      </c>
      <c r="U174" s="1">
        <v>1.8199999999999999E-7</v>
      </c>
      <c r="V174" s="5">
        <v>53.364087079999997</v>
      </c>
      <c r="W174" s="5">
        <v>1.9977446999999999E-2</v>
      </c>
      <c r="X174" s="5">
        <v>697.25527250729999</v>
      </c>
      <c r="Y174" s="5">
        <f t="shared" si="11"/>
        <v>4.6770047018249716E-3</v>
      </c>
      <c r="Z174" s="5">
        <f t="shared" si="9"/>
        <v>47.12363975886845</v>
      </c>
      <c r="AA174" s="5">
        <f t="shared" si="10"/>
        <v>49.96423285830685</v>
      </c>
      <c r="AB174" s="5">
        <v>5.5435879906786303</v>
      </c>
      <c r="AC174" s="5">
        <v>0.76054718745604699</v>
      </c>
      <c r="AD174">
        <v>0</v>
      </c>
      <c r="AE174">
        <v>40.9</v>
      </c>
      <c r="AF174" s="5">
        <v>2</v>
      </c>
      <c r="AG174" s="5">
        <v>1.33474</v>
      </c>
    </row>
    <row r="175" spans="1:33" x14ac:dyDescent="0.35">
      <c r="A175" t="s">
        <v>152</v>
      </c>
      <c r="B175" s="5">
        <v>0.755</v>
      </c>
      <c r="C175" s="1">
        <v>1.2400808473164389E-9</v>
      </c>
      <c r="D175" s="1">
        <v>8.8016306167817534E-11</v>
      </c>
      <c r="E175" s="5">
        <v>1.1425700000000001</v>
      </c>
      <c r="F175" s="5">
        <v>0.124474</v>
      </c>
      <c r="G175" s="5">
        <v>2.7676328791981568</v>
      </c>
      <c r="H175" s="5">
        <v>2.1350999999999998E-2</v>
      </c>
      <c r="I175" s="5">
        <v>48.545418884799098</v>
      </c>
      <c r="J175" s="5">
        <v>4.3297703271730201E-2</v>
      </c>
      <c r="K175" s="5">
        <v>2.1</v>
      </c>
      <c r="L175" s="5">
        <v>0.224242424</v>
      </c>
      <c r="M175" s="3">
        <v>4.2393499999999999E-7</v>
      </c>
      <c r="N175" s="2">
        <v>1.0501696969696971E-7</v>
      </c>
      <c r="O175" s="5">
        <v>51.068936161102101</v>
      </c>
      <c r="P175" s="5">
        <v>0.120711053450561</v>
      </c>
      <c r="Q175" s="5">
        <f>1/(1+B175)^(2-K175)</f>
        <v>1.0578588217066764</v>
      </c>
      <c r="R175" s="5">
        <f>(1 + B175)^(-2 +K175)*LN(1+B175)*L175</f>
        <v>0.13342707720335722</v>
      </c>
      <c r="S175" t="s">
        <v>45</v>
      </c>
      <c r="T175" s="1">
        <v>7.8999999999999995E-7</v>
      </c>
      <c r="U175" s="1">
        <v>1.9000000000000001E-7</v>
      </c>
      <c r="V175" s="5">
        <v>51.347799999999999</v>
      </c>
      <c r="W175" s="5">
        <v>0.11794300000000001</v>
      </c>
      <c r="X175" s="6">
        <v>38.216900000000003</v>
      </c>
      <c r="Y175" s="5">
        <f t="shared" si="11"/>
        <v>1.5891720502159146E-2</v>
      </c>
      <c r="Z175" s="5">
        <f t="shared" si="9"/>
        <v>46.746589803035093</v>
      </c>
      <c r="AA175" s="5">
        <f t="shared" si="10"/>
        <v>49.270107079338096</v>
      </c>
      <c r="AB175" s="5">
        <v>10.228216519008299</v>
      </c>
      <c r="AC175" s="5">
        <v>1.1355786809535899</v>
      </c>
      <c r="AD175">
        <v>0</v>
      </c>
      <c r="AE175">
        <v>172.1</v>
      </c>
      <c r="AF175" s="5">
        <v>2.61</v>
      </c>
      <c r="AG175" s="5">
        <v>1.8677999999999999</v>
      </c>
    </row>
    <row r="176" spans="1:33" x14ac:dyDescent="0.35">
      <c r="A176" t="s">
        <v>141</v>
      </c>
      <c r="B176" s="5">
        <v>1.359</v>
      </c>
      <c r="C176" s="1">
        <v>9.2800000000000005E-11</v>
      </c>
      <c r="D176" s="1">
        <v>6.3799999999999999E-12</v>
      </c>
      <c r="E176" s="5">
        <v>0.51297000000000004</v>
      </c>
      <c r="F176" s="5">
        <v>0.104517</v>
      </c>
      <c r="G176" s="5">
        <v>3.534732059</v>
      </c>
      <c r="H176" s="5">
        <v>2.4770400000000001E-2</v>
      </c>
      <c r="I176" s="5">
        <v>47.833608356575198</v>
      </c>
      <c r="J176" s="5">
        <v>4.9082446536253301E-2</v>
      </c>
      <c r="K176" s="5">
        <v>1.452</v>
      </c>
      <c r="L176" s="5">
        <v>0.59636363599999997</v>
      </c>
      <c r="M176" s="1">
        <v>8.3400000000000006E-8</v>
      </c>
      <c r="N176" s="1">
        <v>3.0899999999999999E-8</v>
      </c>
      <c r="O176" s="5">
        <v>50.764501208438297</v>
      </c>
      <c r="P176" s="5">
        <v>0.27440899021696602</v>
      </c>
      <c r="Q176" s="5">
        <v>0.62480585200000005</v>
      </c>
      <c r="R176" s="5">
        <v>0.31978926499999999</v>
      </c>
      <c r="S176" t="s">
        <v>150</v>
      </c>
      <c r="T176" s="1">
        <v>4.7999999999999998E-6</v>
      </c>
      <c r="U176" s="1">
        <v>2.4200000000000002E-7</v>
      </c>
      <c r="V176" s="5">
        <v>52.53725652</v>
      </c>
      <c r="W176" s="5">
        <v>0.22335719600000001</v>
      </c>
      <c r="X176" s="6">
        <v>38.190199999999997</v>
      </c>
      <c r="Y176" s="5">
        <f t="shared" si="11"/>
        <v>7.7232724140783304E-3</v>
      </c>
      <c r="Z176" s="5">
        <f t="shared" si="9"/>
        <v>45.721409710051987</v>
      </c>
      <c r="AA176" s="5">
        <f t="shared" si="10"/>
        <v>48.652302561915086</v>
      </c>
      <c r="AB176" s="5">
        <v>7.1255471496524398</v>
      </c>
      <c r="AC176" s="5">
        <v>0.62232758574774105</v>
      </c>
      <c r="AD176">
        <v>0</v>
      </c>
      <c r="AE176">
        <v>112.2</v>
      </c>
      <c r="AF176" s="5">
        <v>2.2999999999999998</v>
      </c>
      <c r="AG176" s="5">
        <v>2.1147999999999998</v>
      </c>
    </row>
    <row r="177" spans="1:33" x14ac:dyDescent="0.35">
      <c r="A177" t="s">
        <v>142</v>
      </c>
      <c r="B177" s="5">
        <v>2.33</v>
      </c>
      <c r="C177" s="1">
        <v>4.33E-10</v>
      </c>
      <c r="D177" s="1">
        <v>2.74E-11</v>
      </c>
      <c r="E177" s="5">
        <v>1.3231900000000001</v>
      </c>
      <c r="F177" s="5">
        <v>9.1887300000000005E-2</v>
      </c>
      <c r="G177" s="5">
        <v>2.4250957660000001</v>
      </c>
      <c r="H177" s="5">
        <v>3.8293000000000001E-2</v>
      </c>
      <c r="I177" s="5">
        <v>49.428012485152102</v>
      </c>
      <c r="J177" s="5">
        <v>5.5315736278301997E-2</v>
      </c>
      <c r="K177" s="5">
        <v>1.425</v>
      </c>
      <c r="L177" s="5">
        <v>9.4545455E-2</v>
      </c>
      <c r="M177" s="1">
        <v>7.1800000000000005E-7</v>
      </c>
      <c r="N177" s="1">
        <v>6.1999999999999999E-8</v>
      </c>
      <c r="O177" s="5">
        <v>52.178394846948002</v>
      </c>
      <c r="P177" s="5">
        <v>6.2017904901590003E-2</v>
      </c>
      <c r="Q177" s="5">
        <v>0.50071957</v>
      </c>
      <c r="R177" s="5">
        <v>5.6949622999999998E-2</v>
      </c>
      <c r="S177" t="s">
        <v>27</v>
      </c>
      <c r="T177" s="1">
        <v>2.8E-5</v>
      </c>
      <c r="U177" s="1">
        <v>6.06E-7</v>
      </c>
      <c r="V177" s="5">
        <v>53.785630640000001</v>
      </c>
      <c r="W177" s="5">
        <v>5.0281082999999997E-2</v>
      </c>
      <c r="X177" s="6">
        <v>48.190199999999997</v>
      </c>
      <c r="Y177" s="5">
        <f t="shared" si="11"/>
        <v>3.621675941649749E-3</v>
      </c>
      <c r="Z177" s="5">
        <f t="shared" si="9"/>
        <v>46.986922073303106</v>
      </c>
      <c r="AA177" s="5">
        <f t="shared" si="10"/>
        <v>49.737304435099006</v>
      </c>
      <c r="AB177" s="5">
        <v>4.8777954500428002</v>
      </c>
      <c r="AC177" s="5">
        <v>0.89634732269870998</v>
      </c>
      <c r="AD177">
        <v>0</v>
      </c>
      <c r="AE177">
        <v>110.2</v>
      </c>
      <c r="AF177" s="5">
        <v>2.2999999999999998</v>
      </c>
      <c r="AG177" s="5">
        <v>1.3269500000000001</v>
      </c>
    </row>
    <row r="178" spans="1:33" x14ac:dyDescent="0.35">
      <c r="A178" t="s">
        <v>143</v>
      </c>
      <c r="B178" s="5">
        <v>0.81</v>
      </c>
      <c r="C178" s="1">
        <v>1.12E-10</v>
      </c>
      <c r="D178" s="1">
        <v>3.3899999999999999E-12</v>
      </c>
      <c r="E178" s="5">
        <v>1.1236299999999999</v>
      </c>
      <c r="F178" s="5">
        <v>0.112884</v>
      </c>
      <c r="G178" s="5">
        <v>3.7563814249999998</v>
      </c>
      <c r="H178" s="5">
        <v>1.3142600000000001E-2</v>
      </c>
      <c r="I178" s="5">
        <v>47.5732633234472</v>
      </c>
      <c r="J178" s="5">
        <v>3.1920130703864402E-2</v>
      </c>
      <c r="K178" s="5">
        <v>1.2390000000000001</v>
      </c>
      <c r="L178" s="5">
        <v>8.1818182000000003E-2</v>
      </c>
      <c r="M178" s="1">
        <v>4.7399999999999998E-7</v>
      </c>
      <c r="N178" s="1">
        <v>3.9500000000000003E-8</v>
      </c>
      <c r="O178" s="5">
        <v>50.971873444764597</v>
      </c>
      <c r="P178" s="5">
        <v>4.1884216509226697E-2</v>
      </c>
      <c r="Q178" s="5">
        <v>0.63665859199999997</v>
      </c>
      <c r="R178" s="5">
        <v>3.0906543000000002E-2</v>
      </c>
      <c r="S178" t="s">
        <v>150</v>
      </c>
      <c r="T178" s="1">
        <v>7.7999999999999999E-6</v>
      </c>
      <c r="U178" s="1">
        <v>1.2100000000000001E-7</v>
      </c>
      <c r="V178" s="5">
        <v>52.197218079999999</v>
      </c>
      <c r="W178" s="5">
        <v>2.2133077000000001E-2</v>
      </c>
      <c r="X178" s="6">
        <v>24.3367</v>
      </c>
      <c r="Y178" s="5">
        <f t="shared" si="11"/>
        <v>9.4926299586166607E-3</v>
      </c>
      <c r="Z178" s="5">
        <f t="shared" si="9"/>
        <v>45.550649874997646</v>
      </c>
      <c r="AA178" s="5">
        <f t="shared" si="10"/>
        <v>48.949259996315043</v>
      </c>
      <c r="AB178" s="5">
        <v>7.9008725320307898</v>
      </c>
      <c r="AC178" s="5">
        <v>0.32186283506049002</v>
      </c>
      <c r="AD178">
        <v>0</v>
      </c>
      <c r="AE178">
        <v>129.69</v>
      </c>
      <c r="AF178" s="5">
        <v>2.65</v>
      </c>
      <c r="AG178" s="5">
        <v>1.73552</v>
      </c>
    </row>
    <row r="179" spans="1:33" x14ac:dyDescent="0.35">
      <c r="A179" t="s">
        <v>144</v>
      </c>
      <c r="B179" s="5">
        <v>1.423</v>
      </c>
      <c r="C179" s="1">
        <v>1.9500000000000001E-11</v>
      </c>
      <c r="D179" s="1">
        <v>6.0400000000000001E-12</v>
      </c>
      <c r="E179" s="5">
        <v>1.9807399999999999</v>
      </c>
      <c r="F179" s="5">
        <v>0.19969600000000001</v>
      </c>
      <c r="G179" s="5">
        <v>2.302196586</v>
      </c>
      <c r="H179" s="5">
        <v>0.14610000000000001</v>
      </c>
      <c r="I179" s="5">
        <v>47.763973213866201</v>
      </c>
      <c r="J179" s="5">
        <v>0.15487660869459799</v>
      </c>
      <c r="K179" s="5">
        <v>1.9650000000000001</v>
      </c>
      <c r="L179" s="5">
        <v>0.140606061</v>
      </c>
      <c r="M179" s="1">
        <v>9.1800000000000001E-8</v>
      </c>
      <c r="N179" s="1">
        <v>1.26E-8</v>
      </c>
      <c r="O179" s="5">
        <v>51.0463781468289</v>
      </c>
      <c r="P179" s="5">
        <v>8.0460061797452395E-2</v>
      </c>
      <c r="Q179" s="5">
        <v>0.96949959200000002</v>
      </c>
      <c r="R179" s="5">
        <v>0.12064188200000001</v>
      </c>
      <c r="S179" t="s">
        <v>28</v>
      </c>
      <c r="T179" s="1">
        <v>3.9000000000000002E-7</v>
      </c>
      <c r="U179" s="1">
        <v>3.6400000000000002E-8</v>
      </c>
      <c r="V179" s="5">
        <v>51.687604389999997</v>
      </c>
      <c r="W179" s="5">
        <v>6.7554427E-2</v>
      </c>
      <c r="X179" s="6">
        <v>24.567</v>
      </c>
      <c r="Y179" s="5">
        <f t="shared" si="11"/>
        <v>1.2931454678561161E-2</v>
      </c>
      <c r="Z179" s="5">
        <f t="shared" si="9"/>
        <v>45.875620595926563</v>
      </c>
      <c r="AA179" s="5">
        <f t="shared" si="10"/>
        <v>49.158025528889262</v>
      </c>
      <c r="AB179" s="5">
        <v>9.2242367214811694</v>
      </c>
      <c r="AC179" s="5">
        <v>0.68195525385189704</v>
      </c>
      <c r="AD179">
        <v>0</v>
      </c>
      <c r="AE179">
        <v>8.9499999999999993</v>
      </c>
      <c r="AF179" s="5">
        <v>2</v>
      </c>
      <c r="AG179" s="5">
        <v>1.2290399999999999</v>
      </c>
    </row>
    <row r="180" spans="1:33" x14ac:dyDescent="0.35">
      <c r="A180" t="s">
        <v>145</v>
      </c>
      <c r="B180" s="5">
        <v>1.167</v>
      </c>
      <c r="C180" s="1">
        <v>3.0500000000000001E-12</v>
      </c>
      <c r="D180" s="1">
        <v>6.5400000000000004E-13</v>
      </c>
      <c r="E180" s="5">
        <v>1.34856</v>
      </c>
      <c r="F180" s="5">
        <v>0.15793299999999999</v>
      </c>
      <c r="G180" s="5">
        <v>3.3535510890000002</v>
      </c>
      <c r="H180" s="5">
        <v>0.169181</v>
      </c>
      <c r="I180" s="5">
        <v>46.485296760600697</v>
      </c>
      <c r="J180" s="5">
        <v>0.107171287693881</v>
      </c>
      <c r="K180" s="5">
        <v>2.0390000000000001</v>
      </c>
      <c r="L180" s="5">
        <v>0.129090909</v>
      </c>
      <c r="M180" s="1">
        <v>8.72E-8</v>
      </c>
      <c r="N180" s="1">
        <v>1.02E-8</v>
      </c>
      <c r="O180" s="5">
        <v>50.837544921598301</v>
      </c>
      <c r="P180" s="5">
        <v>6.67866938313358E-2</v>
      </c>
      <c r="Q180" s="5">
        <v>1.0306198369999999</v>
      </c>
      <c r="R180" s="5">
        <v>0.10288847299999999</v>
      </c>
      <c r="S180" t="s">
        <v>28</v>
      </c>
      <c r="T180" s="1">
        <v>3.2000000000000001E-7</v>
      </c>
      <c r="U180" s="1">
        <v>1.8200000000000001E-8</v>
      </c>
      <c r="V180" s="5">
        <v>51.413773040000002</v>
      </c>
      <c r="W180" s="5">
        <v>4.9898759000000001E-2</v>
      </c>
      <c r="X180" s="6">
        <v>0.99112100000000003</v>
      </c>
      <c r="Y180" s="5">
        <f t="shared" si="11"/>
        <v>1.5268273084520056E-2</v>
      </c>
      <c r="Z180" s="5">
        <f t="shared" si="9"/>
        <v>44.669086679629892</v>
      </c>
      <c r="AA180" s="5">
        <f t="shared" si="10"/>
        <v>49.021334840627496</v>
      </c>
      <c r="AB180" s="5">
        <v>10.0250539922376</v>
      </c>
      <c r="AC180" s="5">
        <v>0.99612644209856804</v>
      </c>
      <c r="AD180">
        <v>0</v>
      </c>
      <c r="AE180">
        <v>5</v>
      </c>
      <c r="AF180" s="5">
        <v>1.419</v>
      </c>
      <c r="AG180" s="5">
        <v>0.89043000000000005</v>
      </c>
    </row>
    <row r="181" spans="1:33" x14ac:dyDescent="0.35">
      <c r="A181" t="s">
        <v>146</v>
      </c>
      <c r="B181" s="5">
        <v>4.0999999999999996</v>
      </c>
      <c r="C181" s="1">
        <v>2.4200000000000002E-12</v>
      </c>
      <c r="D181" s="1">
        <v>2.6299999999999999E-13</v>
      </c>
      <c r="E181" s="5">
        <v>1.2193799999999999</v>
      </c>
      <c r="F181" s="5">
        <v>0.13133400000000001</v>
      </c>
      <c r="G181" s="5">
        <v>3.7119298239999998</v>
      </c>
      <c r="H181" s="5">
        <v>6.7738800000000002E-2</v>
      </c>
      <c r="I181" s="5">
        <v>47.751387517061502</v>
      </c>
      <c r="J181" s="5">
        <v>0.104227058138136</v>
      </c>
      <c r="K181" s="5">
        <v>1.671</v>
      </c>
      <c r="L181" s="5">
        <v>0.124848485</v>
      </c>
      <c r="M181" s="1">
        <v>1.1899999999999999E-7</v>
      </c>
      <c r="N181" s="1">
        <v>1.4699999999999999E-8</v>
      </c>
      <c r="O181" s="5">
        <v>52.055101779304998</v>
      </c>
      <c r="P181" s="5">
        <v>0.103353342699448</v>
      </c>
      <c r="Q181" s="5">
        <v>0.58507213199999997</v>
      </c>
      <c r="R181" s="5">
        <v>0.119008477</v>
      </c>
      <c r="S181" t="s">
        <v>27</v>
      </c>
      <c r="T181" s="1">
        <v>9.4E-7</v>
      </c>
      <c r="U181" s="1">
        <v>7.2699999999999996E-8</v>
      </c>
      <c r="V181" s="5">
        <v>52.971626809999997</v>
      </c>
      <c r="W181" s="5">
        <v>9.4509148000000001E-2</v>
      </c>
      <c r="X181" s="6">
        <v>73.188599999999994</v>
      </c>
      <c r="Y181" s="5">
        <f t="shared" si="11"/>
        <v>5.9342228974775812E-3</v>
      </c>
      <c r="Z181" s="5">
        <f t="shared" si="9"/>
        <v>45.524751372039709</v>
      </c>
      <c r="AA181" s="5">
        <f t="shared" si="10"/>
        <v>49.828465634283205</v>
      </c>
      <c r="AB181" s="5">
        <v>6.2450304237294096</v>
      </c>
      <c r="AC181" s="5">
        <v>0.62301237649892705</v>
      </c>
      <c r="AD181">
        <v>0</v>
      </c>
      <c r="AE181">
        <v>19.32</v>
      </c>
      <c r="AF181" s="5">
        <v>1.8859999999999999</v>
      </c>
      <c r="AG181" s="5">
        <v>1.14144</v>
      </c>
    </row>
    <row r="182" spans="1:33" x14ac:dyDescent="0.35">
      <c r="A182" t="s">
        <v>147</v>
      </c>
      <c r="B182" s="5">
        <v>2.59</v>
      </c>
      <c r="C182" s="1">
        <v>2.0799999999999999E-11</v>
      </c>
      <c r="D182" s="1">
        <v>3.7600000000000001E-12</v>
      </c>
      <c r="E182" s="5">
        <v>1.4897400000000001</v>
      </c>
      <c r="F182" s="5">
        <v>0.207125</v>
      </c>
      <c r="G182" s="5">
        <v>2.4423855510000001</v>
      </c>
      <c r="H182" s="5">
        <v>9.9411600000000003E-2</v>
      </c>
      <c r="I182" s="5">
        <v>48.3241507808834</v>
      </c>
      <c r="J182" s="5">
        <v>0.13922057269192201</v>
      </c>
      <c r="K182" s="5">
        <v>1.4259999999999999</v>
      </c>
      <c r="L182" s="5">
        <v>0.13090909100000001</v>
      </c>
      <c r="M182" s="1">
        <v>9.8200000000000006E-8</v>
      </c>
      <c r="N182" s="1">
        <v>1.44E-8</v>
      </c>
      <c r="O182" s="5">
        <v>51.407722764976903</v>
      </c>
      <c r="P182" s="5">
        <v>9.6624141223885199E-2</v>
      </c>
      <c r="Q182" s="5">
        <v>0.48014873200000002</v>
      </c>
      <c r="R182" s="5">
        <v>8.0339323000000004E-2</v>
      </c>
      <c r="S182" t="s">
        <v>27</v>
      </c>
      <c r="T182" s="1">
        <v>3.1E-7</v>
      </c>
      <c r="U182" s="1">
        <v>4.2400000000000002E-8</v>
      </c>
      <c r="V182" s="5">
        <v>51.923769810000003</v>
      </c>
      <c r="W182" s="5">
        <v>9.3855595E-2</v>
      </c>
      <c r="X182" s="6">
        <v>24.831399999999999</v>
      </c>
      <c r="Y182" s="5">
        <f t="shared" si="11"/>
        <v>1.1205420630027607E-2</v>
      </c>
      <c r="Z182" s="5">
        <f t="shared" si="9"/>
        <v>46.373578944643477</v>
      </c>
      <c r="AA182" s="5">
        <f t="shared" si="10"/>
        <v>49.457150928736979</v>
      </c>
      <c r="AB182" s="5">
        <v>8.5853515955721402</v>
      </c>
      <c r="AC182" s="5">
        <v>0.503533977629263</v>
      </c>
      <c r="AD182">
        <v>0</v>
      </c>
      <c r="AE182">
        <v>17.8</v>
      </c>
      <c r="AF182" s="5">
        <v>2.2000000000000002</v>
      </c>
      <c r="AG182" s="5">
        <v>1.0299100000000001</v>
      </c>
    </row>
    <row r="183" spans="1:33" x14ac:dyDescent="0.35">
      <c r="A183" t="s">
        <v>148</v>
      </c>
      <c r="B183" s="5">
        <v>1.96</v>
      </c>
      <c r="C183" s="1">
        <v>5.1999999999999997E-12</v>
      </c>
      <c r="D183" s="1">
        <v>8.0999999999999998E-13</v>
      </c>
      <c r="E183" s="5">
        <v>1.4411799999999999</v>
      </c>
      <c r="F183" s="5">
        <v>0.19214100000000001</v>
      </c>
      <c r="G183" s="5">
        <v>3.7798882890000001</v>
      </c>
      <c r="H183" s="5">
        <v>8.2319299999999998E-2</v>
      </c>
      <c r="I183" s="5">
        <v>47.363207865704901</v>
      </c>
      <c r="J183" s="5">
        <v>0.11303359945229</v>
      </c>
      <c r="K183" s="5">
        <v>1.82</v>
      </c>
      <c r="L183" s="5">
        <v>0.15212121200000001</v>
      </c>
      <c r="M183" s="1">
        <v>7.9700000000000006E-8</v>
      </c>
      <c r="N183" s="1">
        <v>1.16E-8</v>
      </c>
      <c r="O183" s="5">
        <v>51.255905858390598</v>
      </c>
      <c r="P183" s="5">
        <v>9.5579411397574504E-2</v>
      </c>
      <c r="Q183" s="5">
        <v>0.82255982100000002</v>
      </c>
      <c r="R183" s="5">
        <v>0.13578842799999999</v>
      </c>
      <c r="S183" t="s">
        <v>150</v>
      </c>
      <c r="T183" s="1">
        <v>6.0999999999999998E-7</v>
      </c>
      <c r="U183" s="1">
        <v>3.03E-8</v>
      </c>
      <c r="V183" s="5">
        <v>52.154930530000001</v>
      </c>
      <c r="W183" s="5">
        <v>7.4868675999999995E-2</v>
      </c>
      <c r="X183" s="6">
        <v>59.553699999999999</v>
      </c>
      <c r="Y183" s="5">
        <f t="shared" si="11"/>
        <v>9.7392937327016593E-3</v>
      </c>
      <c r="Z183" s="5">
        <f t="shared" si="9"/>
        <v>45.351735329861576</v>
      </c>
      <c r="AA183" s="5">
        <f t="shared" si="10"/>
        <v>49.244433322547273</v>
      </c>
      <c r="AB183" s="5">
        <v>8.0030304659210998</v>
      </c>
      <c r="AC183" s="5">
        <v>0.372205285430736</v>
      </c>
      <c r="AD183">
        <v>0</v>
      </c>
      <c r="AE183">
        <v>12</v>
      </c>
      <c r="AF183" s="5">
        <v>2.4700000000000002</v>
      </c>
      <c r="AG183" s="5">
        <v>1.1301300000000001</v>
      </c>
    </row>
    <row r="184" spans="1:33" x14ac:dyDescent="0.35">
      <c r="A184" t="s">
        <v>149</v>
      </c>
      <c r="B184" s="5">
        <v>3.52</v>
      </c>
      <c r="C184" s="1">
        <v>9.5500000000000003E-12</v>
      </c>
      <c r="D184" s="1">
        <v>2.7799999999999999E-12</v>
      </c>
      <c r="E184" s="5">
        <v>0.60265999999999997</v>
      </c>
      <c r="F184" s="5">
        <v>0.14860599999999999</v>
      </c>
      <c r="G184" s="5">
        <v>2.6870715650000001</v>
      </c>
      <c r="H184" s="5">
        <v>0.173315</v>
      </c>
      <c r="I184" s="5">
        <v>47.774440971620898</v>
      </c>
      <c r="J184" s="5">
        <v>0.15956576059004199</v>
      </c>
      <c r="K184" s="5">
        <v>2.0030000000000001</v>
      </c>
      <c r="L184" s="5">
        <v>0.38303030300000002</v>
      </c>
      <c r="M184" s="1">
        <v>8.1800000000000005E-8</v>
      </c>
      <c r="N184" s="1">
        <v>2.5699999999999999E-8</v>
      </c>
      <c r="O184" s="5">
        <v>51.9694690247008</v>
      </c>
      <c r="P184" s="5">
        <v>0.28563545293113901</v>
      </c>
      <c r="Q184" s="5">
        <v>1.004535792</v>
      </c>
      <c r="R184" s="5">
        <v>0.58042661299999998</v>
      </c>
      <c r="S184" t="s">
        <v>27</v>
      </c>
      <c r="T184" s="1">
        <v>1.1999999999999999E-6</v>
      </c>
      <c r="U184" s="1">
        <v>6.06E-8</v>
      </c>
      <c r="V184" s="5">
        <v>53.154205099999999</v>
      </c>
      <c r="W184" s="5">
        <v>0.25189446799999998</v>
      </c>
      <c r="X184" s="6">
        <v>50.351999999999997</v>
      </c>
      <c r="Y184" s="5">
        <f t="shared" si="11"/>
        <v>5.3120541373378183E-3</v>
      </c>
      <c r="Z184" s="5">
        <f t="shared" si="9"/>
        <v>45.499703464077861</v>
      </c>
      <c r="AA184" s="5">
        <f t="shared" si="10"/>
        <v>49.694731517157763</v>
      </c>
      <c r="AB184" s="5">
        <v>5.9082833302367304</v>
      </c>
      <c r="AC184" s="5">
        <v>0.81397458009712098</v>
      </c>
      <c r="AD184">
        <v>0</v>
      </c>
      <c r="AE184">
        <v>20.2</v>
      </c>
      <c r="AF184" s="5">
        <v>2.4</v>
      </c>
      <c r="AG184" s="5">
        <v>1.1184799999999999</v>
      </c>
    </row>
  </sheetData>
  <sortState ref="A2:AE18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5"/>
  <sheetViews>
    <sheetView tabSelected="1" workbookViewId="0">
      <selection activeCell="E9" sqref="E9"/>
    </sheetView>
  </sheetViews>
  <sheetFormatPr defaultRowHeight="14.5" x14ac:dyDescent="0.35"/>
  <cols>
    <col min="4" max="4" width="9" customWidth="1"/>
  </cols>
  <sheetData>
    <row r="1" spans="1:11" x14ac:dyDescent="0.35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</row>
    <row r="2" spans="1:11" x14ac:dyDescent="0.35">
      <c r="A2">
        <v>50315</v>
      </c>
      <c r="B2" s="5">
        <v>1.9490000000000001</v>
      </c>
      <c r="C2" t="s">
        <v>27</v>
      </c>
      <c r="D2" s="5" t="str">
        <f>H2&amp;"$\pm$"&amp;I2</f>
        <v>6.18$\pm$0.62</v>
      </c>
      <c r="E2" t="s">
        <v>248</v>
      </c>
      <c r="H2" s="11">
        <v>6.18</v>
      </c>
      <c r="I2" s="11">
        <v>0.62</v>
      </c>
      <c r="J2" s="5">
        <v>6.1765773277598397</v>
      </c>
      <c r="K2" s="5">
        <v>0.61551645104084696</v>
      </c>
    </row>
    <row r="3" spans="1:11" x14ac:dyDescent="0.35">
      <c r="A3">
        <v>50318</v>
      </c>
      <c r="B3" s="5">
        <v>1.44</v>
      </c>
      <c r="C3" t="s">
        <v>27</v>
      </c>
      <c r="D3" s="5" t="str">
        <f t="shared" ref="D3:D66" si="0">H3&amp;"$\pm$"&amp;I3</f>
        <v>8.09$\pm$0.34</v>
      </c>
      <c r="E3" t="s">
        <v>249</v>
      </c>
      <c r="H3" s="11">
        <v>8.09</v>
      </c>
      <c r="I3" s="11">
        <v>0.34</v>
      </c>
      <c r="J3" s="5">
        <v>8.0945539973760301</v>
      </c>
      <c r="K3" s="5">
        <v>0.34294138621609199</v>
      </c>
    </row>
    <row r="4" spans="1:11" x14ac:dyDescent="0.35">
      <c r="A4">
        <v>50319</v>
      </c>
      <c r="B4" s="5">
        <v>3.24</v>
      </c>
      <c r="C4" t="s">
        <v>28</v>
      </c>
      <c r="D4" s="5" t="str">
        <f t="shared" si="0"/>
        <v>5.98$\pm$0.68</v>
      </c>
      <c r="E4" t="s">
        <v>250</v>
      </c>
      <c r="H4" s="11">
        <v>5.98</v>
      </c>
      <c r="I4" s="11">
        <v>0.68</v>
      </c>
      <c r="J4" s="5">
        <v>5.97654623362543</v>
      </c>
      <c r="K4" s="5">
        <v>0.67604265146348896</v>
      </c>
    </row>
    <row r="5" spans="1:11" x14ac:dyDescent="0.35">
      <c r="A5">
        <v>50401</v>
      </c>
      <c r="B5" s="5">
        <v>2.9</v>
      </c>
      <c r="C5" t="s">
        <v>27</v>
      </c>
      <c r="D5" s="5" t="str">
        <f t="shared" si="0"/>
        <v>5.43$\pm$0.78</v>
      </c>
      <c r="E5" t="s">
        <v>287</v>
      </c>
      <c r="H5" s="11">
        <v>5.43</v>
      </c>
      <c r="I5" s="11">
        <v>0.78</v>
      </c>
      <c r="J5" s="5">
        <v>5.4329501680363999</v>
      </c>
      <c r="K5" s="5">
        <v>0.78496474444988695</v>
      </c>
    </row>
    <row r="6" spans="1:11" x14ac:dyDescent="0.35">
      <c r="A6">
        <v>50505</v>
      </c>
      <c r="B6" s="5">
        <v>4.2699999999999996</v>
      </c>
      <c r="C6" t="s">
        <v>27</v>
      </c>
      <c r="D6" s="5" t="str">
        <f t="shared" si="0"/>
        <v>5.75$\pm$0.72</v>
      </c>
      <c r="E6" t="s">
        <v>251</v>
      </c>
      <c r="H6" s="11">
        <v>5.75</v>
      </c>
      <c r="I6" s="11">
        <v>0.72</v>
      </c>
      <c r="J6" s="5">
        <v>5.7501749275152996</v>
      </c>
      <c r="K6" s="5">
        <v>0.72022405112466104</v>
      </c>
    </row>
    <row r="7" spans="1:11" x14ac:dyDescent="0.35">
      <c r="A7">
        <v>50603</v>
      </c>
      <c r="B7" s="5">
        <v>2.82</v>
      </c>
      <c r="C7" t="s">
        <v>29</v>
      </c>
      <c r="D7" s="5" t="str">
        <f t="shared" si="0"/>
        <v>5.66$\pm$0.74</v>
      </c>
      <c r="E7" t="s">
        <v>235</v>
      </c>
      <c r="H7" s="11">
        <v>5.66</v>
      </c>
      <c r="I7" s="11">
        <v>0.74</v>
      </c>
      <c r="J7" s="5">
        <v>5.6603136771532201</v>
      </c>
      <c r="K7" s="5">
        <v>0.73583110468766799</v>
      </c>
    </row>
    <row r="8" spans="1:11" x14ac:dyDescent="0.35">
      <c r="A8">
        <v>50730</v>
      </c>
      <c r="B8" s="5">
        <v>3.97</v>
      </c>
      <c r="C8" t="s">
        <v>27</v>
      </c>
      <c r="D8" s="5" t="str">
        <f t="shared" si="0"/>
        <v>5.74$\pm$0.72</v>
      </c>
      <c r="E8" t="s">
        <v>236</v>
      </c>
      <c r="H8" s="11">
        <v>5.74</v>
      </c>
      <c r="I8" s="11">
        <v>0.72</v>
      </c>
      <c r="J8" s="5">
        <v>5.7437191815924296</v>
      </c>
      <c r="K8" s="5">
        <v>0.72024852484386004</v>
      </c>
    </row>
    <row r="9" spans="1:11" x14ac:dyDescent="0.35">
      <c r="A9">
        <v>50802</v>
      </c>
      <c r="B9" s="5">
        <v>1.71</v>
      </c>
      <c r="C9" t="s">
        <v>28</v>
      </c>
      <c r="D9" s="5" t="str">
        <f t="shared" si="0"/>
        <v>7.41$\pm$0.36</v>
      </c>
      <c r="E9" t="s">
        <v>289</v>
      </c>
      <c r="H9" s="11">
        <v>7.41</v>
      </c>
      <c r="I9" s="11">
        <v>0.36</v>
      </c>
      <c r="J9" s="5">
        <v>7.4065774479073996</v>
      </c>
      <c r="K9" s="5">
        <v>0.35503508262776201</v>
      </c>
    </row>
    <row r="10" spans="1:11" x14ac:dyDescent="0.35">
      <c r="A10">
        <v>50824</v>
      </c>
      <c r="B10" s="5">
        <v>0.83</v>
      </c>
      <c r="C10" t="s">
        <v>30</v>
      </c>
      <c r="D10" s="5" t="str">
        <f t="shared" si="0"/>
        <v>10.86$\pm$1.39</v>
      </c>
      <c r="E10">
        <v>11.46</v>
      </c>
      <c r="H10" s="11">
        <v>10.86</v>
      </c>
      <c r="I10" s="11">
        <v>1.39</v>
      </c>
      <c r="J10" s="5">
        <v>10.856542862947</v>
      </c>
      <c r="K10" s="5">
        <v>1.3918400048664601</v>
      </c>
    </row>
    <row r="11" spans="1:11" x14ac:dyDescent="0.35">
      <c r="A11">
        <v>50904</v>
      </c>
      <c r="B11" s="5">
        <v>6.29</v>
      </c>
      <c r="C11" t="s">
        <v>27</v>
      </c>
      <c r="D11" s="5" t="str">
        <f t="shared" si="0"/>
        <v>5$\pm$0.87</v>
      </c>
      <c r="E11" t="s">
        <v>252</v>
      </c>
      <c r="H11" s="11">
        <v>5</v>
      </c>
      <c r="I11" s="11">
        <v>0.87</v>
      </c>
      <c r="J11" s="5">
        <v>4.9977557438998801</v>
      </c>
      <c r="K11" s="5">
        <v>0.87307461925864105</v>
      </c>
    </row>
    <row r="12" spans="1:11" x14ac:dyDescent="0.35">
      <c r="A12">
        <v>60115</v>
      </c>
      <c r="B12" s="5">
        <v>3.53</v>
      </c>
      <c r="C12" t="s">
        <v>27</v>
      </c>
      <c r="D12" s="5" t="str">
        <f t="shared" si="0"/>
        <v>5.91$\pm$0.68</v>
      </c>
      <c r="E12" t="s">
        <v>253</v>
      </c>
      <c r="H12" s="11">
        <v>5.91</v>
      </c>
      <c r="I12" s="11">
        <v>0.68</v>
      </c>
      <c r="J12" s="5">
        <v>5.9130559137857803</v>
      </c>
      <c r="K12" s="5">
        <v>0.68261417034158201</v>
      </c>
    </row>
    <row r="13" spans="1:11" x14ac:dyDescent="0.35">
      <c r="A13">
        <v>60124</v>
      </c>
      <c r="B13" s="5">
        <v>2.2970000000000002</v>
      </c>
      <c r="C13" t="s">
        <v>28</v>
      </c>
      <c r="D13" s="5" t="str">
        <f t="shared" si="0"/>
        <v>7.88$\pm$0.35</v>
      </c>
      <c r="E13" t="s">
        <v>282</v>
      </c>
      <c r="H13" s="11">
        <v>7.88</v>
      </c>
      <c r="I13" s="11">
        <v>0.35</v>
      </c>
      <c r="J13" s="5">
        <v>7.8833746746154496</v>
      </c>
      <c r="K13" s="5">
        <v>0.35488261619758599</v>
      </c>
    </row>
    <row r="14" spans="1:11" x14ac:dyDescent="0.35">
      <c r="A14">
        <v>60206</v>
      </c>
      <c r="B14" s="5">
        <v>4.05</v>
      </c>
      <c r="C14" t="s">
        <v>28</v>
      </c>
      <c r="D14" s="5" t="str">
        <f t="shared" si="0"/>
        <v>6.34$\pm$0.58</v>
      </c>
      <c r="E14" t="s">
        <v>254</v>
      </c>
      <c r="H14" s="11">
        <v>6.34</v>
      </c>
      <c r="I14" s="11">
        <v>0.57999999999999996</v>
      </c>
      <c r="J14" s="5">
        <v>6.3433313119989299</v>
      </c>
      <c r="K14" s="5">
        <v>0.57714776625407305</v>
      </c>
    </row>
    <row r="15" spans="1:11" x14ac:dyDescent="0.35">
      <c r="A15">
        <v>60210</v>
      </c>
      <c r="B15" s="5">
        <v>3.91</v>
      </c>
      <c r="C15" t="s">
        <v>28</v>
      </c>
      <c r="D15" s="5" t="str">
        <f t="shared" si="0"/>
        <v>4.94$\pm$0.88</v>
      </c>
      <c r="E15" t="s">
        <v>255</v>
      </c>
      <c r="H15" s="11">
        <v>4.9400000000000004</v>
      </c>
      <c r="I15" s="11">
        <v>0.88</v>
      </c>
      <c r="J15" s="5">
        <v>4.9433873399788597</v>
      </c>
      <c r="K15" s="5">
        <v>0.88336506937265002</v>
      </c>
    </row>
    <row r="16" spans="1:11" x14ac:dyDescent="0.35">
      <c r="A16">
        <v>60218</v>
      </c>
      <c r="B16" s="5">
        <v>3.3099999999999997E-2</v>
      </c>
      <c r="C16" t="s">
        <v>31</v>
      </c>
      <c r="D16" s="5" t="str">
        <f t="shared" si="0"/>
        <v>23.65$\pm$9.81</v>
      </c>
      <c r="E16" t="s">
        <v>256</v>
      </c>
      <c r="H16" s="11">
        <v>23.65</v>
      </c>
      <c r="I16" s="11">
        <v>9.81</v>
      </c>
      <c r="J16" s="5">
        <v>23.648252592807602</v>
      </c>
      <c r="K16" s="5">
        <v>9.8081447309901595</v>
      </c>
    </row>
    <row r="17" spans="1:11" x14ac:dyDescent="0.35">
      <c r="A17">
        <v>60418</v>
      </c>
      <c r="B17" s="5">
        <v>1.49</v>
      </c>
      <c r="C17" t="s">
        <v>27</v>
      </c>
      <c r="D17" s="5" t="str">
        <f t="shared" si="0"/>
        <v>6.26$\pm$0.59</v>
      </c>
      <c r="E17" t="s">
        <v>257</v>
      </c>
      <c r="H17" s="11">
        <v>6.26</v>
      </c>
      <c r="I17" s="11">
        <v>0.59</v>
      </c>
      <c r="J17" s="5">
        <v>6.2643574148014203</v>
      </c>
      <c r="K17" s="5">
        <v>0.59282901285793899</v>
      </c>
    </row>
    <row r="18" spans="1:11" x14ac:dyDescent="0.35">
      <c r="A18">
        <v>60512</v>
      </c>
      <c r="B18" s="5">
        <v>2.1</v>
      </c>
      <c r="C18" t="s">
        <v>27</v>
      </c>
      <c r="D18" s="5" t="str">
        <f t="shared" si="0"/>
        <v>8.07$\pm$0.41</v>
      </c>
      <c r="H18" s="11">
        <v>8.07</v>
      </c>
      <c r="I18" s="11">
        <v>0.41</v>
      </c>
      <c r="J18" s="5">
        <v>8.0650495081570792</v>
      </c>
      <c r="K18" s="5">
        <v>0.41223345966672797</v>
      </c>
    </row>
    <row r="19" spans="1:11" x14ac:dyDescent="0.35">
      <c r="A19">
        <v>60522</v>
      </c>
      <c r="B19" s="5">
        <v>5.1100000000000003</v>
      </c>
      <c r="C19" t="s">
        <v>27</v>
      </c>
      <c r="D19" s="5" t="str">
        <f t="shared" si="0"/>
        <v>5.88$\pm$0.7</v>
      </c>
      <c r="H19" s="11">
        <v>5.88</v>
      </c>
      <c r="I19" s="11">
        <v>0.7</v>
      </c>
      <c r="J19" s="5">
        <v>5.8825350893322099</v>
      </c>
      <c r="K19" s="5">
        <v>0.69640587807460497</v>
      </c>
    </row>
    <row r="20" spans="1:11" x14ac:dyDescent="0.35">
      <c r="A20">
        <v>60526</v>
      </c>
      <c r="B20" s="5">
        <v>3.21</v>
      </c>
      <c r="C20" t="s">
        <v>28</v>
      </c>
      <c r="D20" s="5" t="str">
        <f t="shared" si="0"/>
        <v>6.04$\pm$0.67</v>
      </c>
      <c r="E20" t="s">
        <v>283</v>
      </c>
      <c r="H20" s="11">
        <v>6.04</v>
      </c>
      <c r="I20" s="11">
        <v>0.67</v>
      </c>
      <c r="J20" s="5">
        <v>6.0366085496831401</v>
      </c>
      <c r="K20" s="5">
        <v>0.67082155299075097</v>
      </c>
    </row>
    <row r="21" spans="1:11" x14ac:dyDescent="0.35">
      <c r="A21">
        <v>60604</v>
      </c>
      <c r="B21" s="5">
        <v>2.68</v>
      </c>
      <c r="C21" t="s">
        <v>27</v>
      </c>
      <c r="D21" s="5" t="str">
        <f t="shared" si="0"/>
        <v>7.44$\pm$0.5</v>
      </c>
      <c r="E21" t="s">
        <v>237</v>
      </c>
      <c r="H21" s="11">
        <v>7.44</v>
      </c>
      <c r="I21" s="11">
        <v>0.5</v>
      </c>
      <c r="J21" s="5">
        <v>7.4356197358835701</v>
      </c>
      <c r="K21" s="5">
        <v>0.49564640101634</v>
      </c>
    </row>
    <row r="22" spans="1:11" x14ac:dyDescent="0.35">
      <c r="A22">
        <v>60605</v>
      </c>
      <c r="B22" s="5">
        <v>3.8</v>
      </c>
      <c r="C22" t="s">
        <v>150</v>
      </c>
      <c r="D22" s="5" t="str">
        <f t="shared" si="0"/>
        <v>6.8$\pm$0.5</v>
      </c>
      <c r="E22" t="s">
        <v>258</v>
      </c>
      <c r="H22" s="11">
        <v>6.8</v>
      </c>
      <c r="I22" s="11">
        <v>0.5</v>
      </c>
      <c r="J22" s="5">
        <v>6.8040298580724103</v>
      </c>
      <c r="K22" s="5">
        <v>0.49763095363269999</v>
      </c>
    </row>
    <row r="23" spans="1:11" x14ac:dyDescent="0.35">
      <c r="A23">
        <v>60614</v>
      </c>
      <c r="B23" s="5">
        <v>0.125</v>
      </c>
      <c r="C23" t="s">
        <v>32</v>
      </c>
      <c r="D23" s="5" t="str">
        <f t="shared" si="0"/>
        <v>11.61$\pm$1.74</v>
      </c>
      <c r="E23" t="s">
        <v>284</v>
      </c>
      <c r="H23" s="11">
        <v>11.61</v>
      </c>
      <c r="I23" s="11">
        <v>1.74</v>
      </c>
      <c r="J23" s="5">
        <v>11.614558279087101</v>
      </c>
      <c r="K23" s="5">
        <v>1.74228989589746</v>
      </c>
    </row>
    <row r="24" spans="1:11" x14ac:dyDescent="0.35">
      <c r="A24">
        <v>60707</v>
      </c>
      <c r="B24" s="5">
        <v>3.43</v>
      </c>
      <c r="C24" t="s">
        <v>27</v>
      </c>
      <c r="D24" s="5" t="str">
        <f t="shared" si="0"/>
        <v>6.11$\pm$0.64</v>
      </c>
      <c r="E24" t="s">
        <v>259</v>
      </c>
      <c r="H24" s="11">
        <v>6.11</v>
      </c>
      <c r="I24" s="11">
        <v>0.64</v>
      </c>
      <c r="J24" s="5">
        <v>6.1105363050686696</v>
      </c>
      <c r="K24" s="5">
        <v>0.63783428506050899</v>
      </c>
    </row>
    <row r="25" spans="1:11" x14ac:dyDescent="0.35">
      <c r="A25">
        <v>60714</v>
      </c>
      <c r="B25" s="5">
        <v>2.71</v>
      </c>
      <c r="C25" t="s">
        <v>150</v>
      </c>
      <c r="D25" s="5" t="str">
        <f t="shared" si="0"/>
        <v>5.81$\pm$0.7</v>
      </c>
      <c r="E25" t="s">
        <v>260</v>
      </c>
      <c r="H25" s="11">
        <v>5.81</v>
      </c>
      <c r="I25" s="11">
        <v>0.7</v>
      </c>
      <c r="J25" s="5">
        <v>5.8076247503515299</v>
      </c>
      <c r="K25" s="5">
        <v>0.70416379296683695</v>
      </c>
    </row>
    <row r="26" spans="1:11" x14ac:dyDescent="0.35">
      <c r="A26">
        <v>60729</v>
      </c>
      <c r="B26" s="5">
        <v>0.54</v>
      </c>
      <c r="C26" t="s">
        <v>30</v>
      </c>
      <c r="D26" s="5" t="str">
        <f t="shared" si="0"/>
        <v>9.95$\pm$0.95</v>
      </c>
      <c r="E26" t="s">
        <v>261</v>
      </c>
      <c r="H26" s="11">
        <v>9.9499999999999993</v>
      </c>
      <c r="I26" s="11">
        <v>0.95</v>
      </c>
      <c r="J26" s="5">
        <v>9.9483320687010899</v>
      </c>
      <c r="K26" s="5">
        <v>0.95436968233992503</v>
      </c>
    </row>
    <row r="27" spans="1:11" x14ac:dyDescent="0.35">
      <c r="A27">
        <v>60814</v>
      </c>
      <c r="B27" s="5">
        <v>1.9219999999999999</v>
      </c>
      <c r="C27" t="s">
        <v>150</v>
      </c>
      <c r="D27" s="5" t="str">
        <f t="shared" si="0"/>
        <v>5.52$\pm$0.77</v>
      </c>
      <c r="E27" t="s">
        <v>262</v>
      </c>
      <c r="H27" s="11">
        <v>5.52</v>
      </c>
      <c r="I27" s="11">
        <v>0.77</v>
      </c>
      <c r="J27" s="5">
        <v>5.5186275922873804</v>
      </c>
      <c r="K27" s="5">
        <v>0.76541601087785305</v>
      </c>
    </row>
    <row r="28" spans="1:11" x14ac:dyDescent="0.35">
      <c r="A28">
        <v>60906</v>
      </c>
      <c r="B28" s="5">
        <v>3.69</v>
      </c>
      <c r="C28" t="s">
        <v>150</v>
      </c>
      <c r="D28" s="5" t="str">
        <f t="shared" si="0"/>
        <v>5.34$\pm$0.81</v>
      </c>
      <c r="E28" t="s">
        <v>263</v>
      </c>
      <c r="H28" s="11">
        <v>5.34</v>
      </c>
      <c r="I28" s="11">
        <v>0.81</v>
      </c>
      <c r="J28" s="5">
        <v>5.3411399286196302</v>
      </c>
      <c r="K28" s="5">
        <v>0.80676064824043803</v>
      </c>
    </row>
    <row r="29" spans="1:11" x14ac:dyDescent="0.35">
      <c r="A29">
        <v>60908</v>
      </c>
      <c r="B29" s="5">
        <v>1.8835999999999999</v>
      </c>
      <c r="C29" t="s">
        <v>150</v>
      </c>
      <c r="D29" s="5" t="str">
        <f t="shared" si="0"/>
        <v>7.1$\pm$0.4</v>
      </c>
      <c r="E29" t="s">
        <v>264</v>
      </c>
      <c r="H29" s="11">
        <v>7.1</v>
      </c>
      <c r="I29" s="11">
        <v>0.4</v>
      </c>
      <c r="J29" s="5">
        <v>7.0961960809168296</v>
      </c>
      <c r="K29" s="5">
        <v>0.40075009099021902</v>
      </c>
    </row>
    <row r="30" spans="1:11" x14ac:dyDescent="0.35">
      <c r="A30">
        <v>60926</v>
      </c>
      <c r="B30" s="5">
        <v>3.2</v>
      </c>
      <c r="C30" t="s">
        <v>27</v>
      </c>
      <c r="D30" s="5" t="str">
        <f t="shared" si="0"/>
        <v>6.88$\pm$0.48</v>
      </c>
      <c r="E30" t="s">
        <v>265</v>
      </c>
      <c r="H30" s="11">
        <v>6.88</v>
      </c>
      <c r="I30" s="11">
        <v>0.48</v>
      </c>
      <c r="J30" s="5">
        <v>6.8845544797092497</v>
      </c>
      <c r="K30" s="5">
        <v>0.48354641043839702</v>
      </c>
    </row>
    <row r="31" spans="1:11" x14ac:dyDescent="0.35">
      <c r="A31">
        <v>60927</v>
      </c>
      <c r="B31" s="5">
        <v>5.47</v>
      </c>
      <c r="C31" t="s">
        <v>27</v>
      </c>
      <c r="D31" s="5" t="str">
        <f t="shared" si="0"/>
        <v>5.66$\pm$0.74</v>
      </c>
      <c r="E31" t="s">
        <v>266</v>
      </c>
      <c r="H31" s="11">
        <v>5.66</v>
      </c>
      <c r="I31" s="11">
        <v>0.74</v>
      </c>
      <c r="J31" s="5">
        <v>5.6589501993961298</v>
      </c>
      <c r="K31" s="5">
        <v>0.73784725687421204</v>
      </c>
    </row>
    <row r="32" spans="1:11" x14ac:dyDescent="0.35">
      <c r="A32">
        <v>61007</v>
      </c>
      <c r="B32" s="5">
        <v>1.26</v>
      </c>
      <c r="C32" t="s">
        <v>27</v>
      </c>
      <c r="D32" s="5" t="str">
        <f t="shared" si="0"/>
        <v>5.68$\pm$0.73</v>
      </c>
      <c r="H32" s="11">
        <v>5.68</v>
      </c>
      <c r="I32" s="11">
        <v>0.73</v>
      </c>
      <c r="J32" s="5">
        <v>5.6828055972213196</v>
      </c>
      <c r="K32" s="5">
        <v>0.72899248509432801</v>
      </c>
    </row>
    <row r="33" spans="1:11" x14ac:dyDescent="0.35">
      <c r="A33">
        <v>61121</v>
      </c>
      <c r="B33" s="5">
        <v>1.3140000000000001</v>
      </c>
      <c r="C33" t="s">
        <v>150</v>
      </c>
      <c r="D33" s="5" t="str">
        <f t="shared" si="0"/>
        <v>6.29$\pm$0.58</v>
      </c>
      <c r="E33" t="s">
        <v>267</v>
      </c>
      <c r="H33" s="11">
        <v>6.29</v>
      </c>
      <c r="I33" s="11">
        <v>0.57999999999999996</v>
      </c>
      <c r="J33" s="5">
        <v>6.2945512306332603</v>
      </c>
      <c r="K33" s="5">
        <v>0.58485849269100598</v>
      </c>
    </row>
    <row r="34" spans="1:11" x14ac:dyDescent="0.35">
      <c r="A34">
        <v>61201</v>
      </c>
      <c r="B34" s="5">
        <v>0.111</v>
      </c>
      <c r="C34" t="s">
        <v>29</v>
      </c>
      <c r="D34" s="5" t="str">
        <f t="shared" si="0"/>
        <v>21.12$\pm$7.85</v>
      </c>
      <c r="H34" s="11">
        <v>21.12</v>
      </c>
      <c r="I34" s="11">
        <v>7.85</v>
      </c>
      <c r="J34" s="5">
        <v>21.119676319472902</v>
      </c>
      <c r="K34" s="5">
        <v>7.8500726180567399</v>
      </c>
    </row>
    <row r="35" spans="1:11" x14ac:dyDescent="0.35">
      <c r="A35">
        <v>70110</v>
      </c>
      <c r="B35" s="5">
        <v>2.35</v>
      </c>
      <c r="C35" t="s">
        <v>27</v>
      </c>
      <c r="D35" s="5" t="str">
        <f t="shared" si="0"/>
        <v>6.91$\pm$0.45</v>
      </c>
      <c r="H35" s="11">
        <v>6.91</v>
      </c>
      <c r="I35" s="11">
        <v>0.45</v>
      </c>
      <c r="J35" s="5">
        <v>6.9130325417660501</v>
      </c>
      <c r="K35" s="5">
        <v>0.44607368186364799</v>
      </c>
    </row>
    <row r="36" spans="1:11" x14ac:dyDescent="0.35">
      <c r="A36">
        <v>70208</v>
      </c>
      <c r="B36" s="5">
        <v>1.17</v>
      </c>
      <c r="C36" t="s">
        <v>150</v>
      </c>
      <c r="D36" s="5" t="str">
        <f t="shared" si="0"/>
        <v>9.69$\pm$0.88</v>
      </c>
      <c r="E36" t="s">
        <v>268</v>
      </c>
      <c r="H36" s="11">
        <v>9.69</v>
      </c>
      <c r="I36" s="11">
        <v>0.88</v>
      </c>
      <c r="J36" s="5">
        <v>9.6873278119870001</v>
      </c>
      <c r="K36" s="5">
        <v>0.88490695225874205</v>
      </c>
    </row>
    <row r="37" spans="1:11" x14ac:dyDescent="0.35">
      <c r="A37">
        <v>70306</v>
      </c>
      <c r="B37" s="5">
        <v>1.496</v>
      </c>
      <c r="C37" t="s">
        <v>150</v>
      </c>
      <c r="D37" s="5" t="str">
        <f t="shared" si="0"/>
        <v>6.67$\pm$0.5</v>
      </c>
      <c r="E37" t="s">
        <v>269</v>
      </c>
      <c r="H37" s="11">
        <v>6.67</v>
      </c>
      <c r="I37" s="11">
        <v>0.5</v>
      </c>
      <c r="J37" s="5">
        <v>6.6672945578088401</v>
      </c>
      <c r="K37" s="5">
        <v>0.49720975872088802</v>
      </c>
    </row>
    <row r="38" spans="1:11" x14ac:dyDescent="0.35">
      <c r="A38">
        <v>70318</v>
      </c>
      <c r="B38" s="5">
        <v>0.83599999999999997</v>
      </c>
      <c r="C38" t="s">
        <v>150</v>
      </c>
      <c r="D38" s="5" t="str">
        <f t="shared" si="0"/>
        <v>8.98$\pm$0.57</v>
      </c>
      <c r="E38" t="s">
        <v>270</v>
      </c>
      <c r="H38" s="11">
        <v>8.98</v>
      </c>
      <c r="I38" s="11">
        <v>0.56999999999999995</v>
      </c>
      <c r="J38" s="5">
        <v>8.9780199963952292</v>
      </c>
      <c r="K38" s="5">
        <v>0.56731280360339498</v>
      </c>
    </row>
    <row r="39" spans="1:11" x14ac:dyDescent="0.35">
      <c r="A39">
        <v>70508</v>
      </c>
      <c r="B39" s="5">
        <v>0.82</v>
      </c>
      <c r="C39" t="s">
        <v>150</v>
      </c>
      <c r="D39" s="5" t="str">
        <f t="shared" si="0"/>
        <v>6.91$\pm$0.44</v>
      </c>
      <c r="E39" t="s">
        <v>271</v>
      </c>
      <c r="H39" s="11">
        <v>6.91</v>
      </c>
      <c r="I39" s="11">
        <v>0.44</v>
      </c>
      <c r="J39" s="5">
        <v>6.9061735627359599</v>
      </c>
      <c r="K39" s="5">
        <v>0.43897990770024597</v>
      </c>
    </row>
    <row r="40" spans="1:11" x14ac:dyDescent="0.35">
      <c r="A40">
        <v>70518</v>
      </c>
      <c r="B40" s="5">
        <v>1.1599999999999999</v>
      </c>
      <c r="C40" t="s">
        <v>27</v>
      </c>
      <c r="D40" s="5" t="str">
        <f t="shared" si="0"/>
        <v>10.79$\pm$1.37</v>
      </c>
      <c r="H40" s="11">
        <v>10.79</v>
      </c>
      <c r="I40" s="11">
        <v>1.37</v>
      </c>
      <c r="J40" s="5">
        <v>10.7896749439914</v>
      </c>
      <c r="K40" s="5">
        <v>1.36917820764429</v>
      </c>
    </row>
    <row r="41" spans="1:11" x14ac:dyDescent="0.35">
      <c r="A41">
        <v>70521</v>
      </c>
      <c r="B41" s="5">
        <v>1.35</v>
      </c>
      <c r="C41" t="s">
        <v>150</v>
      </c>
      <c r="D41" s="5" t="str">
        <f t="shared" si="0"/>
        <v>6.73$\pm$0.48</v>
      </c>
      <c r="H41" s="11">
        <v>6.73</v>
      </c>
      <c r="I41" s="11">
        <v>0.48</v>
      </c>
      <c r="J41" s="5">
        <v>6.7272604555077402</v>
      </c>
      <c r="K41" s="5">
        <v>0.48066768416793199</v>
      </c>
    </row>
    <row r="42" spans="1:11" x14ac:dyDescent="0.35">
      <c r="A42">
        <v>70529</v>
      </c>
      <c r="B42" s="5">
        <v>2.5</v>
      </c>
      <c r="C42" t="s">
        <v>150</v>
      </c>
      <c r="D42" s="5" t="str">
        <f t="shared" si="0"/>
        <v>6.65$\pm$0.51</v>
      </c>
      <c r="H42" s="11">
        <v>6.65</v>
      </c>
      <c r="I42" s="11">
        <v>0.51</v>
      </c>
      <c r="J42" s="5">
        <v>6.65050833154688</v>
      </c>
      <c r="K42" s="5">
        <v>0.51218899253174799</v>
      </c>
    </row>
    <row r="43" spans="1:11" x14ac:dyDescent="0.35">
      <c r="A43">
        <v>70802</v>
      </c>
      <c r="B43" s="5">
        <v>2.4500000000000002</v>
      </c>
      <c r="C43" t="s">
        <v>27</v>
      </c>
      <c r="D43" s="5" t="str">
        <f t="shared" si="0"/>
        <v>8.32$\pm$0.45</v>
      </c>
      <c r="H43" s="11">
        <v>8.32</v>
      </c>
      <c r="I43" s="11">
        <v>0.45</v>
      </c>
      <c r="J43" s="5">
        <v>8.3217335471541105</v>
      </c>
      <c r="K43" s="5">
        <v>0.45128685860131801</v>
      </c>
    </row>
    <row r="44" spans="1:11" x14ac:dyDescent="0.35">
      <c r="A44">
        <v>70809</v>
      </c>
      <c r="B44" s="5">
        <v>0.21870000000000001</v>
      </c>
      <c r="C44" t="s">
        <v>33</v>
      </c>
      <c r="D44" s="5" t="str">
        <f t="shared" si="0"/>
        <v>20.13$\pm$7.12</v>
      </c>
      <c r="H44" s="11">
        <v>20.13</v>
      </c>
      <c r="I44" s="11">
        <v>7.12</v>
      </c>
      <c r="J44" s="5">
        <v>20.1290799450938</v>
      </c>
      <c r="K44" s="5">
        <v>7.1193535023188099</v>
      </c>
    </row>
    <row r="45" spans="1:11" x14ac:dyDescent="0.35">
      <c r="A45">
        <v>71020</v>
      </c>
      <c r="B45" s="5">
        <v>2.1459999999999999</v>
      </c>
      <c r="C45" t="s">
        <v>27</v>
      </c>
      <c r="D45" s="5" t="str">
        <f t="shared" si="0"/>
        <v>6.05$\pm$0.68</v>
      </c>
      <c r="H45" s="11">
        <v>6.05</v>
      </c>
      <c r="I45" s="11">
        <v>0.68</v>
      </c>
      <c r="J45" s="5">
        <v>6.0478737433490197</v>
      </c>
      <c r="K45" s="5">
        <v>0.67623813668600696</v>
      </c>
    </row>
    <row r="46" spans="1:11" x14ac:dyDescent="0.35">
      <c r="A46">
        <v>71031</v>
      </c>
      <c r="B46" s="5">
        <v>2.69</v>
      </c>
      <c r="C46" t="s">
        <v>28</v>
      </c>
      <c r="D46" s="5" t="str">
        <f t="shared" si="0"/>
        <v>6.22$\pm$0.63</v>
      </c>
      <c r="E46" t="s">
        <v>272</v>
      </c>
      <c r="H46" s="11">
        <v>6.22</v>
      </c>
      <c r="I46" s="11">
        <v>0.63</v>
      </c>
      <c r="J46" s="5">
        <v>6.2226459735413302</v>
      </c>
      <c r="K46" s="5">
        <v>0.63493304240521997</v>
      </c>
    </row>
    <row r="47" spans="1:11" x14ac:dyDescent="0.35">
      <c r="A47">
        <v>71117</v>
      </c>
      <c r="B47" s="5">
        <v>1.331</v>
      </c>
      <c r="C47" t="s">
        <v>27</v>
      </c>
      <c r="D47" s="5" t="str">
        <f t="shared" si="0"/>
        <v>7.75$\pm$0.32</v>
      </c>
      <c r="H47" s="11">
        <v>7.75</v>
      </c>
      <c r="I47" s="11">
        <v>0.32</v>
      </c>
      <c r="J47" s="5">
        <v>7.7517692136985596</v>
      </c>
      <c r="K47" s="5">
        <v>0.317711862334282</v>
      </c>
    </row>
    <row r="48" spans="1:11" x14ac:dyDescent="0.35">
      <c r="A48">
        <v>80310</v>
      </c>
      <c r="B48" s="5">
        <v>2.4300000000000002</v>
      </c>
      <c r="C48" t="s">
        <v>150</v>
      </c>
      <c r="D48" s="5" t="str">
        <f t="shared" si="0"/>
        <v>5.8$\pm$0.71</v>
      </c>
      <c r="H48" s="11">
        <v>5.8</v>
      </c>
      <c r="I48" s="11">
        <v>0.71</v>
      </c>
      <c r="J48" s="5">
        <v>5.7975701853916002</v>
      </c>
      <c r="K48" s="5">
        <v>0.70981112061479601</v>
      </c>
    </row>
    <row r="49" spans="1:11" x14ac:dyDescent="0.35">
      <c r="A49">
        <v>80411</v>
      </c>
      <c r="B49" s="5">
        <v>1.03</v>
      </c>
      <c r="C49" t="s">
        <v>27</v>
      </c>
      <c r="D49" s="5" t="str">
        <f t="shared" si="0"/>
        <v>6$\pm$0.66</v>
      </c>
      <c r="H49" s="11">
        <v>6</v>
      </c>
      <c r="I49" s="11">
        <v>0.66</v>
      </c>
      <c r="J49" s="5">
        <v>5.99690838037069</v>
      </c>
      <c r="K49" s="5">
        <v>0.65628033187208201</v>
      </c>
    </row>
    <row r="50" spans="1:11" x14ac:dyDescent="0.35">
      <c r="A50">
        <v>80430</v>
      </c>
      <c r="B50" s="5">
        <v>0.76700000000000002</v>
      </c>
      <c r="C50" t="s">
        <v>150</v>
      </c>
      <c r="D50" s="5" t="str">
        <f t="shared" si="0"/>
        <v>9.9$\pm$0.93</v>
      </c>
      <c r="H50" s="11">
        <v>9.9</v>
      </c>
      <c r="I50" s="11">
        <v>0.93</v>
      </c>
      <c r="J50" s="5">
        <v>9.9000233025835005</v>
      </c>
      <c r="K50" s="5">
        <v>0.93330589194770697</v>
      </c>
    </row>
    <row r="51" spans="1:11" x14ac:dyDescent="0.35">
      <c r="A51">
        <v>80607</v>
      </c>
      <c r="B51" s="5">
        <v>3.04</v>
      </c>
      <c r="C51" t="s">
        <v>27</v>
      </c>
      <c r="D51" s="5" t="str">
        <f t="shared" si="0"/>
        <v>4.57$\pm$0.95</v>
      </c>
      <c r="H51" s="11">
        <v>4.57</v>
      </c>
      <c r="I51" s="11">
        <v>0.95</v>
      </c>
      <c r="J51" s="5">
        <v>4.5671552692626198</v>
      </c>
      <c r="K51" s="5">
        <v>0.94622369891334102</v>
      </c>
    </row>
    <row r="52" spans="1:11" x14ac:dyDescent="0.35">
      <c r="A52">
        <v>80710</v>
      </c>
      <c r="B52" s="5">
        <v>0.84499999999999997</v>
      </c>
      <c r="C52" t="s">
        <v>27</v>
      </c>
      <c r="D52" s="5" t="str">
        <f t="shared" si="0"/>
        <v>9.61$\pm$0.82</v>
      </c>
      <c r="H52" s="11">
        <v>9.61</v>
      </c>
      <c r="I52" s="11">
        <v>0.82</v>
      </c>
      <c r="J52" s="5">
        <v>9.61276866750568</v>
      </c>
      <c r="K52" s="5">
        <v>0.82352518456159995</v>
      </c>
    </row>
    <row r="53" spans="1:11" x14ac:dyDescent="0.35">
      <c r="A53">
        <v>80721</v>
      </c>
      <c r="B53" s="5">
        <v>2.6</v>
      </c>
      <c r="C53" t="s">
        <v>27</v>
      </c>
      <c r="D53" s="5" t="str">
        <f t="shared" si="0"/>
        <v>5.59$\pm$0.75</v>
      </c>
      <c r="H53" s="11">
        <v>5.59</v>
      </c>
      <c r="I53" s="11">
        <v>0.75</v>
      </c>
      <c r="J53" s="5">
        <v>5.5856609697070301</v>
      </c>
      <c r="K53" s="5">
        <v>0.75286584955054603</v>
      </c>
    </row>
    <row r="54" spans="1:11" x14ac:dyDescent="0.35">
      <c r="A54">
        <v>80810</v>
      </c>
      <c r="B54" s="5">
        <v>3.35</v>
      </c>
      <c r="C54" t="s">
        <v>27</v>
      </c>
      <c r="D54" s="5" t="str">
        <f t="shared" si="0"/>
        <v>5.72$\pm$0.72</v>
      </c>
      <c r="E54" t="s">
        <v>245</v>
      </c>
      <c r="H54" s="11">
        <v>5.72</v>
      </c>
      <c r="I54" s="11">
        <v>0.72</v>
      </c>
      <c r="J54" s="5">
        <v>5.7166944612010502</v>
      </c>
      <c r="K54" s="5">
        <v>0.72262375504750298</v>
      </c>
    </row>
    <row r="55" spans="1:11" x14ac:dyDescent="0.35">
      <c r="A55">
        <v>80928</v>
      </c>
      <c r="B55" s="5">
        <v>1.69</v>
      </c>
      <c r="C55" t="s">
        <v>27</v>
      </c>
      <c r="D55" s="5" t="str">
        <f t="shared" si="0"/>
        <v>7.13$\pm$0.39</v>
      </c>
      <c r="E55" t="s">
        <v>238</v>
      </c>
      <c r="H55" s="11">
        <v>7.13</v>
      </c>
      <c r="I55" s="11">
        <v>0.39</v>
      </c>
      <c r="J55" s="5">
        <v>7.13192381687852</v>
      </c>
      <c r="K55" s="5">
        <v>0.39437149534004801</v>
      </c>
    </row>
    <row r="56" spans="1:11" x14ac:dyDescent="0.35">
      <c r="A56">
        <v>81007</v>
      </c>
      <c r="B56" s="5">
        <v>0.52949999999999997</v>
      </c>
      <c r="C56" t="s">
        <v>34</v>
      </c>
      <c r="D56" s="5" t="str">
        <f t="shared" si="0"/>
        <v>11.87$\pm$1.88</v>
      </c>
      <c r="H56" s="11">
        <v>11.87</v>
      </c>
      <c r="I56" s="11">
        <v>1.88</v>
      </c>
      <c r="J56" s="5">
        <v>11.8739878778335</v>
      </c>
      <c r="K56" s="5">
        <v>1.87938415816993</v>
      </c>
    </row>
    <row r="57" spans="1:11" x14ac:dyDescent="0.35">
      <c r="A57">
        <v>81008</v>
      </c>
      <c r="B57" s="5">
        <v>1.9670000000000001</v>
      </c>
      <c r="C57" t="s">
        <v>27</v>
      </c>
      <c r="D57" s="5" t="str">
        <f t="shared" si="0"/>
        <v>5.6$\pm$0.75</v>
      </c>
      <c r="H57" s="11">
        <v>5.6</v>
      </c>
      <c r="I57" s="11">
        <v>0.75</v>
      </c>
      <c r="J57" s="5">
        <v>5.59682924873215</v>
      </c>
      <c r="K57" s="5">
        <v>0.75466806035157596</v>
      </c>
    </row>
    <row r="58" spans="1:11" x14ac:dyDescent="0.35">
      <c r="A58">
        <v>81029</v>
      </c>
      <c r="B58" s="5">
        <v>3.8479000000000001</v>
      </c>
      <c r="C58" t="s">
        <v>150</v>
      </c>
      <c r="D58" s="5" t="str">
        <f t="shared" si="0"/>
        <v>6.24$\pm$0.67</v>
      </c>
      <c r="H58" s="11">
        <v>6.24</v>
      </c>
      <c r="I58" s="11">
        <v>0.67</v>
      </c>
      <c r="J58" s="5">
        <v>6.2411721858413003</v>
      </c>
      <c r="K58" s="5">
        <v>0.67000373797566204</v>
      </c>
    </row>
    <row r="59" spans="1:11" x14ac:dyDescent="0.35">
      <c r="A59">
        <v>81221</v>
      </c>
      <c r="B59" s="5">
        <v>2.2599999999999998</v>
      </c>
      <c r="C59" t="s">
        <v>150</v>
      </c>
      <c r="D59" s="5" t="str">
        <f t="shared" si="0"/>
        <v>5.12$\pm$0.85</v>
      </c>
      <c r="H59" s="11">
        <v>5.12</v>
      </c>
      <c r="I59" s="11">
        <v>0.85</v>
      </c>
      <c r="J59" s="5">
        <v>5.1167724656348703</v>
      </c>
      <c r="K59" s="5">
        <v>0.848895405759719</v>
      </c>
    </row>
    <row r="60" spans="1:11" x14ac:dyDescent="0.35">
      <c r="A60">
        <v>90102</v>
      </c>
      <c r="B60" s="5">
        <v>1.5469999999999999</v>
      </c>
      <c r="C60" t="s">
        <v>27</v>
      </c>
      <c r="D60" s="5" t="str">
        <f t="shared" si="0"/>
        <v>12$\pm$1.94</v>
      </c>
      <c r="H60" s="11">
        <v>12</v>
      </c>
      <c r="I60" s="11">
        <v>1.94</v>
      </c>
      <c r="J60" s="5">
        <v>12.0044355486723</v>
      </c>
      <c r="K60" s="5">
        <v>1.9443805439433499</v>
      </c>
    </row>
    <row r="61" spans="1:11" x14ac:dyDescent="0.35">
      <c r="A61">
        <v>90205</v>
      </c>
      <c r="B61" s="5">
        <v>4.6500000000000004</v>
      </c>
      <c r="C61" t="s">
        <v>150</v>
      </c>
      <c r="D61" s="5" t="str">
        <f t="shared" si="0"/>
        <v>6.67$\pm$0.54</v>
      </c>
      <c r="H61" s="11">
        <v>6.67</v>
      </c>
      <c r="I61" s="11">
        <v>0.54</v>
      </c>
      <c r="J61" s="5">
        <v>6.6746773596921702</v>
      </c>
      <c r="K61" s="5">
        <v>0.54310784830201997</v>
      </c>
    </row>
    <row r="62" spans="1:11" x14ac:dyDescent="0.35">
      <c r="A62">
        <v>90423</v>
      </c>
      <c r="B62" s="5">
        <v>8.1999999999999993</v>
      </c>
      <c r="C62" t="s">
        <v>27</v>
      </c>
      <c r="D62" s="5" t="str">
        <f t="shared" si="0"/>
        <v>5.82$\pm$0.7</v>
      </c>
      <c r="E62" t="s">
        <v>246</v>
      </c>
      <c r="H62" s="11">
        <v>5.82</v>
      </c>
      <c r="I62" s="11">
        <v>0.7</v>
      </c>
      <c r="J62" s="5">
        <v>5.8184428364604903</v>
      </c>
      <c r="K62" s="5">
        <v>0.70238103135311303</v>
      </c>
    </row>
    <row r="63" spans="1:11" x14ac:dyDescent="0.35">
      <c r="A63">
        <v>90424</v>
      </c>
      <c r="B63" s="5">
        <v>0.54400000000000004</v>
      </c>
      <c r="C63" t="s">
        <v>30</v>
      </c>
      <c r="D63" s="5" t="str">
        <f t="shared" si="0"/>
        <v>7.42$\pm$0.34</v>
      </c>
      <c r="H63" s="11">
        <v>7.42</v>
      </c>
      <c r="I63" s="11">
        <v>0.34</v>
      </c>
      <c r="J63" s="5">
        <v>7.4186423187130801</v>
      </c>
      <c r="K63" s="5">
        <v>0.34298602982337001</v>
      </c>
    </row>
    <row r="64" spans="1:11" x14ac:dyDescent="0.35">
      <c r="A64">
        <v>90426</v>
      </c>
      <c r="B64" s="5">
        <v>2.609</v>
      </c>
      <c r="C64" t="s">
        <v>29</v>
      </c>
      <c r="D64" s="5" t="str">
        <f t="shared" si="0"/>
        <v>8.45$\pm$0.46</v>
      </c>
      <c r="E64" t="s">
        <v>273</v>
      </c>
      <c r="H64" s="11">
        <v>8.4499999999999993</v>
      </c>
      <c r="I64" s="11">
        <v>0.46</v>
      </c>
      <c r="J64" s="5">
        <v>8.45269166341998</v>
      </c>
      <c r="K64" s="5">
        <v>0.46133662713697698</v>
      </c>
    </row>
    <row r="65" spans="1:11" x14ac:dyDescent="0.35">
      <c r="A65">
        <v>90510</v>
      </c>
      <c r="B65" s="5">
        <v>0.90300000000000002</v>
      </c>
      <c r="C65" t="s">
        <v>29</v>
      </c>
      <c r="D65" s="5" t="str">
        <f t="shared" si="0"/>
        <v>11.85$\pm$1.87</v>
      </c>
      <c r="E65" t="s">
        <v>239</v>
      </c>
      <c r="H65" s="11">
        <v>11.85</v>
      </c>
      <c r="I65" s="11">
        <v>1.87</v>
      </c>
      <c r="J65" s="5">
        <v>11.847574300556699</v>
      </c>
      <c r="K65" s="5">
        <v>1.86932267983643</v>
      </c>
    </row>
    <row r="66" spans="1:11" x14ac:dyDescent="0.35">
      <c r="A66">
        <v>90519</v>
      </c>
      <c r="B66" s="5">
        <v>3.85</v>
      </c>
      <c r="C66" t="s">
        <v>27</v>
      </c>
      <c r="D66" s="5" t="str">
        <f t="shared" si="0"/>
        <v>5.94$\pm$0.68</v>
      </c>
      <c r="H66" s="11">
        <v>5.94</v>
      </c>
      <c r="I66" s="11">
        <v>0.68</v>
      </c>
      <c r="J66" s="5">
        <v>5.9416834466614104</v>
      </c>
      <c r="K66" s="5">
        <v>0.67545270468363805</v>
      </c>
    </row>
    <row r="67" spans="1:11" x14ac:dyDescent="0.35">
      <c r="A67">
        <v>90529</v>
      </c>
      <c r="B67" s="5">
        <v>2.625</v>
      </c>
      <c r="C67" t="s">
        <v>27</v>
      </c>
      <c r="D67" s="5" t="str">
        <f t="shared" ref="D67:D130" si="1">H67&amp;"$\pm$"&amp;I67</f>
        <v>7.37$\pm$0.57</v>
      </c>
      <c r="H67" s="11">
        <v>7.37</v>
      </c>
      <c r="I67" s="11">
        <v>0.56999999999999995</v>
      </c>
      <c r="J67" s="5">
        <v>7.3653774881479199</v>
      </c>
      <c r="K67" s="5">
        <v>0.57387346644612702</v>
      </c>
    </row>
    <row r="68" spans="1:11" x14ac:dyDescent="0.35">
      <c r="A68">
        <v>90618</v>
      </c>
      <c r="B68" s="5">
        <v>0.54</v>
      </c>
      <c r="C68" t="s">
        <v>35</v>
      </c>
      <c r="D68" s="5" t="str">
        <f t="shared" si="1"/>
        <v>6.37$\pm$0.57</v>
      </c>
      <c r="H68" s="11">
        <v>6.37</v>
      </c>
      <c r="I68" s="11">
        <v>0.56999999999999995</v>
      </c>
      <c r="J68" s="5">
        <v>6.3693693599954697</v>
      </c>
      <c r="K68" s="5">
        <v>0.56821651536936402</v>
      </c>
    </row>
    <row r="69" spans="1:11" x14ac:dyDescent="0.35">
      <c r="A69">
        <v>90812</v>
      </c>
      <c r="B69" s="5">
        <v>2.452</v>
      </c>
      <c r="C69" t="s">
        <v>27</v>
      </c>
      <c r="D69" s="5" t="str">
        <f t="shared" si="1"/>
        <v>5.17$\pm$0.84</v>
      </c>
      <c r="H69" s="11">
        <v>5.17</v>
      </c>
      <c r="I69" s="11">
        <v>0.84</v>
      </c>
      <c r="J69" s="5">
        <v>5.17462159526508</v>
      </c>
      <c r="K69" s="5">
        <v>0.84273134823172102</v>
      </c>
    </row>
    <row r="70" spans="1:11" x14ac:dyDescent="0.35">
      <c r="A70">
        <v>90927</v>
      </c>
      <c r="B70" s="5">
        <v>1.37</v>
      </c>
      <c r="C70" t="s">
        <v>27</v>
      </c>
      <c r="D70" s="5" t="str">
        <f t="shared" si="1"/>
        <v>10.39$\pm$1.17</v>
      </c>
      <c r="H70" s="11">
        <v>10.39</v>
      </c>
      <c r="I70" s="11">
        <v>1.17</v>
      </c>
      <c r="J70" s="5">
        <v>10.393590490721101</v>
      </c>
      <c r="K70" s="5">
        <v>1.1654051684109701</v>
      </c>
    </row>
    <row r="71" spans="1:11" x14ac:dyDescent="0.35">
      <c r="A71">
        <v>91020</v>
      </c>
      <c r="B71" s="5">
        <v>1.71</v>
      </c>
      <c r="C71" t="s">
        <v>27</v>
      </c>
      <c r="D71" s="5" t="str">
        <f t="shared" si="1"/>
        <v>6.84$\pm$0.46</v>
      </c>
      <c r="H71" s="11">
        <v>6.84</v>
      </c>
      <c r="I71" s="11">
        <v>0.46</v>
      </c>
      <c r="J71" s="5">
        <v>6.8383176149460203</v>
      </c>
      <c r="K71" s="5">
        <v>0.45608306772408003</v>
      </c>
    </row>
    <row r="72" spans="1:11" x14ac:dyDescent="0.35">
      <c r="A72">
        <v>91029</v>
      </c>
      <c r="B72" s="5">
        <v>2.7519999999999998</v>
      </c>
      <c r="C72" t="s">
        <v>150</v>
      </c>
      <c r="D72" s="5" t="str">
        <f t="shared" si="1"/>
        <v>5.96$\pm$0.67</v>
      </c>
      <c r="H72" s="11">
        <v>5.96</v>
      </c>
      <c r="I72" s="11">
        <v>0.67</v>
      </c>
      <c r="J72" s="5">
        <v>5.9583654359599603</v>
      </c>
      <c r="K72" s="5">
        <v>0.66667141974313704</v>
      </c>
    </row>
    <row r="73" spans="1:11" x14ac:dyDescent="0.35">
      <c r="A73">
        <v>91127</v>
      </c>
      <c r="B73" s="5">
        <v>0.49</v>
      </c>
      <c r="C73" t="s">
        <v>31</v>
      </c>
      <c r="D73" s="5" t="str">
        <f t="shared" si="1"/>
        <v>8.57$\pm$0.44</v>
      </c>
      <c r="H73" s="11">
        <v>8.57</v>
      </c>
      <c r="I73" s="11">
        <v>0.44</v>
      </c>
      <c r="J73" s="5">
        <v>8.5685785595016899</v>
      </c>
      <c r="K73" s="5">
        <v>0.43629729849802001</v>
      </c>
    </row>
    <row r="74" spans="1:11" x14ac:dyDescent="0.35">
      <c r="A74" t="s">
        <v>36</v>
      </c>
      <c r="B74" s="5">
        <v>0.65349999999999997</v>
      </c>
      <c r="C74" t="s">
        <v>37</v>
      </c>
      <c r="D74" s="5" t="str">
        <f t="shared" si="1"/>
        <v>11.12$\pm$1.5</v>
      </c>
      <c r="E74" t="s">
        <v>285</v>
      </c>
      <c r="H74" s="11">
        <v>11.12</v>
      </c>
      <c r="I74" s="11">
        <v>1.5</v>
      </c>
      <c r="J74" s="5">
        <v>11.123668694260999</v>
      </c>
      <c r="K74" s="5">
        <v>1.50247400205583</v>
      </c>
    </row>
    <row r="75" spans="1:11" x14ac:dyDescent="0.35">
      <c r="A75" t="s">
        <v>38</v>
      </c>
      <c r="B75" s="5">
        <v>0.60599999999999998</v>
      </c>
      <c r="C75" t="s">
        <v>39</v>
      </c>
      <c r="D75" s="5" t="str">
        <f t="shared" si="1"/>
        <v>7.77$\pm$0.31</v>
      </c>
      <c r="E75" t="s">
        <v>286</v>
      </c>
      <c r="H75" s="11">
        <v>7.77</v>
      </c>
      <c r="I75" s="11">
        <v>0.31</v>
      </c>
      <c r="J75" s="5">
        <v>7.7729406405347099</v>
      </c>
      <c r="K75" s="5">
        <v>0.31497023304112998</v>
      </c>
    </row>
    <row r="76" spans="1:11" x14ac:dyDescent="0.35">
      <c r="A76" t="s">
        <v>40</v>
      </c>
      <c r="B76" s="5">
        <v>2.6120000000000001</v>
      </c>
      <c r="C76" t="s">
        <v>28</v>
      </c>
      <c r="D76" s="5" t="str">
        <f t="shared" si="1"/>
        <v>6.42$\pm$0.56</v>
      </c>
      <c r="E76" t="s">
        <v>288</v>
      </c>
      <c r="H76" s="11">
        <v>6.42</v>
      </c>
      <c r="I76" s="11">
        <v>0.56000000000000005</v>
      </c>
      <c r="J76" s="5">
        <v>6.4246719854572598</v>
      </c>
      <c r="K76" s="5">
        <v>0.55984672550905201</v>
      </c>
    </row>
    <row r="77" spans="1:11" x14ac:dyDescent="0.35">
      <c r="A77" t="s">
        <v>41</v>
      </c>
      <c r="B77" s="5">
        <v>2.198</v>
      </c>
      <c r="C77" t="s">
        <v>28</v>
      </c>
      <c r="D77" s="5" t="str">
        <f t="shared" si="1"/>
        <v>7.28$\pm$0.37</v>
      </c>
      <c r="E77" t="s">
        <v>274</v>
      </c>
      <c r="H77" s="11">
        <v>7.28</v>
      </c>
      <c r="I77" s="11">
        <v>0.37</v>
      </c>
      <c r="J77" s="5">
        <v>7.27643550268896</v>
      </c>
      <c r="K77" s="5">
        <v>0.366633938789931</v>
      </c>
    </row>
    <row r="78" spans="1:11" x14ac:dyDescent="0.35">
      <c r="A78" t="s">
        <v>42</v>
      </c>
      <c r="B78" s="5">
        <v>0.93640000000000001</v>
      </c>
      <c r="C78" t="s">
        <v>27</v>
      </c>
      <c r="D78" s="5" t="str">
        <f t="shared" si="1"/>
        <v>11.36$\pm$1.62</v>
      </c>
      <c r="E78" t="s">
        <v>275</v>
      </c>
      <c r="H78" s="11">
        <v>11.36</v>
      </c>
      <c r="I78" s="11">
        <v>1.62</v>
      </c>
      <c r="J78" s="5">
        <v>11.360292811245801</v>
      </c>
      <c r="K78" s="5">
        <v>1.62396695255941</v>
      </c>
    </row>
    <row r="79" spans="1:11" x14ac:dyDescent="0.35">
      <c r="A79" t="s">
        <v>43</v>
      </c>
      <c r="B79" s="5">
        <v>2.35</v>
      </c>
      <c r="C79" t="s">
        <v>27</v>
      </c>
      <c r="D79" s="5" t="str">
        <f t="shared" si="1"/>
        <v>6.71$\pm$0.5</v>
      </c>
      <c r="E79" t="s">
        <v>276</v>
      </c>
      <c r="H79" s="11">
        <v>6.71</v>
      </c>
      <c r="I79" s="11">
        <v>0.5</v>
      </c>
      <c r="J79" s="5">
        <v>6.7140938255449196</v>
      </c>
      <c r="K79" s="5">
        <v>0.50478873400899604</v>
      </c>
    </row>
    <row r="80" spans="1:11" x14ac:dyDescent="0.35">
      <c r="A80" t="s">
        <v>44</v>
      </c>
      <c r="B80" s="5">
        <v>0.08</v>
      </c>
      <c r="C80" t="s">
        <v>45</v>
      </c>
      <c r="D80" s="5" t="str">
        <f t="shared" si="1"/>
        <v>23.63$\pm$9.79</v>
      </c>
      <c r="H80" s="11">
        <v>23.63</v>
      </c>
      <c r="I80" s="11">
        <v>9.7899999999999991</v>
      </c>
      <c r="J80" s="5">
        <v>23.626778001379702</v>
      </c>
      <c r="K80" s="5">
        <v>9.79409706704892</v>
      </c>
    </row>
    <row r="81" spans="1:11" x14ac:dyDescent="0.35">
      <c r="A81" t="s">
        <v>46</v>
      </c>
      <c r="B81" s="5">
        <v>0.54649999999999999</v>
      </c>
      <c r="C81" t="s">
        <v>29</v>
      </c>
      <c r="D81" s="5" t="str">
        <f t="shared" si="1"/>
        <v>11.28$\pm$1.57</v>
      </c>
      <c r="E81" t="s">
        <v>240</v>
      </c>
      <c r="H81" s="11">
        <v>11.28</v>
      </c>
      <c r="I81" s="11">
        <v>1.57</v>
      </c>
      <c r="J81" s="5">
        <v>11.277105891550301</v>
      </c>
      <c r="K81" s="5">
        <v>1.57273206668383</v>
      </c>
    </row>
    <row r="82" spans="1:11" x14ac:dyDescent="0.35">
      <c r="A82" t="s">
        <v>47</v>
      </c>
      <c r="B82" s="5">
        <v>4.41</v>
      </c>
      <c r="C82" t="s">
        <v>27</v>
      </c>
      <c r="D82" s="5" t="str">
        <f t="shared" si="1"/>
        <v>6.3$\pm$0.59</v>
      </c>
      <c r="H82" s="11">
        <v>6.3</v>
      </c>
      <c r="I82" s="11">
        <v>0.59</v>
      </c>
      <c r="J82" s="5">
        <v>6.2979270835314898</v>
      </c>
      <c r="K82" s="5">
        <v>0.59377921763681496</v>
      </c>
    </row>
    <row r="83" spans="1:11" x14ac:dyDescent="0.35">
      <c r="A83" t="s">
        <v>48</v>
      </c>
      <c r="B83" s="5">
        <v>1.51</v>
      </c>
      <c r="C83" t="s">
        <v>29</v>
      </c>
      <c r="D83" s="5" t="str">
        <f t="shared" si="1"/>
        <v>7.6$\pm$0.33</v>
      </c>
      <c r="H83" s="11">
        <v>7.6</v>
      </c>
      <c r="I83" s="11">
        <v>0.33</v>
      </c>
      <c r="J83" s="5">
        <v>7.6008960705663799</v>
      </c>
      <c r="K83" s="5">
        <v>0.326167777900982</v>
      </c>
    </row>
    <row r="84" spans="1:11" x14ac:dyDescent="0.35">
      <c r="A84" t="s">
        <v>49</v>
      </c>
      <c r="B84" s="5">
        <v>4.9000000000000004</v>
      </c>
      <c r="C84" t="s">
        <v>28</v>
      </c>
      <c r="D84" s="5" t="str">
        <f t="shared" si="1"/>
        <v>4.78$\pm$0.91</v>
      </c>
      <c r="H84" s="11">
        <v>4.78</v>
      </c>
      <c r="I84" s="11">
        <v>0.91</v>
      </c>
      <c r="J84" s="5">
        <v>4.7767056641367898</v>
      </c>
      <c r="K84" s="5">
        <v>0.91286276560894397</v>
      </c>
    </row>
    <row r="85" spans="1:11" x14ac:dyDescent="0.35">
      <c r="A85" t="s">
        <v>50</v>
      </c>
      <c r="B85" s="5">
        <v>3.0819999999999999</v>
      </c>
      <c r="C85" t="s">
        <v>150</v>
      </c>
      <c r="D85" s="5" t="str">
        <f t="shared" si="1"/>
        <v>6.16$\pm$0.62</v>
      </c>
      <c r="H85" s="11">
        <v>6.16</v>
      </c>
      <c r="I85" s="11">
        <v>0.62</v>
      </c>
      <c r="J85" s="5">
        <v>6.1596506119404504</v>
      </c>
      <c r="K85" s="5">
        <v>0.62016660016758596</v>
      </c>
    </row>
    <row r="86" spans="1:11" x14ac:dyDescent="0.35">
      <c r="A86" t="s">
        <v>51</v>
      </c>
      <c r="B86" s="5">
        <v>0.7</v>
      </c>
      <c r="C86" t="s">
        <v>35</v>
      </c>
      <c r="D86" s="5" t="str">
        <f t="shared" si="1"/>
        <v>9.85$\pm$0.91</v>
      </c>
      <c r="H86" s="11">
        <v>9.85</v>
      </c>
      <c r="I86" s="11">
        <v>0.91</v>
      </c>
      <c r="J86" s="5">
        <v>9.85131188017718</v>
      </c>
      <c r="K86" s="5">
        <v>0.91370198397386304</v>
      </c>
    </row>
    <row r="87" spans="1:11" x14ac:dyDescent="0.35">
      <c r="A87" t="s">
        <v>52</v>
      </c>
      <c r="B87" s="5">
        <v>0.94</v>
      </c>
      <c r="C87" t="s">
        <v>29</v>
      </c>
      <c r="D87" s="5" t="str">
        <f t="shared" si="1"/>
        <v>9.14$\pm$0.63</v>
      </c>
      <c r="H87" s="11">
        <v>9.14</v>
      </c>
      <c r="I87" s="11">
        <v>0.63</v>
      </c>
      <c r="J87" s="5">
        <v>9.1394069328289298</v>
      </c>
      <c r="K87" s="5">
        <v>0.62569343701275604</v>
      </c>
    </row>
    <row r="88" spans="1:11" x14ac:dyDescent="0.35">
      <c r="A88" t="s">
        <v>53</v>
      </c>
      <c r="B88" s="5">
        <v>0.75700000000000001</v>
      </c>
      <c r="C88" t="s">
        <v>27</v>
      </c>
      <c r="D88" s="5" t="str">
        <f t="shared" si="1"/>
        <v>10.15$\pm$1.04</v>
      </c>
      <c r="H88" s="11">
        <v>10.15</v>
      </c>
      <c r="I88" s="11">
        <v>1.04</v>
      </c>
      <c r="J88" s="5">
        <v>10.149915039538699</v>
      </c>
      <c r="K88" s="5">
        <v>1.0427153577897801</v>
      </c>
    </row>
    <row r="89" spans="1:11" x14ac:dyDescent="0.35">
      <c r="A89" t="s">
        <v>54</v>
      </c>
      <c r="B89" s="5">
        <v>2.0880000000000001</v>
      </c>
      <c r="C89" t="s">
        <v>150</v>
      </c>
      <c r="D89" s="5" t="str">
        <f t="shared" si="1"/>
        <v>5.99$\pm$0.66</v>
      </c>
      <c r="H89" s="11">
        <v>5.99</v>
      </c>
      <c r="I89" s="11">
        <v>0.66</v>
      </c>
      <c r="J89" s="5">
        <v>5.9948038829764396</v>
      </c>
      <c r="K89" s="5">
        <v>0.65712086617534404</v>
      </c>
    </row>
    <row r="90" spans="1:11" x14ac:dyDescent="0.35">
      <c r="A90" t="s">
        <v>55</v>
      </c>
      <c r="B90" s="5">
        <v>0.92</v>
      </c>
      <c r="C90" t="s">
        <v>29</v>
      </c>
      <c r="D90" s="5" t="str">
        <f t="shared" si="1"/>
        <v>10.33$\pm$1.13</v>
      </c>
      <c r="E90" t="s">
        <v>277</v>
      </c>
      <c r="H90" s="11">
        <v>10.33</v>
      </c>
      <c r="I90" s="11">
        <v>1.1299999999999999</v>
      </c>
      <c r="J90" s="5">
        <v>10.3325358253923</v>
      </c>
      <c r="K90" s="5">
        <v>1.1312781193693699</v>
      </c>
    </row>
    <row r="91" spans="1:11" x14ac:dyDescent="0.35">
      <c r="A91" t="s">
        <v>56</v>
      </c>
      <c r="B91" s="5">
        <v>3.6259999999999999</v>
      </c>
      <c r="C91" t="s">
        <v>27</v>
      </c>
      <c r="D91" s="5" t="str">
        <f t="shared" si="1"/>
        <v>6.21$\pm$0.64</v>
      </c>
      <c r="E91" t="s">
        <v>278</v>
      </c>
      <c r="H91" s="11">
        <v>6.21</v>
      </c>
      <c r="I91" s="11">
        <v>0.64</v>
      </c>
      <c r="J91" s="5">
        <v>6.2058210045334699</v>
      </c>
      <c r="K91" s="5">
        <v>0.64374799714432296</v>
      </c>
    </row>
    <row r="92" spans="1:11" x14ac:dyDescent="0.35">
      <c r="A92" t="s">
        <v>57</v>
      </c>
      <c r="B92" s="5">
        <v>2.17</v>
      </c>
      <c r="C92" t="s">
        <v>29</v>
      </c>
      <c r="D92" s="5" t="str">
        <f t="shared" si="1"/>
        <v>7.37$\pm$0.37</v>
      </c>
      <c r="E92" t="s">
        <v>279</v>
      </c>
      <c r="H92" s="11">
        <v>7.37</v>
      </c>
      <c r="I92" s="11">
        <v>0.37</v>
      </c>
      <c r="J92" s="5">
        <v>7.3680679504937698</v>
      </c>
      <c r="K92" s="5">
        <v>0.36615601780505402</v>
      </c>
    </row>
    <row r="93" spans="1:11" x14ac:dyDescent="0.35">
      <c r="A93" t="s">
        <v>58</v>
      </c>
      <c r="B93" s="5">
        <v>0.93700000000000006</v>
      </c>
      <c r="C93" t="s">
        <v>35</v>
      </c>
      <c r="D93" s="5" t="str">
        <f t="shared" si="1"/>
        <v>5.67$\pm$0.73</v>
      </c>
      <c r="E93" t="s">
        <v>280</v>
      </c>
      <c r="H93" s="11">
        <v>5.67</v>
      </c>
      <c r="I93" s="11">
        <v>0.73</v>
      </c>
      <c r="J93" s="5">
        <v>5.6679193927744098</v>
      </c>
      <c r="K93" s="5">
        <v>0.73227914129326799</v>
      </c>
    </row>
    <row r="94" spans="1:11" x14ac:dyDescent="0.35">
      <c r="A94" t="s">
        <v>59</v>
      </c>
      <c r="B94" s="5">
        <v>1.95</v>
      </c>
      <c r="C94" t="s">
        <v>27</v>
      </c>
      <c r="D94" s="5" t="str">
        <f t="shared" si="1"/>
        <v>6.76$\pm$0.47</v>
      </c>
      <c r="H94" s="11">
        <v>6.76</v>
      </c>
      <c r="I94" s="11">
        <v>0.47</v>
      </c>
      <c r="J94" s="5">
        <v>6.76287129979145</v>
      </c>
      <c r="K94" s="5">
        <v>0.47379351735054898</v>
      </c>
    </row>
    <row r="95" spans="1:11" x14ac:dyDescent="0.35">
      <c r="A95" t="s">
        <v>60</v>
      </c>
      <c r="B95" s="5">
        <v>2.69</v>
      </c>
      <c r="C95" t="s">
        <v>27</v>
      </c>
      <c r="D95" s="5" t="str">
        <f t="shared" si="1"/>
        <v>6.1$\pm$0.63</v>
      </c>
      <c r="H95" s="11">
        <v>6.1</v>
      </c>
      <c r="I95" s="11">
        <v>0.63</v>
      </c>
      <c r="J95" s="5">
        <v>6.1046214781689896</v>
      </c>
      <c r="K95" s="5">
        <v>0.63243158473692396</v>
      </c>
    </row>
    <row r="96" spans="1:11" x14ac:dyDescent="0.35">
      <c r="A96" t="s">
        <v>61</v>
      </c>
      <c r="B96" s="5">
        <v>0.68899999999999995</v>
      </c>
      <c r="C96" t="s">
        <v>28</v>
      </c>
      <c r="D96" s="5" t="str">
        <f t="shared" si="1"/>
        <v>8.96$\pm$0.56</v>
      </c>
      <c r="H96" s="11">
        <v>8.9600000000000009</v>
      </c>
      <c r="I96" s="11">
        <v>0.56000000000000005</v>
      </c>
      <c r="J96" s="5">
        <v>8.9574350037822796</v>
      </c>
      <c r="K96" s="5">
        <v>0.561254350456037</v>
      </c>
    </row>
    <row r="97" spans="1:11" x14ac:dyDescent="0.35">
      <c r="A97" t="s">
        <v>62</v>
      </c>
      <c r="B97" s="5">
        <v>3.0379999999999998</v>
      </c>
      <c r="C97" t="s">
        <v>150</v>
      </c>
      <c r="D97" s="5" t="str">
        <f t="shared" si="1"/>
        <v>5.65$\pm$0.74</v>
      </c>
      <c r="H97" s="11">
        <v>5.65</v>
      </c>
      <c r="I97" s="11">
        <v>0.74</v>
      </c>
      <c r="J97" s="5">
        <v>5.6535241359591701</v>
      </c>
      <c r="K97" s="5">
        <v>0.73718782212440004</v>
      </c>
    </row>
    <row r="98" spans="1:11" x14ac:dyDescent="0.35">
      <c r="A98" t="s">
        <v>63</v>
      </c>
      <c r="B98" s="5">
        <v>2.1</v>
      </c>
      <c r="C98" t="s">
        <v>27</v>
      </c>
      <c r="D98" s="5" t="str">
        <f t="shared" si="1"/>
        <v>6.14$\pm$0.63</v>
      </c>
      <c r="H98" s="11">
        <v>6.14</v>
      </c>
      <c r="I98" s="11">
        <v>0.63</v>
      </c>
      <c r="J98" s="5">
        <v>6.1418589492564504</v>
      </c>
      <c r="K98" s="5">
        <v>0.62544552027945799</v>
      </c>
    </row>
    <row r="99" spans="1:11" x14ac:dyDescent="0.35">
      <c r="A99" t="s">
        <v>64</v>
      </c>
      <c r="B99" s="5">
        <v>1.6080000000000001</v>
      </c>
      <c r="C99" t="s">
        <v>150</v>
      </c>
      <c r="D99" s="5" t="str">
        <f t="shared" si="1"/>
        <v>6.59$\pm$0.53</v>
      </c>
      <c r="H99" s="11">
        <v>6.59</v>
      </c>
      <c r="I99" s="11">
        <v>0.53</v>
      </c>
      <c r="J99" s="5">
        <v>6.5947089396173997</v>
      </c>
      <c r="K99" s="5">
        <v>0.53288484706247397</v>
      </c>
    </row>
    <row r="100" spans="1:11" x14ac:dyDescent="0.35">
      <c r="A100" t="s">
        <v>65</v>
      </c>
      <c r="B100" s="5">
        <v>9.4</v>
      </c>
      <c r="C100" t="s">
        <v>27</v>
      </c>
      <c r="D100" s="5" t="str">
        <f t="shared" si="1"/>
        <v>5.19$\pm$0.84</v>
      </c>
      <c r="H100" s="11">
        <v>5.19</v>
      </c>
      <c r="I100" s="11">
        <v>0.84</v>
      </c>
      <c r="J100" s="5">
        <v>5.18939591685825</v>
      </c>
      <c r="K100" s="5">
        <v>0.84426545910788897</v>
      </c>
    </row>
    <row r="101" spans="1:11" x14ac:dyDescent="0.35">
      <c r="A101" t="s">
        <v>66</v>
      </c>
      <c r="B101" s="5">
        <v>4.109</v>
      </c>
      <c r="C101" t="s">
        <v>27</v>
      </c>
      <c r="D101" s="5" t="str">
        <f t="shared" si="1"/>
        <v>4.68$\pm$0.93</v>
      </c>
      <c r="H101" s="11">
        <v>4.68</v>
      </c>
      <c r="I101" s="11">
        <v>0.93</v>
      </c>
      <c r="J101" s="5">
        <v>4.6848281055134899</v>
      </c>
      <c r="K101" s="5">
        <v>0.92723052730880395</v>
      </c>
    </row>
    <row r="102" spans="1:11" x14ac:dyDescent="0.35">
      <c r="A102" t="s">
        <v>67</v>
      </c>
      <c r="B102" s="5">
        <v>3.0760000000000001</v>
      </c>
      <c r="C102" t="s">
        <v>27</v>
      </c>
      <c r="D102" s="5" t="str">
        <f t="shared" si="1"/>
        <v>6.75$\pm$0.52</v>
      </c>
      <c r="H102" s="11">
        <v>6.75</v>
      </c>
      <c r="I102" s="11">
        <v>0.52</v>
      </c>
      <c r="J102" s="5">
        <v>6.7506989228083096</v>
      </c>
      <c r="K102" s="5">
        <v>0.51550352975431701</v>
      </c>
    </row>
    <row r="103" spans="1:11" x14ac:dyDescent="0.35">
      <c r="A103" t="s">
        <v>68</v>
      </c>
      <c r="B103" s="5">
        <v>1.0629999999999999</v>
      </c>
      <c r="C103" t="s">
        <v>27</v>
      </c>
      <c r="D103" s="5" t="str">
        <f t="shared" si="1"/>
        <v>7.82$\pm$0.32</v>
      </c>
      <c r="H103" s="11">
        <v>7.82</v>
      </c>
      <c r="I103" s="11">
        <v>0.32</v>
      </c>
      <c r="J103" s="5">
        <v>7.8195325426171198</v>
      </c>
      <c r="K103" s="5">
        <v>0.32111634421977298</v>
      </c>
    </row>
    <row r="104" spans="1:11" x14ac:dyDescent="0.35">
      <c r="A104" t="s">
        <v>69</v>
      </c>
      <c r="B104" s="5">
        <v>4.6666999999999996</v>
      </c>
      <c r="C104" t="s">
        <v>150</v>
      </c>
      <c r="D104" s="5" t="str">
        <f t="shared" si="1"/>
        <v>7.35$\pm$0.44</v>
      </c>
      <c r="H104" s="11">
        <v>7.35</v>
      </c>
      <c r="I104" s="11">
        <v>0.44</v>
      </c>
      <c r="J104" s="5">
        <v>7.3489284013934704</v>
      </c>
      <c r="K104" s="5">
        <v>0.44487720606800402</v>
      </c>
    </row>
    <row r="105" spans="1:11" x14ac:dyDescent="0.35">
      <c r="A105" t="s">
        <v>70</v>
      </c>
      <c r="B105" s="5">
        <v>1.18</v>
      </c>
      <c r="C105" t="s">
        <v>27</v>
      </c>
      <c r="D105" s="5" t="str">
        <f t="shared" si="1"/>
        <v>10.42$\pm$1.17</v>
      </c>
      <c r="H105" s="11">
        <v>10.42</v>
      </c>
      <c r="I105" s="11">
        <v>1.17</v>
      </c>
      <c r="J105" s="5">
        <v>10.4210570489569</v>
      </c>
      <c r="K105" s="5">
        <v>1.1712014020658299</v>
      </c>
    </row>
    <row r="106" spans="1:11" x14ac:dyDescent="0.35">
      <c r="A106" t="s">
        <v>71</v>
      </c>
      <c r="B106" s="5">
        <v>0.62350000000000005</v>
      </c>
      <c r="C106" t="s">
        <v>37</v>
      </c>
      <c r="D106" s="5" t="str">
        <f t="shared" si="1"/>
        <v>12.13$\pm$2.02</v>
      </c>
      <c r="E106" t="s">
        <v>247</v>
      </c>
      <c r="H106" s="11">
        <v>12.13</v>
      </c>
      <c r="I106" s="11">
        <v>2.02</v>
      </c>
      <c r="J106" s="5">
        <v>12.133069423922301</v>
      </c>
      <c r="K106" s="5">
        <v>2.01991203395264</v>
      </c>
    </row>
    <row r="107" spans="1:11" x14ac:dyDescent="0.35">
      <c r="A107" t="s">
        <v>72</v>
      </c>
      <c r="B107" s="5">
        <v>1.7549999999999999</v>
      </c>
      <c r="C107" t="s">
        <v>27</v>
      </c>
      <c r="D107" s="5" t="str">
        <f t="shared" si="1"/>
        <v>7.91$\pm$0.4</v>
      </c>
      <c r="H107" s="11">
        <v>7.91</v>
      </c>
      <c r="I107" s="11">
        <v>0.4</v>
      </c>
      <c r="J107" s="5">
        <v>7.9112377326251</v>
      </c>
      <c r="K107" s="5">
        <v>0.39729316158027</v>
      </c>
    </row>
    <row r="108" spans="1:11" x14ac:dyDescent="0.35">
      <c r="A108" t="s">
        <v>73</v>
      </c>
      <c r="B108" s="5">
        <v>4.7720000000000002</v>
      </c>
      <c r="C108" t="s">
        <v>27</v>
      </c>
      <c r="D108" s="5" t="str">
        <f t="shared" si="1"/>
        <v>5.75$\pm$0.72</v>
      </c>
      <c r="H108" s="11">
        <v>5.75</v>
      </c>
      <c r="I108" s="11">
        <v>0.72</v>
      </c>
      <c r="J108" s="5">
        <v>5.74882041262671</v>
      </c>
      <c r="K108" s="5">
        <v>0.723512719932214</v>
      </c>
    </row>
    <row r="109" spans="1:11" x14ac:dyDescent="0.35">
      <c r="A109" t="s">
        <v>74</v>
      </c>
      <c r="B109" s="5">
        <v>0.54200000000000004</v>
      </c>
      <c r="C109" t="s">
        <v>45</v>
      </c>
      <c r="D109" s="5" t="str">
        <f t="shared" si="1"/>
        <v>7.49$\pm$0.33</v>
      </c>
      <c r="H109" s="11">
        <v>7.49</v>
      </c>
      <c r="I109" s="11">
        <v>0.33</v>
      </c>
      <c r="J109" s="5">
        <v>7.49135930842594</v>
      </c>
      <c r="K109" s="5">
        <v>0.33291391344702997</v>
      </c>
    </row>
    <row r="110" spans="1:11" x14ac:dyDescent="0.35">
      <c r="A110" t="s">
        <v>75</v>
      </c>
      <c r="B110" s="5">
        <v>1.288</v>
      </c>
      <c r="C110" t="s">
        <v>29</v>
      </c>
      <c r="D110" s="5" t="str">
        <f t="shared" si="1"/>
        <v>10.77$\pm$1.34</v>
      </c>
      <c r="H110" s="11">
        <v>10.77</v>
      </c>
      <c r="I110" s="11">
        <v>1.34</v>
      </c>
      <c r="J110" s="5">
        <v>10.765722719629901</v>
      </c>
      <c r="K110" s="5">
        <v>1.3361905859284999</v>
      </c>
    </row>
    <row r="111" spans="1:11" x14ac:dyDescent="0.35">
      <c r="A111" t="s">
        <v>76</v>
      </c>
      <c r="B111" s="5">
        <v>1.5669999999999999</v>
      </c>
      <c r="C111" t="s">
        <v>27</v>
      </c>
      <c r="D111" s="5" t="str">
        <f t="shared" si="1"/>
        <v>5.39$\pm$0.79</v>
      </c>
      <c r="H111" s="11">
        <v>5.39</v>
      </c>
      <c r="I111" s="11">
        <v>0.79</v>
      </c>
      <c r="J111" s="5">
        <v>5.3914361302450802</v>
      </c>
      <c r="K111" s="5">
        <v>0.79257458914947698</v>
      </c>
    </row>
    <row r="112" spans="1:11" x14ac:dyDescent="0.35">
      <c r="A112" t="s">
        <v>77</v>
      </c>
      <c r="B112" s="5">
        <v>1.44</v>
      </c>
      <c r="C112" t="s">
        <v>27</v>
      </c>
      <c r="D112" s="5" t="str">
        <f t="shared" si="1"/>
        <v>6.44$\pm$0.55</v>
      </c>
      <c r="H112" s="11">
        <v>6.44</v>
      </c>
      <c r="I112" s="11">
        <v>0.55000000000000004</v>
      </c>
      <c r="J112" s="5">
        <v>6.4373249052466104</v>
      </c>
      <c r="K112" s="5">
        <v>0.55039081478234897</v>
      </c>
    </row>
    <row r="113" spans="1:11" x14ac:dyDescent="0.35">
      <c r="A113" t="s">
        <v>78</v>
      </c>
      <c r="B113" s="5">
        <v>0.80489999999999995</v>
      </c>
      <c r="C113" t="s">
        <v>27</v>
      </c>
      <c r="D113" s="5" t="str">
        <f t="shared" si="1"/>
        <v>9.53$\pm$0.78</v>
      </c>
      <c r="H113" s="11">
        <v>9.5299999999999994</v>
      </c>
      <c r="I113" s="11">
        <v>0.78</v>
      </c>
      <c r="J113" s="5">
        <v>9.5308593688179108</v>
      </c>
      <c r="K113" s="5">
        <v>0.77689386599505905</v>
      </c>
    </row>
    <row r="114" spans="1:11" x14ac:dyDescent="0.35">
      <c r="A114" t="s">
        <v>79</v>
      </c>
      <c r="B114" s="5">
        <v>1.4079999999999999</v>
      </c>
      <c r="C114" t="s">
        <v>27</v>
      </c>
      <c r="D114" s="5" t="str">
        <f t="shared" si="1"/>
        <v>7.8$\pm$0.35</v>
      </c>
      <c r="E114" t="s">
        <v>241</v>
      </c>
      <c r="H114" s="11">
        <v>7.8</v>
      </c>
      <c r="I114" s="11">
        <v>0.35</v>
      </c>
      <c r="J114" s="5">
        <v>7.8046115720304599</v>
      </c>
      <c r="K114" s="5">
        <v>0.34690294759010099</v>
      </c>
    </row>
    <row r="115" spans="1:11" x14ac:dyDescent="0.35">
      <c r="A115" t="s">
        <v>80</v>
      </c>
      <c r="B115" s="5">
        <v>1.7270000000000001</v>
      </c>
      <c r="C115" t="s">
        <v>150</v>
      </c>
      <c r="D115" s="5" t="str">
        <f t="shared" si="1"/>
        <v>5.67$\pm$0.73</v>
      </c>
      <c r="H115" s="11">
        <v>5.67</v>
      </c>
      <c r="I115" s="11">
        <v>0.73</v>
      </c>
      <c r="J115" s="5">
        <v>5.6679464917932796</v>
      </c>
      <c r="K115" s="5">
        <v>0.73239898439881401</v>
      </c>
    </row>
    <row r="116" spans="1:11" x14ac:dyDescent="0.35">
      <c r="A116" t="s">
        <v>81</v>
      </c>
      <c r="B116" s="5">
        <v>0.55000000000000004</v>
      </c>
      <c r="C116" t="s">
        <v>34</v>
      </c>
      <c r="D116" s="5" t="str">
        <f t="shared" si="1"/>
        <v>10.29$\pm$1.12</v>
      </c>
      <c r="H116" s="11">
        <v>10.29</v>
      </c>
      <c r="I116" s="11">
        <v>1.1200000000000001</v>
      </c>
      <c r="J116" s="5">
        <v>10.292861865784401</v>
      </c>
      <c r="K116" s="5">
        <v>1.1164198005989201</v>
      </c>
    </row>
    <row r="117" spans="1:11" x14ac:dyDescent="0.35">
      <c r="A117" t="s">
        <v>82</v>
      </c>
      <c r="B117" s="5">
        <v>1.46</v>
      </c>
      <c r="C117" t="s">
        <v>150</v>
      </c>
      <c r="D117" s="5" t="str">
        <f t="shared" si="1"/>
        <v>6.5$\pm$0.54</v>
      </c>
      <c r="H117" s="11">
        <v>6.5</v>
      </c>
      <c r="I117" s="11">
        <v>0.54</v>
      </c>
      <c r="J117" s="5">
        <v>6.4955210870290196</v>
      </c>
      <c r="K117" s="5">
        <v>0.53989942403312197</v>
      </c>
    </row>
    <row r="118" spans="1:11" x14ac:dyDescent="0.35">
      <c r="A118" t="s">
        <v>83</v>
      </c>
      <c r="B118" s="5">
        <v>1.77</v>
      </c>
      <c r="C118" t="s">
        <v>150</v>
      </c>
      <c r="D118" s="5" t="str">
        <f t="shared" si="1"/>
        <v>5.05$\pm$0.86</v>
      </c>
      <c r="H118" s="11">
        <v>5.05</v>
      </c>
      <c r="I118" s="11">
        <v>0.86</v>
      </c>
      <c r="J118" s="5">
        <v>5.0516063007613798</v>
      </c>
      <c r="K118" s="5">
        <v>0.86116875654693503</v>
      </c>
    </row>
    <row r="119" spans="1:11" x14ac:dyDescent="0.35">
      <c r="A119" t="s">
        <v>84</v>
      </c>
      <c r="B119" s="5">
        <v>1.613</v>
      </c>
      <c r="C119" t="s">
        <v>27</v>
      </c>
      <c r="D119" s="5" t="str">
        <f t="shared" si="1"/>
        <v>6.24$\pm$0.6</v>
      </c>
      <c r="H119" s="11">
        <v>6.24</v>
      </c>
      <c r="I119" s="11">
        <v>0.6</v>
      </c>
      <c r="J119" s="5">
        <v>6.2404510796308097</v>
      </c>
      <c r="K119" s="5">
        <v>0.59881536788809697</v>
      </c>
    </row>
    <row r="120" spans="1:11" x14ac:dyDescent="0.35">
      <c r="A120" t="s">
        <v>85</v>
      </c>
      <c r="B120" s="5">
        <v>0.82</v>
      </c>
      <c r="C120" t="s">
        <v>27</v>
      </c>
      <c r="D120" s="5" t="str">
        <f t="shared" si="1"/>
        <v>7.23$\pm$0.37</v>
      </c>
      <c r="H120" s="11">
        <v>7.23</v>
      </c>
      <c r="I120" s="11">
        <v>0.37</v>
      </c>
      <c r="J120" s="5">
        <v>7.2284003404029002</v>
      </c>
      <c r="K120" s="5">
        <v>0.37263031678963399</v>
      </c>
    </row>
    <row r="121" spans="1:11" x14ac:dyDescent="0.35">
      <c r="A121" t="s">
        <v>86</v>
      </c>
      <c r="B121" s="5">
        <v>2.83</v>
      </c>
      <c r="C121" t="s">
        <v>27</v>
      </c>
      <c r="D121" s="5" t="str">
        <f t="shared" si="1"/>
        <v>5.96$\pm$0.67</v>
      </c>
      <c r="H121" s="11">
        <v>5.96</v>
      </c>
      <c r="I121" s="11">
        <v>0.67</v>
      </c>
      <c r="J121" s="5">
        <v>5.95730910049343</v>
      </c>
      <c r="K121" s="5">
        <v>0.66636795197638499</v>
      </c>
    </row>
    <row r="122" spans="1:11" x14ac:dyDescent="0.35">
      <c r="A122" t="s">
        <v>87</v>
      </c>
      <c r="B122" s="5">
        <v>1.3480000000000001</v>
      </c>
      <c r="C122" t="s">
        <v>27</v>
      </c>
      <c r="D122" s="5" t="str">
        <f t="shared" si="1"/>
        <v>9.22$\pm$0.73</v>
      </c>
      <c r="H122" s="11">
        <v>9.2200000000000006</v>
      </c>
      <c r="I122" s="11">
        <v>0.73</v>
      </c>
      <c r="J122" s="5">
        <v>9.2213816369251091</v>
      </c>
      <c r="K122" s="5">
        <v>0.73014241016036396</v>
      </c>
    </row>
    <row r="123" spans="1:11" x14ac:dyDescent="0.35">
      <c r="A123" t="s">
        <v>88</v>
      </c>
      <c r="B123" s="5">
        <v>3.36</v>
      </c>
      <c r="C123" t="s">
        <v>27</v>
      </c>
      <c r="D123" s="5" t="str">
        <f t="shared" si="1"/>
        <v>5.55$\pm$0.76</v>
      </c>
      <c r="H123" s="11">
        <v>5.55</v>
      </c>
      <c r="I123" s="11">
        <v>0.76</v>
      </c>
      <c r="J123" s="5">
        <v>5.5537974675410702</v>
      </c>
      <c r="K123" s="5">
        <v>0.76129128800888402</v>
      </c>
    </row>
    <row r="124" spans="1:11" x14ac:dyDescent="0.35">
      <c r="A124" t="s">
        <v>89</v>
      </c>
      <c r="B124" s="5">
        <v>4.9897999999999998</v>
      </c>
      <c r="C124" t="s">
        <v>150</v>
      </c>
      <c r="D124" s="5" t="str">
        <f t="shared" si="1"/>
        <v>4.5$\pm$0.96</v>
      </c>
      <c r="H124" s="11">
        <v>4.5</v>
      </c>
      <c r="I124" s="11">
        <v>0.96</v>
      </c>
      <c r="J124" s="5">
        <v>4.5035728483145796</v>
      </c>
      <c r="K124" s="5">
        <v>0.957690804287748</v>
      </c>
    </row>
    <row r="125" spans="1:11" x14ac:dyDescent="0.35">
      <c r="A125" t="s">
        <v>90</v>
      </c>
      <c r="B125" s="5">
        <v>3.1516000000000002</v>
      </c>
      <c r="C125" t="s">
        <v>27</v>
      </c>
      <c r="D125" s="5" t="str">
        <f t="shared" si="1"/>
        <v>5.12$\pm$0.85</v>
      </c>
      <c r="H125" s="11">
        <v>5.12</v>
      </c>
      <c r="I125" s="11">
        <v>0.85</v>
      </c>
      <c r="J125" s="5">
        <v>5.1244672866613596</v>
      </c>
      <c r="K125" s="5">
        <v>0.848017748099547</v>
      </c>
    </row>
    <row r="126" spans="1:11" x14ac:dyDescent="0.35">
      <c r="A126" t="s">
        <v>91</v>
      </c>
      <c r="B126" s="5">
        <v>0.71399999999999997</v>
      </c>
      <c r="C126" t="s">
        <v>45</v>
      </c>
      <c r="D126" s="5" t="str">
        <f t="shared" si="1"/>
        <v>7.52$\pm$0.33</v>
      </c>
      <c r="H126" s="11">
        <v>7.52</v>
      </c>
      <c r="I126" s="11">
        <v>0.33</v>
      </c>
      <c r="J126" s="5">
        <v>7.5231301413677896</v>
      </c>
      <c r="K126" s="5">
        <v>0.330112887929637</v>
      </c>
    </row>
    <row r="127" spans="1:11" x14ac:dyDescent="0.35">
      <c r="A127" t="s">
        <v>92</v>
      </c>
      <c r="B127" s="5">
        <v>2.9430000000000001</v>
      </c>
      <c r="C127" t="s">
        <v>150</v>
      </c>
      <c r="D127" s="5" t="str">
        <f t="shared" si="1"/>
        <v>5.85$\pm$0.7</v>
      </c>
      <c r="H127" s="11">
        <v>5.85</v>
      </c>
      <c r="I127" s="11">
        <v>0.7</v>
      </c>
      <c r="J127" s="5">
        <v>5.8467676486411904</v>
      </c>
      <c r="K127" s="5">
        <v>0.69546689080905399</v>
      </c>
    </row>
    <row r="128" spans="1:11" x14ac:dyDescent="0.35">
      <c r="A128" t="s">
        <v>93</v>
      </c>
      <c r="B128" s="5">
        <v>2.8130000000000002</v>
      </c>
      <c r="C128" t="s">
        <v>150</v>
      </c>
      <c r="D128" s="5" t="str">
        <f t="shared" si="1"/>
        <v>5.98$\pm$0.66</v>
      </c>
      <c r="H128" s="11">
        <v>5.98</v>
      </c>
      <c r="I128" s="11">
        <v>0.66</v>
      </c>
      <c r="J128" s="5">
        <v>5.9781142633891404</v>
      </c>
      <c r="K128" s="5">
        <v>0.66189050907081803</v>
      </c>
    </row>
    <row r="129" spans="1:11" x14ac:dyDescent="0.35">
      <c r="A129" t="s">
        <v>94</v>
      </c>
      <c r="B129" s="5">
        <v>2.8759999999999999</v>
      </c>
      <c r="C129" t="s">
        <v>150</v>
      </c>
      <c r="D129" s="5" t="str">
        <f t="shared" si="1"/>
        <v>6.23$\pm$0.61</v>
      </c>
      <c r="E129" t="s">
        <v>242</v>
      </c>
      <c r="H129" s="11">
        <v>6.23</v>
      </c>
      <c r="I129" s="11">
        <v>0.61</v>
      </c>
      <c r="J129" s="5">
        <v>6.2341169235279397</v>
      </c>
      <c r="K129" s="5">
        <v>0.60651590383089604</v>
      </c>
    </row>
    <row r="130" spans="1:11" x14ac:dyDescent="0.35">
      <c r="A130" t="s">
        <v>95</v>
      </c>
      <c r="B130" s="5">
        <v>0.28299999999999997</v>
      </c>
      <c r="C130" t="s">
        <v>96</v>
      </c>
      <c r="D130" s="5" t="str">
        <f t="shared" si="1"/>
        <v>17.01$\pm$4.94</v>
      </c>
      <c r="H130" s="11">
        <v>17.010000000000002</v>
      </c>
      <c r="I130" s="11">
        <v>4.9400000000000004</v>
      </c>
      <c r="J130" s="5">
        <v>17.0054840276661</v>
      </c>
      <c r="K130" s="5">
        <v>4.9415770787947704</v>
      </c>
    </row>
    <row r="131" spans="1:11" x14ac:dyDescent="0.35">
      <c r="A131" t="s">
        <v>97</v>
      </c>
      <c r="B131" s="5">
        <v>6</v>
      </c>
      <c r="C131" t="s">
        <v>150</v>
      </c>
      <c r="D131" s="5" t="str">
        <f t="shared" ref="D131:D185" si="2">H131&amp;"$\pm$"&amp;I131</f>
        <v>6.11$\pm$0.65</v>
      </c>
      <c r="E131" t="s">
        <v>243</v>
      </c>
      <c r="H131" s="11">
        <v>6.11</v>
      </c>
      <c r="I131" s="11">
        <v>0.65</v>
      </c>
      <c r="J131" s="5">
        <v>6.1114532763072997</v>
      </c>
      <c r="K131" s="5">
        <v>0.65300374930137695</v>
      </c>
    </row>
    <row r="132" spans="1:11" x14ac:dyDescent="0.35">
      <c r="A132" t="s">
        <v>98</v>
      </c>
      <c r="B132" s="5">
        <v>1.48</v>
      </c>
      <c r="C132" t="s">
        <v>27</v>
      </c>
      <c r="D132" s="5" t="str">
        <f t="shared" si="2"/>
        <v>7.98$\pm$0.37</v>
      </c>
      <c r="H132" s="11">
        <v>7.98</v>
      </c>
      <c r="I132" s="11">
        <v>0.37</v>
      </c>
      <c r="J132" s="5">
        <v>7.9848679464329999</v>
      </c>
      <c r="K132" s="5">
        <v>0.37117517197895999</v>
      </c>
    </row>
    <row r="133" spans="1:11" x14ac:dyDescent="0.35">
      <c r="A133" t="s">
        <v>99</v>
      </c>
      <c r="B133" s="5">
        <v>0.8</v>
      </c>
      <c r="C133" t="s">
        <v>100</v>
      </c>
      <c r="D133" s="5" t="str">
        <f t="shared" si="2"/>
        <v>8.99$\pm$0.57</v>
      </c>
      <c r="H133" s="11">
        <v>8.99</v>
      </c>
      <c r="I133" s="11">
        <v>0.56999999999999995</v>
      </c>
      <c r="J133" s="5">
        <v>8.9931652786826692</v>
      </c>
      <c r="K133" s="5">
        <v>0.57240927309558198</v>
      </c>
    </row>
    <row r="134" spans="1:11" x14ac:dyDescent="0.35">
      <c r="A134" t="s">
        <v>101</v>
      </c>
      <c r="B134" s="5">
        <v>3.7959999999999998</v>
      </c>
      <c r="C134" t="s">
        <v>27</v>
      </c>
      <c r="D134" s="5" t="str">
        <f t="shared" si="2"/>
        <v>5.62$\pm$0.75</v>
      </c>
      <c r="H134" s="11">
        <v>5.62</v>
      </c>
      <c r="I134" s="11">
        <v>0.75</v>
      </c>
      <c r="J134" s="5">
        <v>5.6159943128367296</v>
      </c>
      <c r="K134" s="5">
        <v>0.75051230877825803</v>
      </c>
    </row>
    <row r="135" spans="1:11" x14ac:dyDescent="0.35">
      <c r="A135" t="s">
        <v>102</v>
      </c>
      <c r="B135" s="5">
        <v>2.6709999999999998</v>
      </c>
      <c r="C135" t="s">
        <v>150</v>
      </c>
      <c r="D135" s="5" t="str">
        <f t="shared" si="2"/>
        <v>5.68$\pm$0.73</v>
      </c>
      <c r="H135" s="11">
        <v>5.68</v>
      </c>
      <c r="I135" s="11">
        <v>0.73</v>
      </c>
      <c r="J135" s="5">
        <v>5.6812365644819396</v>
      </c>
      <c r="K135" s="5">
        <v>0.73151079904428795</v>
      </c>
    </row>
    <row r="136" spans="1:11" x14ac:dyDescent="0.35">
      <c r="A136" t="s">
        <v>103</v>
      </c>
      <c r="B136" s="5">
        <v>0.97</v>
      </c>
      <c r="C136" t="s">
        <v>150</v>
      </c>
      <c r="D136" s="5" t="str">
        <f t="shared" si="2"/>
        <v>9.94$\pm$0.97</v>
      </c>
      <c r="H136" s="11">
        <v>9.94</v>
      </c>
      <c r="I136" s="11">
        <v>0.97</v>
      </c>
      <c r="J136" s="5">
        <v>9.9389789725637598</v>
      </c>
      <c r="K136" s="5">
        <v>0.965355265285467</v>
      </c>
    </row>
    <row r="137" spans="1:11" x14ac:dyDescent="0.35">
      <c r="A137" t="s">
        <v>104</v>
      </c>
      <c r="B137" s="5">
        <v>3.1</v>
      </c>
      <c r="C137" t="s">
        <v>150</v>
      </c>
      <c r="D137" s="5" t="str">
        <f t="shared" si="2"/>
        <v>4.87$\pm$0.9</v>
      </c>
      <c r="H137" s="11">
        <v>4.87</v>
      </c>
      <c r="I137" s="11">
        <v>0.9</v>
      </c>
      <c r="J137" s="5">
        <v>4.8745293108874801</v>
      </c>
      <c r="K137" s="5">
        <v>0.89599692311122403</v>
      </c>
    </row>
    <row r="138" spans="1:11" x14ac:dyDescent="0.35">
      <c r="A138" t="s">
        <v>105</v>
      </c>
      <c r="B138" s="5">
        <v>2.298</v>
      </c>
      <c r="C138" t="s">
        <v>27</v>
      </c>
      <c r="D138" s="5" t="str">
        <f t="shared" si="2"/>
        <v>7.52$\pm$0.37</v>
      </c>
      <c r="H138" s="11">
        <v>7.52</v>
      </c>
      <c r="I138" s="11">
        <v>0.37</v>
      </c>
      <c r="J138" s="5">
        <v>7.5201383177890904</v>
      </c>
      <c r="K138" s="5">
        <v>0.36946415737496802</v>
      </c>
    </row>
    <row r="139" spans="1:11" x14ac:dyDescent="0.35">
      <c r="A139" t="s">
        <v>106</v>
      </c>
      <c r="B139" s="5">
        <v>1.7729999999999999</v>
      </c>
      <c r="C139" t="s">
        <v>205</v>
      </c>
      <c r="D139" s="5" t="str">
        <f t="shared" si="2"/>
        <v>7.06$\pm$0.41</v>
      </c>
      <c r="H139" s="11">
        <v>7.06</v>
      </c>
      <c r="I139" s="11">
        <v>0.41</v>
      </c>
      <c r="J139" s="5">
        <v>7.0588659091536599</v>
      </c>
      <c r="K139" s="5">
        <v>0.40986838304142997</v>
      </c>
    </row>
    <row r="140" spans="1:11" x14ac:dyDescent="0.35">
      <c r="A140" t="s">
        <v>107</v>
      </c>
      <c r="B140" s="5">
        <v>2.2000000000000002</v>
      </c>
      <c r="C140" t="s">
        <v>150</v>
      </c>
      <c r="D140" s="5" t="str">
        <f t="shared" si="2"/>
        <v>6.06$\pm$0.65</v>
      </c>
      <c r="H140" s="11">
        <v>6.06</v>
      </c>
      <c r="I140" s="11">
        <v>0.65</v>
      </c>
      <c r="J140" s="5">
        <v>6.0554999073960101</v>
      </c>
      <c r="K140" s="5">
        <v>0.65081800464846495</v>
      </c>
    </row>
    <row r="141" spans="1:11" x14ac:dyDescent="0.35">
      <c r="A141" t="s">
        <v>108</v>
      </c>
      <c r="B141" s="5">
        <v>1.0229999999999999</v>
      </c>
      <c r="C141" t="s">
        <v>27</v>
      </c>
      <c r="D141" s="5" t="str">
        <f t="shared" si="2"/>
        <v>8.45$\pm$0.44</v>
      </c>
      <c r="H141" s="11">
        <v>8.4499999999999993</v>
      </c>
      <c r="I141" s="11">
        <v>0.44</v>
      </c>
      <c r="J141" s="5">
        <v>8.4471844933756497</v>
      </c>
      <c r="K141" s="5">
        <v>0.44404697253424302</v>
      </c>
    </row>
    <row r="142" spans="1:11" x14ac:dyDescent="0.35">
      <c r="A142" t="s">
        <v>109</v>
      </c>
      <c r="B142" s="5">
        <v>3.7570000000000001</v>
      </c>
      <c r="C142" t="s">
        <v>27</v>
      </c>
      <c r="D142" s="5" t="str">
        <f t="shared" si="2"/>
        <v>6.16$\pm$0.65</v>
      </c>
      <c r="H142" s="11">
        <v>6.16</v>
      </c>
      <c r="I142" s="11">
        <v>0.65</v>
      </c>
      <c r="J142" s="5">
        <v>6.16360006921074</v>
      </c>
      <c r="K142" s="5">
        <v>0.65352945591508504</v>
      </c>
    </row>
    <row r="143" spans="1:11" x14ac:dyDescent="0.35">
      <c r="A143" t="s">
        <v>110</v>
      </c>
      <c r="B143" s="5">
        <v>1.218</v>
      </c>
      <c r="C143" t="s">
        <v>27</v>
      </c>
      <c r="D143" s="5" t="str">
        <f t="shared" si="2"/>
        <v>7.84$\pm$0.33</v>
      </c>
      <c r="H143" s="11">
        <v>7.84</v>
      </c>
      <c r="I143" s="11">
        <v>0.33</v>
      </c>
      <c r="J143" s="5">
        <v>7.8432922604243602</v>
      </c>
      <c r="K143" s="5">
        <v>0.33395300619445001</v>
      </c>
    </row>
    <row r="144" spans="1:11" x14ac:dyDescent="0.35">
      <c r="A144" t="s">
        <v>111</v>
      </c>
      <c r="B144" s="5">
        <v>1.2969999999999999</v>
      </c>
      <c r="C144" t="s">
        <v>27</v>
      </c>
      <c r="D144" s="5" t="str">
        <f t="shared" si="2"/>
        <v>6.33$\pm$0.58</v>
      </c>
      <c r="H144" s="11">
        <v>6.33</v>
      </c>
      <c r="I144" s="11">
        <v>0.57999999999999996</v>
      </c>
      <c r="J144" s="5">
        <v>6.3320459402140701</v>
      </c>
      <c r="K144" s="5">
        <v>0.57634944840195601</v>
      </c>
    </row>
    <row r="145" spans="1:11" x14ac:dyDescent="0.35">
      <c r="A145" t="s">
        <v>112</v>
      </c>
      <c r="B145" s="5">
        <v>2.27</v>
      </c>
      <c r="C145" t="s">
        <v>27</v>
      </c>
      <c r="D145" s="5" t="str">
        <f t="shared" si="2"/>
        <v>5.3$\pm$0.81</v>
      </c>
      <c r="H145" s="11">
        <v>5.3</v>
      </c>
      <c r="I145" s="11">
        <v>0.81</v>
      </c>
      <c r="J145" s="5">
        <v>5.3011192662980697</v>
      </c>
      <c r="K145" s="5">
        <v>0.81236743657791199</v>
      </c>
    </row>
    <row r="146" spans="1:11" x14ac:dyDescent="0.35">
      <c r="A146" t="s">
        <v>113</v>
      </c>
      <c r="B146" s="5">
        <v>1.3032999999999999</v>
      </c>
      <c r="C146" t="s">
        <v>27</v>
      </c>
      <c r="D146" s="5" t="str">
        <f t="shared" si="2"/>
        <v>10.96$\pm$1.44</v>
      </c>
      <c r="H146" s="11">
        <v>10.96</v>
      </c>
      <c r="I146" s="11">
        <v>1.44</v>
      </c>
      <c r="J146" s="5">
        <v>10.9556883253414</v>
      </c>
      <c r="K146" s="5">
        <v>1.44159717038045</v>
      </c>
    </row>
    <row r="147" spans="1:11" x14ac:dyDescent="0.35">
      <c r="A147" t="s">
        <v>114</v>
      </c>
      <c r="B147" s="5">
        <v>3.6</v>
      </c>
      <c r="C147" t="s">
        <v>27</v>
      </c>
      <c r="D147" s="5" t="str">
        <f t="shared" si="2"/>
        <v>4.68$\pm$0.93</v>
      </c>
      <c r="H147" s="11">
        <v>4.68</v>
      </c>
      <c r="I147" s="11">
        <v>0.93</v>
      </c>
      <c r="J147" s="5">
        <v>4.6787040982767198</v>
      </c>
      <c r="K147" s="5">
        <v>0.92820686935059105</v>
      </c>
    </row>
    <row r="148" spans="1:11" x14ac:dyDescent="0.35">
      <c r="A148" t="s">
        <v>115</v>
      </c>
      <c r="B148" s="5">
        <v>0.35639999999999999</v>
      </c>
      <c r="C148" t="s">
        <v>29</v>
      </c>
      <c r="D148" s="5" t="str">
        <f t="shared" si="2"/>
        <v>14.15$\pm$3.14</v>
      </c>
      <c r="E148" t="s">
        <v>244</v>
      </c>
      <c r="H148" s="11">
        <v>14.15</v>
      </c>
      <c r="I148" s="11">
        <v>3.14</v>
      </c>
      <c r="J148" s="5">
        <v>14.1494064515089</v>
      </c>
      <c r="K148" s="5">
        <v>3.1420046919681601</v>
      </c>
    </row>
    <row r="149" spans="1:11" x14ac:dyDescent="0.35">
      <c r="A149" t="s">
        <v>116</v>
      </c>
      <c r="B149" s="5">
        <v>1.06</v>
      </c>
      <c r="C149" t="s">
        <v>27</v>
      </c>
      <c r="D149" s="5" t="str">
        <f t="shared" si="2"/>
        <v>8.96$\pm$0.56</v>
      </c>
      <c r="H149" s="11">
        <v>8.9600000000000009</v>
      </c>
      <c r="I149" s="11">
        <v>0.56000000000000005</v>
      </c>
      <c r="J149" s="5">
        <v>8.95839540747094</v>
      </c>
      <c r="K149" s="5">
        <v>0.56423994055243698</v>
      </c>
    </row>
    <row r="150" spans="1:11" x14ac:dyDescent="0.35">
      <c r="A150" t="s">
        <v>117</v>
      </c>
      <c r="B150" s="5">
        <v>5.9130000000000003</v>
      </c>
      <c r="C150" t="s">
        <v>27</v>
      </c>
      <c r="D150" s="5" t="str">
        <f t="shared" si="2"/>
        <v>5.06$\pm$0.87</v>
      </c>
      <c r="H150" s="11">
        <v>5.0599999999999996</v>
      </c>
      <c r="I150" s="11">
        <v>0.87</v>
      </c>
      <c r="J150" s="5">
        <v>5.0589880703517096</v>
      </c>
      <c r="K150" s="5">
        <v>0.86510402940707798</v>
      </c>
    </row>
    <row r="151" spans="1:11" x14ac:dyDescent="0.35">
      <c r="A151" t="s">
        <v>118</v>
      </c>
      <c r="B151" s="5">
        <v>0.47910000000000003</v>
      </c>
      <c r="C151" t="s">
        <v>39</v>
      </c>
      <c r="D151" s="5" t="str">
        <f t="shared" si="2"/>
        <v>9.07$\pm$0.6</v>
      </c>
      <c r="H151" s="11">
        <v>9.07</v>
      </c>
      <c r="I151" s="11">
        <v>0.6</v>
      </c>
      <c r="J151" s="5">
        <v>9.0652376575221894</v>
      </c>
      <c r="K151" s="5">
        <v>0.59648565354387695</v>
      </c>
    </row>
    <row r="152" spans="1:11" x14ac:dyDescent="0.35">
      <c r="A152" t="s">
        <v>119</v>
      </c>
      <c r="B152" s="5">
        <v>0.34699999999999998</v>
      </c>
      <c r="C152" t="s">
        <v>205</v>
      </c>
      <c r="D152" s="5" t="str">
        <f t="shared" si="2"/>
        <v>7.81$\pm$0.32</v>
      </c>
      <c r="H152" s="11">
        <v>7.81</v>
      </c>
      <c r="I152" s="11">
        <v>0.32</v>
      </c>
      <c r="J152" s="5">
        <v>7.8093909474298204</v>
      </c>
      <c r="K152" s="5">
        <v>0.31531585372104798</v>
      </c>
    </row>
    <row r="153" spans="1:11" x14ac:dyDescent="0.35">
      <c r="A153" t="s">
        <v>120</v>
      </c>
      <c r="B153" s="5">
        <v>0.71699999999999997</v>
      </c>
      <c r="C153" t="s">
        <v>29</v>
      </c>
      <c r="D153" s="5" t="str">
        <f t="shared" si="2"/>
        <v>12.19$\pm$2.04</v>
      </c>
      <c r="H153" s="11">
        <v>12.19</v>
      </c>
      <c r="I153" s="11">
        <v>2.04</v>
      </c>
      <c r="J153" s="5">
        <v>12.187749312744</v>
      </c>
      <c r="K153" s="5">
        <v>2.042413961437</v>
      </c>
    </row>
    <row r="154" spans="1:11" x14ac:dyDescent="0.35">
      <c r="A154" t="s">
        <v>121</v>
      </c>
      <c r="B154" s="5">
        <v>1.2949999999999999</v>
      </c>
      <c r="C154" t="s">
        <v>27</v>
      </c>
      <c r="D154" s="5" t="str">
        <f t="shared" si="2"/>
        <v>5.79$\pm$0.71</v>
      </c>
      <c r="H154" s="11">
        <v>5.79</v>
      </c>
      <c r="I154" s="11">
        <v>0.71</v>
      </c>
      <c r="J154" s="5">
        <v>5.7871618980782298</v>
      </c>
      <c r="K154" s="5">
        <v>0.705273396709308</v>
      </c>
    </row>
    <row r="155" spans="1:11" x14ac:dyDescent="0.35">
      <c r="A155" t="s">
        <v>122</v>
      </c>
      <c r="B155" s="5">
        <v>1.6859999999999999</v>
      </c>
      <c r="C155" t="s">
        <v>150</v>
      </c>
      <c r="D155" s="5" t="str">
        <f t="shared" si="2"/>
        <v>6.37$\pm$0.57</v>
      </c>
      <c r="H155" s="11">
        <v>6.37</v>
      </c>
      <c r="I155" s="11">
        <v>0.56999999999999995</v>
      </c>
      <c r="J155" s="5">
        <v>6.3666921444376303</v>
      </c>
      <c r="K155" s="5">
        <v>0.570958950062877</v>
      </c>
    </row>
    <row r="156" spans="1:11" x14ac:dyDescent="0.35">
      <c r="A156" t="s">
        <v>123</v>
      </c>
      <c r="B156" s="5">
        <v>4.0419999999999998</v>
      </c>
      <c r="C156" t="s">
        <v>150</v>
      </c>
      <c r="D156" s="5" t="str">
        <f t="shared" si="2"/>
        <v>7.28$\pm$0.41</v>
      </c>
      <c r="H156" s="11">
        <v>7.28</v>
      </c>
      <c r="I156" s="11">
        <v>0.41</v>
      </c>
      <c r="J156" s="5">
        <v>7.2793237823237096</v>
      </c>
      <c r="K156" s="5">
        <v>0.411575536003285</v>
      </c>
    </row>
    <row r="157" spans="1:11" x14ac:dyDescent="0.35">
      <c r="A157" t="s">
        <v>124</v>
      </c>
      <c r="B157" s="5">
        <v>2.73</v>
      </c>
      <c r="C157" t="s">
        <v>150</v>
      </c>
      <c r="D157" s="5" t="str">
        <f t="shared" si="2"/>
        <v>4.9$\pm$0.89</v>
      </c>
      <c r="H157" s="11">
        <v>4.9000000000000004</v>
      </c>
      <c r="I157" s="11">
        <v>0.89</v>
      </c>
      <c r="J157" s="5">
        <v>4.9000403853540302</v>
      </c>
      <c r="K157" s="5">
        <v>0.88939484176370098</v>
      </c>
    </row>
    <row r="158" spans="1:11" x14ac:dyDescent="0.35">
      <c r="A158" t="s">
        <v>125</v>
      </c>
      <c r="B158" s="5">
        <v>1.2076</v>
      </c>
      <c r="C158" t="s">
        <v>27</v>
      </c>
      <c r="D158" s="5" t="str">
        <f t="shared" si="2"/>
        <v>6.3$\pm$0.58</v>
      </c>
      <c r="H158" s="11">
        <v>6.3</v>
      </c>
      <c r="I158" s="11">
        <v>0.57999999999999996</v>
      </c>
      <c r="J158" s="5">
        <v>6.2996902666676702</v>
      </c>
      <c r="K158" s="5">
        <v>0.58373199060467496</v>
      </c>
    </row>
    <row r="159" spans="1:11" x14ac:dyDescent="0.35">
      <c r="A159" t="s">
        <v>126</v>
      </c>
      <c r="B159" s="5">
        <v>3.956</v>
      </c>
      <c r="C159" t="s">
        <v>27</v>
      </c>
      <c r="D159" s="5" t="str">
        <f t="shared" si="2"/>
        <v>4.79$\pm$0.91</v>
      </c>
      <c r="H159" s="11">
        <v>4.79</v>
      </c>
      <c r="I159" s="11">
        <v>0.91</v>
      </c>
      <c r="J159" s="5">
        <v>4.7884338112622498</v>
      </c>
      <c r="K159" s="5">
        <v>0.90942360770648001</v>
      </c>
    </row>
    <row r="160" spans="1:11" x14ac:dyDescent="0.35">
      <c r="A160" t="s">
        <v>127</v>
      </c>
      <c r="B160" s="5">
        <v>3.26</v>
      </c>
      <c r="C160" t="s">
        <v>27</v>
      </c>
      <c r="D160" s="5" t="str">
        <f t="shared" si="2"/>
        <v>5.25$\pm$0.82</v>
      </c>
      <c r="H160" s="11">
        <v>5.25</v>
      </c>
      <c r="I160" s="11">
        <v>0.82</v>
      </c>
      <c r="J160" s="5">
        <v>5.2483199710980504</v>
      </c>
      <c r="K160" s="5">
        <v>0.82307825710689198</v>
      </c>
    </row>
    <row r="161" spans="1:11" x14ac:dyDescent="0.35">
      <c r="A161" t="s">
        <v>128</v>
      </c>
      <c r="B161" s="5">
        <v>1.6</v>
      </c>
      <c r="C161" t="s">
        <v>27</v>
      </c>
      <c r="D161" s="5" t="str">
        <f t="shared" si="2"/>
        <v>7.71$\pm$0.36</v>
      </c>
      <c r="H161" s="11">
        <v>7.71</v>
      </c>
      <c r="I161" s="11">
        <v>0.36</v>
      </c>
      <c r="J161" s="5">
        <v>7.7135606210795302</v>
      </c>
      <c r="K161" s="5">
        <v>0.36053017959078598</v>
      </c>
    </row>
    <row r="162" spans="1:11" x14ac:dyDescent="0.35">
      <c r="A162" t="s">
        <v>129</v>
      </c>
      <c r="B162" s="5">
        <v>0.88900000000000001</v>
      </c>
      <c r="C162" t="s">
        <v>150</v>
      </c>
      <c r="D162" s="5" t="str">
        <f t="shared" si="2"/>
        <v>8.49$\pm$0.43</v>
      </c>
      <c r="H162" s="11">
        <v>8.49</v>
      </c>
      <c r="I162" s="11">
        <v>0.43</v>
      </c>
      <c r="J162" s="5">
        <v>8.49083017366587</v>
      </c>
      <c r="K162" s="5">
        <v>0.42629857465549997</v>
      </c>
    </row>
    <row r="163" spans="1:11" x14ac:dyDescent="0.35">
      <c r="A163" t="s">
        <v>130</v>
      </c>
      <c r="B163" s="5">
        <v>2.4</v>
      </c>
      <c r="C163" t="s">
        <v>27</v>
      </c>
      <c r="D163" s="5" t="str">
        <f t="shared" si="2"/>
        <v>7.23$\pm$0.47</v>
      </c>
      <c r="H163" s="11">
        <v>7.23</v>
      </c>
      <c r="I163" s="11">
        <v>0.47</v>
      </c>
      <c r="J163" s="5">
        <v>7.2335041566435496</v>
      </c>
      <c r="K163" s="5">
        <v>0.46721254482549301</v>
      </c>
    </row>
    <row r="164" spans="1:11" x14ac:dyDescent="0.35">
      <c r="A164" t="s">
        <v>131</v>
      </c>
      <c r="B164" s="5">
        <v>0.72499999999999998</v>
      </c>
      <c r="C164" t="s">
        <v>150</v>
      </c>
      <c r="D164" s="5" t="str">
        <f t="shared" si="2"/>
        <v>7.43$\pm$0.34</v>
      </c>
      <c r="H164" s="11">
        <v>7.43</v>
      </c>
      <c r="I164" s="11">
        <v>0.34</v>
      </c>
      <c r="J164" s="5">
        <v>7.4330573165732998</v>
      </c>
      <c r="K164" s="5">
        <v>0.34039211258190299</v>
      </c>
    </row>
    <row r="165" spans="1:11" x14ac:dyDescent="0.35">
      <c r="A165" t="s">
        <v>132</v>
      </c>
      <c r="B165" s="5">
        <v>6.32</v>
      </c>
      <c r="C165" t="s">
        <v>27</v>
      </c>
      <c r="D165" s="5" t="str">
        <f t="shared" si="2"/>
        <v>5.63$\pm$0.75</v>
      </c>
      <c r="H165" s="11">
        <v>5.63</v>
      </c>
      <c r="I165" s="11">
        <v>0.75</v>
      </c>
      <c r="J165" s="5">
        <v>5.62738461225723</v>
      </c>
      <c r="K165" s="5">
        <v>0.75177072854154203</v>
      </c>
    </row>
    <row r="166" spans="1:11" x14ac:dyDescent="0.35">
      <c r="A166" t="s">
        <v>133</v>
      </c>
      <c r="B166" s="5">
        <v>2.2749999999999999</v>
      </c>
      <c r="C166" t="s">
        <v>27</v>
      </c>
      <c r="D166" s="5" t="str">
        <f t="shared" si="2"/>
        <v>6.34$\pm$0.58</v>
      </c>
      <c r="H166" s="11">
        <v>6.34</v>
      </c>
      <c r="I166" s="11">
        <v>0.57999999999999996</v>
      </c>
      <c r="J166" s="5">
        <v>6.3406884736314</v>
      </c>
      <c r="K166" s="5">
        <v>0.57880353102972304</v>
      </c>
    </row>
    <row r="167" spans="1:11" x14ac:dyDescent="0.35">
      <c r="A167" t="s">
        <v>134</v>
      </c>
      <c r="B167" s="5">
        <v>0.55800000000000005</v>
      </c>
      <c r="C167" t="s">
        <v>27</v>
      </c>
      <c r="D167" s="5" t="str">
        <f t="shared" si="2"/>
        <v>13.38$\pm$2.7</v>
      </c>
      <c r="H167" s="11">
        <v>13.38</v>
      </c>
      <c r="I167" s="11">
        <v>2.7</v>
      </c>
      <c r="J167" s="5">
        <v>13.380600947907</v>
      </c>
      <c r="K167" s="5">
        <v>2.7017346152021702</v>
      </c>
    </row>
    <row r="168" spans="1:11" x14ac:dyDescent="0.35">
      <c r="A168" t="s">
        <v>135</v>
      </c>
      <c r="B168" s="5">
        <v>0.35099999999999998</v>
      </c>
      <c r="C168" t="s">
        <v>29</v>
      </c>
      <c r="D168" s="5" t="str">
        <f t="shared" si="2"/>
        <v>16.61$\pm$4.68</v>
      </c>
      <c r="E168" t="s">
        <v>281</v>
      </c>
      <c r="H168" s="11">
        <v>16.61</v>
      </c>
      <c r="I168" s="11">
        <v>4.68</v>
      </c>
      <c r="J168" s="5">
        <v>16.608959159837301</v>
      </c>
      <c r="K168" s="5">
        <v>4.6760545231983999</v>
      </c>
    </row>
    <row r="169" spans="1:11" x14ac:dyDescent="0.35">
      <c r="A169" t="s">
        <v>136</v>
      </c>
      <c r="B169" s="5">
        <v>0.57299999999999995</v>
      </c>
      <c r="C169" t="s">
        <v>39</v>
      </c>
      <c r="D169" s="5" t="str">
        <f t="shared" si="2"/>
        <v>11.61$\pm$1.74</v>
      </c>
      <c r="H169" s="11">
        <v>11.61</v>
      </c>
      <c r="I169" s="11">
        <v>1.74</v>
      </c>
      <c r="J169" s="5">
        <v>11.613178869619899</v>
      </c>
      <c r="K169" s="5">
        <v>1.74289016306971</v>
      </c>
    </row>
    <row r="170" spans="1:11" x14ac:dyDescent="0.35">
      <c r="A170" t="s">
        <v>151</v>
      </c>
      <c r="B170" s="5">
        <v>1.47</v>
      </c>
      <c r="C170" t="s">
        <v>150</v>
      </c>
      <c r="D170" s="5" t="str">
        <f t="shared" si="2"/>
        <v>8.18$\pm$0.36</v>
      </c>
      <c r="H170" s="11">
        <v>8.18</v>
      </c>
      <c r="I170" s="11">
        <v>0.36</v>
      </c>
      <c r="J170" s="5">
        <v>8.1773684183695394</v>
      </c>
      <c r="K170" s="5">
        <v>0.35964716564360999</v>
      </c>
    </row>
    <row r="171" spans="1:11" x14ac:dyDescent="0.35">
      <c r="A171" t="s">
        <v>137</v>
      </c>
      <c r="B171" s="5">
        <v>1.3194999999999999</v>
      </c>
      <c r="C171" t="s">
        <v>27</v>
      </c>
      <c r="D171" s="5" t="str">
        <f t="shared" si="2"/>
        <v>7.92$\pm$0.33</v>
      </c>
      <c r="H171" s="11">
        <v>7.92</v>
      </c>
      <c r="I171" s="11">
        <v>0.33</v>
      </c>
      <c r="J171" s="5">
        <v>7.92403986736044</v>
      </c>
      <c r="K171" s="5">
        <v>0.32727001781521098</v>
      </c>
    </row>
    <row r="172" spans="1:11" x14ac:dyDescent="0.35">
      <c r="A172" t="s">
        <v>138</v>
      </c>
      <c r="B172" s="5">
        <v>3.5</v>
      </c>
      <c r="C172" t="s">
        <v>27</v>
      </c>
      <c r="D172" s="5" t="str">
        <f t="shared" si="2"/>
        <v>6.68$\pm$0.69</v>
      </c>
      <c r="H172" s="11">
        <v>6.68</v>
      </c>
      <c r="I172" s="11">
        <v>0.69</v>
      </c>
      <c r="J172" s="5">
        <v>6.6760312324362401</v>
      </c>
      <c r="K172" s="5">
        <v>0.691214303041078</v>
      </c>
    </row>
    <row r="173" spans="1:11" x14ac:dyDescent="0.35">
      <c r="A173" t="s">
        <v>139</v>
      </c>
      <c r="B173" s="5">
        <v>1.758</v>
      </c>
      <c r="C173" t="s">
        <v>27</v>
      </c>
      <c r="D173" s="5" t="str">
        <f t="shared" si="2"/>
        <v>5.7$\pm$0.73</v>
      </c>
      <c r="H173" s="11">
        <v>5.7</v>
      </c>
      <c r="I173" s="11">
        <v>0.73</v>
      </c>
      <c r="J173" s="5">
        <v>5.6957835048367302</v>
      </c>
      <c r="K173" s="5">
        <v>0.72634453917902198</v>
      </c>
    </row>
    <row r="174" spans="1:11" x14ac:dyDescent="0.35">
      <c r="A174" t="s">
        <v>140</v>
      </c>
      <c r="B174" s="5">
        <v>2.06</v>
      </c>
      <c r="C174" t="s">
        <v>150</v>
      </c>
      <c r="D174" s="5" t="str">
        <f t="shared" si="2"/>
        <v>5.54$\pm$0.76</v>
      </c>
      <c r="H174" s="11">
        <v>5.54</v>
      </c>
      <c r="I174" s="11">
        <v>0.76</v>
      </c>
      <c r="J174" s="5">
        <v>5.5435879906786303</v>
      </c>
      <c r="K174" s="5">
        <v>0.76054718745604699</v>
      </c>
    </row>
    <row r="175" spans="1:11" x14ac:dyDescent="0.35">
      <c r="A175" t="s">
        <v>152</v>
      </c>
      <c r="B175" s="5">
        <v>0.755</v>
      </c>
      <c r="C175" t="s">
        <v>45</v>
      </c>
      <c r="D175" s="5" t="str">
        <f t="shared" si="2"/>
        <v>10.23$\pm$1.14</v>
      </c>
      <c r="H175" s="11">
        <v>10.23</v>
      </c>
      <c r="I175" s="11">
        <v>1.1399999999999999</v>
      </c>
      <c r="J175" s="5">
        <v>10.228216519008299</v>
      </c>
      <c r="K175" s="5">
        <v>1.1355786809535899</v>
      </c>
    </row>
    <row r="176" spans="1:11" x14ac:dyDescent="0.35">
      <c r="A176" t="s">
        <v>141</v>
      </c>
      <c r="B176" s="5">
        <v>1.359</v>
      </c>
      <c r="C176" t="s">
        <v>150</v>
      </c>
      <c r="D176" s="5" t="str">
        <f t="shared" si="2"/>
        <v>7.13$\pm$0.62</v>
      </c>
      <c r="H176" s="11">
        <v>7.13</v>
      </c>
      <c r="I176" s="11">
        <v>0.62</v>
      </c>
      <c r="J176" s="5">
        <v>7.1255471496524398</v>
      </c>
      <c r="K176" s="5">
        <v>0.62232758574774105</v>
      </c>
    </row>
    <row r="177" spans="1:11" x14ac:dyDescent="0.35">
      <c r="A177" t="s">
        <v>142</v>
      </c>
      <c r="B177" s="5">
        <v>2.33</v>
      </c>
      <c r="C177" t="s">
        <v>27</v>
      </c>
      <c r="D177" s="5" t="str">
        <f t="shared" si="2"/>
        <v>4.88$\pm$0.9</v>
      </c>
      <c r="H177" s="11">
        <v>4.88</v>
      </c>
      <c r="I177" s="11">
        <v>0.9</v>
      </c>
      <c r="J177" s="5">
        <v>4.8777954500428002</v>
      </c>
      <c r="K177" s="5">
        <v>0.89634732269870998</v>
      </c>
    </row>
    <row r="178" spans="1:11" x14ac:dyDescent="0.35">
      <c r="A178" t="s">
        <v>143</v>
      </c>
      <c r="B178" s="5">
        <v>0.81</v>
      </c>
      <c r="C178" t="s">
        <v>150</v>
      </c>
      <c r="D178" s="5" t="str">
        <f t="shared" si="2"/>
        <v>7.9$\pm$0.32</v>
      </c>
      <c r="E178">
        <v>4.2</v>
      </c>
      <c r="H178" s="11">
        <v>7.9</v>
      </c>
      <c r="I178" s="11">
        <v>0.32</v>
      </c>
      <c r="J178" s="5">
        <v>7.9008725320307898</v>
      </c>
      <c r="K178" s="5">
        <v>0.32186283506049002</v>
      </c>
    </row>
    <row r="179" spans="1:11" x14ac:dyDescent="0.35">
      <c r="A179" t="s">
        <v>144</v>
      </c>
      <c r="B179" s="5">
        <v>1.423</v>
      </c>
      <c r="C179" t="s">
        <v>28</v>
      </c>
      <c r="D179" s="5" t="str">
        <f t="shared" si="2"/>
        <v>9.22$\pm$0.68</v>
      </c>
      <c r="H179" s="11">
        <v>9.2200000000000006</v>
      </c>
      <c r="I179" s="11">
        <v>0.68</v>
      </c>
      <c r="J179" s="5">
        <v>9.2242367214811694</v>
      </c>
      <c r="K179" s="5">
        <v>0.68195525385189704</v>
      </c>
    </row>
    <row r="180" spans="1:11" x14ac:dyDescent="0.35">
      <c r="A180" t="s">
        <v>145</v>
      </c>
      <c r="B180" s="5">
        <v>1.167</v>
      </c>
      <c r="C180" t="s">
        <v>28</v>
      </c>
      <c r="D180" s="5" t="str">
        <f t="shared" si="2"/>
        <v>10.03$\pm$1</v>
      </c>
      <c r="H180" s="11">
        <v>10.029999999999999</v>
      </c>
      <c r="I180" s="11">
        <v>1</v>
      </c>
      <c r="J180" s="5">
        <v>10.0250539922376</v>
      </c>
      <c r="K180" s="5">
        <v>0.99612644209856804</v>
      </c>
    </row>
    <row r="181" spans="1:11" x14ac:dyDescent="0.35">
      <c r="A181" t="s">
        <v>146</v>
      </c>
      <c r="B181" s="5">
        <v>4.0999999999999996</v>
      </c>
      <c r="C181" t="s">
        <v>27</v>
      </c>
      <c r="D181" s="5" t="str">
        <f t="shared" si="2"/>
        <v>6.25$\pm$0.62</v>
      </c>
      <c r="H181" s="11">
        <v>6.25</v>
      </c>
      <c r="I181" s="11">
        <v>0.62</v>
      </c>
      <c r="J181" s="5">
        <v>6.2450304237294096</v>
      </c>
      <c r="K181" s="5">
        <v>0.62301237649892705</v>
      </c>
    </row>
    <row r="182" spans="1:11" x14ac:dyDescent="0.35">
      <c r="A182" t="s">
        <v>147</v>
      </c>
      <c r="B182" s="5">
        <v>2.59</v>
      </c>
      <c r="C182" t="s">
        <v>27</v>
      </c>
      <c r="D182" s="5" t="str">
        <f t="shared" si="2"/>
        <v>8.59$\pm$0.5</v>
      </c>
      <c r="H182" s="11">
        <v>8.59</v>
      </c>
      <c r="I182" s="11">
        <v>0.5</v>
      </c>
      <c r="J182" s="5">
        <v>8.5853515955721402</v>
      </c>
      <c r="K182" s="5">
        <v>0.503533977629263</v>
      </c>
    </row>
    <row r="183" spans="1:11" x14ac:dyDescent="0.35">
      <c r="A183" t="s">
        <v>148</v>
      </c>
      <c r="B183" s="5">
        <v>1.96</v>
      </c>
      <c r="C183" t="s">
        <v>150</v>
      </c>
      <c r="D183" s="5" t="str">
        <f t="shared" si="2"/>
        <v>8$\pm$0.37</v>
      </c>
      <c r="H183" s="11">
        <v>8</v>
      </c>
      <c r="I183" s="11">
        <v>0.37</v>
      </c>
      <c r="J183" s="5">
        <v>8.0030304659210998</v>
      </c>
      <c r="K183" s="5">
        <v>0.372205285430736</v>
      </c>
    </row>
    <row r="184" spans="1:11" x14ac:dyDescent="0.35">
      <c r="A184" t="s">
        <v>149</v>
      </c>
      <c r="B184" s="5">
        <v>3.52</v>
      </c>
      <c r="C184" t="s">
        <v>27</v>
      </c>
      <c r="D184" s="5" t="str">
        <f t="shared" si="2"/>
        <v>5.91$\pm$0.81</v>
      </c>
      <c r="H184" s="11">
        <v>5.91</v>
      </c>
      <c r="I184" s="11">
        <v>0.81</v>
      </c>
      <c r="J184" s="5">
        <v>5.9082833302367304</v>
      </c>
      <c r="K184" s="5">
        <v>0.81397458009712098</v>
      </c>
    </row>
    <row r="185" spans="1:11" x14ac:dyDescent="0.35">
      <c r="D185" s="5"/>
      <c r="H185" s="12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workbookViewId="0">
      <selection activeCell="C168" sqref="C168"/>
    </sheetView>
  </sheetViews>
  <sheetFormatPr defaultRowHeight="14.5" x14ac:dyDescent="0.35"/>
  <sheetData>
    <row r="1" spans="1:9" x14ac:dyDescent="0.35">
      <c r="A1" t="s">
        <v>0</v>
      </c>
      <c r="B1" t="s">
        <v>208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225</v>
      </c>
    </row>
    <row r="2" spans="1:9" x14ac:dyDescent="0.35">
      <c r="A2">
        <v>50315</v>
      </c>
      <c r="B2">
        <v>4.3544792429942598</v>
      </c>
      <c r="C2" t="s">
        <v>213</v>
      </c>
      <c r="D2">
        <f>(E2+F2)/(2)</f>
        <v>0.48701412586119969</v>
      </c>
      <c r="E2">
        <f t="shared" ref="E2:E33" si="0">G2*180/PI()</f>
        <v>0.45836623610465854</v>
      </c>
      <c r="F2">
        <f t="shared" ref="F2:F33" si="1">H2*180/PI()</f>
        <v>0.51566201561774083</v>
      </c>
      <c r="G2">
        <v>8.0000000000000002E-3</v>
      </c>
      <c r="H2">
        <v>8.9999999999999993E-3</v>
      </c>
    </row>
    <row r="3" spans="1:9" x14ac:dyDescent="0.35">
      <c r="A3">
        <v>50318</v>
      </c>
      <c r="B3">
        <v>2.1772396214971201</v>
      </c>
      <c r="C3" t="s">
        <v>213</v>
      </c>
      <c r="D3">
        <f>(E3+F3)/(2)</f>
        <v>0.40107045659157625</v>
      </c>
      <c r="E3">
        <f t="shared" si="0"/>
        <v>0.40107045659157625</v>
      </c>
      <c r="F3">
        <f t="shared" si="1"/>
        <v>0.40107045659157625</v>
      </c>
      <c r="G3">
        <v>7.0000000000000001E-3</v>
      </c>
      <c r="H3">
        <v>7.0000000000000001E-3</v>
      </c>
    </row>
    <row r="4" spans="1:9" x14ac:dyDescent="0.35">
      <c r="A4">
        <v>50319</v>
      </c>
      <c r="B4">
        <v>2.1772396214971201</v>
      </c>
      <c r="C4" t="s">
        <v>213</v>
      </c>
      <c r="D4">
        <f t="shared" ref="D4:D67" si="2">(E4+F4)/(2)</f>
        <v>0.34377467707849396</v>
      </c>
      <c r="E4">
        <f t="shared" si="0"/>
        <v>0.28647889756541162</v>
      </c>
      <c r="F4">
        <f t="shared" si="1"/>
        <v>0.40107045659157625</v>
      </c>
      <c r="G4">
        <v>5.0000000000000001E-3</v>
      </c>
      <c r="H4">
        <v>7.0000000000000001E-3</v>
      </c>
    </row>
    <row r="5" spans="1:9" x14ac:dyDescent="0.35">
      <c r="A5">
        <v>50401</v>
      </c>
      <c r="B5">
        <v>0</v>
      </c>
      <c r="D5">
        <f t="shared" si="2"/>
        <v>0</v>
      </c>
      <c r="E5">
        <f t="shared" si="0"/>
        <v>0</v>
      </c>
      <c r="F5">
        <f t="shared" si="1"/>
        <v>0</v>
      </c>
    </row>
    <row r="6" spans="1:9" x14ac:dyDescent="0.35">
      <c r="A6">
        <v>50505</v>
      </c>
      <c r="B6">
        <v>1.6615776058793801</v>
      </c>
      <c r="C6" t="s">
        <v>213</v>
      </c>
      <c r="D6">
        <f t="shared" si="2"/>
        <v>0.25783100780887047</v>
      </c>
      <c r="E6">
        <f t="shared" si="0"/>
        <v>0.34377467707849396</v>
      </c>
      <c r="F6">
        <f t="shared" si="1"/>
        <v>0.17188733853924698</v>
      </c>
      <c r="G6">
        <v>6.0000000000000001E-3</v>
      </c>
      <c r="H6">
        <v>3.0000000000000001E-3</v>
      </c>
    </row>
    <row r="7" spans="1:9" x14ac:dyDescent="0.35">
      <c r="A7">
        <v>50603</v>
      </c>
      <c r="B7">
        <v>0</v>
      </c>
      <c r="D7">
        <f t="shared" si="2"/>
        <v>0</v>
      </c>
      <c r="E7">
        <f t="shared" si="0"/>
        <v>0</v>
      </c>
      <c r="F7">
        <f t="shared" si="1"/>
        <v>0</v>
      </c>
    </row>
    <row r="8" spans="1:9" x14ac:dyDescent="0.35">
      <c r="A8">
        <v>50730</v>
      </c>
      <c r="B8">
        <v>0</v>
      </c>
      <c r="D8">
        <f t="shared" si="2"/>
        <v>0</v>
      </c>
      <c r="E8">
        <f t="shared" si="0"/>
        <v>0</v>
      </c>
      <c r="F8">
        <f t="shared" si="1"/>
        <v>0</v>
      </c>
    </row>
    <row r="9" spans="1:9" x14ac:dyDescent="0.35">
      <c r="A9">
        <v>50802</v>
      </c>
      <c r="B9">
        <v>1.20321136977472</v>
      </c>
      <c r="C9" t="s">
        <v>213</v>
      </c>
      <c r="D9">
        <f t="shared" si="2"/>
        <v>0.17188733853924695</v>
      </c>
      <c r="E9">
        <f t="shared" si="0"/>
        <v>0.22918311805232927</v>
      </c>
      <c r="F9">
        <f t="shared" si="1"/>
        <v>0.11459155902616464</v>
      </c>
      <c r="G9">
        <v>4.0000000000000001E-3</v>
      </c>
      <c r="H9">
        <v>2E-3</v>
      </c>
    </row>
    <row r="10" spans="1:9" x14ac:dyDescent="0.35">
      <c r="A10">
        <v>50824</v>
      </c>
      <c r="B10">
        <v>0</v>
      </c>
      <c r="D10">
        <f t="shared" si="2"/>
        <v>0</v>
      </c>
      <c r="E10">
        <f t="shared" si="0"/>
        <v>0</v>
      </c>
      <c r="F10">
        <f t="shared" si="1"/>
        <v>0</v>
      </c>
    </row>
    <row r="11" spans="1:9" x14ac:dyDescent="0.35">
      <c r="A11">
        <v>50904</v>
      </c>
      <c r="B11">
        <v>1.9480565034447901</v>
      </c>
      <c r="C11" t="s">
        <v>213</v>
      </c>
      <c r="D11">
        <f t="shared" si="2"/>
        <v>0.28647889756541162</v>
      </c>
      <c r="E11">
        <f t="shared" si="0"/>
        <v>0.28647889756541162</v>
      </c>
      <c r="F11">
        <f t="shared" si="1"/>
        <v>0.28647889756541162</v>
      </c>
      <c r="G11">
        <v>5.0000000000000001E-3</v>
      </c>
      <c r="H11">
        <v>5.0000000000000001E-3</v>
      </c>
    </row>
    <row r="12" spans="1:9" x14ac:dyDescent="0.35">
      <c r="A12">
        <v>60115</v>
      </c>
      <c r="B12">
        <v>1.8907607239317099</v>
      </c>
      <c r="C12" t="s">
        <v>213</v>
      </c>
      <c r="D12">
        <f t="shared" si="2"/>
        <v>0.34377467707849396</v>
      </c>
      <c r="E12">
        <f t="shared" si="0"/>
        <v>0.28647889756541162</v>
      </c>
      <c r="F12">
        <f t="shared" si="1"/>
        <v>0.40107045659157625</v>
      </c>
      <c r="G12">
        <v>5.0000000000000001E-3</v>
      </c>
      <c r="H12">
        <v>7.0000000000000001E-3</v>
      </c>
    </row>
    <row r="13" spans="1:9" x14ac:dyDescent="0.35">
      <c r="A13">
        <v>60124</v>
      </c>
      <c r="B13">
        <v>3.0366763141933601</v>
      </c>
      <c r="C13" t="s">
        <v>213</v>
      </c>
      <c r="D13">
        <f t="shared" si="2"/>
        <v>0.37242256683503505</v>
      </c>
      <c r="E13">
        <f t="shared" si="0"/>
        <v>0.51566201561774083</v>
      </c>
      <c r="F13">
        <f t="shared" si="1"/>
        <v>0.22918311805232927</v>
      </c>
      <c r="G13">
        <v>8.9999999999999993E-3</v>
      </c>
      <c r="H13">
        <v>4.0000000000000001E-3</v>
      </c>
    </row>
    <row r="14" spans="1:9" x14ac:dyDescent="0.35">
      <c r="A14">
        <v>60206</v>
      </c>
      <c r="B14">
        <v>2.00535228295788</v>
      </c>
      <c r="C14" t="s">
        <v>213</v>
      </c>
      <c r="D14">
        <f t="shared" si="2"/>
        <v>5.7295779513082318E-2</v>
      </c>
      <c r="E14">
        <f t="shared" si="0"/>
        <v>5.7295779513082318E-2</v>
      </c>
      <c r="F14">
        <f t="shared" si="1"/>
        <v>5.7295779513082318E-2</v>
      </c>
      <c r="G14">
        <v>1E-3</v>
      </c>
      <c r="H14">
        <v>1E-3</v>
      </c>
    </row>
    <row r="15" spans="1:9" x14ac:dyDescent="0.35">
      <c r="A15">
        <v>60210</v>
      </c>
      <c r="B15">
        <v>1.20321136977472</v>
      </c>
      <c r="C15" t="s">
        <v>213</v>
      </c>
      <c r="D15">
        <f t="shared" si="2"/>
        <v>0.14323944878270581</v>
      </c>
      <c r="E15">
        <f t="shared" si="0"/>
        <v>0.17188733853924698</v>
      </c>
      <c r="F15">
        <f t="shared" si="1"/>
        <v>0.11459155902616464</v>
      </c>
      <c r="G15">
        <v>3.0000000000000001E-3</v>
      </c>
      <c r="H15">
        <v>2E-3</v>
      </c>
    </row>
    <row r="16" spans="1:9" x14ac:dyDescent="0.35">
      <c r="A16">
        <v>60218</v>
      </c>
      <c r="B16">
        <v>12.6050714928781</v>
      </c>
      <c r="C16" t="s">
        <v>213</v>
      </c>
      <c r="D16">
        <f t="shared" si="2"/>
        <v>6.3598315259521385</v>
      </c>
      <c r="E16">
        <f t="shared" si="0"/>
        <v>8.7662542655015958</v>
      </c>
      <c r="F16">
        <f t="shared" si="1"/>
        <v>3.9534087864026808</v>
      </c>
      <c r="G16">
        <v>0.153</v>
      </c>
      <c r="H16">
        <v>6.9000000000000006E-2</v>
      </c>
    </row>
    <row r="17" spans="1:8" x14ac:dyDescent="0.35">
      <c r="A17">
        <v>60418</v>
      </c>
      <c r="B17">
        <v>1.0313240312354801</v>
      </c>
      <c r="C17" t="s">
        <v>213</v>
      </c>
      <c r="D17">
        <f t="shared" si="2"/>
        <v>0.71619724391352901</v>
      </c>
      <c r="E17">
        <f t="shared" si="0"/>
        <v>1.1459155902616465</v>
      </c>
      <c r="F17">
        <f t="shared" si="1"/>
        <v>0.28647889756541162</v>
      </c>
      <c r="G17">
        <v>0.02</v>
      </c>
      <c r="H17">
        <v>5.0000000000000001E-3</v>
      </c>
    </row>
    <row r="18" spans="1:8" x14ac:dyDescent="0.35">
      <c r="A18">
        <v>60512</v>
      </c>
      <c r="B18">
        <v>0</v>
      </c>
      <c r="D18">
        <f t="shared" si="2"/>
        <v>0</v>
      </c>
      <c r="E18">
        <f t="shared" si="0"/>
        <v>0</v>
      </c>
      <c r="F18">
        <f t="shared" si="1"/>
        <v>0</v>
      </c>
    </row>
    <row r="19" spans="1:8" x14ac:dyDescent="0.35">
      <c r="A19">
        <v>60522</v>
      </c>
      <c r="B19">
        <v>0</v>
      </c>
      <c r="D19">
        <f t="shared" si="2"/>
        <v>0</v>
      </c>
      <c r="E19">
        <f t="shared" si="0"/>
        <v>0</v>
      </c>
      <c r="F19">
        <f t="shared" si="1"/>
        <v>0</v>
      </c>
    </row>
    <row r="20" spans="1:8" x14ac:dyDescent="0.35">
      <c r="A20">
        <v>60526</v>
      </c>
      <c r="B20">
        <v>3.6096341093241802</v>
      </c>
      <c r="C20" t="s">
        <v>213</v>
      </c>
      <c r="D20">
        <f t="shared" si="2"/>
        <v>5.7295779513082318E-2</v>
      </c>
      <c r="E20">
        <f t="shared" si="0"/>
        <v>5.7295779513082318E-2</v>
      </c>
      <c r="F20">
        <f t="shared" si="1"/>
        <v>5.7295779513082318E-2</v>
      </c>
      <c r="G20">
        <v>1E-3</v>
      </c>
      <c r="H20">
        <v>1E-3</v>
      </c>
    </row>
    <row r="21" spans="1:8" x14ac:dyDescent="0.35">
      <c r="A21">
        <v>60604</v>
      </c>
      <c r="B21">
        <v>0</v>
      </c>
      <c r="D21">
        <f t="shared" si="2"/>
        <v>0</v>
      </c>
      <c r="E21">
        <f t="shared" si="0"/>
        <v>0</v>
      </c>
      <c r="F21">
        <f t="shared" si="1"/>
        <v>0</v>
      </c>
    </row>
    <row r="22" spans="1:8" x14ac:dyDescent="0.35">
      <c r="A22">
        <v>60605</v>
      </c>
      <c r="B22">
        <v>1.5469860468532199</v>
      </c>
      <c r="C22" t="s">
        <v>213</v>
      </c>
      <c r="D22">
        <f t="shared" si="2"/>
        <v>5.7295779513082318E-2</v>
      </c>
      <c r="E22">
        <f t="shared" si="0"/>
        <v>5.7295779513082318E-2</v>
      </c>
      <c r="F22">
        <f t="shared" si="1"/>
        <v>5.7295779513082318E-2</v>
      </c>
      <c r="G22">
        <v>1E-3</v>
      </c>
      <c r="H22">
        <v>1E-3</v>
      </c>
    </row>
    <row r="23" spans="1:8" x14ac:dyDescent="0.35">
      <c r="A23">
        <v>60614</v>
      </c>
      <c r="B23">
        <v>7.5630428957268601</v>
      </c>
      <c r="C23" t="s">
        <v>213</v>
      </c>
      <c r="D23">
        <f t="shared" si="2"/>
        <v>1.5469860468532226</v>
      </c>
      <c r="E23">
        <f t="shared" si="0"/>
        <v>2.2918311805232929</v>
      </c>
      <c r="F23">
        <f t="shared" si="1"/>
        <v>0.8021409131831525</v>
      </c>
      <c r="G23">
        <v>0.04</v>
      </c>
      <c r="H23">
        <v>1.4E-2</v>
      </c>
    </row>
    <row r="24" spans="1:8" x14ac:dyDescent="0.35">
      <c r="A24">
        <v>60707</v>
      </c>
      <c r="B24">
        <v>6.3598315259521296</v>
      </c>
      <c r="C24" t="s">
        <v>213</v>
      </c>
      <c r="D24">
        <f t="shared" si="2"/>
        <v>1.0886198107485641</v>
      </c>
      <c r="E24">
        <f t="shared" si="0"/>
        <v>1.0313240312354817</v>
      </c>
      <c r="F24">
        <f t="shared" si="1"/>
        <v>1.1459155902616465</v>
      </c>
      <c r="G24">
        <v>1.7999999999999999E-2</v>
      </c>
      <c r="H24">
        <v>0.02</v>
      </c>
    </row>
    <row r="25" spans="1:8" x14ac:dyDescent="0.35">
      <c r="A25">
        <v>60714</v>
      </c>
      <c r="B25">
        <v>1.14591559026164</v>
      </c>
      <c r="C25" t="s">
        <v>213</v>
      </c>
      <c r="D25">
        <f t="shared" si="2"/>
        <v>5.7295779513082318E-2</v>
      </c>
      <c r="E25">
        <f t="shared" si="0"/>
        <v>5.7295779513082318E-2</v>
      </c>
      <c r="F25">
        <f t="shared" si="1"/>
        <v>5.7295779513082318E-2</v>
      </c>
      <c r="G25">
        <v>1E-3</v>
      </c>
      <c r="H25">
        <v>1E-3</v>
      </c>
    </row>
    <row r="26" spans="1:8" x14ac:dyDescent="0.35">
      <c r="A26">
        <v>60729</v>
      </c>
      <c r="B26">
        <v>17.990874767107801</v>
      </c>
      <c r="C26" t="s">
        <v>213</v>
      </c>
      <c r="D26">
        <f t="shared" si="2"/>
        <v>5.2425638254470321</v>
      </c>
      <c r="E26">
        <f t="shared" si="0"/>
        <v>8.8808458245277588</v>
      </c>
      <c r="F26">
        <f t="shared" si="1"/>
        <v>1.604281826366305</v>
      </c>
      <c r="G26">
        <v>0.155</v>
      </c>
      <c r="H26">
        <v>2.8000000000000001E-2</v>
      </c>
    </row>
    <row r="27" spans="1:8" x14ac:dyDescent="0.35">
      <c r="A27">
        <v>60814</v>
      </c>
      <c r="B27">
        <v>2.7501974166279499</v>
      </c>
      <c r="C27" t="s">
        <v>213</v>
      </c>
      <c r="D27">
        <f t="shared" si="2"/>
        <v>0.28647889756541162</v>
      </c>
      <c r="E27">
        <f t="shared" si="0"/>
        <v>0.28647889756541162</v>
      </c>
      <c r="F27">
        <f t="shared" si="1"/>
        <v>0.28647889756541162</v>
      </c>
      <c r="G27">
        <v>5.0000000000000001E-3</v>
      </c>
      <c r="H27">
        <v>5.0000000000000001E-3</v>
      </c>
    </row>
    <row r="28" spans="1:8" x14ac:dyDescent="0.35">
      <c r="A28">
        <v>60906</v>
      </c>
      <c r="B28">
        <v>1.14591559026164</v>
      </c>
      <c r="C28" t="s">
        <v>213</v>
      </c>
      <c r="D28">
        <f t="shared" si="2"/>
        <v>8.5943669269623477E-2</v>
      </c>
      <c r="E28">
        <f t="shared" si="0"/>
        <v>0.11459155902616464</v>
      </c>
      <c r="F28">
        <f t="shared" si="1"/>
        <v>5.7295779513082318E-2</v>
      </c>
      <c r="G28">
        <v>2E-3</v>
      </c>
      <c r="H28">
        <v>1E-3</v>
      </c>
    </row>
    <row r="29" spans="1:8" x14ac:dyDescent="0.35">
      <c r="A29">
        <v>60908</v>
      </c>
      <c r="B29">
        <v>0.45836623610465799</v>
      </c>
      <c r="C29" t="s">
        <v>213</v>
      </c>
      <c r="D29">
        <f t="shared" si="2"/>
        <v>0.17188733853924698</v>
      </c>
      <c r="E29">
        <f t="shared" si="0"/>
        <v>0.28647889756541162</v>
      </c>
      <c r="F29">
        <f t="shared" si="1"/>
        <v>5.7295779513082318E-2</v>
      </c>
      <c r="G29">
        <v>5.0000000000000001E-3</v>
      </c>
      <c r="H29">
        <v>1E-3</v>
      </c>
    </row>
    <row r="30" spans="1:8" x14ac:dyDescent="0.35">
      <c r="A30">
        <v>60926</v>
      </c>
      <c r="B30">
        <v>1.0886198107485601</v>
      </c>
      <c r="C30" t="s">
        <v>213</v>
      </c>
      <c r="D30">
        <f t="shared" si="2"/>
        <v>0.34377467707849396</v>
      </c>
      <c r="E30">
        <f t="shared" si="0"/>
        <v>0.34377467707849396</v>
      </c>
      <c r="F30">
        <f t="shared" si="1"/>
        <v>0.34377467707849396</v>
      </c>
      <c r="G30">
        <v>6.0000000000000001E-3</v>
      </c>
      <c r="H30">
        <v>6.0000000000000001E-3</v>
      </c>
    </row>
    <row r="31" spans="1:8" x14ac:dyDescent="0.35">
      <c r="A31">
        <v>60927</v>
      </c>
      <c r="B31">
        <v>0.63025357464390497</v>
      </c>
      <c r="C31" t="s">
        <v>213</v>
      </c>
      <c r="D31">
        <f t="shared" si="2"/>
        <v>0.11459155902616464</v>
      </c>
      <c r="E31">
        <f t="shared" si="0"/>
        <v>0.11459155902616464</v>
      </c>
      <c r="F31">
        <f t="shared" si="1"/>
        <v>0.11459155902616464</v>
      </c>
      <c r="G31">
        <v>2E-3</v>
      </c>
      <c r="H31">
        <v>2E-3</v>
      </c>
    </row>
    <row r="32" spans="1:8" x14ac:dyDescent="0.35">
      <c r="A32">
        <v>61007</v>
      </c>
      <c r="B32">
        <v>0</v>
      </c>
      <c r="D32">
        <f t="shared" si="2"/>
        <v>0</v>
      </c>
      <c r="E32">
        <f t="shared" si="0"/>
        <v>0</v>
      </c>
      <c r="F32">
        <f t="shared" si="1"/>
        <v>0</v>
      </c>
    </row>
    <row r="33" spans="1:8" x14ac:dyDescent="0.35">
      <c r="A33">
        <v>61121</v>
      </c>
      <c r="B33">
        <v>1.8334649444186299</v>
      </c>
      <c r="C33" t="s">
        <v>213</v>
      </c>
      <c r="D33">
        <f t="shared" si="2"/>
        <v>0.25783100780887047</v>
      </c>
      <c r="E33">
        <f t="shared" si="0"/>
        <v>0.34377467707849396</v>
      </c>
      <c r="F33">
        <f t="shared" si="1"/>
        <v>0.17188733853924698</v>
      </c>
      <c r="G33">
        <v>6.0000000000000001E-3</v>
      </c>
      <c r="H33">
        <v>3.0000000000000001E-3</v>
      </c>
    </row>
    <row r="34" spans="1:8" x14ac:dyDescent="0.35">
      <c r="A34">
        <v>61201</v>
      </c>
      <c r="B34">
        <v>0</v>
      </c>
      <c r="D34">
        <f t="shared" si="2"/>
        <v>0</v>
      </c>
      <c r="E34">
        <f t="shared" ref="E34:E53" si="3">G34*180/PI()</f>
        <v>0</v>
      </c>
      <c r="F34">
        <f t="shared" ref="F34:F53" si="4">H34*180/PI()</f>
        <v>0</v>
      </c>
    </row>
    <row r="35" spans="1:8" x14ac:dyDescent="0.35">
      <c r="A35">
        <v>70110</v>
      </c>
      <c r="B35">
        <v>0</v>
      </c>
      <c r="D35">
        <f t="shared" si="2"/>
        <v>0</v>
      </c>
      <c r="E35">
        <f t="shared" si="3"/>
        <v>0</v>
      </c>
      <c r="F35">
        <f t="shared" si="4"/>
        <v>0</v>
      </c>
    </row>
    <row r="36" spans="1:8" x14ac:dyDescent="0.35">
      <c r="A36">
        <v>70208</v>
      </c>
      <c r="B36">
        <v>2.11994384198404</v>
      </c>
      <c r="C36" t="s">
        <v>213</v>
      </c>
      <c r="D36">
        <f t="shared" si="2"/>
        <v>0.31512678732195276</v>
      </c>
      <c r="E36">
        <f t="shared" si="3"/>
        <v>0.40107045659157625</v>
      </c>
      <c r="F36">
        <f t="shared" si="4"/>
        <v>0.22918311805232927</v>
      </c>
      <c r="G36">
        <v>7.0000000000000001E-3</v>
      </c>
      <c r="H36">
        <v>4.0000000000000001E-3</v>
      </c>
    </row>
    <row r="37" spans="1:8" x14ac:dyDescent="0.35">
      <c r="A37">
        <v>70306</v>
      </c>
      <c r="B37">
        <v>3.3804509912718501</v>
      </c>
      <c r="C37" t="s">
        <v>213</v>
      </c>
      <c r="D37">
        <f t="shared" si="2"/>
        <v>1.260507149287811</v>
      </c>
      <c r="E37">
        <f t="shared" si="3"/>
        <v>1.7188733853924696</v>
      </c>
      <c r="F37">
        <f t="shared" si="4"/>
        <v>0.8021409131831525</v>
      </c>
      <c r="G37">
        <v>0.03</v>
      </c>
      <c r="H37">
        <v>1.4E-2</v>
      </c>
    </row>
    <row r="38" spans="1:8" x14ac:dyDescent="0.35">
      <c r="A38">
        <v>70318</v>
      </c>
      <c r="B38">
        <v>6.9900851005960396</v>
      </c>
      <c r="C38" t="s">
        <v>213</v>
      </c>
      <c r="D38">
        <f t="shared" si="2"/>
        <v>1.2891550390443522</v>
      </c>
      <c r="E38">
        <f t="shared" si="3"/>
        <v>2.1199438419840457</v>
      </c>
      <c r="F38">
        <f t="shared" si="4"/>
        <v>0.45836623610465854</v>
      </c>
      <c r="G38">
        <v>3.6999999999999998E-2</v>
      </c>
      <c r="H38">
        <v>8.0000000000000002E-3</v>
      </c>
    </row>
    <row r="39" spans="1:8" x14ac:dyDescent="0.35">
      <c r="A39">
        <v>70508</v>
      </c>
      <c r="B39">
        <v>2.69290163711486</v>
      </c>
      <c r="C39" t="s">
        <v>213</v>
      </c>
      <c r="D39">
        <f t="shared" si="2"/>
        <v>1.2318592595312698</v>
      </c>
      <c r="E39">
        <f t="shared" si="3"/>
        <v>1.604281826366305</v>
      </c>
      <c r="F39">
        <f t="shared" si="4"/>
        <v>0.85943669269623479</v>
      </c>
      <c r="G39">
        <v>2.8000000000000001E-2</v>
      </c>
      <c r="H39">
        <v>1.4999999999999999E-2</v>
      </c>
    </row>
    <row r="40" spans="1:8" x14ac:dyDescent="0.35">
      <c r="A40">
        <v>70518</v>
      </c>
      <c r="B40">
        <v>0</v>
      </c>
      <c r="D40">
        <f t="shared" si="2"/>
        <v>0</v>
      </c>
      <c r="E40">
        <f t="shared" si="3"/>
        <v>0</v>
      </c>
      <c r="F40">
        <f t="shared" si="4"/>
        <v>0</v>
      </c>
    </row>
    <row r="41" spans="1:8" x14ac:dyDescent="0.35">
      <c r="A41">
        <v>70521</v>
      </c>
      <c r="B41">
        <v>0</v>
      </c>
      <c r="D41">
        <f t="shared" si="2"/>
        <v>0</v>
      </c>
      <c r="E41">
        <f t="shared" si="3"/>
        <v>0</v>
      </c>
      <c r="F41">
        <f t="shared" si="4"/>
        <v>0</v>
      </c>
    </row>
    <row r="42" spans="1:8" x14ac:dyDescent="0.35">
      <c r="A42">
        <v>70529</v>
      </c>
      <c r="B42">
        <v>0</v>
      </c>
      <c r="D42">
        <f t="shared" si="2"/>
        <v>0</v>
      </c>
      <c r="E42">
        <f t="shared" si="3"/>
        <v>0</v>
      </c>
      <c r="F42">
        <f t="shared" si="4"/>
        <v>0</v>
      </c>
    </row>
    <row r="43" spans="1:8" x14ac:dyDescent="0.35">
      <c r="A43">
        <v>70802</v>
      </c>
      <c r="B43">
        <v>0</v>
      </c>
      <c r="D43">
        <f t="shared" si="2"/>
        <v>0</v>
      </c>
      <c r="E43">
        <f t="shared" si="3"/>
        <v>0</v>
      </c>
      <c r="F43">
        <f t="shared" si="4"/>
        <v>0</v>
      </c>
    </row>
    <row r="44" spans="1:8" x14ac:dyDescent="0.35">
      <c r="A44">
        <v>70809</v>
      </c>
      <c r="B44">
        <v>0</v>
      </c>
      <c r="D44">
        <f t="shared" si="2"/>
        <v>0</v>
      </c>
      <c r="E44">
        <f t="shared" si="3"/>
        <v>0</v>
      </c>
      <c r="F44">
        <f t="shared" si="4"/>
        <v>0</v>
      </c>
    </row>
    <row r="45" spans="1:8" x14ac:dyDescent="0.35">
      <c r="A45">
        <v>71020</v>
      </c>
      <c r="B45">
        <v>0</v>
      </c>
      <c r="D45">
        <f t="shared" si="2"/>
        <v>0</v>
      </c>
      <c r="E45">
        <f t="shared" si="3"/>
        <v>0</v>
      </c>
      <c r="F45">
        <f t="shared" si="4"/>
        <v>0</v>
      </c>
    </row>
    <row r="46" spans="1:8" x14ac:dyDescent="0.35">
      <c r="A46">
        <v>71031</v>
      </c>
      <c r="B46">
        <v>2.6356058576017798</v>
      </c>
      <c r="C46" t="s">
        <v>213</v>
      </c>
      <c r="D46">
        <f t="shared" si="2"/>
        <v>0.57295779513082323</v>
      </c>
      <c r="E46">
        <f t="shared" si="3"/>
        <v>0.45836623610465854</v>
      </c>
      <c r="F46">
        <f t="shared" si="4"/>
        <v>0.68754935415698792</v>
      </c>
      <c r="G46">
        <v>8.0000000000000002E-3</v>
      </c>
      <c r="H46">
        <v>1.2E-2</v>
      </c>
    </row>
    <row r="47" spans="1:8" x14ac:dyDescent="0.35">
      <c r="A47">
        <v>71117</v>
      </c>
      <c r="B47">
        <v>0</v>
      </c>
      <c r="D47">
        <f t="shared" si="2"/>
        <v>0</v>
      </c>
      <c r="E47">
        <f t="shared" si="3"/>
        <v>0</v>
      </c>
      <c r="F47">
        <f t="shared" si="4"/>
        <v>0</v>
      </c>
    </row>
    <row r="48" spans="1:8" x14ac:dyDescent="0.35">
      <c r="A48">
        <v>80310</v>
      </c>
      <c r="B48">
        <v>0</v>
      </c>
      <c r="D48">
        <f t="shared" si="2"/>
        <v>0</v>
      </c>
      <c r="E48">
        <f t="shared" si="3"/>
        <v>0</v>
      </c>
      <c r="F48">
        <f t="shared" si="4"/>
        <v>0</v>
      </c>
    </row>
    <row r="49" spans="1:9" x14ac:dyDescent="0.35">
      <c r="A49">
        <v>80411</v>
      </c>
      <c r="B49">
        <v>0</v>
      </c>
      <c r="D49">
        <f t="shared" si="2"/>
        <v>0</v>
      </c>
      <c r="E49">
        <f t="shared" si="3"/>
        <v>0</v>
      </c>
      <c r="F49">
        <f t="shared" si="4"/>
        <v>0</v>
      </c>
    </row>
    <row r="50" spans="1:9" x14ac:dyDescent="0.35">
      <c r="A50">
        <v>80430</v>
      </c>
      <c r="B50">
        <v>0</v>
      </c>
      <c r="D50">
        <f t="shared" si="2"/>
        <v>0</v>
      </c>
      <c r="E50">
        <f t="shared" si="3"/>
        <v>0</v>
      </c>
      <c r="F50">
        <f t="shared" si="4"/>
        <v>0</v>
      </c>
    </row>
    <row r="51" spans="1:9" x14ac:dyDescent="0.35">
      <c r="A51">
        <v>80607</v>
      </c>
      <c r="B51">
        <v>0</v>
      </c>
      <c r="D51">
        <f t="shared" si="2"/>
        <v>0</v>
      </c>
      <c r="E51">
        <f t="shared" si="3"/>
        <v>0</v>
      </c>
      <c r="F51">
        <f t="shared" si="4"/>
        <v>0</v>
      </c>
    </row>
    <row r="52" spans="1:9" x14ac:dyDescent="0.35">
      <c r="A52">
        <v>80710</v>
      </c>
      <c r="B52">
        <v>0</v>
      </c>
      <c r="D52">
        <f t="shared" si="2"/>
        <v>0</v>
      </c>
      <c r="E52">
        <f t="shared" si="3"/>
        <v>0</v>
      </c>
      <c r="F52">
        <f t="shared" si="4"/>
        <v>0</v>
      </c>
    </row>
    <row r="53" spans="1:9" x14ac:dyDescent="0.35">
      <c r="A53">
        <v>80721</v>
      </c>
      <c r="B53">
        <v>0</v>
      </c>
      <c r="D53">
        <f t="shared" si="2"/>
        <v>0</v>
      </c>
      <c r="E53">
        <f t="shared" si="3"/>
        <v>0</v>
      </c>
      <c r="F53">
        <f t="shared" si="4"/>
        <v>0</v>
      </c>
    </row>
    <row r="54" spans="1:9" x14ac:dyDescent="0.35">
      <c r="A54">
        <v>80810</v>
      </c>
      <c r="B54">
        <v>13.8</v>
      </c>
      <c r="C54" t="s">
        <v>214</v>
      </c>
      <c r="D54">
        <f t="shared" si="2"/>
        <v>6.4</v>
      </c>
      <c r="E54">
        <v>6.4</v>
      </c>
      <c r="F54">
        <v>6.4</v>
      </c>
      <c r="I54" t="s">
        <v>209</v>
      </c>
    </row>
    <row r="55" spans="1:9" x14ac:dyDescent="0.35">
      <c r="A55">
        <v>80928</v>
      </c>
      <c r="B55">
        <v>0</v>
      </c>
      <c r="D55">
        <f t="shared" si="2"/>
        <v>0</v>
      </c>
      <c r="E55">
        <f>G55*180/PI()</f>
        <v>0</v>
      </c>
      <c r="F55">
        <f>H55*180/PI()</f>
        <v>0</v>
      </c>
    </row>
    <row r="56" spans="1:9" x14ac:dyDescent="0.35">
      <c r="A56">
        <v>81007</v>
      </c>
      <c r="B56">
        <v>0</v>
      </c>
      <c r="D56">
        <f t="shared" si="2"/>
        <v>0</v>
      </c>
      <c r="E56">
        <f>G56*180/PI()</f>
        <v>0</v>
      </c>
      <c r="F56">
        <f>H56*180/PI()</f>
        <v>0</v>
      </c>
    </row>
    <row r="57" spans="1:9" x14ac:dyDescent="0.35">
      <c r="A57">
        <v>81008</v>
      </c>
      <c r="B57">
        <v>6.4</v>
      </c>
      <c r="C57" t="s">
        <v>215</v>
      </c>
      <c r="D57">
        <f t="shared" si="2"/>
        <v>4</v>
      </c>
      <c r="E57">
        <v>4</v>
      </c>
      <c r="F57">
        <v>4</v>
      </c>
      <c r="I57" t="s">
        <v>210</v>
      </c>
    </row>
    <row r="58" spans="1:9" x14ac:dyDescent="0.35">
      <c r="A58">
        <v>81029</v>
      </c>
      <c r="B58">
        <v>0</v>
      </c>
      <c r="D58">
        <f t="shared" si="2"/>
        <v>0</v>
      </c>
      <c r="E58">
        <f t="shared" ref="E58:F61" si="5">G58*180/PI()</f>
        <v>0</v>
      </c>
      <c r="F58">
        <f t="shared" si="5"/>
        <v>0</v>
      </c>
    </row>
    <row r="59" spans="1:9" x14ac:dyDescent="0.35">
      <c r="A59">
        <v>81221</v>
      </c>
      <c r="B59">
        <v>0</v>
      </c>
      <c r="D59">
        <f t="shared" si="2"/>
        <v>0</v>
      </c>
      <c r="E59">
        <f t="shared" si="5"/>
        <v>0</v>
      </c>
      <c r="F59">
        <f t="shared" si="5"/>
        <v>0</v>
      </c>
    </row>
    <row r="60" spans="1:9" x14ac:dyDescent="0.35">
      <c r="A60">
        <v>90102</v>
      </c>
      <c r="B60">
        <v>0</v>
      </c>
      <c r="D60">
        <f t="shared" si="2"/>
        <v>0</v>
      </c>
      <c r="E60">
        <f t="shared" si="5"/>
        <v>0</v>
      </c>
      <c r="F60">
        <f t="shared" si="5"/>
        <v>0</v>
      </c>
    </row>
    <row r="61" spans="1:9" x14ac:dyDescent="0.35">
      <c r="A61">
        <v>90205</v>
      </c>
      <c r="B61">
        <v>0</v>
      </c>
      <c r="D61">
        <f t="shared" si="2"/>
        <v>0</v>
      </c>
      <c r="E61">
        <f t="shared" si="5"/>
        <v>0</v>
      </c>
      <c r="F61">
        <f t="shared" si="5"/>
        <v>0</v>
      </c>
    </row>
    <row r="62" spans="1:9" x14ac:dyDescent="0.35">
      <c r="A62">
        <v>90423</v>
      </c>
      <c r="B62">
        <v>11</v>
      </c>
      <c r="C62" t="s">
        <v>216</v>
      </c>
      <c r="D62">
        <f t="shared" si="2"/>
        <v>7</v>
      </c>
      <c r="E62">
        <v>7</v>
      </c>
      <c r="F62">
        <v>7</v>
      </c>
      <c r="I62" t="s">
        <v>211</v>
      </c>
    </row>
    <row r="63" spans="1:9" x14ac:dyDescent="0.35">
      <c r="A63">
        <v>90424</v>
      </c>
      <c r="B63">
        <v>0</v>
      </c>
      <c r="D63">
        <f t="shared" si="2"/>
        <v>0</v>
      </c>
      <c r="E63">
        <f t="shared" ref="E63:E79" si="6">G63*180/PI()</f>
        <v>0</v>
      </c>
      <c r="F63">
        <f t="shared" ref="F63:F79" si="7">H63*180/PI()</f>
        <v>0</v>
      </c>
    </row>
    <row r="64" spans="1:9" x14ac:dyDescent="0.35">
      <c r="A64">
        <v>90426</v>
      </c>
      <c r="B64">
        <v>0</v>
      </c>
      <c r="D64">
        <f t="shared" si="2"/>
        <v>0</v>
      </c>
      <c r="E64">
        <f t="shared" si="6"/>
        <v>0</v>
      </c>
      <c r="F64">
        <f t="shared" si="7"/>
        <v>0</v>
      </c>
    </row>
    <row r="65" spans="1:8" x14ac:dyDescent="0.35">
      <c r="A65">
        <v>90510</v>
      </c>
      <c r="B65">
        <v>0</v>
      </c>
      <c r="D65">
        <f t="shared" si="2"/>
        <v>0</v>
      </c>
      <c r="E65">
        <f t="shared" si="6"/>
        <v>0</v>
      </c>
      <c r="F65">
        <f t="shared" si="7"/>
        <v>0</v>
      </c>
    </row>
    <row r="66" spans="1:8" x14ac:dyDescent="0.35">
      <c r="A66">
        <v>90519</v>
      </c>
      <c r="B66">
        <v>0</v>
      </c>
      <c r="D66">
        <f t="shared" si="2"/>
        <v>0</v>
      </c>
      <c r="E66">
        <f t="shared" si="6"/>
        <v>0</v>
      </c>
      <c r="F66">
        <f t="shared" si="7"/>
        <v>0</v>
      </c>
    </row>
    <row r="67" spans="1:8" x14ac:dyDescent="0.35">
      <c r="A67">
        <v>90529</v>
      </c>
      <c r="B67">
        <v>0</v>
      </c>
      <c r="D67">
        <f t="shared" si="2"/>
        <v>0</v>
      </c>
      <c r="E67">
        <f t="shared" si="6"/>
        <v>0</v>
      </c>
      <c r="F67">
        <f t="shared" si="7"/>
        <v>0</v>
      </c>
    </row>
    <row r="68" spans="1:8" x14ac:dyDescent="0.35">
      <c r="A68">
        <v>90618</v>
      </c>
      <c r="B68">
        <v>0</v>
      </c>
      <c r="D68">
        <f t="shared" ref="D68:D131" si="8">(E68+F68)/(2)</f>
        <v>0</v>
      </c>
      <c r="E68">
        <f t="shared" si="6"/>
        <v>0</v>
      </c>
      <c r="F68">
        <f t="shared" si="7"/>
        <v>0</v>
      </c>
    </row>
    <row r="69" spans="1:8" x14ac:dyDescent="0.35">
      <c r="A69">
        <v>90812</v>
      </c>
      <c r="B69">
        <v>0</v>
      </c>
      <c r="D69">
        <f t="shared" si="8"/>
        <v>0</v>
      </c>
      <c r="E69">
        <f t="shared" si="6"/>
        <v>0</v>
      </c>
      <c r="F69">
        <f t="shared" si="7"/>
        <v>0</v>
      </c>
    </row>
    <row r="70" spans="1:8" x14ac:dyDescent="0.35">
      <c r="A70">
        <v>90927</v>
      </c>
      <c r="B70">
        <v>0</v>
      </c>
      <c r="D70">
        <f t="shared" si="8"/>
        <v>0</v>
      </c>
      <c r="E70">
        <f t="shared" si="6"/>
        <v>0</v>
      </c>
      <c r="F70">
        <f t="shared" si="7"/>
        <v>0</v>
      </c>
    </row>
    <row r="71" spans="1:8" x14ac:dyDescent="0.35">
      <c r="A71">
        <v>91020</v>
      </c>
      <c r="B71">
        <v>0</v>
      </c>
      <c r="D71">
        <f t="shared" si="8"/>
        <v>0</v>
      </c>
      <c r="E71">
        <f t="shared" si="6"/>
        <v>0</v>
      </c>
      <c r="F71">
        <f t="shared" si="7"/>
        <v>0</v>
      </c>
    </row>
    <row r="72" spans="1:8" x14ac:dyDescent="0.35">
      <c r="A72">
        <v>91029</v>
      </c>
      <c r="B72">
        <v>0</v>
      </c>
      <c r="D72">
        <f t="shared" si="8"/>
        <v>0</v>
      </c>
      <c r="E72">
        <f t="shared" si="6"/>
        <v>0</v>
      </c>
      <c r="F72">
        <f t="shared" si="7"/>
        <v>0</v>
      </c>
    </row>
    <row r="73" spans="1:8" x14ac:dyDescent="0.35">
      <c r="A73">
        <v>91127</v>
      </c>
      <c r="B73">
        <v>0</v>
      </c>
      <c r="D73">
        <f t="shared" si="8"/>
        <v>0</v>
      </c>
      <c r="E73">
        <f t="shared" si="6"/>
        <v>0</v>
      </c>
      <c r="F73">
        <f t="shared" si="7"/>
        <v>0</v>
      </c>
    </row>
    <row r="74" spans="1:8" x14ac:dyDescent="0.35">
      <c r="A74" t="s">
        <v>36</v>
      </c>
      <c r="B74">
        <v>1.20321136977472</v>
      </c>
      <c r="C74" t="s">
        <v>213</v>
      </c>
      <c r="D74">
        <f t="shared" si="8"/>
        <v>0.28647889756541162</v>
      </c>
      <c r="E74">
        <f t="shared" si="6"/>
        <v>0.40107045659157625</v>
      </c>
      <c r="F74">
        <f t="shared" si="7"/>
        <v>0.17188733853924698</v>
      </c>
      <c r="G74">
        <v>7.0000000000000001E-3</v>
      </c>
      <c r="H74">
        <v>3.0000000000000001E-3</v>
      </c>
    </row>
    <row r="75" spans="1:8" x14ac:dyDescent="0.35">
      <c r="A75" t="s">
        <v>38</v>
      </c>
      <c r="B75">
        <v>2.11994384198404</v>
      </c>
      <c r="C75" t="s">
        <v>213</v>
      </c>
      <c r="D75">
        <f t="shared" si="8"/>
        <v>0.45836623610465854</v>
      </c>
      <c r="E75">
        <f t="shared" si="6"/>
        <v>0.45836623610465854</v>
      </c>
      <c r="F75">
        <f t="shared" si="7"/>
        <v>0.45836623610465854</v>
      </c>
      <c r="G75">
        <v>8.0000000000000002E-3</v>
      </c>
      <c r="H75">
        <v>8.0000000000000002E-3</v>
      </c>
    </row>
    <row r="76" spans="1:8" x14ac:dyDescent="0.35">
      <c r="A76" t="s">
        <v>40</v>
      </c>
      <c r="B76">
        <v>7.2765639981614498</v>
      </c>
      <c r="C76" t="s">
        <v>213</v>
      </c>
      <c r="D76">
        <f t="shared" si="8"/>
        <v>0.28647889756541162</v>
      </c>
      <c r="E76">
        <f t="shared" si="6"/>
        <v>0.28647889756541162</v>
      </c>
      <c r="F76">
        <f t="shared" si="7"/>
        <v>0.28647889756541162</v>
      </c>
      <c r="G76">
        <v>5.0000000000000001E-3</v>
      </c>
      <c r="H76">
        <v>5.0000000000000001E-3</v>
      </c>
    </row>
    <row r="77" spans="1:8" x14ac:dyDescent="0.35">
      <c r="A77" t="s">
        <v>41</v>
      </c>
      <c r="B77">
        <v>0.91673247220931697</v>
      </c>
      <c r="C77" t="s">
        <v>213</v>
      </c>
      <c r="D77">
        <f t="shared" si="8"/>
        <v>0.14323944878270581</v>
      </c>
      <c r="E77">
        <f t="shared" si="6"/>
        <v>0.11459155902616464</v>
      </c>
      <c r="F77">
        <f t="shared" si="7"/>
        <v>0.17188733853924698</v>
      </c>
      <c r="G77">
        <v>2E-3</v>
      </c>
      <c r="H77">
        <v>3.0000000000000001E-3</v>
      </c>
    </row>
    <row r="78" spans="1:8" x14ac:dyDescent="0.35">
      <c r="A78" t="s">
        <v>42</v>
      </c>
      <c r="B78">
        <v>6.9900851005960396</v>
      </c>
      <c r="C78" t="s">
        <v>213</v>
      </c>
      <c r="D78">
        <f t="shared" si="8"/>
        <v>1.6329297161228462</v>
      </c>
      <c r="E78">
        <f t="shared" si="6"/>
        <v>1.604281826366305</v>
      </c>
      <c r="F78">
        <f t="shared" si="7"/>
        <v>1.6615776058793876</v>
      </c>
      <c r="G78">
        <v>2.8000000000000001E-2</v>
      </c>
      <c r="H78">
        <v>2.9000000000000001E-2</v>
      </c>
    </row>
    <row r="79" spans="1:8" x14ac:dyDescent="0.35">
      <c r="A79" t="s">
        <v>43</v>
      </c>
      <c r="B79">
        <v>2.69290163711486</v>
      </c>
      <c r="C79" t="s">
        <v>213</v>
      </c>
      <c r="D79">
        <f t="shared" si="8"/>
        <v>0.4297183463481174</v>
      </c>
      <c r="E79">
        <f t="shared" si="6"/>
        <v>0.8021409131831525</v>
      </c>
      <c r="F79">
        <f t="shared" si="7"/>
        <v>5.7295779513082318E-2</v>
      </c>
      <c r="G79">
        <v>1.4E-2</v>
      </c>
      <c r="H79">
        <v>1E-3</v>
      </c>
    </row>
    <row r="80" spans="1:8" x14ac:dyDescent="0.35">
      <c r="A80" t="s">
        <v>44</v>
      </c>
      <c r="B80">
        <v>0</v>
      </c>
      <c r="D80">
        <f t="shared" si="8"/>
        <v>0</v>
      </c>
      <c r="E80">
        <f t="shared" ref="E80:E93" si="9">G80*180/PI()</f>
        <v>0</v>
      </c>
      <c r="F80">
        <f t="shared" ref="F80:F93" si="10">H80*180/PI()</f>
        <v>0</v>
      </c>
    </row>
    <row r="81" spans="1:9" x14ac:dyDescent="0.35">
      <c r="A81" t="s">
        <v>46</v>
      </c>
      <c r="B81" s="10">
        <f>6.5</f>
        <v>6.5</v>
      </c>
      <c r="C81" t="s">
        <v>226</v>
      </c>
      <c r="D81">
        <f t="shared" si="8"/>
        <v>0.5</v>
      </c>
      <c r="E81">
        <v>0.5</v>
      </c>
      <c r="F81">
        <v>0.5</v>
      </c>
      <c r="I81" s="9" t="s">
        <v>218</v>
      </c>
    </row>
    <row r="82" spans="1:9" x14ac:dyDescent="0.35">
      <c r="A82" t="s">
        <v>47</v>
      </c>
      <c r="B82">
        <v>0</v>
      </c>
      <c r="D82">
        <f t="shared" si="8"/>
        <v>0</v>
      </c>
      <c r="E82">
        <f t="shared" si="9"/>
        <v>0</v>
      </c>
      <c r="F82">
        <f t="shared" si="10"/>
        <v>0</v>
      </c>
    </row>
    <row r="83" spans="1:9" x14ac:dyDescent="0.35">
      <c r="A83" t="s">
        <v>48</v>
      </c>
      <c r="B83">
        <v>0</v>
      </c>
      <c r="D83">
        <f t="shared" si="8"/>
        <v>0</v>
      </c>
      <c r="E83">
        <f t="shared" si="9"/>
        <v>0</v>
      </c>
      <c r="F83">
        <f t="shared" si="10"/>
        <v>0</v>
      </c>
    </row>
    <row r="84" spans="1:9" x14ac:dyDescent="0.35">
      <c r="A84" t="s">
        <v>49</v>
      </c>
      <c r="B84">
        <v>0</v>
      </c>
      <c r="D84">
        <f t="shared" si="8"/>
        <v>0</v>
      </c>
      <c r="E84">
        <f t="shared" si="9"/>
        <v>0</v>
      </c>
      <c r="F84">
        <f t="shared" si="10"/>
        <v>0</v>
      </c>
    </row>
    <row r="85" spans="1:9" x14ac:dyDescent="0.35">
      <c r="A85" t="s">
        <v>50</v>
      </c>
      <c r="B85">
        <v>0</v>
      </c>
      <c r="D85">
        <f t="shared" si="8"/>
        <v>0</v>
      </c>
      <c r="E85">
        <f t="shared" si="9"/>
        <v>0</v>
      </c>
      <c r="F85">
        <f t="shared" si="10"/>
        <v>0</v>
      </c>
    </row>
    <row r="86" spans="1:9" x14ac:dyDescent="0.35">
      <c r="A86" t="s">
        <v>51</v>
      </c>
      <c r="B86">
        <v>0</v>
      </c>
      <c r="D86">
        <f t="shared" si="8"/>
        <v>0</v>
      </c>
      <c r="E86">
        <f t="shared" si="9"/>
        <v>0</v>
      </c>
      <c r="F86">
        <f t="shared" si="10"/>
        <v>0</v>
      </c>
    </row>
    <row r="87" spans="1:9" x14ac:dyDescent="0.35">
      <c r="A87" t="s">
        <v>52</v>
      </c>
      <c r="B87">
        <v>0</v>
      </c>
      <c r="D87">
        <f t="shared" si="8"/>
        <v>0</v>
      </c>
      <c r="E87">
        <f t="shared" si="9"/>
        <v>0</v>
      </c>
      <c r="F87">
        <f t="shared" si="10"/>
        <v>0</v>
      </c>
    </row>
    <row r="88" spans="1:9" x14ac:dyDescent="0.35">
      <c r="A88" t="s">
        <v>53</v>
      </c>
      <c r="B88">
        <v>0</v>
      </c>
      <c r="D88">
        <f t="shared" si="8"/>
        <v>0</v>
      </c>
      <c r="E88">
        <f t="shared" si="9"/>
        <v>0</v>
      </c>
      <c r="F88">
        <f t="shared" si="10"/>
        <v>0</v>
      </c>
    </row>
    <row r="89" spans="1:9" x14ac:dyDescent="0.35">
      <c r="A89" t="s">
        <v>54</v>
      </c>
      <c r="B89">
        <v>0</v>
      </c>
      <c r="D89">
        <f t="shared" si="8"/>
        <v>0</v>
      </c>
      <c r="E89">
        <f t="shared" si="9"/>
        <v>0</v>
      </c>
      <c r="F89">
        <f t="shared" si="10"/>
        <v>0</v>
      </c>
    </row>
    <row r="90" spans="1:9" x14ac:dyDescent="0.35">
      <c r="A90" t="s">
        <v>55</v>
      </c>
      <c r="B90">
        <v>0.74484513367006999</v>
      </c>
      <c r="C90" t="s">
        <v>213</v>
      </c>
      <c r="D90">
        <f t="shared" si="8"/>
        <v>5.7295779513082318E-2</v>
      </c>
      <c r="E90">
        <f t="shared" si="9"/>
        <v>5.7295779513082318E-2</v>
      </c>
      <c r="F90">
        <f t="shared" si="10"/>
        <v>5.7295779513082318E-2</v>
      </c>
      <c r="G90">
        <v>1E-3</v>
      </c>
      <c r="H90">
        <v>1E-3</v>
      </c>
    </row>
    <row r="91" spans="1:9" x14ac:dyDescent="0.35">
      <c r="A91" t="s">
        <v>56</v>
      </c>
      <c r="B91">
        <v>0.85943669269623402</v>
      </c>
      <c r="C91" t="s">
        <v>213</v>
      </c>
      <c r="D91">
        <f t="shared" si="8"/>
        <v>5.7295779513082318E-2</v>
      </c>
      <c r="E91">
        <f t="shared" si="9"/>
        <v>5.7295779513082318E-2</v>
      </c>
      <c r="F91">
        <f t="shared" si="10"/>
        <v>5.7295779513082318E-2</v>
      </c>
      <c r="G91">
        <v>1E-3</v>
      </c>
      <c r="H91">
        <v>1E-3</v>
      </c>
    </row>
    <row r="92" spans="1:9" x14ac:dyDescent="0.35">
      <c r="A92" t="s">
        <v>57</v>
      </c>
      <c r="B92">
        <v>1.3750987083139701</v>
      </c>
      <c r="C92" t="s">
        <v>213</v>
      </c>
      <c r="D92">
        <f t="shared" si="8"/>
        <v>0.28647889756541162</v>
      </c>
      <c r="E92">
        <f t="shared" si="9"/>
        <v>0.22918311805232927</v>
      </c>
      <c r="F92">
        <f t="shared" si="10"/>
        <v>0.34377467707849396</v>
      </c>
      <c r="G92">
        <v>4.0000000000000001E-3</v>
      </c>
      <c r="H92">
        <v>6.0000000000000001E-3</v>
      </c>
    </row>
    <row r="93" spans="1:9" x14ac:dyDescent="0.35">
      <c r="A93" t="s">
        <v>58</v>
      </c>
      <c r="B93">
        <v>0.68754935415698704</v>
      </c>
      <c r="C93" t="s">
        <v>213</v>
      </c>
      <c r="D93">
        <f t="shared" si="8"/>
        <v>0.11459155902616464</v>
      </c>
      <c r="E93">
        <f t="shared" si="9"/>
        <v>0.11459155902616464</v>
      </c>
      <c r="F93">
        <f t="shared" si="10"/>
        <v>0.11459155902616464</v>
      </c>
      <c r="G93">
        <v>2E-3</v>
      </c>
      <c r="H93">
        <v>2E-3</v>
      </c>
    </row>
    <row r="94" spans="1:9" x14ac:dyDescent="0.35">
      <c r="A94" t="s">
        <v>59</v>
      </c>
      <c r="B94">
        <v>0</v>
      </c>
      <c r="D94">
        <f t="shared" si="8"/>
        <v>0</v>
      </c>
    </row>
    <row r="95" spans="1:9" x14ac:dyDescent="0.35">
      <c r="A95" t="s">
        <v>60</v>
      </c>
      <c r="B95">
        <v>0</v>
      </c>
      <c r="D95">
        <f t="shared" si="8"/>
        <v>0</v>
      </c>
    </row>
    <row r="96" spans="1:9" x14ac:dyDescent="0.35">
      <c r="A96" t="s">
        <v>61</v>
      </c>
      <c r="B96">
        <v>0</v>
      </c>
      <c r="D96">
        <f t="shared" si="8"/>
        <v>0</v>
      </c>
    </row>
    <row r="97" spans="1:4" x14ac:dyDescent="0.35">
      <c r="A97" t="s">
        <v>62</v>
      </c>
      <c r="B97">
        <v>0</v>
      </c>
      <c r="D97">
        <f t="shared" si="8"/>
        <v>0</v>
      </c>
    </row>
    <row r="98" spans="1:4" x14ac:dyDescent="0.35">
      <c r="A98" t="s">
        <v>63</v>
      </c>
      <c r="B98">
        <v>0</v>
      </c>
      <c r="D98">
        <f t="shared" si="8"/>
        <v>0</v>
      </c>
    </row>
    <row r="99" spans="1:4" x14ac:dyDescent="0.35">
      <c r="A99" t="s">
        <v>64</v>
      </c>
      <c r="B99">
        <v>0</v>
      </c>
      <c r="D99">
        <f t="shared" si="8"/>
        <v>0</v>
      </c>
    </row>
    <row r="100" spans="1:4" x14ac:dyDescent="0.35">
      <c r="A100" t="s">
        <v>65</v>
      </c>
      <c r="B100">
        <v>0</v>
      </c>
      <c r="D100">
        <f t="shared" si="8"/>
        <v>0</v>
      </c>
    </row>
    <row r="101" spans="1:4" x14ac:dyDescent="0.35">
      <c r="A101" t="s">
        <v>66</v>
      </c>
      <c r="B101">
        <v>0</v>
      </c>
      <c r="D101">
        <f t="shared" si="8"/>
        <v>0</v>
      </c>
    </row>
    <row r="102" spans="1:4" x14ac:dyDescent="0.35">
      <c r="A102" t="s">
        <v>67</v>
      </c>
      <c r="B102">
        <v>0</v>
      </c>
      <c r="D102">
        <f t="shared" si="8"/>
        <v>0</v>
      </c>
    </row>
    <row r="103" spans="1:4" x14ac:dyDescent="0.35">
      <c r="A103" t="s">
        <v>68</v>
      </c>
      <c r="B103">
        <v>0</v>
      </c>
      <c r="D103">
        <f t="shared" si="8"/>
        <v>0</v>
      </c>
    </row>
    <row r="104" spans="1:4" x14ac:dyDescent="0.35">
      <c r="A104" t="s">
        <v>69</v>
      </c>
      <c r="B104">
        <v>0</v>
      </c>
      <c r="D104">
        <f t="shared" si="8"/>
        <v>0</v>
      </c>
    </row>
    <row r="105" spans="1:4" x14ac:dyDescent="0.35">
      <c r="A105" t="s">
        <v>70</v>
      </c>
      <c r="B105">
        <v>0</v>
      </c>
      <c r="D105">
        <f t="shared" si="8"/>
        <v>0</v>
      </c>
    </row>
    <row r="106" spans="1:4" x14ac:dyDescent="0.35">
      <c r="A106" t="s">
        <v>71</v>
      </c>
      <c r="B106">
        <v>0</v>
      </c>
      <c r="D106">
        <f t="shared" si="8"/>
        <v>0</v>
      </c>
    </row>
    <row r="107" spans="1:4" x14ac:dyDescent="0.35">
      <c r="A107" t="s">
        <v>72</v>
      </c>
      <c r="B107">
        <v>0</v>
      </c>
      <c r="D107">
        <f t="shared" si="8"/>
        <v>0</v>
      </c>
    </row>
    <row r="108" spans="1:4" x14ac:dyDescent="0.35">
      <c r="A108" t="s">
        <v>73</v>
      </c>
      <c r="B108">
        <v>0</v>
      </c>
      <c r="D108">
        <f t="shared" si="8"/>
        <v>0</v>
      </c>
    </row>
    <row r="109" spans="1:4" x14ac:dyDescent="0.35">
      <c r="A109" t="s">
        <v>74</v>
      </c>
      <c r="B109">
        <v>0</v>
      </c>
      <c r="D109">
        <f t="shared" si="8"/>
        <v>0</v>
      </c>
    </row>
    <row r="110" spans="1:4" x14ac:dyDescent="0.35">
      <c r="A110" t="s">
        <v>75</v>
      </c>
      <c r="B110">
        <v>0</v>
      </c>
      <c r="D110">
        <f t="shared" si="8"/>
        <v>0</v>
      </c>
    </row>
    <row r="111" spans="1:4" x14ac:dyDescent="0.35">
      <c r="A111" t="s">
        <v>76</v>
      </c>
      <c r="B111">
        <v>0</v>
      </c>
      <c r="D111">
        <f t="shared" si="8"/>
        <v>0</v>
      </c>
    </row>
    <row r="112" spans="1:4" x14ac:dyDescent="0.35">
      <c r="A112" t="s">
        <v>77</v>
      </c>
      <c r="B112">
        <v>0</v>
      </c>
      <c r="D112">
        <f t="shared" si="8"/>
        <v>0</v>
      </c>
    </row>
    <row r="113" spans="1:4" x14ac:dyDescent="0.35">
      <c r="A113" t="s">
        <v>78</v>
      </c>
      <c r="B113">
        <v>0</v>
      </c>
      <c r="D113">
        <f t="shared" si="8"/>
        <v>0</v>
      </c>
    </row>
    <row r="114" spans="1:4" x14ac:dyDescent="0.35">
      <c r="A114" t="s">
        <v>79</v>
      </c>
      <c r="B114">
        <v>0</v>
      </c>
      <c r="D114">
        <f t="shared" si="8"/>
        <v>0</v>
      </c>
    </row>
    <row r="115" spans="1:4" x14ac:dyDescent="0.35">
      <c r="A115" t="s">
        <v>80</v>
      </c>
      <c r="B115">
        <v>0</v>
      </c>
      <c r="D115">
        <f t="shared" si="8"/>
        <v>0</v>
      </c>
    </row>
    <row r="116" spans="1:4" x14ac:dyDescent="0.35">
      <c r="A116" t="s">
        <v>81</v>
      </c>
      <c r="B116">
        <v>0</v>
      </c>
      <c r="D116">
        <f t="shared" si="8"/>
        <v>0</v>
      </c>
    </row>
    <row r="117" spans="1:4" x14ac:dyDescent="0.35">
      <c r="A117" t="s">
        <v>82</v>
      </c>
      <c r="B117">
        <v>0</v>
      </c>
      <c r="D117">
        <f t="shared" si="8"/>
        <v>0</v>
      </c>
    </row>
    <row r="118" spans="1:4" x14ac:dyDescent="0.35">
      <c r="A118" t="s">
        <v>83</v>
      </c>
      <c r="B118">
        <v>0</v>
      </c>
      <c r="D118">
        <f t="shared" si="8"/>
        <v>0</v>
      </c>
    </row>
    <row r="119" spans="1:4" x14ac:dyDescent="0.35">
      <c r="A119" t="s">
        <v>84</v>
      </c>
      <c r="B119">
        <v>0</v>
      </c>
      <c r="D119">
        <f t="shared" si="8"/>
        <v>0</v>
      </c>
    </row>
    <row r="120" spans="1:4" x14ac:dyDescent="0.35">
      <c r="A120" t="s">
        <v>85</v>
      </c>
      <c r="B120">
        <v>0</v>
      </c>
      <c r="D120">
        <f t="shared" si="8"/>
        <v>0</v>
      </c>
    </row>
    <row r="121" spans="1:4" x14ac:dyDescent="0.35">
      <c r="A121" t="s">
        <v>86</v>
      </c>
      <c r="B121">
        <v>0</v>
      </c>
      <c r="D121">
        <f t="shared" si="8"/>
        <v>0</v>
      </c>
    </row>
    <row r="122" spans="1:4" x14ac:dyDescent="0.35">
      <c r="A122" t="s">
        <v>87</v>
      </c>
      <c r="B122">
        <v>0</v>
      </c>
      <c r="D122">
        <f t="shared" si="8"/>
        <v>0</v>
      </c>
    </row>
    <row r="123" spans="1:4" x14ac:dyDescent="0.35">
      <c r="A123" t="s">
        <v>88</v>
      </c>
      <c r="B123">
        <v>0</v>
      </c>
      <c r="D123">
        <f t="shared" si="8"/>
        <v>0</v>
      </c>
    </row>
    <row r="124" spans="1:4" x14ac:dyDescent="0.35">
      <c r="A124" t="s">
        <v>89</v>
      </c>
      <c r="B124">
        <v>0</v>
      </c>
      <c r="D124">
        <f t="shared" si="8"/>
        <v>0</v>
      </c>
    </row>
    <row r="125" spans="1:4" x14ac:dyDescent="0.35">
      <c r="A125" t="s">
        <v>90</v>
      </c>
      <c r="B125">
        <v>0</v>
      </c>
      <c r="D125">
        <f t="shared" si="8"/>
        <v>0</v>
      </c>
    </row>
    <row r="126" spans="1:4" x14ac:dyDescent="0.35">
      <c r="A126" t="s">
        <v>91</v>
      </c>
      <c r="B126">
        <v>0</v>
      </c>
      <c r="D126">
        <f t="shared" si="8"/>
        <v>0</v>
      </c>
    </row>
    <row r="127" spans="1:4" x14ac:dyDescent="0.35">
      <c r="A127" t="s">
        <v>92</v>
      </c>
      <c r="B127">
        <v>0</v>
      </c>
      <c r="D127">
        <f t="shared" si="8"/>
        <v>0</v>
      </c>
    </row>
    <row r="128" spans="1:4" x14ac:dyDescent="0.35">
      <c r="A128" t="s">
        <v>93</v>
      </c>
      <c r="B128">
        <v>0</v>
      </c>
      <c r="D128">
        <f t="shared" si="8"/>
        <v>0</v>
      </c>
    </row>
    <row r="129" spans="1:4" x14ac:dyDescent="0.35">
      <c r="A129" t="s">
        <v>94</v>
      </c>
      <c r="B129">
        <v>0</v>
      </c>
      <c r="D129">
        <f t="shared" si="8"/>
        <v>0</v>
      </c>
    </row>
    <row r="130" spans="1:4" x14ac:dyDescent="0.35">
      <c r="A130" t="s">
        <v>95</v>
      </c>
      <c r="B130">
        <v>0</v>
      </c>
      <c r="D130">
        <f t="shared" si="8"/>
        <v>0</v>
      </c>
    </row>
    <row r="131" spans="1:4" x14ac:dyDescent="0.35">
      <c r="A131" t="s">
        <v>97</v>
      </c>
      <c r="B131">
        <v>0</v>
      </c>
      <c r="D131">
        <f t="shared" si="8"/>
        <v>0</v>
      </c>
    </row>
    <row r="132" spans="1:4" x14ac:dyDescent="0.35">
      <c r="A132" t="s">
        <v>98</v>
      </c>
      <c r="B132">
        <v>0</v>
      </c>
      <c r="D132">
        <f t="shared" ref="D132:D184" si="11">(E132+F132)/(2)</f>
        <v>0</v>
      </c>
    </row>
    <row r="133" spans="1:4" x14ac:dyDescent="0.35">
      <c r="A133" t="s">
        <v>99</v>
      </c>
      <c r="B133">
        <v>0</v>
      </c>
      <c r="D133">
        <f t="shared" si="11"/>
        <v>0</v>
      </c>
    </row>
    <row r="134" spans="1:4" x14ac:dyDescent="0.35">
      <c r="A134" t="s">
        <v>101</v>
      </c>
      <c r="B134">
        <v>0</v>
      </c>
      <c r="D134">
        <f t="shared" si="11"/>
        <v>0</v>
      </c>
    </row>
    <row r="135" spans="1:4" x14ac:dyDescent="0.35">
      <c r="A135" t="s">
        <v>102</v>
      </c>
      <c r="B135">
        <v>0</v>
      </c>
      <c r="D135">
        <f t="shared" si="11"/>
        <v>0</v>
      </c>
    </row>
    <row r="136" spans="1:4" x14ac:dyDescent="0.35">
      <c r="A136" t="s">
        <v>103</v>
      </c>
      <c r="B136">
        <v>0</v>
      </c>
      <c r="D136">
        <f t="shared" si="11"/>
        <v>0</v>
      </c>
    </row>
    <row r="137" spans="1:4" x14ac:dyDescent="0.35">
      <c r="A137" t="s">
        <v>104</v>
      </c>
      <c r="B137">
        <v>0</v>
      </c>
      <c r="D137">
        <f t="shared" si="11"/>
        <v>0</v>
      </c>
    </row>
    <row r="138" spans="1:4" x14ac:dyDescent="0.35">
      <c r="A138" t="s">
        <v>105</v>
      </c>
      <c r="B138">
        <v>0</v>
      </c>
      <c r="D138">
        <f t="shared" si="11"/>
        <v>0</v>
      </c>
    </row>
    <row r="139" spans="1:4" x14ac:dyDescent="0.35">
      <c r="A139" t="s">
        <v>106</v>
      </c>
      <c r="B139">
        <v>0</v>
      </c>
      <c r="D139">
        <f t="shared" si="11"/>
        <v>0</v>
      </c>
    </row>
    <row r="140" spans="1:4" x14ac:dyDescent="0.35">
      <c r="A140" t="s">
        <v>107</v>
      </c>
      <c r="B140">
        <v>0</v>
      </c>
      <c r="D140">
        <f t="shared" si="11"/>
        <v>0</v>
      </c>
    </row>
    <row r="141" spans="1:4" x14ac:dyDescent="0.35">
      <c r="A141" t="s">
        <v>108</v>
      </c>
      <c r="B141">
        <v>0</v>
      </c>
      <c r="D141">
        <f t="shared" si="11"/>
        <v>0</v>
      </c>
    </row>
    <row r="142" spans="1:4" x14ac:dyDescent="0.35">
      <c r="A142" t="s">
        <v>109</v>
      </c>
      <c r="B142">
        <v>0</v>
      </c>
      <c r="D142">
        <f t="shared" si="11"/>
        <v>0</v>
      </c>
    </row>
    <row r="143" spans="1:4" x14ac:dyDescent="0.35">
      <c r="A143" t="s">
        <v>110</v>
      </c>
      <c r="B143">
        <v>0</v>
      </c>
      <c r="D143">
        <f t="shared" si="11"/>
        <v>0</v>
      </c>
    </row>
    <row r="144" spans="1:4" x14ac:dyDescent="0.35">
      <c r="A144" t="s">
        <v>111</v>
      </c>
      <c r="B144">
        <v>0</v>
      </c>
      <c r="D144">
        <f t="shared" si="11"/>
        <v>0</v>
      </c>
    </row>
    <row r="145" spans="1:9" x14ac:dyDescent="0.35">
      <c r="A145" t="s">
        <v>112</v>
      </c>
      <c r="B145">
        <v>0</v>
      </c>
      <c r="D145">
        <f t="shared" si="11"/>
        <v>0</v>
      </c>
    </row>
    <row r="146" spans="1:9" x14ac:dyDescent="0.35">
      <c r="A146" t="s">
        <v>113</v>
      </c>
      <c r="B146">
        <v>0</v>
      </c>
      <c r="D146">
        <f t="shared" si="11"/>
        <v>0</v>
      </c>
    </row>
    <row r="147" spans="1:9" x14ac:dyDescent="0.35">
      <c r="A147" t="s">
        <v>114</v>
      </c>
      <c r="B147">
        <v>0</v>
      </c>
      <c r="D147">
        <f t="shared" si="11"/>
        <v>0</v>
      </c>
    </row>
    <row r="148" spans="1:9" x14ac:dyDescent="0.35">
      <c r="A148" t="s">
        <v>115</v>
      </c>
      <c r="B148" s="10">
        <v>6</v>
      </c>
      <c r="C148" t="s">
        <v>227</v>
      </c>
      <c r="D148">
        <f t="shared" si="11"/>
        <v>2</v>
      </c>
      <c r="E148">
        <v>2</v>
      </c>
      <c r="F148">
        <v>2</v>
      </c>
      <c r="I148" s="9" t="s">
        <v>217</v>
      </c>
    </row>
    <row r="149" spans="1:9" x14ac:dyDescent="0.35">
      <c r="A149" t="s">
        <v>116</v>
      </c>
      <c r="B149">
        <v>0</v>
      </c>
      <c r="D149">
        <f t="shared" si="11"/>
        <v>0</v>
      </c>
    </row>
    <row r="150" spans="1:9" x14ac:dyDescent="0.35">
      <c r="A150" t="s">
        <v>117</v>
      </c>
      <c r="B150">
        <v>0</v>
      </c>
      <c r="D150">
        <f t="shared" si="11"/>
        <v>0</v>
      </c>
    </row>
    <row r="151" spans="1:9" x14ac:dyDescent="0.35">
      <c r="A151" t="s">
        <v>118</v>
      </c>
      <c r="B151">
        <v>0</v>
      </c>
      <c r="D151">
        <f t="shared" si="11"/>
        <v>0</v>
      </c>
    </row>
    <row r="152" spans="1:9" x14ac:dyDescent="0.35">
      <c r="A152" t="s">
        <v>119</v>
      </c>
      <c r="B152">
        <v>0</v>
      </c>
      <c r="D152">
        <f t="shared" si="11"/>
        <v>0</v>
      </c>
    </row>
    <row r="153" spans="1:9" x14ac:dyDescent="0.35">
      <c r="A153" t="s">
        <v>120</v>
      </c>
      <c r="B153">
        <v>0</v>
      </c>
      <c r="D153">
        <f t="shared" si="11"/>
        <v>0</v>
      </c>
    </row>
    <row r="154" spans="1:9" x14ac:dyDescent="0.35">
      <c r="A154" t="s">
        <v>121</v>
      </c>
      <c r="B154">
        <v>0</v>
      </c>
      <c r="D154">
        <f t="shared" si="11"/>
        <v>0</v>
      </c>
    </row>
    <row r="155" spans="1:9" x14ac:dyDescent="0.35">
      <c r="A155" t="s">
        <v>122</v>
      </c>
      <c r="B155">
        <v>0</v>
      </c>
      <c r="D155">
        <f t="shared" si="11"/>
        <v>0</v>
      </c>
    </row>
    <row r="156" spans="1:9" x14ac:dyDescent="0.35">
      <c r="A156" t="s">
        <v>123</v>
      </c>
      <c r="B156">
        <v>0</v>
      </c>
      <c r="D156">
        <f t="shared" si="11"/>
        <v>0</v>
      </c>
    </row>
    <row r="157" spans="1:9" x14ac:dyDescent="0.35">
      <c r="A157" t="s">
        <v>124</v>
      </c>
      <c r="B157">
        <v>0</v>
      </c>
      <c r="D157">
        <f t="shared" si="11"/>
        <v>0</v>
      </c>
    </row>
    <row r="158" spans="1:9" x14ac:dyDescent="0.35">
      <c r="A158" t="s">
        <v>125</v>
      </c>
      <c r="B158">
        <v>0</v>
      </c>
      <c r="D158">
        <f t="shared" si="11"/>
        <v>0</v>
      </c>
    </row>
    <row r="159" spans="1:9" x14ac:dyDescent="0.35">
      <c r="A159" t="s">
        <v>126</v>
      </c>
      <c r="B159">
        <v>0</v>
      </c>
      <c r="D159">
        <f t="shared" si="11"/>
        <v>0</v>
      </c>
    </row>
    <row r="160" spans="1:9" x14ac:dyDescent="0.35">
      <c r="A160" t="s">
        <v>127</v>
      </c>
      <c r="B160">
        <v>0</v>
      </c>
      <c r="D160">
        <f t="shared" si="11"/>
        <v>0</v>
      </c>
    </row>
    <row r="161" spans="1:9" x14ac:dyDescent="0.35">
      <c r="A161" t="s">
        <v>128</v>
      </c>
      <c r="B161">
        <v>0</v>
      </c>
      <c r="D161">
        <f t="shared" si="11"/>
        <v>0</v>
      </c>
    </row>
    <row r="162" spans="1:9" x14ac:dyDescent="0.35">
      <c r="A162" t="s">
        <v>129</v>
      </c>
      <c r="B162">
        <v>0</v>
      </c>
      <c r="D162">
        <f t="shared" si="11"/>
        <v>0</v>
      </c>
    </row>
    <row r="163" spans="1:9" x14ac:dyDescent="0.35">
      <c r="A163" t="s">
        <v>130</v>
      </c>
      <c r="B163">
        <v>0</v>
      </c>
      <c r="D163">
        <f t="shared" si="11"/>
        <v>0</v>
      </c>
    </row>
    <row r="164" spans="1:9" x14ac:dyDescent="0.35">
      <c r="A164" t="s">
        <v>131</v>
      </c>
      <c r="B164">
        <v>0</v>
      </c>
      <c r="D164">
        <f t="shared" si="11"/>
        <v>0</v>
      </c>
    </row>
    <row r="165" spans="1:9" x14ac:dyDescent="0.35">
      <c r="A165" t="s">
        <v>132</v>
      </c>
      <c r="B165">
        <v>0</v>
      </c>
      <c r="D165">
        <f t="shared" si="11"/>
        <v>0</v>
      </c>
    </row>
    <row r="166" spans="1:9" x14ac:dyDescent="0.35">
      <c r="A166" t="s">
        <v>133</v>
      </c>
      <c r="B166">
        <v>0</v>
      </c>
      <c r="D166">
        <f t="shared" si="11"/>
        <v>0</v>
      </c>
    </row>
    <row r="167" spans="1:9" x14ac:dyDescent="0.35">
      <c r="A167" t="s">
        <v>134</v>
      </c>
      <c r="B167">
        <v>0</v>
      </c>
      <c r="D167">
        <f t="shared" si="11"/>
        <v>0</v>
      </c>
    </row>
    <row r="168" spans="1:9" x14ac:dyDescent="0.35">
      <c r="A168" t="s">
        <v>135</v>
      </c>
      <c r="B168" t="s">
        <v>212</v>
      </c>
      <c r="C168" t="s">
        <v>228</v>
      </c>
      <c r="D168">
        <f t="shared" si="11"/>
        <v>0</v>
      </c>
      <c r="I168" t="s">
        <v>212</v>
      </c>
    </row>
    <row r="169" spans="1:9" x14ac:dyDescent="0.35">
      <c r="A169" t="s">
        <v>136</v>
      </c>
      <c r="B169">
        <v>0</v>
      </c>
      <c r="D169">
        <f t="shared" si="11"/>
        <v>0</v>
      </c>
    </row>
    <row r="170" spans="1:9" x14ac:dyDescent="0.35">
      <c r="A170" t="s">
        <v>151</v>
      </c>
      <c r="B170">
        <v>0</v>
      </c>
      <c r="D170">
        <f t="shared" si="11"/>
        <v>0</v>
      </c>
    </row>
    <row r="171" spans="1:9" x14ac:dyDescent="0.35">
      <c r="A171" t="s">
        <v>137</v>
      </c>
      <c r="B171">
        <v>0</v>
      </c>
      <c r="D171">
        <f t="shared" si="11"/>
        <v>0</v>
      </c>
    </row>
    <row r="172" spans="1:9" x14ac:dyDescent="0.35">
      <c r="A172" t="s">
        <v>138</v>
      </c>
      <c r="B172">
        <v>0</v>
      </c>
      <c r="D172">
        <f t="shared" si="11"/>
        <v>0</v>
      </c>
    </row>
    <row r="173" spans="1:9" x14ac:dyDescent="0.35">
      <c r="A173" t="s">
        <v>139</v>
      </c>
      <c r="B173">
        <v>0</v>
      </c>
      <c r="D173">
        <f t="shared" si="11"/>
        <v>0</v>
      </c>
    </row>
    <row r="174" spans="1:9" x14ac:dyDescent="0.35">
      <c r="A174" t="s">
        <v>140</v>
      </c>
      <c r="B174">
        <v>0</v>
      </c>
      <c r="D174">
        <f t="shared" si="11"/>
        <v>0</v>
      </c>
    </row>
    <row r="175" spans="1:9" x14ac:dyDescent="0.35">
      <c r="A175" t="s">
        <v>152</v>
      </c>
      <c r="B175">
        <v>0</v>
      </c>
      <c r="D175">
        <f t="shared" si="11"/>
        <v>0</v>
      </c>
    </row>
    <row r="176" spans="1:9" x14ac:dyDescent="0.35">
      <c r="A176" t="s">
        <v>141</v>
      </c>
      <c r="B176">
        <v>0</v>
      </c>
      <c r="D176">
        <f t="shared" si="11"/>
        <v>0</v>
      </c>
    </row>
    <row r="177" spans="1:4" x14ac:dyDescent="0.35">
      <c r="A177" t="s">
        <v>142</v>
      </c>
      <c r="B177">
        <v>0</v>
      </c>
      <c r="D177">
        <f t="shared" si="11"/>
        <v>0</v>
      </c>
    </row>
    <row r="178" spans="1:4" x14ac:dyDescent="0.35">
      <c r="A178" t="s">
        <v>143</v>
      </c>
      <c r="B178">
        <v>0</v>
      </c>
      <c r="D178">
        <f t="shared" si="11"/>
        <v>0</v>
      </c>
    </row>
    <row r="179" spans="1:4" x14ac:dyDescent="0.35">
      <c r="A179" t="s">
        <v>144</v>
      </c>
      <c r="B179">
        <v>0</v>
      </c>
      <c r="D179">
        <f t="shared" si="11"/>
        <v>0</v>
      </c>
    </row>
    <row r="180" spans="1:4" x14ac:dyDescent="0.35">
      <c r="A180" t="s">
        <v>145</v>
      </c>
      <c r="B180">
        <v>0</v>
      </c>
      <c r="D180">
        <f t="shared" si="11"/>
        <v>0</v>
      </c>
    </row>
    <row r="181" spans="1:4" x14ac:dyDescent="0.35">
      <c r="A181" t="s">
        <v>146</v>
      </c>
      <c r="B181">
        <v>0</v>
      </c>
      <c r="D181">
        <f t="shared" si="11"/>
        <v>0</v>
      </c>
    </row>
    <row r="182" spans="1:4" x14ac:dyDescent="0.35">
      <c r="A182" t="s">
        <v>147</v>
      </c>
      <c r="B182">
        <v>0</v>
      </c>
      <c r="D182">
        <f t="shared" si="11"/>
        <v>0</v>
      </c>
    </row>
    <row r="183" spans="1:4" x14ac:dyDescent="0.35">
      <c r="A183" t="s">
        <v>148</v>
      </c>
      <c r="B183">
        <v>0</v>
      </c>
      <c r="D183">
        <f t="shared" si="11"/>
        <v>0</v>
      </c>
    </row>
    <row r="184" spans="1:4" x14ac:dyDescent="0.35">
      <c r="A184" t="s">
        <v>149</v>
      </c>
      <c r="B184">
        <v>0</v>
      </c>
      <c r="D184">
        <f t="shared" si="11"/>
        <v>0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opLeftCell="A190" workbookViewId="0">
      <selection activeCell="A201" sqref="A201"/>
    </sheetView>
  </sheetViews>
  <sheetFormatPr defaultRowHeight="14.5" x14ac:dyDescent="0.35"/>
  <cols>
    <col min="1" max="1" width="15.453125" customWidth="1"/>
    <col min="2" max="3" width="17.81640625" customWidth="1"/>
    <col min="6" max="6" width="9.1796875" style="4"/>
  </cols>
  <sheetData>
    <row r="1" spans="1:7" x14ac:dyDescent="0.35">
      <c r="A1" t="s">
        <v>193</v>
      </c>
      <c r="B1" t="s">
        <v>194</v>
      </c>
      <c r="C1" t="s">
        <v>190</v>
      </c>
      <c r="D1" t="s">
        <v>191</v>
      </c>
      <c r="E1" t="s">
        <v>0</v>
      </c>
      <c r="F1" s="4" t="s">
        <v>192</v>
      </c>
    </row>
    <row r="2" spans="1:7" x14ac:dyDescent="0.35">
      <c r="A2">
        <v>29.916699999999999</v>
      </c>
      <c r="B2">
        <v>29.916699999999999</v>
      </c>
      <c r="C2">
        <v>43.32</v>
      </c>
      <c r="D2">
        <v>43.32</v>
      </c>
      <c r="E2">
        <v>50315</v>
      </c>
      <c r="F2" s="4">
        <v>43.32</v>
      </c>
    </row>
    <row r="3" spans="1:7" x14ac:dyDescent="0.35">
      <c r="A3">
        <v>124.101572068401</v>
      </c>
      <c r="B3">
        <v>124.101572068401</v>
      </c>
      <c r="C3">
        <v>124.101572068401</v>
      </c>
      <c r="D3">
        <v>124.101572068401</v>
      </c>
      <c r="E3">
        <v>50318</v>
      </c>
      <c r="F3" s="4">
        <v>124.101572068401</v>
      </c>
    </row>
    <row r="4" spans="1:7" x14ac:dyDescent="0.35">
      <c r="A4">
        <v>32.289299999999997</v>
      </c>
      <c r="B4">
        <v>32.289299999999997</v>
      </c>
      <c r="C4">
        <v>0</v>
      </c>
      <c r="D4">
        <v>0</v>
      </c>
      <c r="E4">
        <v>50319</v>
      </c>
      <c r="F4" s="4">
        <v>32.289299999999997</v>
      </c>
      <c r="G4" t="s">
        <v>196</v>
      </c>
    </row>
    <row r="5" spans="1:7" x14ac:dyDescent="0.35">
      <c r="A5">
        <v>105.803</v>
      </c>
      <c r="B5">
        <v>105.803</v>
      </c>
      <c r="C5">
        <v>165.49</v>
      </c>
      <c r="D5">
        <v>165.49</v>
      </c>
      <c r="E5">
        <v>50401</v>
      </c>
      <c r="F5" s="4">
        <v>165.49</v>
      </c>
    </row>
    <row r="6" spans="1:7" x14ac:dyDescent="0.35">
      <c r="A6">
        <v>64.881</v>
      </c>
      <c r="B6">
        <v>64.881</v>
      </c>
      <c r="C6">
        <v>140.25</v>
      </c>
      <c r="D6">
        <v>140.25</v>
      </c>
      <c r="E6">
        <v>50505</v>
      </c>
      <c r="F6" s="4">
        <v>140.25</v>
      </c>
    </row>
    <row r="7" spans="1:7" x14ac:dyDescent="0.35">
      <c r="A7" t="s">
        <v>161</v>
      </c>
      <c r="B7">
        <v>165.1609</v>
      </c>
      <c r="C7" t="s">
        <v>165</v>
      </c>
      <c r="D7">
        <v>0</v>
      </c>
      <c r="E7">
        <v>50603</v>
      </c>
      <c r="F7" s="4">
        <v>71.243499999999997</v>
      </c>
      <c r="G7" t="s">
        <v>195</v>
      </c>
    </row>
    <row r="8" spans="1:7" x14ac:dyDescent="0.35">
      <c r="A8" t="s">
        <v>154</v>
      </c>
      <c r="B8">
        <v>99.393199999999993</v>
      </c>
      <c r="C8">
        <v>164.87</v>
      </c>
      <c r="D8">
        <v>164.87</v>
      </c>
      <c r="E8">
        <v>50730</v>
      </c>
      <c r="F8" s="4">
        <v>164.87</v>
      </c>
    </row>
    <row r="9" spans="1:7" x14ac:dyDescent="0.35">
      <c r="A9" t="s">
        <v>155</v>
      </c>
      <c r="B9">
        <v>68.923400000000001</v>
      </c>
      <c r="C9" t="s">
        <v>166</v>
      </c>
      <c r="D9">
        <v>0</v>
      </c>
      <c r="E9">
        <v>50802</v>
      </c>
      <c r="F9" s="4">
        <v>198.286</v>
      </c>
      <c r="G9" t="s">
        <v>196</v>
      </c>
    </row>
    <row r="10" spans="1:7" x14ac:dyDescent="0.35">
      <c r="A10" t="s">
        <v>162</v>
      </c>
      <c r="B10">
        <v>21.7193</v>
      </c>
      <c r="C10" t="s">
        <v>167</v>
      </c>
      <c r="D10">
        <v>0</v>
      </c>
      <c r="E10">
        <v>50824</v>
      </c>
      <c r="F10" s="4">
        <v>0.78582600000000002</v>
      </c>
      <c r="G10" t="s">
        <v>197</v>
      </c>
    </row>
    <row r="11" spans="1:7" x14ac:dyDescent="0.35">
      <c r="A11">
        <v>225.44</v>
      </c>
      <c r="B11">
        <v>225.44</v>
      </c>
      <c r="C11">
        <v>531.78</v>
      </c>
      <c r="D11">
        <v>531.78</v>
      </c>
      <c r="E11">
        <v>50904</v>
      </c>
      <c r="F11" s="4">
        <v>531.78</v>
      </c>
    </row>
    <row r="12" spans="1:7" x14ac:dyDescent="0.35">
      <c r="A12">
        <v>316.24926584887999</v>
      </c>
      <c r="B12">
        <v>316.24926584887999</v>
      </c>
      <c r="C12">
        <v>316.24926584887999</v>
      </c>
      <c r="D12">
        <v>316.24926584887999</v>
      </c>
      <c r="E12">
        <v>60115</v>
      </c>
      <c r="F12" s="4">
        <v>316.24926584887999</v>
      </c>
    </row>
    <row r="13" spans="1:7" x14ac:dyDescent="0.35">
      <c r="A13">
        <v>97.702668830608303</v>
      </c>
      <c r="B13">
        <v>97.702668830608303</v>
      </c>
      <c r="C13">
        <v>97.702668830608303</v>
      </c>
      <c r="D13">
        <v>97.702668830608303</v>
      </c>
      <c r="E13">
        <v>60124</v>
      </c>
      <c r="F13" s="4">
        <v>97.702668830608303</v>
      </c>
    </row>
    <row r="14" spans="1:7" x14ac:dyDescent="0.35">
      <c r="A14">
        <v>439.07593518206397</v>
      </c>
      <c r="B14">
        <v>439.07593518206397</v>
      </c>
      <c r="C14">
        <v>439.07593518206397</v>
      </c>
      <c r="D14">
        <v>439.07593518206397</v>
      </c>
      <c r="E14">
        <v>60206</v>
      </c>
      <c r="F14" s="4">
        <v>439.07593518206397</v>
      </c>
    </row>
    <row r="15" spans="1:7" x14ac:dyDescent="0.35">
      <c r="B15">
        <v>96.482200000000006</v>
      </c>
      <c r="C15" t="s">
        <v>168</v>
      </c>
      <c r="D15">
        <v>0</v>
      </c>
      <c r="E15">
        <v>60210</v>
      </c>
      <c r="F15" s="4">
        <v>164.24600000000001</v>
      </c>
      <c r="G15" t="s">
        <v>196</v>
      </c>
    </row>
    <row r="16" spans="1:7" x14ac:dyDescent="0.35">
      <c r="A16">
        <v>42.3576165981206</v>
      </c>
      <c r="B16">
        <v>42.3576165981206</v>
      </c>
      <c r="C16">
        <v>42.3576165981206</v>
      </c>
      <c r="D16">
        <v>42.3576165981206</v>
      </c>
      <c r="E16">
        <v>60218</v>
      </c>
      <c r="F16" s="4">
        <v>42.3576165981206</v>
      </c>
    </row>
    <row r="17" spans="1:7" x14ac:dyDescent="0.35">
      <c r="A17">
        <v>172.56399999999999</v>
      </c>
      <c r="B17">
        <v>172.56399999999999</v>
      </c>
      <c r="C17">
        <v>134.99</v>
      </c>
      <c r="D17">
        <v>134.99</v>
      </c>
      <c r="E17">
        <v>60418</v>
      </c>
      <c r="F17" s="4">
        <v>134.99</v>
      </c>
    </row>
    <row r="18" spans="1:7" x14ac:dyDescent="0.35">
      <c r="A18">
        <v>21.751100000000001</v>
      </c>
      <c r="B18">
        <v>21.751100000000001</v>
      </c>
      <c r="C18">
        <v>22.31</v>
      </c>
      <c r="D18">
        <v>22.31</v>
      </c>
      <c r="E18">
        <v>60512</v>
      </c>
      <c r="F18" s="4">
        <v>22.31</v>
      </c>
    </row>
    <row r="19" spans="1:7" x14ac:dyDescent="0.35">
      <c r="A19">
        <v>470.171221428835</v>
      </c>
      <c r="B19">
        <v>470.171221428835</v>
      </c>
      <c r="C19">
        <v>470.171221428835</v>
      </c>
      <c r="D19">
        <v>470.171221428835</v>
      </c>
      <c r="E19">
        <v>60522</v>
      </c>
      <c r="F19" s="4">
        <v>470.171221428835</v>
      </c>
    </row>
    <row r="20" spans="1:7" x14ac:dyDescent="0.35">
      <c r="A20">
        <v>13.683400000000001</v>
      </c>
      <c r="B20">
        <v>13.683400000000001</v>
      </c>
      <c r="C20">
        <v>0</v>
      </c>
      <c r="D20">
        <v>0</v>
      </c>
      <c r="E20">
        <v>60526</v>
      </c>
      <c r="F20" s="4">
        <v>13.683400000000001</v>
      </c>
      <c r="G20" t="s">
        <v>200</v>
      </c>
    </row>
    <row r="21" spans="1:7" x14ac:dyDescent="0.35">
      <c r="B21">
        <v>32.869399999999999</v>
      </c>
      <c r="C21">
        <v>36.82</v>
      </c>
      <c r="D21">
        <v>36.82</v>
      </c>
      <c r="E21">
        <v>60604</v>
      </c>
      <c r="F21" s="4">
        <v>36.82</v>
      </c>
    </row>
    <row r="22" spans="1:7" x14ac:dyDescent="0.35">
      <c r="A22">
        <v>416.02873378029102</v>
      </c>
      <c r="B22">
        <v>416.02873378029102</v>
      </c>
      <c r="C22">
        <v>416.02873378029102</v>
      </c>
      <c r="D22">
        <v>416.02873378029102</v>
      </c>
      <c r="E22">
        <v>60605</v>
      </c>
      <c r="F22" s="4">
        <v>416.02873378029102</v>
      </c>
    </row>
    <row r="23" spans="1:7" x14ac:dyDescent="0.35">
      <c r="B23">
        <v>208.2413</v>
      </c>
      <c r="C23" t="s">
        <v>169</v>
      </c>
      <c r="D23">
        <v>0</v>
      </c>
      <c r="E23">
        <v>60614</v>
      </c>
      <c r="F23" s="4">
        <v>2.1680100000000002</v>
      </c>
      <c r="G23" t="s">
        <v>197</v>
      </c>
    </row>
    <row r="24" spans="1:7" x14ac:dyDescent="0.35">
      <c r="A24">
        <v>269.64799475941101</v>
      </c>
      <c r="B24">
        <v>269.64799475941101</v>
      </c>
      <c r="C24">
        <v>269.64799475941101</v>
      </c>
      <c r="D24">
        <v>269.64799475941101</v>
      </c>
      <c r="E24">
        <v>60707</v>
      </c>
      <c r="F24" s="4">
        <v>269.64799475941101</v>
      </c>
    </row>
    <row r="25" spans="1:7" x14ac:dyDescent="0.35">
      <c r="A25">
        <v>50.991300000000003</v>
      </c>
      <c r="B25">
        <v>50.991300000000003</v>
      </c>
      <c r="C25">
        <v>53.17</v>
      </c>
      <c r="D25">
        <v>53.17</v>
      </c>
      <c r="E25">
        <v>60714</v>
      </c>
      <c r="F25" s="4">
        <v>53.17</v>
      </c>
    </row>
    <row r="26" spans="1:7" x14ac:dyDescent="0.35">
      <c r="B26">
        <v>56.3855</v>
      </c>
      <c r="C26" t="s">
        <v>170</v>
      </c>
      <c r="D26">
        <v>0</v>
      </c>
      <c r="E26">
        <v>60729</v>
      </c>
      <c r="F26" s="4">
        <v>109.404</v>
      </c>
      <c r="G26" t="s">
        <v>198</v>
      </c>
    </row>
    <row r="27" spans="1:7" x14ac:dyDescent="0.35">
      <c r="A27">
        <v>698.29856247724695</v>
      </c>
      <c r="B27">
        <v>698.29856247724695</v>
      </c>
      <c r="C27">
        <v>698.29856247724695</v>
      </c>
      <c r="D27">
        <v>698.29856247724695</v>
      </c>
      <c r="E27">
        <v>60814</v>
      </c>
      <c r="F27" s="4">
        <v>698.29856247724695</v>
      </c>
    </row>
    <row r="28" spans="1:7" x14ac:dyDescent="0.35">
      <c r="A28">
        <v>48.678800000000003</v>
      </c>
      <c r="B28">
        <v>48.678800000000003</v>
      </c>
      <c r="C28">
        <v>46.56</v>
      </c>
      <c r="D28">
        <v>46.56</v>
      </c>
      <c r="E28">
        <v>60906</v>
      </c>
      <c r="F28" s="4">
        <v>46.56</v>
      </c>
    </row>
    <row r="29" spans="1:7" x14ac:dyDescent="0.35">
      <c r="A29">
        <v>368.29223892360898</v>
      </c>
      <c r="B29">
        <v>368.29223892360898</v>
      </c>
      <c r="C29">
        <v>368.29223892360898</v>
      </c>
      <c r="D29">
        <v>368.29223892360898</v>
      </c>
      <c r="E29">
        <v>60908</v>
      </c>
      <c r="F29" s="4">
        <v>368.29223892360898</v>
      </c>
    </row>
    <row r="30" spans="1:7" x14ac:dyDescent="0.35">
      <c r="B30">
        <v>24.685500000000001</v>
      </c>
      <c r="C30">
        <v>20.190000000000001</v>
      </c>
      <c r="D30">
        <v>20.190000000000001</v>
      </c>
      <c r="E30">
        <v>60926</v>
      </c>
      <c r="F30" s="4">
        <v>20.190000000000001</v>
      </c>
    </row>
    <row r="31" spans="1:7" x14ac:dyDescent="0.35">
      <c r="A31">
        <v>467.922839719769</v>
      </c>
      <c r="B31">
        <v>467.922839719769</v>
      </c>
      <c r="C31">
        <v>467.922839719769</v>
      </c>
      <c r="D31">
        <v>467.922839719769</v>
      </c>
      <c r="E31">
        <v>60927</v>
      </c>
      <c r="F31" s="4">
        <v>467.922839719769</v>
      </c>
    </row>
    <row r="32" spans="1:7" x14ac:dyDescent="0.35">
      <c r="A32">
        <v>617.79399999999998</v>
      </c>
      <c r="B32">
        <v>617.79399999999998</v>
      </c>
      <c r="C32">
        <v>838.02</v>
      </c>
      <c r="D32">
        <v>838.02</v>
      </c>
      <c r="E32">
        <v>61007</v>
      </c>
      <c r="F32" s="4">
        <v>838.02</v>
      </c>
    </row>
    <row r="33" spans="1:7" x14ac:dyDescent="0.35">
      <c r="A33">
        <v>529.16600000000005</v>
      </c>
      <c r="B33">
        <v>529.16600000000005</v>
      </c>
      <c r="C33">
        <v>345.84</v>
      </c>
      <c r="D33">
        <v>345.84</v>
      </c>
      <c r="E33">
        <v>61121</v>
      </c>
      <c r="F33" s="4">
        <v>345.84</v>
      </c>
    </row>
    <row r="34" spans="1:7" x14ac:dyDescent="0.35">
      <c r="B34">
        <v>255.1345</v>
      </c>
      <c r="C34" t="s">
        <v>171</v>
      </c>
      <c r="D34">
        <v>0</v>
      </c>
      <c r="E34">
        <v>61201</v>
      </c>
      <c r="F34" s="4">
        <v>16.158999999999999</v>
      </c>
      <c r="G34" t="s">
        <v>199</v>
      </c>
    </row>
    <row r="35" spans="1:7" x14ac:dyDescent="0.35">
      <c r="A35">
        <v>363.12718837096003</v>
      </c>
      <c r="B35">
        <v>363.12718837096003</v>
      </c>
      <c r="C35">
        <v>363.12718837096003</v>
      </c>
      <c r="D35">
        <v>363.12718837096003</v>
      </c>
      <c r="E35">
        <v>70110</v>
      </c>
      <c r="F35" s="4">
        <v>363.12718837096003</v>
      </c>
    </row>
    <row r="36" spans="1:7" x14ac:dyDescent="0.35">
      <c r="A36">
        <v>130.75236049393001</v>
      </c>
      <c r="B36">
        <v>130.75236049393001</v>
      </c>
      <c r="C36">
        <v>130.75236049393001</v>
      </c>
      <c r="D36">
        <v>130.75236049393001</v>
      </c>
      <c r="E36">
        <v>70208</v>
      </c>
      <c r="F36" s="4">
        <v>130.75236049393001</v>
      </c>
    </row>
    <row r="37" spans="1:7" x14ac:dyDescent="0.35">
      <c r="B37">
        <v>105.02889999999999</v>
      </c>
      <c r="C37">
        <v>119.6</v>
      </c>
      <c r="D37">
        <v>119.6</v>
      </c>
      <c r="E37">
        <v>70306</v>
      </c>
      <c r="F37" s="4">
        <v>119.6</v>
      </c>
    </row>
    <row r="38" spans="1:7" x14ac:dyDescent="0.35">
      <c r="B38">
        <v>122.63760000000001</v>
      </c>
      <c r="C38">
        <v>196.19</v>
      </c>
      <c r="D38">
        <v>196.19</v>
      </c>
      <c r="E38">
        <v>70318</v>
      </c>
      <c r="F38" s="4">
        <v>196.19</v>
      </c>
    </row>
    <row r="39" spans="1:7" x14ac:dyDescent="0.35">
      <c r="A39">
        <v>260.428</v>
      </c>
      <c r="B39">
        <v>260.428</v>
      </c>
      <c r="C39">
        <v>211.7</v>
      </c>
      <c r="D39">
        <v>211.7</v>
      </c>
      <c r="E39">
        <v>70508</v>
      </c>
      <c r="F39" s="4">
        <v>211.7</v>
      </c>
    </row>
    <row r="40" spans="1:7" x14ac:dyDescent="0.35">
      <c r="B40">
        <v>41.967100000000002</v>
      </c>
      <c r="C40">
        <v>34.99</v>
      </c>
      <c r="D40">
        <v>34.99</v>
      </c>
      <c r="E40">
        <v>70518</v>
      </c>
      <c r="F40" s="4">
        <v>34.99</v>
      </c>
    </row>
    <row r="41" spans="1:7" x14ac:dyDescent="0.35">
      <c r="A41">
        <v>192.976</v>
      </c>
      <c r="B41">
        <v>192.976</v>
      </c>
      <c r="C41">
        <v>300.42</v>
      </c>
      <c r="D41">
        <v>300.42</v>
      </c>
      <c r="E41">
        <v>70521</v>
      </c>
      <c r="F41" s="4">
        <v>300.42</v>
      </c>
    </row>
    <row r="42" spans="1:7" x14ac:dyDescent="0.35">
      <c r="B42">
        <v>124.4391</v>
      </c>
      <c r="C42">
        <v>245.96</v>
      </c>
      <c r="D42">
        <v>245.96</v>
      </c>
      <c r="E42">
        <v>70529</v>
      </c>
      <c r="F42" s="4">
        <v>245.96</v>
      </c>
    </row>
    <row r="43" spans="1:7" x14ac:dyDescent="0.35">
      <c r="A43">
        <v>50.175600000000003</v>
      </c>
      <c r="B43">
        <v>50.175600000000003</v>
      </c>
      <c r="C43">
        <v>54.88</v>
      </c>
      <c r="D43">
        <v>54.88</v>
      </c>
      <c r="E43">
        <v>70802</v>
      </c>
      <c r="F43" s="4">
        <v>54.88</v>
      </c>
    </row>
    <row r="44" spans="1:7" x14ac:dyDescent="0.35">
      <c r="B44">
        <v>50.922400000000003</v>
      </c>
      <c r="C44" t="s">
        <v>172</v>
      </c>
      <c r="D44">
        <v>0</v>
      </c>
      <c r="E44">
        <v>70809</v>
      </c>
      <c r="F44" s="4">
        <v>68.8386</v>
      </c>
      <c r="G44" t="s">
        <v>200</v>
      </c>
    </row>
    <row r="45" spans="1:7" x14ac:dyDescent="0.35">
      <c r="B45">
        <v>224.35249999999999</v>
      </c>
      <c r="C45">
        <v>405.52</v>
      </c>
      <c r="D45">
        <v>405.52</v>
      </c>
      <c r="E45">
        <v>71020</v>
      </c>
      <c r="F45" s="4">
        <v>405.52</v>
      </c>
    </row>
    <row r="46" spans="1:7" x14ac:dyDescent="0.35">
      <c r="A46">
        <v>268.01299999999998</v>
      </c>
      <c r="B46">
        <v>268.01299999999998</v>
      </c>
      <c r="C46">
        <v>268.01299999999998</v>
      </c>
      <c r="D46">
        <v>268.01299999999998</v>
      </c>
      <c r="E46">
        <v>71031</v>
      </c>
      <c r="F46" s="4">
        <v>268.01299999999998</v>
      </c>
    </row>
    <row r="47" spans="1:7" x14ac:dyDescent="0.35">
      <c r="A47">
        <v>308.72136941837698</v>
      </c>
      <c r="B47">
        <v>308.72136941837698</v>
      </c>
      <c r="C47">
        <v>308.72136941837698</v>
      </c>
      <c r="D47">
        <v>308.72136941837698</v>
      </c>
      <c r="E47">
        <v>71117</v>
      </c>
      <c r="F47" s="4">
        <v>308.72136941837698</v>
      </c>
    </row>
    <row r="48" spans="1:7" x14ac:dyDescent="0.35">
      <c r="A48">
        <v>5.5471199999999996</v>
      </c>
      <c r="B48">
        <v>5.5471199999999996</v>
      </c>
      <c r="C48">
        <v>22.31</v>
      </c>
      <c r="D48">
        <v>22.31</v>
      </c>
      <c r="E48">
        <v>80310</v>
      </c>
      <c r="F48" s="4">
        <v>22.31</v>
      </c>
    </row>
    <row r="49" spans="1:6" x14ac:dyDescent="0.35">
      <c r="A49">
        <v>436.947</v>
      </c>
      <c r="B49">
        <v>436.947</v>
      </c>
      <c r="C49">
        <v>405.52</v>
      </c>
      <c r="D49">
        <v>405.52</v>
      </c>
      <c r="E49">
        <v>80411</v>
      </c>
      <c r="F49" s="4">
        <v>405.52</v>
      </c>
    </row>
    <row r="50" spans="1:6" x14ac:dyDescent="0.35">
      <c r="B50">
        <v>113.12439999999999</v>
      </c>
      <c r="C50">
        <v>122.14</v>
      </c>
      <c r="D50">
        <v>122.14</v>
      </c>
      <c r="E50">
        <v>80430</v>
      </c>
      <c r="F50" s="4">
        <v>122.14</v>
      </c>
    </row>
    <row r="51" spans="1:6" x14ac:dyDescent="0.35">
      <c r="B51">
        <v>860.327</v>
      </c>
      <c r="C51">
        <v>902.5</v>
      </c>
      <c r="D51">
        <v>902.5</v>
      </c>
      <c r="E51">
        <v>80607</v>
      </c>
      <c r="F51" s="4">
        <v>902.5</v>
      </c>
    </row>
    <row r="52" spans="1:6" x14ac:dyDescent="0.35">
      <c r="B52">
        <v>80.538399999999996</v>
      </c>
      <c r="C52">
        <v>300.42</v>
      </c>
      <c r="D52">
        <v>300.42</v>
      </c>
      <c r="E52">
        <v>80710</v>
      </c>
      <c r="F52" s="4">
        <v>300.42</v>
      </c>
    </row>
    <row r="53" spans="1:6" x14ac:dyDescent="0.35">
      <c r="B53">
        <v>283.2842</v>
      </c>
      <c r="C53">
        <v>604.96</v>
      </c>
      <c r="D53">
        <v>604.96</v>
      </c>
      <c r="E53">
        <v>80721</v>
      </c>
      <c r="F53" s="4">
        <v>604.96</v>
      </c>
    </row>
    <row r="54" spans="1:6" x14ac:dyDescent="0.35">
      <c r="B54">
        <v>174.4573</v>
      </c>
      <c r="C54">
        <v>366.93</v>
      </c>
      <c r="D54">
        <v>366.93</v>
      </c>
      <c r="E54">
        <v>80810</v>
      </c>
      <c r="F54" s="4">
        <v>366.93</v>
      </c>
    </row>
    <row r="55" spans="1:6" x14ac:dyDescent="0.35">
      <c r="B55">
        <v>63.3245</v>
      </c>
      <c r="C55">
        <v>74.08</v>
      </c>
      <c r="D55">
        <v>74.08</v>
      </c>
      <c r="E55">
        <v>80928</v>
      </c>
      <c r="F55" s="4">
        <v>74.08</v>
      </c>
    </row>
    <row r="56" spans="1:6" x14ac:dyDescent="0.35">
      <c r="A56">
        <v>15.321300000000001</v>
      </c>
      <c r="B56">
        <v>15.321300000000001</v>
      </c>
      <c r="C56">
        <v>15.321300000000001</v>
      </c>
      <c r="D56">
        <v>15.321300000000001</v>
      </c>
      <c r="E56">
        <v>81007</v>
      </c>
      <c r="F56" s="4">
        <v>15.321300000000001</v>
      </c>
    </row>
    <row r="57" spans="1:6" x14ac:dyDescent="0.35">
      <c r="A57">
        <v>312.43225041111202</v>
      </c>
      <c r="B57">
        <v>312.43225041111202</v>
      </c>
      <c r="C57">
        <v>312.43225041111202</v>
      </c>
      <c r="D57">
        <v>312.43225041111202</v>
      </c>
      <c r="E57">
        <v>81008</v>
      </c>
      <c r="F57" s="4">
        <v>312.43225041111202</v>
      </c>
    </row>
    <row r="58" spans="1:6" x14ac:dyDescent="0.35">
      <c r="A58">
        <v>110.02200000000001</v>
      </c>
      <c r="B58">
        <v>110.02200000000001</v>
      </c>
      <c r="C58">
        <v>300.42</v>
      </c>
      <c r="D58">
        <v>300.42</v>
      </c>
      <c r="E58">
        <v>81029</v>
      </c>
      <c r="F58" s="4">
        <v>300.42</v>
      </c>
    </row>
    <row r="59" spans="1:6" x14ac:dyDescent="0.35">
      <c r="A59">
        <v>69.926299999999998</v>
      </c>
      <c r="B59">
        <v>69.926299999999998</v>
      </c>
      <c r="C59">
        <v>81.87</v>
      </c>
      <c r="D59">
        <v>81.87</v>
      </c>
      <c r="E59">
        <v>81221</v>
      </c>
      <c r="F59" s="4">
        <v>81.87</v>
      </c>
    </row>
    <row r="60" spans="1:6" x14ac:dyDescent="0.35">
      <c r="B60">
        <v>182.27019999999999</v>
      </c>
      <c r="C60">
        <v>366.93</v>
      </c>
      <c r="D60">
        <v>366.93</v>
      </c>
      <c r="E60">
        <v>90102</v>
      </c>
      <c r="F60" s="4">
        <v>366.93</v>
      </c>
    </row>
    <row r="61" spans="1:6" x14ac:dyDescent="0.35">
      <c r="A61">
        <v>34.3399</v>
      </c>
      <c r="B61">
        <v>34.3399</v>
      </c>
      <c r="C61">
        <v>33.29</v>
      </c>
      <c r="D61">
        <v>33.29</v>
      </c>
      <c r="E61">
        <v>90205</v>
      </c>
      <c r="F61" s="4">
        <v>33.29</v>
      </c>
    </row>
    <row r="62" spans="1:6" x14ac:dyDescent="0.35">
      <c r="A62">
        <v>460.00864022425401</v>
      </c>
      <c r="B62">
        <v>460.00864022425401</v>
      </c>
      <c r="C62">
        <v>460.00864022425401</v>
      </c>
      <c r="D62">
        <v>460.00864022425401</v>
      </c>
      <c r="E62">
        <v>90423</v>
      </c>
      <c r="F62" s="4">
        <v>460.00864022425401</v>
      </c>
    </row>
    <row r="63" spans="1:6" x14ac:dyDescent="0.35">
      <c r="A63">
        <v>194.66520390021199</v>
      </c>
      <c r="B63">
        <v>194.66520390021199</v>
      </c>
      <c r="C63">
        <v>194.66520390021199</v>
      </c>
      <c r="D63">
        <v>194.66520390021199</v>
      </c>
      <c r="E63">
        <v>90424</v>
      </c>
      <c r="F63" s="4">
        <v>194.66520390021199</v>
      </c>
    </row>
    <row r="64" spans="1:6" x14ac:dyDescent="0.35">
      <c r="A64">
        <v>49.255099999999999</v>
      </c>
      <c r="B64">
        <v>49.255099999999999</v>
      </c>
      <c r="C64">
        <v>49.255099999999999</v>
      </c>
      <c r="D64">
        <v>49.255099999999999</v>
      </c>
      <c r="E64">
        <v>90426</v>
      </c>
      <c r="F64" s="4">
        <v>49.255099999999999</v>
      </c>
    </row>
    <row r="65" spans="1:7" x14ac:dyDescent="0.35">
      <c r="B65">
        <v>97.081199999999995</v>
      </c>
      <c r="C65" t="s">
        <v>173</v>
      </c>
      <c r="D65">
        <v>0</v>
      </c>
      <c r="E65">
        <v>90510</v>
      </c>
      <c r="F65" s="4">
        <v>97.081199999999995</v>
      </c>
      <c r="G65" t="s">
        <v>201</v>
      </c>
    </row>
    <row r="66" spans="1:7" x14ac:dyDescent="0.35">
      <c r="B66">
        <v>128.99279999999999</v>
      </c>
      <c r="C66">
        <v>405.52</v>
      </c>
      <c r="D66">
        <v>405.52</v>
      </c>
      <c r="E66">
        <v>90519</v>
      </c>
      <c r="F66" s="4">
        <v>405.52</v>
      </c>
    </row>
    <row r="67" spans="1:7" x14ac:dyDescent="0.35">
      <c r="A67">
        <v>157.59506257551701</v>
      </c>
      <c r="B67">
        <v>157.59506257551701</v>
      </c>
      <c r="C67">
        <v>157.59506257551701</v>
      </c>
      <c r="D67">
        <v>157.59506257551701</v>
      </c>
      <c r="E67">
        <v>90529</v>
      </c>
      <c r="F67" s="4">
        <v>157.59506257551701</v>
      </c>
    </row>
    <row r="68" spans="1:7" x14ac:dyDescent="0.35">
      <c r="A68">
        <v>217.53085207746699</v>
      </c>
      <c r="B68">
        <v>217.53085207746699</v>
      </c>
      <c r="C68">
        <v>217.53085207746699</v>
      </c>
      <c r="D68">
        <v>217.53085207746699</v>
      </c>
      <c r="E68">
        <v>90618</v>
      </c>
      <c r="F68" s="4">
        <v>217.53085207746699</v>
      </c>
    </row>
    <row r="69" spans="1:7" x14ac:dyDescent="0.35">
      <c r="B69">
        <v>151.45869999999999</v>
      </c>
      <c r="C69">
        <v>271.83</v>
      </c>
      <c r="D69">
        <v>271.83</v>
      </c>
      <c r="E69">
        <v>90812</v>
      </c>
      <c r="F69" s="4">
        <v>271.83</v>
      </c>
    </row>
    <row r="70" spans="1:7" x14ac:dyDescent="0.35">
      <c r="A70">
        <v>61.8</v>
      </c>
      <c r="B70">
        <v>61.8</v>
      </c>
      <c r="C70">
        <v>60.65</v>
      </c>
      <c r="D70">
        <v>60.65</v>
      </c>
      <c r="E70">
        <v>90927</v>
      </c>
      <c r="F70" s="4">
        <v>60.65</v>
      </c>
    </row>
    <row r="71" spans="1:7" x14ac:dyDescent="0.35">
      <c r="A71">
        <v>379.49620476846701</v>
      </c>
      <c r="B71">
        <v>379.49620476846701</v>
      </c>
      <c r="C71">
        <v>379.49620476846701</v>
      </c>
      <c r="D71">
        <v>379.49620476846701</v>
      </c>
      <c r="E71">
        <v>91020</v>
      </c>
      <c r="F71" s="4">
        <v>379.49620476846701</v>
      </c>
    </row>
    <row r="72" spans="1:7" x14ac:dyDescent="0.35">
      <c r="A72">
        <v>222.68570243784501</v>
      </c>
      <c r="B72">
        <v>222.68570243784501</v>
      </c>
      <c r="C72">
        <v>222.68570243784501</v>
      </c>
      <c r="D72">
        <v>222.68570243784501</v>
      </c>
      <c r="E72">
        <v>91029</v>
      </c>
      <c r="F72" s="4">
        <v>222.68570243784501</v>
      </c>
    </row>
    <row r="73" spans="1:7" x14ac:dyDescent="0.35">
      <c r="A73">
        <v>46.337400000000002</v>
      </c>
      <c r="B73">
        <v>46.337400000000002</v>
      </c>
      <c r="C73">
        <v>46.337400000000002</v>
      </c>
      <c r="D73">
        <v>46.337400000000002</v>
      </c>
      <c r="E73">
        <v>91127</v>
      </c>
      <c r="F73" s="4">
        <v>46.337400000000002</v>
      </c>
    </row>
    <row r="74" spans="1:7" x14ac:dyDescent="0.35">
      <c r="A74">
        <v>13.022600000000001</v>
      </c>
      <c r="B74">
        <v>13.022600000000001</v>
      </c>
      <c r="C74">
        <v>13.022600000000001</v>
      </c>
      <c r="D74">
        <v>13.022600000000001</v>
      </c>
      <c r="E74" t="s">
        <v>36</v>
      </c>
      <c r="F74" s="4">
        <v>13.022600000000001</v>
      </c>
    </row>
    <row r="75" spans="1:7" x14ac:dyDescent="0.35">
      <c r="A75">
        <v>82.277199999999993</v>
      </c>
      <c r="B75">
        <v>82.277199999999993</v>
      </c>
      <c r="C75">
        <v>82.277199999999993</v>
      </c>
      <c r="D75">
        <v>82.277199999999993</v>
      </c>
      <c r="E75" t="s">
        <v>38</v>
      </c>
      <c r="F75" s="4">
        <v>82.277199999999993</v>
      </c>
    </row>
    <row r="76" spans="1:7" x14ac:dyDescent="0.35">
      <c r="B76">
        <v>286.55520000000001</v>
      </c>
      <c r="C76" t="s">
        <v>174</v>
      </c>
      <c r="D76">
        <v>0</v>
      </c>
      <c r="E76" t="s">
        <v>40</v>
      </c>
      <c r="F76" s="4">
        <v>82.180599999999998</v>
      </c>
      <c r="G76" t="s">
        <v>199</v>
      </c>
    </row>
    <row r="77" spans="1:7" x14ac:dyDescent="0.35">
      <c r="A77">
        <v>568.91908383980899</v>
      </c>
      <c r="B77">
        <v>568.91908383980899</v>
      </c>
      <c r="C77">
        <v>568.91908383980899</v>
      </c>
      <c r="D77">
        <v>568.91908383980899</v>
      </c>
      <c r="E77" t="s">
        <v>41</v>
      </c>
      <c r="F77" s="4">
        <v>568.91908383980899</v>
      </c>
    </row>
    <row r="78" spans="1:7" x14ac:dyDescent="0.35">
      <c r="A78">
        <v>12.2019</v>
      </c>
      <c r="B78">
        <v>12.2019</v>
      </c>
      <c r="C78">
        <v>36.79</v>
      </c>
      <c r="D78">
        <v>36.79</v>
      </c>
      <c r="E78" t="s">
        <v>42</v>
      </c>
      <c r="F78" s="4">
        <v>36.79</v>
      </c>
    </row>
    <row r="79" spans="1:7" x14ac:dyDescent="0.35">
      <c r="A79">
        <v>168.970323286389</v>
      </c>
      <c r="B79">
        <v>168.970323286389</v>
      </c>
      <c r="C79">
        <v>168.970323286389</v>
      </c>
      <c r="D79">
        <v>168.970323286389</v>
      </c>
      <c r="E79" t="s">
        <v>43</v>
      </c>
      <c r="F79" s="4">
        <v>168.970323286389</v>
      </c>
    </row>
    <row r="80" spans="1:7" x14ac:dyDescent="0.35">
      <c r="A80">
        <v>57.2259600053222</v>
      </c>
      <c r="B80">
        <v>57.2259600053222</v>
      </c>
      <c r="C80">
        <v>57.2259600053222</v>
      </c>
      <c r="D80">
        <v>57.2259600053222</v>
      </c>
      <c r="E80" t="s">
        <v>44</v>
      </c>
      <c r="F80" s="4">
        <v>57.2259600053222</v>
      </c>
    </row>
    <row r="81" spans="1:7" x14ac:dyDescent="0.35">
      <c r="B81">
        <v>221.2996</v>
      </c>
      <c r="C81" t="s">
        <v>175</v>
      </c>
      <c r="D81">
        <v>0</v>
      </c>
      <c r="E81" t="s">
        <v>46</v>
      </c>
      <c r="F81" s="4">
        <v>840.851</v>
      </c>
      <c r="G81" t="s">
        <v>198</v>
      </c>
    </row>
    <row r="82" spans="1:7" x14ac:dyDescent="0.35">
      <c r="A82">
        <v>400.39734587782402</v>
      </c>
      <c r="B82">
        <v>400.39734587782402</v>
      </c>
      <c r="C82">
        <v>400.39734587782402</v>
      </c>
      <c r="D82">
        <v>400.39734587782402</v>
      </c>
      <c r="E82" t="s">
        <v>47</v>
      </c>
      <c r="F82" s="4">
        <v>400.39734587782402</v>
      </c>
    </row>
    <row r="83" spans="1:7" x14ac:dyDescent="0.35">
      <c r="A83">
        <v>156.874</v>
      </c>
      <c r="B83">
        <v>156.874</v>
      </c>
      <c r="C83">
        <v>156.874</v>
      </c>
      <c r="D83">
        <v>156.874</v>
      </c>
      <c r="E83" t="s">
        <v>48</v>
      </c>
      <c r="F83" s="4">
        <v>156.874</v>
      </c>
    </row>
    <row r="84" spans="1:7" x14ac:dyDescent="0.35">
      <c r="A84">
        <v>520.36938056215604</v>
      </c>
      <c r="B84">
        <v>520.36938056215604</v>
      </c>
      <c r="C84">
        <v>520.36938056215604</v>
      </c>
      <c r="D84">
        <v>520.36938056215604</v>
      </c>
      <c r="E84" t="s">
        <v>49</v>
      </c>
      <c r="F84" s="4">
        <v>520.36938056215604</v>
      </c>
    </row>
    <row r="85" spans="1:7" x14ac:dyDescent="0.35">
      <c r="A85">
        <v>561.39052053584101</v>
      </c>
      <c r="B85">
        <v>561.39052053584101</v>
      </c>
      <c r="C85">
        <v>561.39052053584101</v>
      </c>
      <c r="D85">
        <v>561.39052053584101</v>
      </c>
      <c r="E85" t="s">
        <v>50</v>
      </c>
      <c r="F85" s="4">
        <v>561.39052053584101</v>
      </c>
    </row>
    <row r="86" spans="1:7" x14ac:dyDescent="0.35">
      <c r="A86">
        <v>140.46207764656501</v>
      </c>
      <c r="B86">
        <v>140.46207764656501</v>
      </c>
      <c r="C86">
        <v>140.46207764656501</v>
      </c>
      <c r="D86">
        <v>140.46207764656501</v>
      </c>
      <c r="E86" t="s">
        <v>51</v>
      </c>
      <c r="F86" s="4">
        <v>140.46207764656501</v>
      </c>
    </row>
    <row r="87" spans="1:7" x14ac:dyDescent="0.35">
      <c r="B87">
        <v>142.50059999999999</v>
      </c>
      <c r="C87" t="s">
        <v>176</v>
      </c>
      <c r="D87">
        <v>0</v>
      </c>
      <c r="E87" t="s">
        <v>52</v>
      </c>
      <c r="F87" s="4">
        <v>441.02499999999998</v>
      </c>
      <c r="G87" t="s">
        <v>198</v>
      </c>
    </row>
    <row r="88" spans="1:7" x14ac:dyDescent="0.35">
      <c r="B88">
        <v>76.692300000000003</v>
      </c>
      <c r="C88">
        <v>105.63</v>
      </c>
      <c r="D88">
        <v>105.63</v>
      </c>
      <c r="E88" t="s">
        <v>53</v>
      </c>
      <c r="F88" s="4">
        <v>105.63</v>
      </c>
    </row>
    <row r="89" spans="1:7" x14ac:dyDescent="0.35">
      <c r="A89">
        <v>721.64120495377904</v>
      </c>
      <c r="B89">
        <v>721.64120495377904</v>
      </c>
      <c r="C89">
        <v>721.64120495377904</v>
      </c>
      <c r="D89">
        <v>721.64120495377904</v>
      </c>
      <c r="E89" t="s">
        <v>54</v>
      </c>
      <c r="F89" s="4">
        <v>721.64120495377904</v>
      </c>
    </row>
    <row r="90" spans="1:7" x14ac:dyDescent="0.35">
      <c r="B90">
        <v>71.787199999999999</v>
      </c>
      <c r="C90" t="s">
        <v>177</v>
      </c>
      <c r="D90">
        <v>0</v>
      </c>
      <c r="E90" t="s">
        <v>55</v>
      </c>
      <c r="F90" s="4">
        <v>129.63999999999999</v>
      </c>
      <c r="G90" t="s">
        <v>198</v>
      </c>
    </row>
    <row r="91" spans="1:7" x14ac:dyDescent="0.35">
      <c r="B91">
        <v>192.9453</v>
      </c>
      <c r="C91">
        <v>405.52</v>
      </c>
      <c r="D91">
        <v>405.52</v>
      </c>
      <c r="E91" t="s">
        <v>56</v>
      </c>
      <c r="F91" s="4">
        <v>405.52</v>
      </c>
    </row>
    <row r="92" spans="1:7" x14ac:dyDescent="0.35">
      <c r="A92">
        <v>133.85958985692</v>
      </c>
      <c r="B92">
        <v>133.85958985692</v>
      </c>
      <c r="C92">
        <v>133.85958985692</v>
      </c>
      <c r="D92">
        <v>133.85958985692</v>
      </c>
      <c r="E92" t="s">
        <v>57</v>
      </c>
      <c r="F92" s="4">
        <v>133.85958985692</v>
      </c>
    </row>
    <row r="93" spans="1:7" x14ac:dyDescent="0.35">
      <c r="B93">
        <v>1381.9064000000001</v>
      </c>
      <c r="C93" t="s">
        <v>178</v>
      </c>
      <c r="D93">
        <v>0</v>
      </c>
      <c r="E93" t="s">
        <v>58</v>
      </c>
      <c r="F93" s="4">
        <v>43.867899999999999</v>
      </c>
      <c r="G93" t="s">
        <v>199</v>
      </c>
    </row>
    <row r="94" spans="1:7" x14ac:dyDescent="0.35">
      <c r="A94">
        <v>468.42578040076597</v>
      </c>
      <c r="B94">
        <v>468.42578040076597</v>
      </c>
      <c r="C94">
        <v>468.42578040076597</v>
      </c>
      <c r="D94">
        <v>468.42578040076597</v>
      </c>
      <c r="E94" t="s">
        <v>59</v>
      </c>
      <c r="F94" s="4">
        <v>468.42578040076597</v>
      </c>
    </row>
    <row r="95" spans="1:7" x14ac:dyDescent="0.35">
      <c r="A95">
        <v>266.67334776407802</v>
      </c>
      <c r="B95">
        <v>266.67334776407802</v>
      </c>
      <c r="C95">
        <v>266.67334776407802</v>
      </c>
      <c r="D95">
        <v>266.67334776407802</v>
      </c>
      <c r="E95" t="s">
        <v>60</v>
      </c>
      <c r="F95" s="4">
        <v>266.67334776407802</v>
      </c>
    </row>
    <row r="96" spans="1:7" x14ac:dyDescent="0.35">
      <c r="A96">
        <v>181.68387204906199</v>
      </c>
      <c r="B96">
        <v>181.68387204906199</v>
      </c>
      <c r="C96">
        <v>181.68387204906199</v>
      </c>
      <c r="D96">
        <v>181.68387204906199</v>
      </c>
      <c r="E96" t="s">
        <v>61</v>
      </c>
      <c r="F96" s="4">
        <v>181.68387204906199</v>
      </c>
    </row>
    <row r="97" spans="1:7" x14ac:dyDescent="0.35">
      <c r="A97">
        <v>58.080599999999997</v>
      </c>
      <c r="B97">
        <v>58.080599999999997</v>
      </c>
      <c r="C97">
        <v>67.03</v>
      </c>
      <c r="D97">
        <v>67.03</v>
      </c>
      <c r="E97" t="s">
        <v>62</v>
      </c>
      <c r="F97" s="4">
        <v>67.03</v>
      </c>
    </row>
    <row r="98" spans="1:7" x14ac:dyDescent="0.35">
      <c r="A98">
        <v>167.399</v>
      </c>
      <c r="B98">
        <v>167.399</v>
      </c>
      <c r="C98">
        <v>201.38</v>
      </c>
      <c r="D98">
        <v>201.38</v>
      </c>
      <c r="E98" t="s">
        <v>63</v>
      </c>
      <c r="F98" s="4">
        <v>201.38</v>
      </c>
    </row>
    <row r="99" spans="1:7" x14ac:dyDescent="0.35">
      <c r="A99">
        <v>643.20000000000005</v>
      </c>
      <c r="B99">
        <v>643.20000000000005</v>
      </c>
      <c r="C99">
        <v>0</v>
      </c>
      <c r="D99">
        <v>0</v>
      </c>
      <c r="E99" t="s">
        <v>64</v>
      </c>
      <c r="F99" s="4">
        <v>643.20899999999995</v>
      </c>
      <c r="G99" t="s">
        <v>198</v>
      </c>
    </row>
    <row r="100" spans="1:7" x14ac:dyDescent="0.35">
      <c r="A100">
        <v>480.54031972238101</v>
      </c>
      <c r="B100">
        <v>480.54031972238101</v>
      </c>
      <c r="C100">
        <v>480.54031972238101</v>
      </c>
      <c r="D100">
        <v>480.54031972238101</v>
      </c>
      <c r="E100" t="s">
        <v>65</v>
      </c>
      <c r="F100" s="4">
        <v>480.54031972238101</v>
      </c>
    </row>
    <row r="101" spans="1:7" x14ac:dyDescent="0.35">
      <c r="A101">
        <v>105.6</v>
      </c>
      <c r="B101">
        <v>105.6</v>
      </c>
      <c r="C101">
        <v>0</v>
      </c>
      <c r="D101">
        <v>0</v>
      </c>
      <c r="E101" t="s">
        <v>66</v>
      </c>
      <c r="F101" s="4">
        <v>24.942499999999999</v>
      </c>
      <c r="G101" t="s">
        <v>202</v>
      </c>
    </row>
    <row r="102" spans="1:7" x14ac:dyDescent="0.35">
      <c r="B102">
        <v>200.42660000000001</v>
      </c>
      <c r="C102">
        <v>448.17</v>
      </c>
      <c r="D102">
        <v>448.17</v>
      </c>
      <c r="E102" t="s">
        <v>67</v>
      </c>
      <c r="F102" s="4">
        <v>448.17</v>
      </c>
    </row>
    <row r="103" spans="1:7" x14ac:dyDescent="0.35">
      <c r="A103">
        <v>158.36887695182401</v>
      </c>
      <c r="B103">
        <v>158.36887695182401</v>
      </c>
      <c r="C103">
        <v>158.36887695182401</v>
      </c>
      <c r="D103">
        <v>158.36887695182401</v>
      </c>
      <c r="E103" t="s">
        <v>68</v>
      </c>
      <c r="F103" s="4">
        <v>158.36887695182401</v>
      </c>
    </row>
    <row r="104" spans="1:7" x14ac:dyDescent="0.35">
      <c r="B104">
        <v>58.578699999999998</v>
      </c>
      <c r="C104">
        <v>122.14</v>
      </c>
      <c r="D104">
        <v>122.14</v>
      </c>
      <c r="E104" t="s">
        <v>69</v>
      </c>
      <c r="F104" s="4">
        <v>122.14</v>
      </c>
    </row>
    <row r="105" spans="1:7" x14ac:dyDescent="0.35">
      <c r="A105">
        <v>14.441599999999999</v>
      </c>
      <c r="B105">
        <v>14.441599999999999</v>
      </c>
      <c r="C105">
        <v>28.65</v>
      </c>
      <c r="D105">
        <v>28.65</v>
      </c>
      <c r="E105" t="s">
        <v>70</v>
      </c>
      <c r="F105" s="4">
        <v>28.65</v>
      </c>
    </row>
    <row r="106" spans="1:7" x14ac:dyDescent="0.35">
      <c r="B106">
        <v>25.968299999999999</v>
      </c>
      <c r="C106" t="s">
        <v>179</v>
      </c>
      <c r="D106">
        <v>0</v>
      </c>
      <c r="E106" t="s">
        <v>71</v>
      </c>
      <c r="F106" s="4">
        <v>18.479800000000001</v>
      </c>
      <c r="G106" t="s">
        <v>198</v>
      </c>
    </row>
    <row r="107" spans="1:7" x14ac:dyDescent="0.35">
      <c r="A107">
        <v>26.589700000000001</v>
      </c>
      <c r="B107">
        <v>26.589700000000001</v>
      </c>
      <c r="C107">
        <v>23.46</v>
      </c>
      <c r="D107">
        <v>23.46</v>
      </c>
      <c r="E107" t="s">
        <v>72</v>
      </c>
      <c r="F107" s="4">
        <v>23.46</v>
      </c>
    </row>
    <row r="108" spans="1:7" x14ac:dyDescent="0.35">
      <c r="B108">
        <v>64.520700000000005</v>
      </c>
      <c r="C108">
        <v>81.87</v>
      </c>
      <c r="D108">
        <v>81.87</v>
      </c>
      <c r="E108" t="s">
        <v>73</v>
      </c>
      <c r="F108" s="4">
        <v>81.87</v>
      </c>
    </row>
    <row r="109" spans="1:7" x14ac:dyDescent="0.35">
      <c r="A109">
        <v>105.14204094740199</v>
      </c>
      <c r="B109">
        <v>105.14204094740199</v>
      </c>
      <c r="C109">
        <v>105.14204094740199</v>
      </c>
      <c r="D109">
        <v>105.14204094740199</v>
      </c>
      <c r="E109" t="s">
        <v>74</v>
      </c>
      <c r="F109" s="4">
        <v>105.14204094740199</v>
      </c>
    </row>
    <row r="110" spans="1:7" x14ac:dyDescent="0.35">
      <c r="A110">
        <v>91.724547299228902</v>
      </c>
      <c r="B110">
        <v>91.724547299228902</v>
      </c>
      <c r="C110">
        <v>91.724547299228902</v>
      </c>
      <c r="D110">
        <v>91.724547299228902</v>
      </c>
      <c r="E110" t="s">
        <v>75</v>
      </c>
      <c r="F110" s="4">
        <v>91.724547299228902</v>
      </c>
    </row>
    <row r="111" spans="1:7" x14ac:dyDescent="0.35">
      <c r="A111">
        <v>773.575461344784</v>
      </c>
      <c r="B111">
        <v>773.575461344784</v>
      </c>
      <c r="C111">
        <v>773.575461344784</v>
      </c>
      <c r="D111">
        <v>773.575461344784</v>
      </c>
      <c r="E111" t="s">
        <v>76</v>
      </c>
      <c r="F111" s="4">
        <v>773.575461344784</v>
      </c>
    </row>
    <row r="112" spans="1:7" x14ac:dyDescent="0.35">
      <c r="A112">
        <v>340.51419967239201</v>
      </c>
      <c r="B112">
        <v>340.51419967239201</v>
      </c>
      <c r="C112">
        <v>340.51419967239201</v>
      </c>
      <c r="D112">
        <v>340.51419967239201</v>
      </c>
      <c r="E112" t="s">
        <v>77</v>
      </c>
      <c r="F112" s="4">
        <v>340.51419967239201</v>
      </c>
    </row>
    <row r="113" spans="1:7" x14ac:dyDescent="0.35">
      <c r="A113">
        <v>233.22502698643899</v>
      </c>
      <c r="B113">
        <v>233.22502698643899</v>
      </c>
      <c r="C113">
        <v>233.22502698643899</v>
      </c>
      <c r="D113">
        <v>233.22502698643899</v>
      </c>
      <c r="E113" t="s">
        <v>78</v>
      </c>
      <c r="F113" s="4">
        <v>233.22502698643899</v>
      </c>
    </row>
    <row r="114" spans="1:7" x14ac:dyDescent="0.35">
      <c r="A114">
        <v>25.2255</v>
      </c>
      <c r="B114">
        <v>25.2255</v>
      </c>
      <c r="C114">
        <v>128.4</v>
      </c>
      <c r="D114">
        <v>128.4</v>
      </c>
      <c r="E114" t="s">
        <v>79</v>
      </c>
      <c r="F114" s="4">
        <v>128.4</v>
      </c>
    </row>
    <row r="115" spans="1:7" x14ac:dyDescent="0.35">
      <c r="A115">
        <v>108.553</v>
      </c>
      <c r="B115">
        <v>108.553</v>
      </c>
      <c r="C115">
        <v>156.83000000000001</v>
      </c>
      <c r="D115">
        <v>156.83000000000001</v>
      </c>
      <c r="E115" t="s">
        <v>80</v>
      </c>
      <c r="F115" s="4">
        <v>156.83000000000001</v>
      </c>
    </row>
    <row r="116" spans="1:7" x14ac:dyDescent="0.35">
      <c r="A116">
        <v>43.756100000000004</v>
      </c>
      <c r="B116">
        <v>43.756100000000004</v>
      </c>
      <c r="C116">
        <v>43.756100000000004</v>
      </c>
      <c r="D116">
        <v>43.756100000000004</v>
      </c>
      <c r="E116" t="s">
        <v>81</v>
      </c>
      <c r="F116" s="4">
        <v>43.756100000000004</v>
      </c>
    </row>
    <row r="117" spans="1:7" x14ac:dyDescent="0.35">
      <c r="B117">
        <v>56.528100000000002</v>
      </c>
      <c r="C117">
        <v>67.03</v>
      </c>
      <c r="D117">
        <v>67.03</v>
      </c>
      <c r="E117" t="s">
        <v>82</v>
      </c>
      <c r="F117" s="4">
        <v>67.03</v>
      </c>
    </row>
    <row r="118" spans="1:7" x14ac:dyDescent="0.35">
      <c r="A118">
        <v>302.99700381234601</v>
      </c>
      <c r="B118">
        <v>302.99700381234601</v>
      </c>
      <c r="C118">
        <v>302.99700381234601</v>
      </c>
      <c r="D118">
        <v>302.99700381234601</v>
      </c>
      <c r="E118" t="s">
        <v>83</v>
      </c>
      <c r="F118" s="4">
        <v>302.99700381234601</v>
      </c>
    </row>
    <row r="119" spans="1:7" x14ac:dyDescent="0.35">
      <c r="A119">
        <v>337.91159244413802</v>
      </c>
      <c r="B119">
        <v>337.91159244413802</v>
      </c>
      <c r="C119">
        <v>337.91159244413802</v>
      </c>
      <c r="D119">
        <v>337.91159244413802</v>
      </c>
      <c r="E119" t="s">
        <v>84</v>
      </c>
      <c r="F119" s="4">
        <v>337.91159244413802</v>
      </c>
    </row>
    <row r="120" spans="1:7" x14ac:dyDescent="0.35">
      <c r="A120">
        <v>162.47977201019401</v>
      </c>
      <c r="B120">
        <v>162.47977201019401</v>
      </c>
      <c r="C120">
        <v>162.47977201019401</v>
      </c>
      <c r="D120">
        <v>162.47977201019401</v>
      </c>
      <c r="E120" t="s">
        <v>85</v>
      </c>
      <c r="F120" s="4">
        <v>162.47977201019401</v>
      </c>
    </row>
    <row r="121" spans="1:7" x14ac:dyDescent="0.35">
      <c r="B121">
        <v>218.90530000000001</v>
      </c>
      <c r="C121">
        <v>405.52</v>
      </c>
      <c r="D121">
        <v>405.52</v>
      </c>
      <c r="E121" t="s">
        <v>86</v>
      </c>
      <c r="F121" s="4">
        <v>405.52</v>
      </c>
    </row>
    <row r="122" spans="1:7" x14ac:dyDescent="0.35">
      <c r="B122">
        <v>33.9497</v>
      </c>
      <c r="C122">
        <v>25.92</v>
      </c>
      <c r="D122">
        <v>25.92</v>
      </c>
      <c r="E122" t="s">
        <v>87</v>
      </c>
      <c r="F122" s="4">
        <v>25.92</v>
      </c>
    </row>
    <row r="123" spans="1:7" x14ac:dyDescent="0.35">
      <c r="B123">
        <v>80.744399999999999</v>
      </c>
      <c r="C123">
        <v>100</v>
      </c>
      <c r="D123">
        <v>100</v>
      </c>
      <c r="E123" t="s">
        <v>88</v>
      </c>
      <c r="F123" s="4">
        <v>100</v>
      </c>
    </row>
    <row r="124" spans="1:7" x14ac:dyDescent="0.35">
      <c r="A124">
        <v>35.806899999999999</v>
      </c>
      <c r="B124">
        <v>35.806899999999999</v>
      </c>
      <c r="C124">
        <v>90.48</v>
      </c>
      <c r="D124">
        <v>90.48</v>
      </c>
      <c r="E124" t="s">
        <v>89</v>
      </c>
      <c r="F124" s="4">
        <v>90.48</v>
      </c>
    </row>
    <row r="125" spans="1:7" x14ac:dyDescent="0.35">
      <c r="A125">
        <v>447.50719162569902</v>
      </c>
      <c r="B125">
        <v>447.50719162569902</v>
      </c>
      <c r="C125">
        <v>447.50719162569902</v>
      </c>
      <c r="D125">
        <v>447.50719162569902</v>
      </c>
      <c r="E125" t="s">
        <v>90</v>
      </c>
      <c r="F125" s="4">
        <v>447.50719162569902</v>
      </c>
    </row>
    <row r="126" spans="1:7" x14ac:dyDescent="0.35">
      <c r="B126">
        <v>30.077100000000002</v>
      </c>
      <c r="C126" t="s">
        <v>180</v>
      </c>
      <c r="D126">
        <v>0</v>
      </c>
      <c r="E126" t="s">
        <v>91</v>
      </c>
      <c r="F126" s="4">
        <v>1.9393</v>
      </c>
      <c r="G126" t="s">
        <v>197</v>
      </c>
    </row>
    <row r="127" spans="1:7" x14ac:dyDescent="0.35">
      <c r="A127">
        <v>39.031599999999997</v>
      </c>
      <c r="B127">
        <v>39.031599999999997</v>
      </c>
      <c r="C127">
        <v>33.29</v>
      </c>
      <c r="D127">
        <v>33.29</v>
      </c>
      <c r="E127" t="s">
        <v>92</v>
      </c>
      <c r="F127" s="4">
        <v>33.29</v>
      </c>
    </row>
    <row r="128" spans="1:7" x14ac:dyDescent="0.35">
      <c r="A128">
        <v>404.52078840229098</v>
      </c>
      <c r="B128">
        <v>404.52078840229098</v>
      </c>
      <c r="C128">
        <v>404.52078840229098</v>
      </c>
      <c r="D128">
        <v>404.52078840229098</v>
      </c>
      <c r="E128" t="s">
        <v>93</v>
      </c>
      <c r="F128" s="4">
        <v>404.52078840229098</v>
      </c>
    </row>
    <row r="129" spans="1:7" x14ac:dyDescent="0.35">
      <c r="B129">
        <v>49.415799999999997</v>
      </c>
      <c r="C129">
        <v>60.65</v>
      </c>
      <c r="D129">
        <v>60.65</v>
      </c>
      <c r="E129" t="s">
        <v>94</v>
      </c>
      <c r="F129" s="4">
        <v>60.65</v>
      </c>
    </row>
    <row r="130" spans="1:7" x14ac:dyDescent="0.35">
      <c r="A130">
        <v>91.488500000000002</v>
      </c>
      <c r="B130">
        <v>91.488500000000002</v>
      </c>
      <c r="C130">
        <v>91.488500000000002</v>
      </c>
      <c r="D130">
        <v>91.488500000000002</v>
      </c>
      <c r="E130" t="s">
        <v>95</v>
      </c>
      <c r="F130" s="4">
        <v>91.488500000000002</v>
      </c>
    </row>
    <row r="131" spans="1:7" x14ac:dyDescent="0.35">
      <c r="A131">
        <v>75.081599999999995</v>
      </c>
      <c r="B131">
        <v>75.081599999999995</v>
      </c>
      <c r="C131">
        <v>77.88</v>
      </c>
      <c r="D131">
        <v>77.88</v>
      </c>
      <c r="E131" t="s">
        <v>97</v>
      </c>
      <c r="F131" s="4">
        <v>77.88</v>
      </c>
    </row>
    <row r="132" spans="1:7" x14ac:dyDescent="0.35">
      <c r="A132">
        <v>27.5593</v>
      </c>
      <c r="B132">
        <v>27.5593</v>
      </c>
      <c r="C132">
        <v>21.22</v>
      </c>
      <c r="D132">
        <v>21.22</v>
      </c>
      <c r="E132" t="s">
        <v>98</v>
      </c>
      <c r="F132" s="4">
        <v>21.22</v>
      </c>
    </row>
    <row r="133" spans="1:7" x14ac:dyDescent="0.35">
      <c r="B133">
        <v>94.466200000000001</v>
      </c>
      <c r="C133" t="s">
        <v>181</v>
      </c>
      <c r="D133">
        <v>0</v>
      </c>
      <c r="E133" t="s">
        <v>99</v>
      </c>
      <c r="F133" s="4">
        <v>33.991199999999999</v>
      </c>
      <c r="G133" t="s">
        <v>202</v>
      </c>
    </row>
    <row r="134" spans="1:7" x14ac:dyDescent="0.35">
      <c r="A134">
        <v>254.01198655654201</v>
      </c>
      <c r="B134">
        <v>254.01198655654201</v>
      </c>
      <c r="C134">
        <v>254.01198655654201</v>
      </c>
      <c r="D134">
        <v>254.01198655654201</v>
      </c>
      <c r="E134" t="s">
        <v>101</v>
      </c>
      <c r="F134" s="4">
        <v>254.01198655654201</v>
      </c>
    </row>
    <row r="135" spans="1:7" x14ac:dyDescent="0.35">
      <c r="A135">
        <v>169.836979332288</v>
      </c>
      <c r="B135">
        <v>169.836979332288</v>
      </c>
      <c r="C135">
        <v>169.836979332288</v>
      </c>
      <c r="D135">
        <v>169.836979332288</v>
      </c>
      <c r="E135" t="s">
        <v>102</v>
      </c>
      <c r="F135" s="4">
        <v>169.836979332288</v>
      </c>
    </row>
    <row r="136" spans="1:7" x14ac:dyDescent="0.35">
      <c r="A136">
        <v>49.734699999999997</v>
      </c>
      <c r="B136">
        <v>49.734699999999997</v>
      </c>
      <c r="C136">
        <v>67.03</v>
      </c>
      <c r="D136">
        <v>67.03</v>
      </c>
      <c r="E136" t="s">
        <v>103</v>
      </c>
      <c r="F136" s="4">
        <v>67.03</v>
      </c>
    </row>
    <row r="137" spans="1:7" x14ac:dyDescent="0.35">
      <c r="A137">
        <v>193.05505998751801</v>
      </c>
      <c r="B137">
        <v>193.05505998751801</v>
      </c>
      <c r="C137">
        <v>193.05505998751801</v>
      </c>
      <c r="D137">
        <v>193.05505998751801</v>
      </c>
      <c r="E137" t="s">
        <v>104</v>
      </c>
      <c r="F137" s="4">
        <v>193.05505998751801</v>
      </c>
    </row>
    <row r="138" spans="1:7" x14ac:dyDescent="0.35">
      <c r="B138">
        <v>115.7336</v>
      </c>
      <c r="C138">
        <v>245.96</v>
      </c>
      <c r="D138">
        <v>245.96</v>
      </c>
      <c r="E138" t="s">
        <v>105</v>
      </c>
      <c r="F138" s="4">
        <v>245.96</v>
      </c>
    </row>
    <row r="139" spans="1:7" x14ac:dyDescent="0.35">
      <c r="A139">
        <v>171.04029818599901</v>
      </c>
      <c r="B139">
        <v>171.04029818599901</v>
      </c>
      <c r="C139">
        <v>171.04029818599901</v>
      </c>
      <c r="D139">
        <v>171.04029818599901</v>
      </c>
      <c r="E139" t="s">
        <v>106</v>
      </c>
      <c r="F139" s="4">
        <v>171.04029818599901</v>
      </c>
    </row>
    <row r="140" spans="1:7" x14ac:dyDescent="0.35">
      <c r="A140">
        <v>203.22880009412901</v>
      </c>
      <c r="B140">
        <v>203.22880009412901</v>
      </c>
      <c r="C140">
        <v>203.22880009412901</v>
      </c>
      <c r="D140">
        <v>203.22880009412901</v>
      </c>
      <c r="E140" t="s">
        <v>107</v>
      </c>
      <c r="F140" s="4">
        <v>203.22880009412901</v>
      </c>
    </row>
    <row r="141" spans="1:7" x14ac:dyDescent="0.35">
      <c r="B141">
        <v>817.48820000000001</v>
      </c>
      <c r="C141">
        <v>31.66</v>
      </c>
      <c r="D141">
        <v>31.66</v>
      </c>
      <c r="E141" t="s">
        <v>108</v>
      </c>
      <c r="F141" s="4">
        <v>31.66</v>
      </c>
    </row>
    <row r="142" spans="1:7" x14ac:dyDescent="0.35">
      <c r="A142">
        <v>498.14309186635899</v>
      </c>
      <c r="B142">
        <v>498.14309186635899</v>
      </c>
      <c r="C142">
        <v>498.14309186635899</v>
      </c>
      <c r="D142">
        <v>498.14309186635899</v>
      </c>
      <c r="E142" t="s">
        <v>109</v>
      </c>
      <c r="F142" s="4">
        <v>498.14309186635899</v>
      </c>
    </row>
    <row r="143" spans="1:7" x14ac:dyDescent="0.35">
      <c r="A143">
        <v>75.120606218333904</v>
      </c>
      <c r="B143">
        <v>75.120606218333904</v>
      </c>
      <c r="C143">
        <v>75.120606218333904</v>
      </c>
      <c r="D143">
        <v>75.120606218333904</v>
      </c>
      <c r="E143" t="s">
        <v>110</v>
      </c>
      <c r="F143" s="4">
        <v>75.120606218333904</v>
      </c>
    </row>
    <row r="144" spans="1:7" x14ac:dyDescent="0.35">
      <c r="A144">
        <v>81.181952259747206</v>
      </c>
      <c r="B144">
        <v>81.181952259747206</v>
      </c>
      <c r="C144">
        <v>81.181952259747206</v>
      </c>
      <c r="D144">
        <v>81.181952259747206</v>
      </c>
      <c r="E144" t="s">
        <v>111</v>
      </c>
      <c r="F144" s="4">
        <v>81.181952259747206</v>
      </c>
    </row>
    <row r="145" spans="1:7" x14ac:dyDescent="0.35">
      <c r="B145">
        <v>437.33690000000001</v>
      </c>
      <c r="C145">
        <v>738.91</v>
      </c>
      <c r="D145">
        <v>738.91</v>
      </c>
      <c r="E145" t="s">
        <v>112</v>
      </c>
      <c r="F145" s="4">
        <v>738.91</v>
      </c>
    </row>
    <row r="146" spans="1:7" x14ac:dyDescent="0.35">
      <c r="B146">
        <v>75.2667</v>
      </c>
      <c r="C146">
        <v>149.18</v>
      </c>
      <c r="D146">
        <v>149.18</v>
      </c>
      <c r="E146" t="s">
        <v>113</v>
      </c>
      <c r="F146" s="4">
        <v>149.18</v>
      </c>
    </row>
    <row r="147" spans="1:7" x14ac:dyDescent="0.35">
      <c r="A147">
        <v>407.636820025529</v>
      </c>
      <c r="B147">
        <v>407.636820025529</v>
      </c>
      <c r="C147">
        <v>407.636820025529</v>
      </c>
      <c r="D147">
        <v>407.636820025529</v>
      </c>
      <c r="E147" t="s">
        <v>114</v>
      </c>
      <c r="F147" s="4">
        <v>407.636820025529</v>
      </c>
    </row>
    <row r="148" spans="1:7" x14ac:dyDescent="0.35">
      <c r="B148">
        <v>189.13140000000001</v>
      </c>
      <c r="C148" t="s">
        <v>182</v>
      </c>
      <c r="D148">
        <v>0</v>
      </c>
      <c r="E148" t="s">
        <v>115</v>
      </c>
      <c r="F148" s="4">
        <v>999.78399999999999</v>
      </c>
      <c r="G148" t="s">
        <v>196</v>
      </c>
    </row>
    <row r="149" spans="1:7" x14ac:dyDescent="0.35">
      <c r="B149">
        <v>91.188199999999995</v>
      </c>
      <c r="C149">
        <v>105.13</v>
      </c>
      <c r="D149">
        <v>105.13</v>
      </c>
      <c r="E149" t="s">
        <v>116</v>
      </c>
      <c r="F149" s="4">
        <v>105.13</v>
      </c>
    </row>
    <row r="150" spans="1:7" x14ac:dyDescent="0.35">
      <c r="B150">
        <v>69.988</v>
      </c>
      <c r="C150">
        <v>95.12</v>
      </c>
      <c r="D150">
        <v>95.12</v>
      </c>
      <c r="E150" t="s">
        <v>117</v>
      </c>
      <c r="F150" s="4">
        <v>95.12</v>
      </c>
    </row>
    <row r="151" spans="1:7" x14ac:dyDescent="0.35">
      <c r="A151">
        <v>35.440100000000001</v>
      </c>
      <c r="B151">
        <v>35.440100000000001</v>
      </c>
      <c r="C151">
        <v>35.440100000000001</v>
      </c>
      <c r="D151">
        <v>35.440100000000001</v>
      </c>
      <c r="E151" t="s">
        <v>118</v>
      </c>
      <c r="F151" s="4">
        <v>35.440100000000001</v>
      </c>
    </row>
    <row r="152" spans="1:7" x14ac:dyDescent="0.35">
      <c r="A152">
        <v>79.451582716571394</v>
      </c>
      <c r="B152">
        <v>79.451582716571394</v>
      </c>
      <c r="C152">
        <v>79.451582716571394</v>
      </c>
      <c r="D152">
        <v>79.451582716571394</v>
      </c>
      <c r="E152" t="s">
        <v>119</v>
      </c>
      <c r="F152" s="4">
        <v>79.451582716571394</v>
      </c>
    </row>
    <row r="153" spans="1:7" x14ac:dyDescent="0.35">
      <c r="A153">
        <v>94.069450688003101</v>
      </c>
      <c r="B153">
        <v>94.069450688003101</v>
      </c>
      <c r="C153">
        <v>94.069450688003101</v>
      </c>
      <c r="D153">
        <v>94.069450688003101</v>
      </c>
      <c r="E153" t="s">
        <v>120</v>
      </c>
      <c r="F153" s="4">
        <v>94.069450688003101</v>
      </c>
    </row>
    <row r="154" spans="1:7" x14ac:dyDescent="0.35">
      <c r="A154">
        <v>456.03508989399501</v>
      </c>
      <c r="B154">
        <v>456.03508989399501</v>
      </c>
      <c r="C154">
        <v>456.03508989399501</v>
      </c>
      <c r="D154">
        <v>456.03508989399501</v>
      </c>
      <c r="E154" t="s">
        <v>121</v>
      </c>
      <c r="F154" s="4">
        <v>456.03508989399501</v>
      </c>
    </row>
    <row r="155" spans="1:7" x14ac:dyDescent="0.35">
      <c r="B155">
        <v>82.607600000000005</v>
      </c>
      <c r="C155">
        <v>110.52</v>
      </c>
      <c r="D155">
        <v>110.52</v>
      </c>
      <c r="E155" t="s">
        <v>122</v>
      </c>
      <c r="F155" s="4">
        <v>110.52</v>
      </c>
    </row>
    <row r="156" spans="1:7" x14ac:dyDescent="0.35">
      <c r="A156">
        <v>208.36165819489901</v>
      </c>
      <c r="B156">
        <v>208.36165819489901</v>
      </c>
      <c r="C156">
        <v>208.36165819489901</v>
      </c>
      <c r="D156">
        <v>208.36165819489901</v>
      </c>
      <c r="E156" t="s">
        <v>123</v>
      </c>
      <c r="F156" s="4">
        <v>208.36165819489901</v>
      </c>
    </row>
    <row r="157" spans="1:7" x14ac:dyDescent="0.35">
      <c r="A157">
        <v>359.49292361674799</v>
      </c>
      <c r="B157">
        <v>359.49292361674799</v>
      </c>
      <c r="C157">
        <v>359.49292361674799</v>
      </c>
      <c r="D157">
        <v>359.49292361674799</v>
      </c>
      <c r="E157" t="s">
        <v>124</v>
      </c>
      <c r="F157" s="4">
        <v>359.49292361674799</v>
      </c>
    </row>
    <row r="158" spans="1:7" x14ac:dyDescent="0.35">
      <c r="A158">
        <v>165.124285722254</v>
      </c>
      <c r="B158">
        <v>165.124285722254</v>
      </c>
      <c r="C158">
        <v>165.124285722254</v>
      </c>
      <c r="D158">
        <v>165.124285722254</v>
      </c>
      <c r="E158" t="s">
        <v>125</v>
      </c>
      <c r="F158" s="4">
        <v>165.124285722254</v>
      </c>
    </row>
    <row r="159" spans="1:7" x14ac:dyDescent="0.35">
      <c r="A159">
        <v>162.43299999999999</v>
      </c>
      <c r="B159">
        <v>162.43299999999999</v>
      </c>
      <c r="C159">
        <v>495.3</v>
      </c>
      <c r="D159">
        <v>495.3</v>
      </c>
      <c r="E159" t="s">
        <v>126</v>
      </c>
      <c r="F159" s="4">
        <v>495.3</v>
      </c>
    </row>
    <row r="160" spans="1:7" x14ac:dyDescent="0.35">
      <c r="A160">
        <v>721.86253780334096</v>
      </c>
      <c r="B160">
        <v>721.86253780334096</v>
      </c>
      <c r="C160">
        <v>721.86253780334096</v>
      </c>
      <c r="D160">
        <v>721.86253780334096</v>
      </c>
      <c r="E160" t="s">
        <v>127</v>
      </c>
      <c r="F160" s="4">
        <v>721.86253780334096</v>
      </c>
    </row>
    <row r="161" spans="1:7" x14ac:dyDescent="0.35">
      <c r="B161">
        <v>10000</v>
      </c>
      <c r="C161">
        <v>12.25</v>
      </c>
      <c r="D161">
        <v>12.25</v>
      </c>
      <c r="E161" t="s">
        <v>128</v>
      </c>
      <c r="F161" s="4">
        <v>12.25</v>
      </c>
    </row>
    <row r="162" spans="1:7" x14ac:dyDescent="0.35">
      <c r="A162">
        <v>180.898</v>
      </c>
      <c r="B162">
        <v>180.898</v>
      </c>
      <c r="C162">
        <v>74.08</v>
      </c>
      <c r="D162">
        <v>74.08</v>
      </c>
      <c r="E162" t="s">
        <v>129</v>
      </c>
      <c r="F162" s="4">
        <v>74.08</v>
      </c>
    </row>
    <row r="163" spans="1:7" x14ac:dyDescent="0.35">
      <c r="B163">
        <v>54.9011</v>
      </c>
      <c r="C163">
        <v>74.08</v>
      </c>
      <c r="D163">
        <v>74.08</v>
      </c>
      <c r="E163" t="s">
        <v>130</v>
      </c>
      <c r="F163" s="4">
        <v>74.08</v>
      </c>
    </row>
    <row r="164" spans="1:7" x14ac:dyDescent="0.35">
      <c r="A164">
        <v>466.52297237602897</v>
      </c>
      <c r="B164">
        <v>466.52297237602897</v>
      </c>
      <c r="C164">
        <v>466.52297237602897</v>
      </c>
      <c r="D164">
        <v>466.52297237602897</v>
      </c>
      <c r="E164" t="s">
        <v>131</v>
      </c>
      <c r="F164" s="4">
        <v>466.52297237602897</v>
      </c>
    </row>
    <row r="165" spans="1:7" x14ac:dyDescent="0.35">
      <c r="A165">
        <v>51.058599999999998</v>
      </c>
      <c r="B165">
        <v>51.058599999999998</v>
      </c>
      <c r="C165">
        <v>51.3</v>
      </c>
      <c r="D165">
        <v>51.3</v>
      </c>
      <c r="E165" t="s">
        <v>132</v>
      </c>
      <c r="F165" s="4">
        <v>51.3</v>
      </c>
    </row>
    <row r="166" spans="1:7" x14ac:dyDescent="0.35">
      <c r="A166">
        <v>60.874099999999999</v>
      </c>
      <c r="B166">
        <v>60.874099999999999</v>
      </c>
      <c r="C166">
        <v>105.9</v>
      </c>
      <c r="D166">
        <v>105.9</v>
      </c>
      <c r="E166" t="s">
        <v>133</v>
      </c>
      <c r="F166" s="4">
        <v>105.9</v>
      </c>
    </row>
    <row r="167" spans="1:7" x14ac:dyDescent="0.35">
      <c r="A167">
        <v>40.392899999999997</v>
      </c>
      <c r="B167">
        <v>40.392899999999997</v>
      </c>
      <c r="C167">
        <v>40.392899999999997</v>
      </c>
      <c r="D167">
        <v>40.392899999999997</v>
      </c>
      <c r="E167" t="s">
        <v>134</v>
      </c>
      <c r="F167" s="4">
        <v>40.392899999999997</v>
      </c>
    </row>
    <row r="168" spans="1:7" x14ac:dyDescent="0.35">
      <c r="A168">
        <v>44.269199999999998</v>
      </c>
      <c r="B168">
        <v>44.269199999999998</v>
      </c>
      <c r="C168">
        <v>0</v>
      </c>
      <c r="D168">
        <v>0</v>
      </c>
      <c r="E168" t="s">
        <v>135</v>
      </c>
      <c r="F168" s="4">
        <v>44.269199999999998</v>
      </c>
      <c r="G168" t="s">
        <v>197</v>
      </c>
    </row>
    <row r="169" spans="1:7" x14ac:dyDescent="0.35">
      <c r="A169">
        <v>22.147099999999998</v>
      </c>
      <c r="B169">
        <v>22.147099999999998</v>
      </c>
      <c r="C169">
        <v>0</v>
      </c>
      <c r="D169">
        <v>0</v>
      </c>
      <c r="E169" t="s">
        <v>136</v>
      </c>
      <c r="F169" s="4">
        <v>64.047899999999998</v>
      </c>
      <c r="G169" t="s">
        <v>197</v>
      </c>
    </row>
    <row r="170" spans="1:7" x14ac:dyDescent="0.35">
      <c r="B170">
        <v>48.698900000000002</v>
      </c>
      <c r="C170" t="s">
        <v>183</v>
      </c>
      <c r="D170">
        <v>0</v>
      </c>
      <c r="E170" t="s">
        <v>151</v>
      </c>
      <c r="F170" s="4">
        <v>24.0946</v>
      </c>
      <c r="G170" t="s">
        <v>203</v>
      </c>
    </row>
    <row r="171" spans="1:7" x14ac:dyDescent="0.35">
      <c r="A171">
        <v>117.36499999999999</v>
      </c>
      <c r="B171">
        <v>117.36499999999999</v>
      </c>
      <c r="C171">
        <v>117.36499999999999</v>
      </c>
      <c r="D171">
        <v>117.36499999999999</v>
      </c>
      <c r="E171" t="s">
        <v>137</v>
      </c>
      <c r="F171" s="4">
        <v>117.36499999999999</v>
      </c>
    </row>
    <row r="172" spans="1:7" x14ac:dyDescent="0.35">
      <c r="A172">
        <v>28.955500000000001</v>
      </c>
      <c r="B172">
        <v>28.955500000000001</v>
      </c>
      <c r="C172">
        <v>28.955500000000001</v>
      </c>
      <c r="D172">
        <v>28.955500000000001</v>
      </c>
      <c r="E172" t="s">
        <v>138</v>
      </c>
      <c r="F172" s="4">
        <v>28.955500000000001</v>
      </c>
    </row>
    <row r="173" spans="1:7" x14ac:dyDescent="0.35">
      <c r="A173">
        <v>358.70519999999999</v>
      </c>
      <c r="B173">
        <v>358.70519999999999</v>
      </c>
      <c r="C173" t="s">
        <v>184</v>
      </c>
      <c r="D173">
        <v>0</v>
      </c>
      <c r="E173" t="s">
        <v>139</v>
      </c>
      <c r="F173" s="4">
        <v>25.0928</v>
      </c>
      <c r="G173" t="s">
        <v>204</v>
      </c>
    </row>
    <row r="174" spans="1:7" x14ac:dyDescent="0.35">
      <c r="A174">
        <v>697.25527250729999</v>
      </c>
      <c r="B174">
        <v>697.25527250729999</v>
      </c>
      <c r="C174">
        <v>697.25527250729999</v>
      </c>
      <c r="D174">
        <v>697.25527250729999</v>
      </c>
      <c r="E174" t="s">
        <v>140</v>
      </c>
      <c r="F174" s="4">
        <v>697.25527250729999</v>
      </c>
    </row>
    <row r="175" spans="1:7" x14ac:dyDescent="0.35">
      <c r="B175">
        <v>197.54669999999999</v>
      </c>
      <c r="C175" t="s">
        <v>185</v>
      </c>
      <c r="D175">
        <v>0</v>
      </c>
      <c r="E175" t="s">
        <v>152</v>
      </c>
      <c r="F175" s="4">
        <v>38.216900000000003</v>
      </c>
      <c r="G175" t="s">
        <v>197</v>
      </c>
    </row>
    <row r="176" spans="1:7" x14ac:dyDescent="0.35">
      <c r="B176">
        <v>145.52719999999999</v>
      </c>
      <c r="C176" t="s">
        <v>186</v>
      </c>
      <c r="D176">
        <v>0</v>
      </c>
      <c r="E176" t="s">
        <v>141</v>
      </c>
      <c r="F176" s="4">
        <v>38.190199999999997</v>
      </c>
      <c r="G176" t="s">
        <v>202</v>
      </c>
    </row>
    <row r="177" spans="1:7" x14ac:dyDescent="0.35">
      <c r="A177">
        <v>48.190199999999997</v>
      </c>
      <c r="B177">
        <v>48.190199999999997</v>
      </c>
      <c r="C177">
        <v>0</v>
      </c>
      <c r="D177">
        <v>0</v>
      </c>
      <c r="E177" t="s">
        <v>142</v>
      </c>
      <c r="F177" s="4">
        <v>48.190199999999997</v>
      </c>
      <c r="G177" t="s">
        <v>202</v>
      </c>
    </row>
    <row r="178" spans="1:7" x14ac:dyDescent="0.35">
      <c r="B178">
        <v>156.63489999999999</v>
      </c>
      <c r="C178" t="s">
        <v>187</v>
      </c>
      <c r="D178">
        <v>0</v>
      </c>
      <c r="E178" t="s">
        <v>143</v>
      </c>
      <c r="F178" s="4">
        <v>24.3367</v>
      </c>
      <c r="G178" t="s">
        <v>204</v>
      </c>
    </row>
    <row r="179" spans="1:7" x14ac:dyDescent="0.35">
      <c r="A179">
        <v>31.341799999999999</v>
      </c>
      <c r="B179">
        <v>31.341799999999999</v>
      </c>
      <c r="C179" t="s">
        <v>188</v>
      </c>
      <c r="D179">
        <v>0</v>
      </c>
      <c r="E179" t="s">
        <v>144</v>
      </c>
      <c r="F179" s="4">
        <v>24.567</v>
      </c>
      <c r="G179" t="s">
        <v>197</v>
      </c>
    </row>
    <row r="180" spans="1:7" x14ac:dyDescent="0.35">
      <c r="A180">
        <v>0.99112100000000003</v>
      </c>
      <c r="B180">
        <v>0.99112100000000003</v>
      </c>
      <c r="C180">
        <v>0</v>
      </c>
      <c r="D180">
        <v>0</v>
      </c>
      <c r="E180" t="s">
        <v>145</v>
      </c>
      <c r="F180" s="4">
        <v>0.99112100000000003</v>
      </c>
      <c r="G180" t="s">
        <v>197</v>
      </c>
    </row>
    <row r="181" spans="1:7" x14ac:dyDescent="0.35">
      <c r="B181">
        <v>38.492899999999999</v>
      </c>
      <c r="C181" t="s">
        <v>189</v>
      </c>
      <c r="D181">
        <v>0</v>
      </c>
      <c r="E181" t="s">
        <v>146</v>
      </c>
      <c r="F181" s="4">
        <v>73.188599999999994</v>
      </c>
      <c r="G181" t="s">
        <v>198</v>
      </c>
    </row>
    <row r="182" spans="1:7" x14ac:dyDescent="0.35">
      <c r="A182">
        <v>24.831399999999999</v>
      </c>
      <c r="B182">
        <v>24.831399999999999</v>
      </c>
      <c r="C182">
        <v>0</v>
      </c>
      <c r="D182">
        <v>0</v>
      </c>
      <c r="E182" t="s">
        <v>147</v>
      </c>
      <c r="F182" s="4">
        <v>24.831399999999999</v>
      </c>
      <c r="G182" t="s">
        <v>204</v>
      </c>
    </row>
    <row r="183" spans="1:7" x14ac:dyDescent="0.35">
      <c r="A183">
        <v>59.553699999999999</v>
      </c>
      <c r="B183">
        <v>59.553699999999999</v>
      </c>
      <c r="C183">
        <v>0</v>
      </c>
      <c r="D183">
        <v>0</v>
      </c>
      <c r="E183" t="s">
        <v>148</v>
      </c>
      <c r="F183" s="4">
        <v>59.553699999999999</v>
      </c>
      <c r="G183" t="s">
        <v>197</v>
      </c>
    </row>
    <row r="184" spans="1:7" x14ac:dyDescent="0.35">
      <c r="A184">
        <v>50.351999999999997</v>
      </c>
      <c r="B184">
        <v>50.351999999999997</v>
      </c>
      <c r="C184">
        <v>0</v>
      </c>
      <c r="D184">
        <v>0</v>
      </c>
      <c r="E184" t="s">
        <v>149</v>
      </c>
      <c r="F184" s="4">
        <v>50.351999999999997</v>
      </c>
      <c r="G184" t="s">
        <v>198</v>
      </c>
    </row>
    <row r="192" spans="1:7" x14ac:dyDescent="0.35">
      <c r="F192"/>
    </row>
    <row r="193" spans="6:6" x14ac:dyDescent="0.35">
      <c r="F193"/>
    </row>
    <row r="194" spans="6:6" x14ac:dyDescent="0.35">
      <c r="F194"/>
    </row>
    <row r="195" spans="6:6" x14ac:dyDescent="0.35">
      <c r="F195"/>
    </row>
    <row r="196" spans="6:6" x14ac:dyDescent="0.35">
      <c r="F196"/>
    </row>
    <row r="197" spans="6:6" x14ac:dyDescent="0.35">
      <c r="F197"/>
    </row>
    <row r="198" spans="6:6" x14ac:dyDescent="0.35">
      <c r="F198"/>
    </row>
    <row r="199" spans="6:6" x14ac:dyDescent="0.35">
      <c r="F199"/>
    </row>
    <row r="200" spans="6:6" x14ac:dyDescent="0.35">
      <c r="F200"/>
    </row>
    <row r="201" spans="6:6" x14ac:dyDescent="0.35">
      <c r="F201"/>
    </row>
    <row r="202" spans="6:6" x14ac:dyDescent="0.35">
      <c r="F202"/>
    </row>
    <row r="203" spans="6:6" x14ac:dyDescent="0.35">
      <c r="F203"/>
    </row>
    <row r="204" spans="6:6" x14ac:dyDescent="0.35">
      <c r="F204"/>
    </row>
    <row r="205" spans="6:6" x14ac:dyDescent="0.35">
      <c r="F205"/>
    </row>
    <row r="206" spans="6:6" x14ac:dyDescent="0.35">
      <c r="F206"/>
    </row>
    <row r="207" spans="6:6" x14ac:dyDescent="0.35">
      <c r="F207"/>
    </row>
    <row r="208" spans="6:6" x14ac:dyDescent="0.35">
      <c r="F208"/>
    </row>
    <row r="209" spans="6:6" x14ac:dyDescent="0.35">
      <c r="F209"/>
    </row>
    <row r="210" spans="6:6" x14ac:dyDescent="0.35">
      <c r="F210"/>
    </row>
    <row r="211" spans="6:6" x14ac:dyDescent="0.35">
      <c r="F211"/>
    </row>
    <row r="212" spans="6:6" x14ac:dyDescent="0.35">
      <c r="F212"/>
    </row>
    <row r="213" spans="6:6" x14ac:dyDescent="0.35">
      <c r="F2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LitAngleTable630</vt:lpstr>
      <vt:lpstr>angle table</vt:lpstr>
      <vt:lpstr>Angle Justification</vt:lpstr>
      <vt:lpstr>EpeakJustification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Gilbertson</cp:lastModifiedBy>
  <dcterms:created xsi:type="dcterms:W3CDTF">2016-07-01T18:15:04Z</dcterms:created>
  <dcterms:modified xsi:type="dcterms:W3CDTF">2016-08-31T03:51:13Z</dcterms:modified>
</cp:coreProperties>
</file>