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ya Girdhar\Desktop\"/>
    </mc:Choice>
  </mc:AlternateContent>
  <xr:revisionPtr revIDLastSave="0" documentId="13_ncr:1_{7759C0ED-9064-4927-9139-68A2C81B21A0}" xr6:coauthVersionLast="47" xr6:coauthVersionMax="47" xr10:uidLastSave="{00000000-0000-0000-0000-000000000000}"/>
  <bookViews>
    <workbookView xWindow="-108" yWindow="-108" windowWidth="20376" windowHeight="12096" tabRatio="934" xr2:uid="{00000000-000D-0000-FFFF-FFFF00000000}"/>
  </bookViews>
  <sheets>
    <sheet name="Camels Framework" sheetId="2" r:id="rId1"/>
    <sheet name="Working Notes" sheetId="7" r:id="rId2"/>
    <sheet name="SBI" sheetId="12" r:id="rId3"/>
    <sheet name="HDFC" sheetId="11" r:id="rId4"/>
    <sheet name="ICICI" sheetId="13" r:id="rId5"/>
    <sheet name="Axis" sheetId="14" r:id="rId6"/>
    <sheet name="Kotak Mahindra" sheetId="15" r:id="rId7"/>
    <sheet name="Bank of Baroda" sheetId="17" r:id="rId8"/>
    <sheet name="PNB" sheetId="19" r:id="rId9"/>
    <sheet name="Canara Bank" sheetId="20" r:id="rId10"/>
    <sheet name="Union Bank" sheetId="22" r:id="rId11"/>
    <sheet name="IDBI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7" l="1"/>
  <c r="J37" i="7"/>
  <c r="I37" i="7"/>
  <c r="H37" i="7"/>
  <c r="G37" i="7"/>
  <c r="F37" i="7"/>
  <c r="E37" i="7"/>
  <c r="D37" i="7"/>
  <c r="C37" i="7"/>
  <c r="K34" i="7"/>
  <c r="J34" i="7"/>
  <c r="I34" i="7"/>
  <c r="H34" i="7"/>
  <c r="G34" i="7"/>
  <c r="F34" i="7"/>
  <c r="E34" i="7"/>
  <c r="D34" i="7"/>
  <c r="C34" i="7"/>
  <c r="B37" i="7"/>
  <c r="B34" i="7"/>
  <c r="K32" i="7"/>
  <c r="J32" i="7"/>
  <c r="I32" i="7"/>
  <c r="H32" i="7"/>
  <c r="G32" i="7"/>
  <c r="F32" i="7"/>
  <c r="E32" i="7"/>
  <c r="D32" i="7"/>
  <c r="C32" i="7"/>
  <c r="B32" i="7"/>
  <c r="K30" i="7"/>
  <c r="D30" i="7"/>
  <c r="J30" i="7"/>
  <c r="I30" i="7"/>
  <c r="H30" i="7"/>
  <c r="G30" i="7"/>
  <c r="F30" i="7"/>
  <c r="E30" i="7"/>
  <c r="C30" i="7"/>
  <c r="B30" i="7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17" i="7"/>
  <c r="J17" i="7"/>
  <c r="I17" i="7"/>
  <c r="H17" i="7"/>
  <c r="G17" i="7"/>
  <c r="F17" i="7"/>
  <c r="E17" i="7"/>
  <c r="D17" i="7"/>
  <c r="C17" i="7"/>
  <c r="B17" i="7"/>
  <c r="K24" i="7"/>
  <c r="J24" i="7"/>
  <c r="I24" i="7"/>
  <c r="H24" i="7"/>
  <c r="G24" i="7"/>
  <c r="F24" i="7"/>
  <c r="E24" i="7"/>
  <c r="D24" i="7"/>
  <c r="C24" i="7"/>
  <c r="B24" i="7"/>
  <c r="K14" i="7"/>
  <c r="J14" i="7"/>
  <c r="I14" i="7"/>
  <c r="H14" i="7"/>
  <c r="G14" i="7"/>
  <c r="F14" i="7"/>
  <c r="E14" i="7"/>
  <c r="D14" i="7"/>
  <c r="C14" i="7"/>
  <c r="B38" i="7" l="1"/>
  <c r="G38" i="7"/>
  <c r="G39" i="7" s="1"/>
  <c r="Q14" i="2" s="1"/>
  <c r="H38" i="7"/>
  <c r="H39" i="7" s="1"/>
  <c r="Q15" i="2" s="1"/>
  <c r="C31" i="7"/>
  <c r="M10" i="2" s="1"/>
  <c r="F35" i="7"/>
  <c r="O13" i="2" s="1"/>
  <c r="D35" i="7"/>
  <c r="O11" i="2" s="1"/>
  <c r="G35" i="7"/>
  <c r="O14" i="2" s="1"/>
  <c r="J38" i="7"/>
  <c r="J39" i="7" s="1"/>
  <c r="Q17" i="2" s="1"/>
  <c r="K38" i="7"/>
  <c r="K39" i="7" s="1"/>
  <c r="Q18" i="2" s="1"/>
  <c r="C35" i="7"/>
  <c r="O10" i="2" s="1"/>
  <c r="F38" i="7"/>
  <c r="F39" i="7" s="1"/>
  <c r="Q13" i="2" s="1"/>
  <c r="K35" i="7"/>
  <c r="O18" i="2" s="1"/>
  <c r="I35" i="7"/>
  <c r="J35" i="7"/>
  <c r="O17" i="2" s="1"/>
  <c r="I38" i="7"/>
  <c r="I39" i="7" s="1"/>
  <c r="Q16" i="2" s="1"/>
  <c r="E35" i="7"/>
  <c r="O12" i="2" s="1"/>
  <c r="E38" i="7"/>
  <c r="E39" i="7" s="1"/>
  <c r="Q12" i="2" s="1"/>
  <c r="H35" i="7"/>
  <c r="O15" i="2" s="1"/>
  <c r="D38" i="7"/>
  <c r="D39" i="7" s="1"/>
  <c r="Q11" i="2" s="1"/>
  <c r="C38" i="7"/>
  <c r="C39" i="7" s="1"/>
  <c r="Q10" i="2" s="1"/>
  <c r="H31" i="7"/>
  <c r="M15" i="2" s="1"/>
  <c r="I31" i="7"/>
  <c r="M16" i="2" s="1"/>
  <c r="J28" i="7"/>
  <c r="J29" i="7" s="1"/>
  <c r="L17" i="2" s="1"/>
  <c r="F31" i="7"/>
  <c r="M13" i="2" s="1"/>
  <c r="K31" i="7"/>
  <c r="M18" i="2" s="1"/>
  <c r="G28" i="7"/>
  <c r="G29" i="7" s="1"/>
  <c r="L14" i="2" s="1"/>
  <c r="H28" i="7"/>
  <c r="H29" i="7" s="1"/>
  <c r="L15" i="2" s="1"/>
  <c r="G31" i="7"/>
  <c r="M14" i="2" s="1"/>
  <c r="E28" i="7"/>
  <c r="E29" i="7" s="1"/>
  <c r="L12" i="2" s="1"/>
  <c r="J31" i="7"/>
  <c r="M17" i="2" s="1"/>
  <c r="D31" i="7"/>
  <c r="M11" i="2" s="1"/>
  <c r="E31" i="7"/>
  <c r="M12" i="2" s="1"/>
  <c r="I28" i="7"/>
  <c r="I29" i="7" s="1"/>
  <c r="L16" i="2" s="1"/>
  <c r="C28" i="7"/>
  <c r="C29" i="7" s="1"/>
  <c r="L10" i="2" s="1"/>
  <c r="D28" i="7"/>
  <c r="D29" i="7" s="1"/>
  <c r="L11" i="2" s="1"/>
  <c r="F28" i="7"/>
  <c r="F29" i="7" s="1"/>
  <c r="L13" i="2" s="1"/>
  <c r="K28" i="7"/>
  <c r="K29" i="7" s="1"/>
  <c r="L18" i="2" s="1"/>
  <c r="B35" i="7"/>
  <c r="B31" i="7"/>
  <c r="B28" i="7"/>
  <c r="B29" i="7" s="1"/>
  <c r="I21" i="7"/>
  <c r="J21" i="7"/>
  <c r="C21" i="7"/>
  <c r="E21" i="7"/>
  <c r="F21" i="7"/>
  <c r="D21" i="7"/>
  <c r="K21" i="7"/>
  <c r="H21" i="7"/>
  <c r="G18" i="7"/>
  <c r="I14" i="2" s="1"/>
  <c r="J18" i="7"/>
  <c r="I17" i="2" s="1"/>
  <c r="H18" i="7"/>
  <c r="I15" i="2" s="1"/>
  <c r="G21" i="7"/>
  <c r="D18" i="7"/>
  <c r="I11" i="2" s="1"/>
  <c r="K18" i="7"/>
  <c r="I18" i="2" s="1"/>
  <c r="E18" i="7"/>
  <c r="I12" i="2" s="1"/>
  <c r="F18" i="7"/>
  <c r="I13" i="2" s="1"/>
  <c r="I18" i="7"/>
  <c r="I16" i="2" s="1"/>
  <c r="C18" i="7"/>
  <c r="I10" i="2" s="1"/>
  <c r="M27" i="2" l="1"/>
  <c r="O32" i="2"/>
  <c r="O24" i="2"/>
  <c r="L27" i="2"/>
  <c r="O28" i="2"/>
  <c r="O29" i="2"/>
  <c r="O27" i="2"/>
  <c r="O26" i="2"/>
  <c r="O31" i="2"/>
  <c r="O25" i="2"/>
  <c r="M25" i="2"/>
  <c r="M29" i="2"/>
  <c r="M28" i="2"/>
  <c r="M24" i="2"/>
  <c r="M26" i="2"/>
  <c r="M31" i="2"/>
  <c r="M30" i="2"/>
  <c r="M32" i="2"/>
  <c r="L26" i="2"/>
  <c r="L31" i="2"/>
  <c r="L25" i="2"/>
  <c r="L24" i="2"/>
  <c r="L30" i="2"/>
  <c r="L29" i="2"/>
  <c r="L28" i="2"/>
  <c r="L32" i="2"/>
  <c r="I27" i="2"/>
  <c r="I24" i="2"/>
  <c r="I30" i="2"/>
  <c r="I32" i="2"/>
  <c r="I26" i="2"/>
  <c r="I25" i="2"/>
  <c r="I29" i="2"/>
  <c r="I31" i="2"/>
  <c r="I28" i="2"/>
  <c r="O16" i="2"/>
  <c r="O30" i="2" s="1"/>
  <c r="M9" i="2"/>
  <c r="M23" i="2" s="1"/>
  <c r="L9" i="2"/>
  <c r="L23" i="2" s="1"/>
  <c r="O9" i="2"/>
  <c r="O23" i="2" s="1"/>
  <c r="B39" i="7"/>
  <c r="Q9" i="2" s="1"/>
  <c r="Q23" i="2" s="1"/>
  <c r="Q25" i="2" l="1"/>
  <c r="Q24" i="2"/>
  <c r="Q31" i="2"/>
  <c r="Q28" i="2"/>
  <c r="Q27" i="2"/>
  <c r="Q30" i="2"/>
  <c r="Q29" i="2"/>
  <c r="Q32" i="2"/>
  <c r="Q26" i="2"/>
  <c r="B14" i="7" l="1"/>
  <c r="K12" i="7"/>
  <c r="J12" i="7"/>
  <c r="I12" i="7"/>
  <c r="H12" i="7"/>
  <c r="G12" i="7"/>
  <c r="F12" i="7"/>
  <c r="E12" i="7"/>
  <c r="D12" i="7"/>
  <c r="C12" i="7"/>
  <c r="B12" i="7"/>
  <c r="K11" i="7"/>
  <c r="K36" i="7" s="1"/>
  <c r="P18" i="2" s="1"/>
  <c r="J11" i="7"/>
  <c r="J36" i="7" s="1"/>
  <c r="P17" i="2" s="1"/>
  <c r="I11" i="7"/>
  <c r="I36" i="7" s="1"/>
  <c r="P16" i="2" s="1"/>
  <c r="H11" i="7"/>
  <c r="H36" i="7" s="1"/>
  <c r="P15" i="2" s="1"/>
  <c r="G11" i="7"/>
  <c r="G36" i="7" s="1"/>
  <c r="P14" i="2" s="1"/>
  <c r="F11" i="7"/>
  <c r="F36" i="7" s="1"/>
  <c r="P13" i="2" s="1"/>
  <c r="E11" i="7"/>
  <c r="E36" i="7" s="1"/>
  <c r="P12" i="2" s="1"/>
  <c r="D11" i="7"/>
  <c r="D36" i="7" s="1"/>
  <c r="P11" i="2" s="1"/>
  <c r="C11" i="7"/>
  <c r="C36" i="7" s="1"/>
  <c r="P10" i="2" s="1"/>
  <c r="B11" i="7"/>
  <c r="B36" i="7" s="1"/>
  <c r="K4" i="7"/>
  <c r="J4" i="7"/>
  <c r="I4" i="7"/>
  <c r="H4" i="7"/>
  <c r="G4" i="7"/>
  <c r="F4" i="7"/>
  <c r="E4" i="7"/>
  <c r="D4" i="7"/>
  <c r="C4" i="7"/>
  <c r="B4" i="7"/>
  <c r="K3" i="7"/>
  <c r="J3" i="7"/>
  <c r="I3" i="7"/>
  <c r="H3" i="7"/>
  <c r="G3" i="7"/>
  <c r="F3" i="7"/>
  <c r="E3" i="7"/>
  <c r="D3" i="7"/>
  <c r="C3" i="7"/>
  <c r="B3" i="7"/>
  <c r="K20" i="7"/>
  <c r="J20" i="7"/>
  <c r="I20" i="7"/>
  <c r="H20" i="7"/>
  <c r="G20" i="7"/>
  <c r="F20" i="7"/>
  <c r="E20" i="7"/>
  <c r="D20" i="7"/>
  <c r="C20" i="7"/>
  <c r="B20" i="7"/>
  <c r="K7" i="7"/>
  <c r="J7" i="7"/>
  <c r="I7" i="7"/>
  <c r="H7" i="7"/>
  <c r="G7" i="7"/>
  <c r="F7" i="7"/>
  <c r="E7" i="7"/>
  <c r="D7" i="7"/>
  <c r="C7" i="7"/>
  <c r="B7" i="7"/>
  <c r="K19" i="7"/>
  <c r="K22" i="7" s="1"/>
  <c r="J18" i="2" s="1"/>
  <c r="J19" i="7"/>
  <c r="J22" i="7" s="1"/>
  <c r="J17" i="2" s="1"/>
  <c r="I19" i="7"/>
  <c r="I22" i="7" s="1"/>
  <c r="J16" i="2" s="1"/>
  <c r="H19" i="7"/>
  <c r="H22" i="7" s="1"/>
  <c r="J15" i="2" s="1"/>
  <c r="G19" i="7"/>
  <c r="G22" i="7" s="1"/>
  <c r="J14" i="2" s="1"/>
  <c r="E19" i="7"/>
  <c r="E22" i="7" s="1"/>
  <c r="J12" i="2" s="1"/>
  <c r="F19" i="7"/>
  <c r="F22" i="7" s="1"/>
  <c r="J13" i="2" s="1"/>
  <c r="D19" i="7"/>
  <c r="D22" i="7" s="1"/>
  <c r="J11" i="2" s="1"/>
  <c r="C19" i="7"/>
  <c r="C22" i="7" s="1"/>
  <c r="J10" i="2" s="1"/>
  <c r="B19" i="7"/>
  <c r="K5" i="7"/>
  <c r="J5" i="7"/>
  <c r="I5" i="7"/>
  <c r="H5" i="7"/>
  <c r="G5" i="7"/>
  <c r="F5" i="7"/>
  <c r="E5" i="7"/>
  <c r="D5" i="7"/>
  <c r="C5" i="7"/>
  <c r="B5" i="7"/>
  <c r="R18" i="2"/>
  <c r="R17" i="2"/>
  <c r="R16" i="2"/>
  <c r="R15" i="2"/>
  <c r="R14" i="2"/>
  <c r="R13" i="2"/>
  <c r="R12" i="2"/>
  <c r="R11" i="2"/>
  <c r="R10" i="2"/>
  <c r="R9" i="2"/>
  <c r="K6" i="7"/>
  <c r="J6" i="7"/>
  <c r="I6" i="7"/>
  <c r="H6" i="7"/>
  <c r="G6" i="7"/>
  <c r="F6" i="7"/>
  <c r="E6" i="7"/>
  <c r="D6" i="7"/>
  <c r="C6" i="7"/>
  <c r="B6" i="7"/>
  <c r="C18" i="2"/>
  <c r="C17" i="2"/>
  <c r="C16" i="2"/>
  <c r="C15" i="2"/>
  <c r="C14" i="2"/>
  <c r="C13" i="2"/>
  <c r="C12" i="2"/>
  <c r="C11" i="2"/>
  <c r="C10" i="2"/>
  <c r="C9" i="2"/>
  <c r="B18" i="2"/>
  <c r="B17" i="2"/>
  <c r="B16" i="2"/>
  <c r="B15" i="2"/>
  <c r="B14" i="2"/>
  <c r="B13" i="2"/>
  <c r="B12" i="2"/>
  <c r="B11" i="2"/>
  <c r="B10" i="2"/>
  <c r="B9" i="2"/>
  <c r="R23" i="2" l="1"/>
  <c r="R36" i="2" s="1"/>
  <c r="R31" i="2"/>
  <c r="R44" i="2" s="1"/>
  <c r="R32" i="2"/>
  <c r="R45" i="2" s="1"/>
  <c r="R24" i="2"/>
  <c r="R37" i="2" s="1"/>
  <c r="R26" i="2"/>
  <c r="R39" i="2" s="1"/>
  <c r="R27" i="2"/>
  <c r="R40" i="2" s="1"/>
  <c r="R28" i="2"/>
  <c r="R41" i="2" s="1"/>
  <c r="R29" i="2"/>
  <c r="R42" i="2" s="1"/>
  <c r="R25" i="2"/>
  <c r="R38" i="2" s="1"/>
  <c r="R30" i="2"/>
  <c r="R43" i="2" s="1"/>
  <c r="C31" i="2"/>
  <c r="P27" i="2"/>
  <c r="C32" i="2"/>
  <c r="P25" i="2"/>
  <c r="C25" i="2"/>
  <c r="C26" i="2"/>
  <c r="C27" i="2"/>
  <c r="C28" i="2"/>
  <c r="C24" i="2"/>
  <c r="C29" i="2"/>
  <c r="C30" i="2"/>
  <c r="P26" i="2"/>
  <c r="C23" i="2"/>
  <c r="P31" i="2"/>
  <c r="P29" i="2"/>
  <c r="P28" i="2"/>
  <c r="P30" i="2"/>
  <c r="P32" i="2"/>
  <c r="P24" i="2"/>
  <c r="B29" i="2"/>
  <c r="B31" i="2"/>
  <c r="B32" i="2"/>
  <c r="B23" i="2"/>
  <c r="B30" i="2"/>
  <c r="B28" i="2"/>
  <c r="B25" i="2"/>
  <c r="B26" i="2"/>
  <c r="B24" i="2"/>
  <c r="B27" i="2"/>
  <c r="P9" i="2"/>
  <c r="P23" i="2" s="1"/>
  <c r="K25" i="7"/>
  <c r="K18" i="2" s="1"/>
  <c r="K33" i="7"/>
  <c r="N18" i="2" s="1"/>
  <c r="I25" i="7"/>
  <c r="K16" i="2" s="1"/>
  <c r="I33" i="7"/>
  <c r="N16" i="2" s="1"/>
  <c r="C25" i="7"/>
  <c r="K10" i="2" s="1"/>
  <c r="C33" i="7"/>
  <c r="N10" i="2" s="1"/>
  <c r="D25" i="7"/>
  <c r="K11" i="2" s="1"/>
  <c r="D33" i="7"/>
  <c r="N11" i="2" s="1"/>
  <c r="E25" i="7"/>
  <c r="K12" i="2" s="1"/>
  <c r="E33" i="7"/>
  <c r="N12" i="2" s="1"/>
  <c r="J25" i="7"/>
  <c r="K17" i="2" s="1"/>
  <c r="J33" i="7"/>
  <c r="N17" i="2" s="1"/>
  <c r="F25" i="7"/>
  <c r="K13" i="2" s="1"/>
  <c r="F33" i="7"/>
  <c r="N13" i="2" s="1"/>
  <c r="H25" i="7"/>
  <c r="K15" i="2" s="1"/>
  <c r="H33" i="7"/>
  <c r="N15" i="2" s="1"/>
  <c r="G25" i="7"/>
  <c r="K14" i="2" s="1"/>
  <c r="G33" i="7"/>
  <c r="N14" i="2" s="1"/>
  <c r="B25" i="7"/>
  <c r="K9" i="2" s="1"/>
  <c r="B33" i="7"/>
  <c r="N9" i="2" s="1"/>
  <c r="J15" i="7"/>
  <c r="J16" i="7" s="1"/>
  <c r="G17" i="2" s="1"/>
  <c r="J40" i="7"/>
  <c r="E17" i="2" s="1"/>
  <c r="K15" i="7"/>
  <c r="K16" i="7" s="1"/>
  <c r="G18" i="2" s="1"/>
  <c r="K40" i="7"/>
  <c r="E18" i="2" s="1"/>
  <c r="C15" i="7"/>
  <c r="C16" i="7" s="1"/>
  <c r="G10" i="2" s="1"/>
  <c r="C40" i="7"/>
  <c r="E10" i="2" s="1"/>
  <c r="D15" i="7"/>
  <c r="D16" i="7" s="1"/>
  <c r="G11" i="2" s="1"/>
  <c r="D40" i="7"/>
  <c r="E11" i="2" s="1"/>
  <c r="F15" i="7"/>
  <c r="F16" i="7" s="1"/>
  <c r="G13" i="2" s="1"/>
  <c r="F40" i="7"/>
  <c r="E13" i="2" s="1"/>
  <c r="E15" i="7"/>
  <c r="E16" i="7" s="1"/>
  <c r="G12" i="2" s="1"/>
  <c r="E40" i="7"/>
  <c r="E12" i="2" s="1"/>
  <c r="H15" i="7"/>
  <c r="H16" i="7" s="1"/>
  <c r="G15" i="2" s="1"/>
  <c r="H40" i="7"/>
  <c r="E15" i="2" s="1"/>
  <c r="G15" i="7"/>
  <c r="G16" i="7" s="1"/>
  <c r="G14" i="2" s="1"/>
  <c r="G40" i="7"/>
  <c r="E14" i="2" s="1"/>
  <c r="I15" i="7"/>
  <c r="I16" i="7" s="1"/>
  <c r="G16" i="2" s="1"/>
  <c r="I40" i="7"/>
  <c r="E16" i="2" s="1"/>
  <c r="B40" i="7"/>
  <c r="B18" i="7"/>
  <c r="B21" i="7"/>
  <c r="B22" i="7" s="1"/>
  <c r="B15" i="7"/>
  <c r="K13" i="7"/>
  <c r="F18" i="2" s="1"/>
  <c r="H13" i="7"/>
  <c r="F15" i="2" s="1"/>
  <c r="I13" i="7"/>
  <c r="F16" i="2" s="1"/>
  <c r="F13" i="7"/>
  <c r="F13" i="2" s="1"/>
  <c r="D13" i="7"/>
  <c r="F11" i="2" s="1"/>
  <c r="C13" i="7"/>
  <c r="F10" i="2" s="1"/>
  <c r="E13" i="7"/>
  <c r="F12" i="2" s="1"/>
  <c r="J13" i="7"/>
  <c r="F17" i="2" s="1"/>
  <c r="G13" i="7"/>
  <c r="F14" i="2" s="1"/>
  <c r="B13" i="7"/>
  <c r="B23" i="7"/>
  <c r="C23" i="7"/>
  <c r="H10" i="2" s="1"/>
  <c r="F23" i="7"/>
  <c r="H13" i="2" s="1"/>
  <c r="J23" i="7"/>
  <c r="H17" i="2" s="1"/>
  <c r="D23" i="7"/>
  <c r="H11" i="2" s="1"/>
  <c r="E23" i="7"/>
  <c r="H12" i="2" s="1"/>
  <c r="G23" i="7"/>
  <c r="H14" i="2" s="1"/>
  <c r="I23" i="7"/>
  <c r="H16" i="2" s="1"/>
  <c r="K23" i="7"/>
  <c r="H18" i="2" s="1"/>
  <c r="H23" i="7"/>
  <c r="H15" i="2" s="1"/>
  <c r="C8" i="7"/>
  <c r="C9" i="7" s="1"/>
  <c r="C10" i="7" s="1"/>
  <c r="D10" i="2" s="1"/>
  <c r="D8" i="7"/>
  <c r="D9" i="7" s="1"/>
  <c r="D10" i="7" s="1"/>
  <c r="D11" i="2" s="1"/>
  <c r="E8" i="7"/>
  <c r="E9" i="7" s="1"/>
  <c r="E10" i="7" s="1"/>
  <c r="D12" i="2" s="1"/>
  <c r="H8" i="7"/>
  <c r="H9" i="7" s="1"/>
  <c r="H10" i="7" s="1"/>
  <c r="D15" i="2" s="1"/>
  <c r="I8" i="7"/>
  <c r="I9" i="7" s="1"/>
  <c r="I10" i="7" s="1"/>
  <c r="J8" i="7"/>
  <c r="J9" i="7" s="1"/>
  <c r="J10" i="7" s="1"/>
  <c r="K8" i="7"/>
  <c r="K9" i="7" s="1"/>
  <c r="K10" i="7" s="1"/>
  <c r="D18" i="2" s="1"/>
  <c r="F8" i="7"/>
  <c r="F9" i="7" s="1"/>
  <c r="F10" i="7" s="1"/>
  <c r="D13" i="2" s="1"/>
  <c r="G8" i="7"/>
  <c r="G9" i="7" s="1"/>
  <c r="G10" i="7" s="1"/>
  <c r="D14" i="2" s="1"/>
  <c r="B8" i="7"/>
  <c r="B9" i="7" s="1"/>
  <c r="B10" i="7" s="1"/>
  <c r="D9" i="2" s="1"/>
  <c r="N24" i="2" l="1"/>
  <c r="E24" i="2"/>
  <c r="E25" i="2"/>
  <c r="N25" i="2"/>
  <c r="N30" i="2"/>
  <c r="N27" i="2"/>
  <c r="N32" i="2"/>
  <c r="N31" i="2"/>
  <c r="N28" i="2"/>
  <c r="N29" i="2"/>
  <c r="N26" i="2"/>
  <c r="E26" i="2"/>
  <c r="N23" i="2"/>
  <c r="E27" i="2"/>
  <c r="E30" i="2"/>
  <c r="E28" i="2"/>
  <c r="E32" i="2"/>
  <c r="E29" i="2"/>
  <c r="E31" i="2"/>
  <c r="K27" i="2"/>
  <c r="K32" i="2"/>
  <c r="K31" i="2"/>
  <c r="K26" i="2"/>
  <c r="K25" i="2"/>
  <c r="K28" i="2"/>
  <c r="K24" i="2"/>
  <c r="K29" i="2"/>
  <c r="K30" i="2"/>
  <c r="K23" i="2"/>
  <c r="G24" i="2"/>
  <c r="F31" i="2"/>
  <c r="H29" i="2"/>
  <c r="H32" i="2"/>
  <c r="H30" i="2"/>
  <c r="H26" i="2"/>
  <c r="H25" i="2"/>
  <c r="H28" i="2"/>
  <c r="H31" i="2"/>
  <c r="H27" i="2"/>
  <c r="H24" i="2"/>
  <c r="G30" i="2"/>
  <c r="G28" i="2"/>
  <c r="G27" i="2"/>
  <c r="G31" i="2"/>
  <c r="G26" i="2"/>
  <c r="G32" i="2"/>
  <c r="G29" i="2"/>
  <c r="G25" i="2"/>
  <c r="D25" i="2"/>
  <c r="D28" i="2"/>
  <c r="D26" i="2"/>
  <c r="D24" i="2"/>
  <c r="F28" i="2"/>
  <c r="F26" i="2"/>
  <c r="D23" i="2"/>
  <c r="F24" i="2"/>
  <c r="F25" i="2"/>
  <c r="F27" i="2"/>
  <c r="F29" i="2"/>
  <c r="F30" i="2"/>
  <c r="F32" i="2"/>
  <c r="D32" i="2"/>
  <c r="D29" i="2"/>
  <c r="D27" i="2"/>
  <c r="E9" i="2"/>
  <c r="E23" i="2" s="1"/>
  <c r="J9" i="2"/>
  <c r="I9" i="2"/>
  <c r="I23" i="2" s="1"/>
  <c r="H9" i="2"/>
  <c r="H23" i="2" s="1"/>
  <c r="F9" i="2"/>
  <c r="F23" i="2" s="1"/>
  <c r="D17" i="2"/>
  <c r="D31" i="2" s="1"/>
  <c r="D16" i="2"/>
  <c r="D30" i="2" s="1"/>
  <c r="B16" i="7"/>
  <c r="K45" i="2" l="1"/>
  <c r="K40" i="2"/>
  <c r="K39" i="2"/>
  <c r="K38" i="2"/>
  <c r="K41" i="2"/>
  <c r="K44" i="2"/>
  <c r="K43" i="2"/>
  <c r="K42" i="2"/>
  <c r="K37" i="2"/>
  <c r="K36" i="2"/>
  <c r="J23" i="2"/>
  <c r="J32" i="2"/>
  <c r="J30" i="2"/>
  <c r="J26" i="2"/>
  <c r="J29" i="2"/>
  <c r="J31" i="2"/>
  <c r="J25" i="2"/>
  <c r="J27" i="2"/>
  <c r="J28" i="2"/>
  <c r="J24" i="2"/>
  <c r="G9" i="2"/>
  <c r="G23" i="2" s="1"/>
  <c r="R22" i="2" l="1"/>
  <c r="Q19" i="2"/>
  <c r="J19" i="2"/>
  <c r="H37" i="2" s="1"/>
  <c r="G19" i="2"/>
  <c r="E36" i="2" s="1"/>
  <c r="D19" i="2"/>
  <c r="B37" i="2" s="1"/>
  <c r="A7" i="7"/>
  <c r="A3" i="7"/>
  <c r="O36" i="2" l="1"/>
  <c r="O44" i="2"/>
  <c r="O40" i="2"/>
  <c r="O38" i="2"/>
  <c r="O42" i="2"/>
  <c r="O37" i="2"/>
  <c r="O41" i="2"/>
  <c r="O39" i="2"/>
  <c r="O45" i="2"/>
  <c r="O43" i="2"/>
  <c r="H40" i="2"/>
  <c r="H41" i="2"/>
  <c r="H39" i="2"/>
  <c r="H36" i="2"/>
  <c r="H43" i="2"/>
  <c r="H38" i="2"/>
  <c r="H42" i="2"/>
  <c r="H44" i="2"/>
  <c r="H45" i="2"/>
  <c r="E39" i="2"/>
  <c r="E41" i="2"/>
  <c r="E37" i="2"/>
  <c r="B50" i="2" s="1"/>
  <c r="E42" i="2"/>
  <c r="E38" i="2"/>
  <c r="E45" i="2"/>
  <c r="E40" i="2"/>
  <c r="E44" i="2"/>
  <c r="E43" i="2"/>
  <c r="B45" i="2"/>
  <c r="B44" i="2"/>
  <c r="B36" i="2"/>
  <c r="B38" i="2"/>
  <c r="B40" i="2"/>
  <c r="B41" i="2"/>
  <c r="B39" i="2"/>
  <c r="B42" i="2"/>
  <c r="B43" i="2"/>
  <c r="B52" i="2" l="1"/>
  <c r="B58" i="2"/>
  <c r="B54" i="2"/>
  <c r="B51" i="2"/>
  <c r="B53" i="2"/>
  <c r="B49" i="2"/>
  <c r="B57" i="2"/>
  <c r="B56" i="2"/>
  <c r="B55" i="2"/>
</calcChain>
</file>

<file path=xl/sharedStrings.xml><?xml version="1.0" encoding="utf-8"?>
<sst xmlns="http://schemas.openxmlformats.org/spreadsheetml/2006/main" count="2513" uniqueCount="1054">
  <si>
    <t>CRAR</t>
  </si>
  <si>
    <t>Coverage</t>
  </si>
  <si>
    <t>D/E</t>
  </si>
  <si>
    <t>NPA/Net Advances</t>
  </si>
  <si>
    <t>Gsec/ Investments</t>
  </si>
  <si>
    <t>Standard Advances/Total Advance Ratio</t>
  </si>
  <si>
    <t>Total Advances/Total Deposits</t>
  </si>
  <si>
    <t>Busisness Per Employee</t>
  </si>
  <si>
    <t>Profit Per Emp</t>
  </si>
  <si>
    <t>ROA</t>
  </si>
  <si>
    <t>Income Spread/Total Asset</t>
  </si>
  <si>
    <t>Operating Profit /Total Asset</t>
  </si>
  <si>
    <t>Operating expenses by Net Inc</t>
  </si>
  <si>
    <t>Cash Asset/Total Asset</t>
  </si>
  <si>
    <t>Gsec/Total Asset</t>
  </si>
  <si>
    <t>Liquid Asset/ Total Asset Ratio</t>
  </si>
  <si>
    <t>HDFC Bank</t>
  </si>
  <si>
    <t>ICICI Bank</t>
  </si>
  <si>
    <t>Axis Bank</t>
  </si>
  <si>
    <t>Net Worth</t>
  </si>
  <si>
    <t>Gsec</t>
  </si>
  <si>
    <t>TI</t>
  </si>
  <si>
    <t>Gsec/TI</t>
  </si>
  <si>
    <t>Total Advances</t>
  </si>
  <si>
    <t>Net of Gross NPA to TA</t>
  </si>
  <si>
    <t>Standard Advances/ Total Advance Ratio</t>
  </si>
  <si>
    <t>No. of Employees</t>
  </si>
  <si>
    <t>PAT</t>
  </si>
  <si>
    <t>Businees (TA+TD)</t>
  </si>
  <si>
    <t>Business Per Emp</t>
  </si>
  <si>
    <t>Total Assets</t>
  </si>
  <si>
    <t>Interest earned</t>
  </si>
  <si>
    <t>Interest Expended</t>
  </si>
  <si>
    <t>Spread</t>
  </si>
  <si>
    <t>Spread by Total Assets</t>
  </si>
  <si>
    <t>Operating Profit</t>
  </si>
  <si>
    <t>Operating Profit/Total Assets</t>
  </si>
  <si>
    <t xml:space="preserve">Operating Expenses </t>
  </si>
  <si>
    <t>Operating Expenses by NI</t>
  </si>
  <si>
    <t>Networth - NPA</t>
  </si>
  <si>
    <t>Cash Assets</t>
  </si>
  <si>
    <t>Cash Assets by Total Assets</t>
  </si>
  <si>
    <t>Liquid Asset</t>
  </si>
  <si>
    <t>Balance at Short Notice</t>
  </si>
  <si>
    <t>Liquid Asset / TD Ratio</t>
  </si>
  <si>
    <t>Capital</t>
  </si>
  <si>
    <t>Reserves &amp; Surplus</t>
  </si>
  <si>
    <t>Bank Name</t>
  </si>
  <si>
    <t>Capital Adequacy</t>
  </si>
  <si>
    <t>Higher the Better</t>
  </si>
  <si>
    <t>Lower the Better</t>
  </si>
  <si>
    <t>Asset Quality</t>
  </si>
  <si>
    <t>Management Quality</t>
  </si>
  <si>
    <t>Earning Ability</t>
  </si>
  <si>
    <t>Liquidity</t>
  </si>
  <si>
    <t>Weights</t>
  </si>
  <si>
    <t>Composite Weights</t>
  </si>
  <si>
    <t>Sensivity to Market Risk</t>
  </si>
  <si>
    <t>Lower the better</t>
  </si>
  <si>
    <t>Sensitivity To Market Risk</t>
  </si>
  <si>
    <t>CAMELS Score</t>
  </si>
  <si>
    <t>Interest Earned</t>
  </si>
  <si>
    <t>Other Income</t>
  </si>
  <si>
    <t>Total Income</t>
  </si>
  <si>
    <t>Operating Expenses</t>
  </si>
  <si>
    <t>Provisions and Contingencies</t>
  </si>
  <si>
    <t>Profit After Tax</t>
  </si>
  <si>
    <t>Deposits</t>
  </si>
  <si>
    <t>Borrowings</t>
  </si>
  <si>
    <t>Total Liabilities</t>
  </si>
  <si>
    <t>Investments</t>
  </si>
  <si>
    <t>Advances</t>
  </si>
  <si>
    <t>Capital Work in Progress</t>
  </si>
  <si>
    <t>Other Assets</t>
  </si>
  <si>
    <t>CAMELS  MODEL</t>
  </si>
  <si>
    <t>Actual Values (Table 1 )</t>
  </si>
  <si>
    <t>Composite Index - Ratio Wise (Table 2)</t>
  </si>
  <si>
    <t>Composite Index - CAMELS (Table 3)</t>
  </si>
  <si>
    <t>Table 4</t>
  </si>
  <si>
    <t xml:space="preserve"> SBI Bank</t>
  </si>
  <si>
    <t>Kotak Mahindra Bank</t>
  </si>
  <si>
    <t>Bank of Baroda</t>
  </si>
  <si>
    <t>Punjab National Bank</t>
  </si>
  <si>
    <t>Canara Bank</t>
  </si>
  <si>
    <t>IDBI Bank</t>
  </si>
  <si>
    <t>Union Bank of India</t>
  </si>
  <si>
    <t>SBI Bank</t>
  </si>
  <si>
    <t>Company Fundamentals - Balance Sheet</t>
  </si>
  <si>
    <t>Company Name</t>
  </si>
  <si>
    <t>HDFC Bank Ltd (HDBK.NS)</t>
  </si>
  <si>
    <t>Country of Exchange</t>
  </si>
  <si>
    <t>India</t>
  </si>
  <si>
    <t>Country of Headquarters</t>
  </si>
  <si>
    <t>TRBC Industry Group</t>
  </si>
  <si>
    <t>Banking Services</t>
  </si>
  <si>
    <t>CF Template</t>
  </si>
  <si>
    <t>BNK</t>
  </si>
  <si>
    <t>Consolidation Basis</t>
  </si>
  <si>
    <t>Consol. Priority</t>
  </si>
  <si>
    <t>Scaling</t>
  </si>
  <si>
    <t>Thousands</t>
  </si>
  <si>
    <t>Period</t>
  </si>
  <si>
    <t>Annual</t>
  </si>
  <si>
    <t>Export Date</t>
  </si>
  <si>
    <t>Statement Data</t>
  </si>
  <si>
    <t>2023</t>
  </si>
  <si>
    <t>Period End Date</t>
  </si>
  <si>
    <t>Balance Sheet - Company Specific (Currency: Indian Rupee)</t>
  </si>
  <si>
    <t>Field Name</t>
  </si>
  <si>
    <t>31-03-2023</t>
  </si>
  <si>
    <t>Cash and balances with Reserve Bank of India</t>
  </si>
  <si>
    <t>Cash in hand</t>
  </si>
  <si>
    <t>Balance with Reserve Bank of India - In current accounts</t>
  </si>
  <si>
    <t>Balance with Reserve Bank of India - In other accounts</t>
  </si>
  <si>
    <t>Balances with banks and money at call and short notice</t>
  </si>
  <si>
    <t>Money at call and short notice - In India</t>
  </si>
  <si>
    <t>Money at call and short notice - Outside India</t>
  </si>
  <si>
    <t>In deposit accounts</t>
  </si>
  <si>
    <t>In current accounts</t>
  </si>
  <si>
    <t>Government securities- in India</t>
  </si>
  <si>
    <t>Shares- in India</t>
  </si>
  <si>
    <t>Debentures and bonds- in India</t>
  </si>
  <si>
    <t>Others (Units, CDs / CPs, PTCs and security receipts)</t>
  </si>
  <si>
    <t>Government securities (including Local Authorities)-Outside India</t>
  </si>
  <si>
    <t>Shares- in India-Outside India</t>
  </si>
  <si>
    <t>Debentures and bonds- in India-Outside India</t>
  </si>
  <si>
    <t>Advances in India-Bank</t>
  </si>
  <si>
    <t>Advances outside India-Due from banks</t>
  </si>
  <si>
    <t>Advances outside in India</t>
  </si>
  <si>
    <t>Fixed assets</t>
  </si>
  <si>
    <t>Premises</t>
  </si>
  <si>
    <t>Other Fixed Assets</t>
  </si>
  <si>
    <t>Asset on lease</t>
  </si>
  <si>
    <t>Depreciation</t>
  </si>
  <si>
    <t>Goodwill on Consolidation</t>
  </si>
  <si>
    <t>Other assets</t>
  </si>
  <si>
    <t>Interest accrued</t>
  </si>
  <si>
    <t>Advance tax / tax deducted at source (net of provisions)</t>
  </si>
  <si>
    <t>Deferred tax asset</t>
  </si>
  <si>
    <t>Other assets - Balancing value</t>
  </si>
  <si>
    <t>Demand deposits - From banks</t>
  </si>
  <si>
    <t>Demand deposits - From others</t>
  </si>
  <si>
    <t>Savings bank deposits</t>
  </si>
  <si>
    <t>Term deposits - From banks</t>
  </si>
  <si>
    <t>Term deposits - From others</t>
  </si>
  <si>
    <t>Other liabilities and provisions</t>
  </si>
  <si>
    <t>Bills payable</t>
  </si>
  <si>
    <t>Accrued expenses and other liabilities</t>
  </si>
  <si>
    <t>Contingent provisions against standard assets</t>
  </si>
  <si>
    <t>Others (including provisions)</t>
  </si>
  <si>
    <t>Reserves and surplus</t>
  </si>
  <si>
    <t>Statutory reserve</t>
  </si>
  <si>
    <t>General reserve</t>
  </si>
  <si>
    <t>Balance in profit and loss account</t>
  </si>
  <si>
    <t>Share premium account</t>
  </si>
  <si>
    <t>Special reserve</t>
  </si>
  <si>
    <t>Amalgamation reserve</t>
  </si>
  <si>
    <t>Capital reserve</t>
  </si>
  <si>
    <t>Investment reserve account</t>
  </si>
  <si>
    <t>Investment fluctuation reserve</t>
  </si>
  <si>
    <t>Foreign currency translation account</t>
  </si>
  <si>
    <t>Hedge Reserves</t>
  </si>
  <si>
    <t>Employee stock options reserve</t>
  </si>
  <si>
    <t>Total HDFC Bank Limited shareholders equity</t>
  </si>
  <si>
    <t>Minority Interest</t>
  </si>
  <si>
    <t>Total shareholders equity</t>
  </si>
  <si>
    <t>Total ASSETS</t>
  </si>
  <si>
    <t>Total Common Shares Outstanding</t>
  </si>
  <si>
    <t>Common Shares Treasury - (Company Level)</t>
  </si>
  <si>
    <t>Common Shares Issued - (Company Level)</t>
  </si>
  <si>
    <t>Common Shares Authorized - (Instrument Level)</t>
  </si>
  <si>
    <t>Common Shares Treasury - (Instrument Level - DR)</t>
  </si>
  <si>
    <t>Common Shares Outstanding - (Instrument Level - DR)</t>
  </si>
  <si>
    <t>Common Shares Issued - (Instrument Level - DR)</t>
  </si>
  <si>
    <t>Common Shares Issued - (Instrument Level)</t>
  </si>
  <si>
    <t>S/O-Fully Paid Ord Shrs</t>
  </si>
  <si>
    <t>Asset Allocation Factor - Issue Specific</t>
  </si>
  <si>
    <t>Common Shares - Treasury - Issue Specific</t>
  </si>
  <si>
    <t>Footnotes</t>
  </si>
  <si>
    <t>Capital Adequacy - Core Tier 1 (%)</t>
  </si>
  <si>
    <t>Capital Adequacy - Tier 1 (%)</t>
  </si>
  <si>
    <t>Capital Adequacy - Tier 2 (%)</t>
  </si>
  <si>
    <t>Capital Adequacy - Total (%)</t>
  </si>
  <si>
    <t>Risk Weighted Assets</t>
  </si>
  <si>
    <t>Capital Adequacy - Tier 1 (Value)</t>
  </si>
  <si>
    <t>Capital Adequacy - Tier 2 (Value)</t>
  </si>
  <si>
    <t>Capital Adequacy - Total (Value)</t>
  </si>
  <si>
    <t>Capital Adequacy - Core Tier 1 (Value)</t>
  </si>
  <si>
    <t>Capital Adequacy - Hybrid Tier 1 (included in Tier 1 Capital - Value)</t>
  </si>
  <si>
    <t>Leverage Ratio - Basel 3 - %</t>
  </si>
  <si>
    <t>Liquidity Coverage Ratio - Basel 3 - %</t>
  </si>
  <si>
    <t>Net Stable Funding Ratio - Basel 3 - %</t>
  </si>
  <si>
    <t>Employees - Full-Time/Full-Time Equivalents - Period End</t>
  </si>
  <si>
    <t>Loans - Gross Non-Performing - As Reported</t>
  </si>
  <si>
    <t>Loans - Non-Performing &amp; Impaired</t>
  </si>
  <si>
    <t>Non-Performing Assets - Loans &amp; Other</t>
  </si>
  <si>
    <t>Non-Performing Assets - Other than Loans</t>
  </si>
  <si>
    <t>Loans - Net Non-Performing - Company Reported</t>
  </si>
  <si>
    <t>Loans - Net Non-Performing - %</t>
  </si>
  <si>
    <t>Non-Performing Assets - Loans &amp; Other - As Reported</t>
  </si>
  <si>
    <t>Operating Lease Payments - Due in Year 1</t>
  </si>
  <si>
    <t>Operating Lease Payments - Due in Year 5</t>
  </si>
  <si>
    <t>Operating Lease Payments - Remaining Maturities</t>
  </si>
  <si>
    <t>Operating Lease Payments - Total</t>
  </si>
  <si>
    <t>Common Shareholders - Number</t>
  </si>
  <si>
    <t>Short-Term - Lending</t>
  </si>
  <si>
    <t>Long-Term - Lending</t>
  </si>
  <si>
    <t>Credit Exposure</t>
  </si>
  <si>
    <t>Income Statement - Company Specific (Currency: Indian Rupee)</t>
  </si>
  <si>
    <t>Interest/ discount on advances/ bills</t>
  </si>
  <si>
    <t>Available for sale debt securties</t>
  </si>
  <si>
    <t>Interest on balances with Reserve Bank of India and other inter- bank funds</t>
  </si>
  <si>
    <t>Others</t>
  </si>
  <si>
    <t>Fees and commissions</t>
  </si>
  <si>
    <t>Profit/ (loss) on sale of investments (net)</t>
  </si>
  <si>
    <t>Profit / (loss) on revaluation of investments (net)</t>
  </si>
  <si>
    <t>Profit / (loss) on sale of building and other assets (net)</t>
  </si>
  <si>
    <t>Foreign exchange transactions</t>
  </si>
  <si>
    <t>Miscellaneous income</t>
  </si>
  <si>
    <t>Total non-interest revenue, net</t>
  </si>
  <si>
    <t>Interest expended</t>
  </si>
  <si>
    <t>Interest expense- Deposits</t>
  </si>
  <si>
    <t>Interest on RBI / inter-bank borrowings</t>
  </si>
  <si>
    <t>Interest expense-Other - Interest</t>
  </si>
  <si>
    <t>Total interest expense</t>
  </si>
  <si>
    <t>Other operating expenses</t>
  </si>
  <si>
    <t>Employees Cost</t>
  </si>
  <si>
    <t>Rent, taxes and lighting</t>
  </si>
  <si>
    <t>Printing and stationery</t>
  </si>
  <si>
    <t>Advertisement and Publicity</t>
  </si>
  <si>
    <t>Depreciation on bank's property</t>
  </si>
  <si>
    <t>Directors' fees / remuneration, allowances and expenses</t>
  </si>
  <si>
    <t>Auditors' Fees and expenses</t>
  </si>
  <si>
    <t>Law Charges</t>
  </si>
  <si>
    <t>Postage, telegram, telephone etc</t>
  </si>
  <si>
    <t>Repairs and maintenance</t>
  </si>
  <si>
    <t>Insurance</t>
  </si>
  <si>
    <t>Operating expenses</t>
  </si>
  <si>
    <t>Provision for income tax - Current</t>
  </si>
  <si>
    <t>Provision for income tax - Deferred</t>
  </si>
  <si>
    <t>Provision for NPAs</t>
  </si>
  <si>
    <t>Provision for diminution in value of non performing investments</t>
  </si>
  <si>
    <t>Provision for standard assets</t>
  </si>
  <si>
    <t>Other Provisions and contingencies</t>
  </si>
  <si>
    <t>Provisions (other than tax) and Contingencies</t>
  </si>
  <si>
    <t>Total Profit Before Tax</t>
  </si>
  <si>
    <t>Net profit for the year</t>
  </si>
  <si>
    <t>Net profit (loss) for the period</t>
  </si>
  <si>
    <t>Minority interest</t>
  </si>
  <si>
    <t>Minority Interests</t>
  </si>
  <si>
    <t>Consolidated profit for the year</t>
  </si>
  <si>
    <t>Net income</t>
  </si>
  <si>
    <t>Basic Weighted Average Shares</t>
  </si>
  <si>
    <t>Basic earnings per share before extraordinary items</t>
  </si>
  <si>
    <t>Basic EPS Excluding ExtraOrdinary Items</t>
  </si>
  <si>
    <t>Net income attributable to HDFC Bank Limited</t>
  </si>
  <si>
    <t>Diluted Weighted Average Shares</t>
  </si>
  <si>
    <t>Diluted</t>
  </si>
  <si>
    <t>Diluted EPS Excluding ExtraOrd Items</t>
  </si>
  <si>
    <t>Auditor Fees</t>
  </si>
  <si>
    <t>State Bank of India (SBI.NS)</t>
  </si>
  <si>
    <t>Cash and Balances with Reserve Bank of India</t>
  </si>
  <si>
    <t>Cash in hand (including foreign currency notes and gold)</t>
  </si>
  <si>
    <t>Balance with Reserve Bank of India - In Current Account</t>
  </si>
  <si>
    <t>Balance with Reserve Bank of India - In In Other Accounts</t>
  </si>
  <si>
    <t>Balances with Banks &amp; Money at Call and Short Notice</t>
  </si>
  <si>
    <t>Balances With Bank- In India - In Current Account</t>
  </si>
  <si>
    <t>Balances With Bank- In India - In Other Deposits Account</t>
  </si>
  <si>
    <t>Money at Call And Short Notice - With Bank</t>
  </si>
  <si>
    <t>Money at Call And Short Notice - With Other Institutions</t>
  </si>
  <si>
    <t>Outside India - In Current Account</t>
  </si>
  <si>
    <t>Outside India Deposits Account</t>
  </si>
  <si>
    <t>Outside India- Money at Call And Short Notice</t>
  </si>
  <si>
    <t>Investments In India--Government Securities</t>
  </si>
  <si>
    <t>Shares</t>
  </si>
  <si>
    <t>Debentures and Bonds</t>
  </si>
  <si>
    <t>Investments in India- Subsidiary and Associates</t>
  </si>
  <si>
    <t>Investment Outside India-Government Securities (including local authorities)</t>
  </si>
  <si>
    <t>Investments Outside India-Associates</t>
  </si>
  <si>
    <t>Investment Outside India-Other Investment</t>
  </si>
  <si>
    <t>Investments In India - Other Investment</t>
  </si>
  <si>
    <t>Advances in India - Banks</t>
  </si>
  <si>
    <t>Advances in India</t>
  </si>
  <si>
    <t>Advances Outside India - Due from Banks</t>
  </si>
  <si>
    <t>Advances outside India</t>
  </si>
  <si>
    <t>Fixed Assets</t>
  </si>
  <si>
    <t>Leased Assets</t>
  </si>
  <si>
    <t>Assets under construction</t>
  </si>
  <si>
    <t>Construction in Progress - Gross</t>
  </si>
  <si>
    <t>Interest Accrued</t>
  </si>
  <si>
    <t>Tax paid in advance / tax deducted at source</t>
  </si>
  <si>
    <t>Deferred Tax Asset</t>
  </si>
  <si>
    <t>Goodwill, Net</t>
  </si>
  <si>
    <t>Demand Deposits - Banks</t>
  </si>
  <si>
    <t>Demand Deposits - Others</t>
  </si>
  <si>
    <t>Savings Bank Deposits</t>
  </si>
  <si>
    <t>Term Deposits - From Banks</t>
  </si>
  <si>
    <t>Term Deposits - From Others</t>
  </si>
  <si>
    <t>Subordinated Debts &amp; Bonds</t>
  </si>
  <si>
    <t>Debt including Capitalized Leases - Long-Term &amp; Short-Term - Balancing value</t>
  </si>
  <si>
    <t>Other Liabilities and Provisions</t>
  </si>
  <si>
    <t>Bills Payable</t>
  </si>
  <si>
    <t>Deferred Tax Liabilities (net)</t>
  </si>
  <si>
    <t>Other Liabilities/Provision - Balancing value</t>
  </si>
  <si>
    <t>Provision for Standard Assets</t>
  </si>
  <si>
    <t>Statutory Reserve</t>
  </si>
  <si>
    <t>Capital Reserve</t>
  </si>
  <si>
    <t>Share Premium</t>
  </si>
  <si>
    <t>Investment Fluctuation Reserve</t>
  </si>
  <si>
    <t>Foreign Currency Translation Reserve</t>
  </si>
  <si>
    <t>Revaluation Reserves</t>
  </si>
  <si>
    <t>Revenue and Other Reserve</t>
  </si>
  <si>
    <t>Balance in Profit and Loss Account</t>
  </si>
  <si>
    <t>Capital reserve on consolidation</t>
  </si>
  <si>
    <t>Total Equity</t>
  </si>
  <si>
    <t>Total Equity &amp; Minority Interest</t>
  </si>
  <si>
    <t>Total Capital and Liabilities</t>
  </si>
  <si>
    <t>Total Equivalent No of Common Shares O/S</t>
  </si>
  <si>
    <t>Reported Total Capital Leases, Sup</t>
  </si>
  <si>
    <t>Capital Lease Payments Due within 1 Year</t>
  </si>
  <si>
    <t>Capital Lease Payments Due in Year 5</t>
  </si>
  <si>
    <t>Capital Leases - Remaining Maturities</t>
  </si>
  <si>
    <t>S/O-Fully Paid Ord. Shrs</t>
  </si>
  <si>
    <t>Asset Allocation Factor - (Instrument Level)</t>
  </si>
  <si>
    <t>Common Shares Treasury - (Instrument Level)</t>
  </si>
  <si>
    <t>Provision Coverage Ratio - %</t>
  </si>
  <si>
    <t>Assets Under Management (AUM)</t>
  </si>
  <si>
    <t>CASA Ratio - %</t>
  </si>
  <si>
    <t>Interest or discount on advances or bills</t>
  </si>
  <si>
    <t>Revenue on investments</t>
  </si>
  <si>
    <t>Interest on balances with reserve bank of India and other inter bank funds</t>
  </si>
  <si>
    <t>Other interest</t>
  </si>
  <si>
    <t>Total interest earned</t>
  </si>
  <si>
    <t>Commission/Exchange/Brokerage</t>
  </si>
  <si>
    <t>Exceptional Items- Partial investment in SBI Life Insurance Company Limited</t>
  </si>
  <si>
    <t>Non-Recurring Income/Expense - Other</t>
  </si>
  <si>
    <t>Profit / (Loss) on sale of investments (Net) - Balancing value</t>
  </si>
  <si>
    <t>Profit/Loss on Sale of Investments - Balancing value</t>
  </si>
  <si>
    <t>Profit / (Loss) on revaluation of investments (Net)</t>
  </si>
  <si>
    <t>Profit /(Loss) on sale of land, building and other assets including leased assets (net)</t>
  </si>
  <si>
    <t>Profit / (Loss) on exchange transactions (Net)</t>
  </si>
  <si>
    <t>Dividends from Associates in India/ abroad</t>
  </si>
  <si>
    <t>Income from Finance Lease</t>
  </si>
  <si>
    <t>Credit Card membership/ service fees</t>
  </si>
  <si>
    <t>Insurance Premium Income (net)</t>
  </si>
  <si>
    <t>Other Income - Balancing value</t>
  </si>
  <si>
    <t>Miscellaneous Income</t>
  </si>
  <si>
    <t>Interest on deposits</t>
  </si>
  <si>
    <t>Interest on Reserve Bank of India/Interbank borrowings</t>
  </si>
  <si>
    <t>Interest Expended - Others</t>
  </si>
  <si>
    <t>Employees cost</t>
  </si>
  <si>
    <t>Rent/Tax/Lighting</t>
  </si>
  <si>
    <t>Printing/Stationary</t>
  </si>
  <si>
    <t>Advertisement and publicity</t>
  </si>
  <si>
    <t>Depreciation on Bank's property</t>
  </si>
  <si>
    <t>Depreciation on Leased Assets</t>
  </si>
  <si>
    <t>Directors' fees, allowances and expenses</t>
  </si>
  <si>
    <t>Auditors' fees and expenses (including branch auditors' fees and expenses)</t>
  </si>
  <si>
    <t>Legal Charges</t>
  </si>
  <si>
    <t>Postages, Telegrams, Telephones, etc</t>
  </si>
  <si>
    <t>Other Operating Expenses relating to Credit Card Operations</t>
  </si>
  <si>
    <t>Other Operating Expenses relating to Insurance Business</t>
  </si>
  <si>
    <t>Other Operating Expenses</t>
  </si>
  <si>
    <t>Provision on Non-Performing Assets</t>
  </si>
  <si>
    <t>COVID-19 One-time Provisions</t>
  </si>
  <si>
    <t>Provision on Non-Performing Assets - Balancing value</t>
  </si>
  <si>
    <t>Provisions other than tax and contingencies - Balancing value</t>
  </si>
  <si>
    <t>Provision on Restructured Assets</t>
  </si>
  <si>
    <t>Provision for depreciation on Investment</t>
  </si>
  <si>
    <t>Provision on Standard Assets</t>
  </si>
  <si>
    <t>Operating Provisions</t>
  </si>
  <si>
    <t>Provisions and contingencies</t>
  </si>
  <si>
    <t>Income from Operations/Operating Profit</t>
  </si>
  <si>
    <t>Net profit (loss) from ordinary activities before tax</t>
  </si>
  <si>
    <t>Current Tax</t>
  </si>
  <si>
    <t>Deferred Tax</t>
  </si>
  <si>
    <t>Write Back/Additional Provision of Income Tax</t>
  </si>
  <si>
    <t>Income Taxes - Total</t>
  </si>
  <si>
    <t>N et Proft / (Loss) for the year (before)</t>
  </si>
  <si>
    <t>Share in Profit of Associates</t>
  </si>
  <si>
    <t>Total after tax income/(expense)</t>
  </si>
  <si>
    <t>Net Profit/ (Loss) for the Grou</t>
  </si>
  <si>
    <t>Income Available to Com Excl ExtraOrd</t>
  </si>
  <si>
    <t>Net profit (loss) after taxes minority interest and share of profit (loss) of associates</t>
  </si>
  <si>
    <t>As Reported Basic Weighted Avg. Shares</t>
  </si>
  <si>
    <t>Diluted Net Income</t>
  </si>
  <si>
    <t>As Reported Diluted Weighted Avg. Shares</t>
  </si>
  <si>
    <t>Diluted earnings per share before extraordinary items</t>
  </si>
  <si>
    <t>Rental Expenses</t>
  </si>
  <si>
    <t>Audit Fees</t>
  </si>
  <si>
    <t>Auditor Fees - Total</t>
  </si>
  <si>
    <t>Total Depreciation of Fixed Assets</t>
  </si>
  <si>
    <t>Diluted Net Income excluding Extra Items applicable to Common - (Company Level)</t>
  </si>
  <si>
    <t>Basic Weighted Average Shares used to Calculate EPS - (Instrument Level)</t>
  </si>
  <si>
    <t>Diluted Weighted Average Shares used to Calculate EPS - (Instrument Level)</t>
  </si>
  <si>
    <t>Basic EPS - Net Inc incl Extra Items appl to Common - (Instrument Level)</t>
  </si>
  <si>
    <t>Diluted EPS - Net Inc incl Extra Items appl to Common - (Instrument Level)</t>
  </si>
  <si>
    <t>Diluted EPS - Net Income excl Extra Items applicable to Common - (Instrument Level)</t>
  </si>
  <si>
    <t>Diluted Net Income excluding Extra Items applicable to Common - (Instrument Level)</t>
  </si>
  <si>
    <t>Diluted Earnings Allocation Factor - (Instrument Level)</t>
  </si>
  <si>
    <t>Allocated Diluted Net Income incl Extra Items applicable to Common - (Instrument Level)</t>
  </si>
  <si>
    <t>Allocated Net Income incl Extra Items applicable to Common - (Instrument Level)</t>
  </si>
  <si>
    <t>Basic EPS - Net Income excl Extra Items applicable to Common - (Instrument Level)</t>
  </si>
  <si>
    <t>Net Income excluding Extra Items applicable to Common - (Instrument Level)</t>
  </si>
  <si>
    <t>Earnings Allocation Factor - (Instrument Level)</t>
  </si>
  <si>
    <t>ICICI Bank Ltd (ICBK.NS)</t>
  </si>
  <si>
    <t>Cash in Hand(including Foreign Currency Notes)</t>
  </si>
  <si>
    <t>Balances with Reserve Bank of India in Current Accounts</t>
  </si>
  <si>
    <t>Balance with Central Banks in other accounts</t>
  </si>
  <si>
    <t>Balances with banks In current accounts -In India</t>
  </si>
  <si>
    <t>In other deposit accounts-In India</t>
  </si>
  <si>
    <t>In current accounts-Outside India</t>
  </si>
  <si>
    <t>In other deposit accounts-Outside India</t>
  </si>
  <si>
    <t>Money at call and short notice-Outside India</t>
  </si>
  <si>
    <t>Money at call and short notice-In India</t>
  </si>
  <si>
    <t>Government Securities</t>
  </si>
  <si>
    <t>Investments in Associates</t>
  </si>
  <si>
    <t>Goodwill on Consolidation of associates</t>
  </si>
  <si>
    <t>Shares (includes equity and preference shares) - Balancing value</t>
  </si>
  <si>
    <t>Debentures and bonds</t>
  </si>
  <si>
    <t>Other Investments</t>
  </si>
  <si>
    <t>Other Loans to Customers, Net</t>
  </si>
  <si>
    <t>Advances in India -Banks</t>
  </si>
  <si>
    <t>Due from banks- Advances outside India</t>
  </si>
  <si>
    <t>Advances -Outside India</t>
  </si>
  <si>
    <t>Other fixed assets (including furniture and fixtures)</t>
  </si>
  <si>
    <t>Assets on Lease</t>
  </si>
  <si>
    <t>Accumulated Depreciation</t>
  </si>
  <si>
    <t>Inter-office adjustments (Net)</t>
  </si>
  <si>
    <t>Tax paid in advance/tax deducted at source (net)</t>
  </si>
  <si>
    <t>Stationery and stamps</t>
  </si>
  <si>
    <t>Non-banking assets acquired in satisfaction of claims</t>
  </si>
  <si>
    <t>Advance for capital assets</t>
  </si>
  <si>
    <t>Deferred Tax Debit - Asset</t>
  </si>
  <si>
    <t>Deferred Tax (Credit) - Asset</t>
  </si>
  <si>
    <t>Deferred Tax Asset - Balancing value</t>
  </si>
  <si>
    <t>Deposits in Rural Infrastructure and Development Fund</t>
  </si>
  <si>
    <t>Others - Balancing value</t>
  </si>
  <si>
    <t>Demand Deposits-Banks</t>
  </si>
  <si>
    <t>Demand Deposits-Others</t>
  </si>
  <si>
    <t>Term deposits-Banks</t>
  </si>
  <si>
    <t>Term deposits- Others</t>
  </si>
  <si>
    <t>Commercial Paper</t>
  </si>
  <si>
    <t>Borrowings - Balancing value</t>
  </si>
  <si>
    <t>Hybrid debt capital instruments issued as bonds/debentures</t>
  </si>
  <si>
    <t>Liabilities on policies in force</t>
  </si>
  <si>
    <t>Inter-office adjustments (net)</t>
  </si>
  <si>
    <t>Sundry Creditors</t>
  </si>
  <si>
    <t>General provision for standard assets</t>
  </si>
  <si>
    <t>Issued, Subscribed and Paid-up Capital</t>
  </si>
  <si>
    <t>Forfeited Shares</t>
  </si>
  <si>
    <t>Employees stock options outstanding</t>
  </si>
  <si>
    <t>Special Reserve</t>
  </si>
  <si>
    <t>Securities Premium</t>
  </si>
  <si>
    <t>Unrealised investment reserve</t>
  </si>
  <si>
    <t>Capital redemption reserve</t>
  </si>
  <si>
    <t>Foreign currency translation reserve</t>
  </si>
  <si>
    <t>Reserve Fund</t>
  </si>
  <si>
    <t>Revenue and other reserves</t>
  </si>
  <si>
    <t>Total capital and liabilities</t>
  </si>
  <si>
    <t>Capital Lease Maturities - Total</t>
  </si>
  <si>
    <t>Capital Lease Maturities -Not later than one year</t>
  </si>
  <si>
    <t>Capital Lease Maturities - Later than one year and not later than five years</t>
  </si>
  <si>
    <t>Capital Lease Maturities - Later than five years</t>
  </si>
  <si>
    <t>Company Fundamentals - Income Statement</t>
  </si>
  <si>
    <t>Income on investments</t>
  </si>
  <si>
    <t>Commission, exchange and brokerage</t>
  </si>
  <si>
    <t>Profit/(loss) on sale of investments (net)</t>
  </si>
  <si>
    <t>Profit/(loss) on revaluation of investments (net)</t>
  </si>
  <si>
    <t>Profit/(loss) on sale of land, buildings and other assets (net)</t>
  </si>
  <si>
    <t>Profit/(loss) on exchange/derivative transactions (net)</t>
  </si>
  <si>
    <t>Premium and other operating income from insurance business</t>
  </si>
  <si>
    <t>Share of profit or loss from associates</t>
  </si>
  <si>
    <t>Other Operating Income/Expense</t>
  </si>
  <si>
    <t>Non-Interest Income</t>
  </si>
  <si>
    <t>Interest on Deposits</t>
  </si>
  <si>
    <t>Interest on Reserve Bank of India/inter-bank borrowings</t>
  </si>
  <si>
    <t>Others (including interest on borrowings of erstwhile ICICI Limited)</t>
  </si>
  <si>
    <t>Advertising &amp; Publicity</t>
  </si>
  <si>
    <t>Depreciation on property</t>
  </si>
  <si>
    <t>Depreciation (including lease equalization) on leased assets</t>
  </si>
  <si>
    <t>Auditors' fees and expenses</t>
  </si>
  <si>
    <t>Postages, courier, telephones, etc</t>
  </si>
  <si>
    <t>Direct Marketing Agency Expenses</t>
  </si>
  <si>
    <t>Other expenditure</t>
  </si>
  <si>
    <t>Operating Expenses - Total</t>
  </si>
  <si>
    <t>Provision for depreciation of investments</t>
  </si>
  <si>
    <t>Provision towards non-performing and other assets</t>
  </si>
  <si>
    <t>Provision &amp; Contingencies Adjustment</t>
  </si>
  <si>
    <t>Provisions other than tax and contingencies</t>
  </si>
  <si>
    <t>COVID-19 Related Provisions</t>
  </si>
  <si>
    <t>Provisions (other than tax) and contingencies - Balancing value</t>
  </si>
  <si>
    <t>Current period tax</t>
  </si>
  <si>
    <t>Deferred tax adjustment</t>
  </si>
  <si>
    <t>Equity in Affiliate</t>
  </si>
  <si>
    <t>Net profit after minority interes</t>
  </si>
  <si>
    <t>As Rep Net Inc Attrib to Common S/H</t>
  </si>
  <si>
    <t>Net profit/(loss) for the year</t>
  </si>
  <si>
    <t>As Reported Basic Weighted Avg Shares</t>
  </si>
  <si>
    <t>As Reported Net Income-Fully Diluted</t>
  </si>
  <si>
    <t>Auditors Fees</t>
  </si>
  <si>
    <t>Diluted EPS - Net Inc incl Extra Items appl to Common - (Instrument Level - DR)</t>
  </si>
  <si>
    <t>Diluted Weighted Average Shares used to Calculate EPS - (Instrument Level - DR)</t>
  </si>
  <si>
    <t>Basic Weighted Average Shares used to Calculate EPS - (Instrument Level - DR)</t>
  </si>
  <si>
    <t>Basic EPS - Net Inc incl Extra Items appl to Common - (Instrument Level - DR)</t>
  </si>
  <si>
    <t>Company Reported Diluted EPS from Continuing Operations - (Instrument Level - DR)</t>
  </si>
  <si>
    <t>Company Reported Basic EPS from Continuing Operations - (Instrument Level - DR)</t>
  </si>
  <si>
    <t>Axis Bank Ltd (AXBK.NS)</t>
  </si>
  <si>
    <t>Balance with RBI - in Current Account</t>
  </si>
  <si>
    <t>Balance with RBI - in Other Accounts</t>
  </si>
  <si>
    <t>Balances with Banks and Money at Call and Short Notice</t>
  </si>
  <si>
    <t>Balances with Bank Current Accounts</t>
  </si>
  <si>
    <t>Other deposit accounts</t>
  </si>
  <si>
    <t>Money at Call and Short Notice</t>
  </si>
  <si>
    <t>Government securities</t>
  </si>
  <si>
    <t>Advances In India - Banks</t>
  </si>
  <si>
    <t>Due from Banks Advances Outside India</t>
  </si>
  <si>
    <t>Advances - Outside India</t>
  </si>
  <si>
    <t>Other fixed assets including Furniture</t>
  </si>
  <si>
    <t>Tax in Advance/tax deducted at source</t>
  </si>
  <si>
    <t>Stationery &amp; Stamps</t>
  </si>
  <si>
    <t>Non banking assets acquired in satisfaction of claims</t>
  </si>
  <si>
    <t>Demand Deposits from Banks</t>
  </si>
  <si>
    <t>Demand Deposits from Others</t>
  </si>
  <si>
    <t>Term Deposits from Banks</t>
  </si>
  <si>
    <t>Term Deposits from Others</t>
  </si>
  <si>
    <t>Subordinated Debt- Borrowings from other banks</t>
  </si>
  <si>
    <t>Subordinated Debt- Borrowings from other institutions &amp; agencies</t>
  </si>
  <si>
    <t>Contingent provision against standard assets</t>
  </si>
  <si>
    <t>Employees Stock Options Outstanding</t>
  </si>
  <si>
    <t>Reserves and Surplus</t>
  </si>
  <si>
    <t>Share Premium Account</t>
  </si>
  <si>
    <t>Investment Reserve Account</t>
  </si>
  <si>
    <t>General Reserve</t>
  </si>
  <si>
    <t>Reserve Fund u/s 45 IC of RBI Act1934</t>
  </si>
  <si>
    <t>Balance in Profit &amp; Loss Account</t>
  </si>
  <si>
    <t>Reserve funds</t>
  </si>
  <si>
    <t>Total Equity and Liabilities</t>
  </si>
  <si>
    <t>T/S-Fully Paid Ord Shrs</t>
  </si>
  <si>
    <t>Interest/discount on advances/bills</t>
  </si>
  <si>
    <t>Income on Investments</t>
  </si>
  <si>
    <t>Interest on balances with Reserve Bank of  India and other inter-bank funds</t>
  </si>
  <si>
    <t>Others - Interest Earned</t>
  </si>
  <si>
    <t>Profit/ (Loss) on sale of land, buildings and other assets (net)</t>
  </si>
  <si>
    <t>Total revenue</t>
  </si>
  <si>
    <t>Interest on Reserve Bank of India/Inter-bank borrowings</t>
  </si>
  <si>
    <t>Others - Interest Expanded</t>
  </si>
  <si>
    <t>Interest Expense</t>
  </si>
  <si>
    <t>Payments to and provisions for employees</t>
  </si>
  <si>
    <t>Rent, Taxes and Ligthing</t>
  </si>
  <si>
    <t>Printing and Stationery</t>
  </si>
  <si>
    <t>Depreciation on banks property</t>
  </si>
  <si>
    <t>On Leased Assets</t>
  </si>
  <si>
    <t>Directors' Fees, Allowances and Expenses</t>
  </si>
  <si>
    <t>Auditors fees and expenses</t>
  </si>
  <si>
    <t>Postage, Telegrams, Telephones etc.</t>
  </si>
  <si>
    <t>Repairs and Maintenance</t>
  </si>
  <si>
    <t>Exceptional Items</t>
  </si>
  <si>
    <t>Provision for Non-Performing Assets</t>
  </si>
  <si>
    <t>Provision for restructured assets/strategic debt restructuring/ sustainable structuring</t>
  </si>
  <si>
    <t>Provision towards standard assets</t>
  </si>
  <si>
    <t>Other Provisions</t>
  </si>
  <si>
    <t>Tax expense</t>
  </si>
  <si>
    <t>Net Profit for the year</t>
  </si>
  <si>
    <t>Share of earnings/(loss) in Associate</t>
  </si>
  <si>
    <t>Consolidated net profit for the year before deducting minorities interest</t>
  </si>
  <si>
    <t>Minority Interest - Total</t>
  </si>
  <si>
    <t>Capital and Other Reserves</t>
  </si>
  <si>
    <t>Consolidated Net Profit Attributable to Group</t>
  </si>
  <si>
    <t>Reported Basic EPS</t>
  </si>
  <si>
    <t>Lease payments</t>
  </si>
  <si>
    <t>Actual Loan Losses</t>
  </si>
  <si>
    <t>Actual Recoveries</t>
  </si>
  <si>
    <t>Loan Losses - Net</t>
  </si>
  <si>
    <t>Auditor's Fees</t>
  </si>
  <si>
    <t>Pro Forma Stock Compensation Expense Proforma</t>
  </si>
  <si>
    <t>Net Income after Stock Based Comp Exp Proforma</t>
  </si>
  <si>
    <t>Basic EPS after Stock Based Comp Exp Proforma</t>
  </si>
  <si>
    <t>Diluted EPS after Stock Based Comp Exp Proforma</t>
  </si>
  <si>
    <t>Stock-Based Compensation, Supplemental</t>
  </si>
  <si>
    <t>Kotak Mahindra Bank Ltd (KTKM.NS)</t>
  </si>
  <si>
    <t>Cash and balances with Reserve Bank Of India</t>
  </si>
  <si>
    <t>Cash in hand (including foreign currency notes)</t>
  </si>
  <si>
    <t>Balances with RBI in current account</t>
  </si>
  <si>
    <t>Balances with Banks - In Current Accounts</t>
  </si>
  <si>
    <t>DEPOSIT UNDER LIEN</t>
  </si>
  <si>
    <t>Balances with Banks - In Other Deposit Accounts - Balancing value</t>
  </si>
  <si>
    <t>Government Securities-Investments in India</t>
  </si>
  <si>
    <t>Shares-Investments in India</t>
  </si>
  <si>
    <t>Debentures and Bonds-Investments in India</t>
  </si>
  <si>
    <t>Associates</t>
  </si>
  <si>
    <t>Others Units, Certificate of Deposits, Commercial Paper (CP), Security Receipts, Pass Through Certificates (PTC), Alternate Ass</t>
  </si>
  <si>
    <t>Shares -Investments Outside India</t>
  </si>
  <si>
    <t>Debentures and Bonds -Investments Outside India</t>
  </si>
  <si>
    <t>Others -Investments Outside India</t>
  </si>
  <si>
    <t>Advances in India- Banks</t>
  </si>
  <si>
    <t>Advances - Balancing value</t>
  </si>
  <si>
    <t>Due from Banks- Advances outside in India</t>
  </si>
  <si>
    <t>Advances -Outside in India</t>
  </si>
  <si>
    <t>Premises (Including Land) , Gross</t>
  </si>
  <si>
    <t>Leased Fixed Assets</t>
  </si>
  <si>
    <t>Other Fixed Assets (including furniture and fixtures)</t>
  </si>
  <si>
    <t>Property, Plant &amp; Equipment - Accumulated Depreciation &amp; Impairment</t>
  </si>
  <si>
    <t>PURCHASED SOFTWARE AND SYSTEM DEVELOPMENT EXPENDITURE</t>
  </si>
  <si>
    <t>PURCHASED SOFTWARE AND SYSTEM DEVELOPMENT EXPENDITURE, amortisation</t>
  </si>
  <si>
    <t>MEMBERSHIP CARDS OF STOCK EXCHANGE</t>
  </si>
  <si>
    <t>MEMBERSHIP CARDS OF STOCK EXCHANGE- Acc Amort/Imp</t>
  </si>
  <si>
    <t>ASSET MANAGEMENT RIGHTS</t>
  </si>
  <si>
    <t>Acc Amort/Imp ASSET MANAGEMENT RIGHTS</t>
  </si>
  <si>
    <t>Advance tax (net of provision for tax)</t>
  </si>
  <si>
    <t>Cheques in Course of Collection</t>
  </si>
  <si>
    <t>Goodwill on consolidation</t>
  </si>
  <si>
    <t>Provision for tax (net of advance tax and tax deducted at source)</t>
  </si>
  <si>
    <t>Standard Asset Provision</t>
  </si>
  <si>
    <t>Deferred Tax Liabilities</t>
  </si>
  <si>
    <t>Deposits - Demand Deposits-Banks</t>
  </si>
  <si>
    <t>Deposits - Demand Deposits-Others</t>
  </si>
  <si>
    <t>Term Deposits</t>
  </si>
  <si>
    <t>Deposits - Time Deposits-Others</t>
  </si>
  <si>
    <t>Policyholders Funds</t>
  </si>
  <si>
    <t>Preferred Stock - Convertible - Non-Redeemable</t>
  </si>
  <si>
    <t>Securities Premium Account</t>
  </si>
  <si>
    <t>Special Reserve Under Section 45IC of the RBI Act, 1934</t>
  </si>
  <si>
    <t>Capital Reserve on Consolidation</t>
  </si>
  <si>
    <t>Special Reserve under Section 36(1) viii of the Income Tax Act, 1961</t>
  </si>
  <si>
    <t>Capital Redemption Reserve</t>
  </si>
  <si>
    <t>Amalgamation Reserve</t>
  </si>
  <si>
    <t>Investment Allowance (Utilised) Reserve</t>
  </si>
  <si>
    <t>Debenture Redemption Reserve</t>
  </si>
  <si>
    <t>Balance in the Profit and Loss Accoun</t>
  </si>
  <si>
    <t>Employees Stock Options (Grants) Outstanding</t>
  </si>
  <si>
    <t>TOTAL EQUITY &amp; LIABILITIES</t>
  </si>
  <si>
    <t>Preferred Shares - Authorized - Issue Specific</t>
  </si>
  <si>
    <t>Preferred Shares - Outstanding - Issue Specific</t>
  </si>
  <si>
    <t>Preferred Shares - Treasury - Issue Specific</t>
  </si>
  <si>
    <t>Preferred Shares - Issued - Issue Specific</t>
  </si>
  <si>
    <t>Interest/discount on advances/ bills</t>
  </si>
  <si>
    <t>Interest on balances with RBI and other inter-bank funds</t>
  </si>
  <si>
    <t>Commission, exchange, brokerage and others</t>
  </si>
  <si>
    <t>Profit on sale of investments (other than insurance business)</t>
  </si>
  <si>
    <t>Profit / (Loss) on revaluation of investments</t>
  </si>
  <si>
    <t>Profit on sale of building and other assets (net)</t>
  </si>
  <si>
    <t>Profit on exchange transactions (net) (including derivatives</t>
  </si>
  <si>
    <t>Premium Insurance on Business</t>
  </si>
  <si>
    <t>Profit on recoveries of non-performing assets acquired</t>
  </si>
  <si>
    <t>Interest on RBI / Inter-Bank Borrowings</t>
  </si>
  <si>
    <t>Others - Interest Expended</t>
  </si>
  <si>
    <t>Policy holders' reserves</t>
  </si>
  <si>
    <t>Employee cost</t>
  </si>
  <si>
    <t>Advertisement, Publicity and Promotion</t>
  </si>
  <si>
    <t>Directors fees, allowances and expenses</t>
  </si>
  <si>
    <t>Postage, telephones etc</t>
  </si>
  <si>
    <t>Travel and Conveyance</t>
  </si>
  <si>
    <t>Professional Charges</t>
  </si>
  <si>
    <t>Amortization of Computer Software</t>
  </si>
  <si>
    <t>Amortization of MEMBERSHIP CARDS OF STOCK EXCHANGE</t>
  </si>
  <si>
    <t>Amortization of ASSET MANAGEMENT RIGHTS</t>
  </si>
  <si>
    <t>Depreciation on Group's property - Balancing value</t>
  </si>
  <si>
    <t>Rent, taxes and Lighting</t>
  </si>
  <si>
    <t>Other Expenditure</t>
  </si>
  <si>
    <t>Brokerage</t>
  </si>
  <si>
    <t>Other Expenditure - Balancing value</t>
  </si>
  <si>
    <t>Operating expenses - Balancing value</t>
  </si>
  <si>
    <t>Current tax</t>
  </si>
  <si>
    <t>Deferred tax</t>
  </si>
  <si>
    <t>Provision for Non-performing Assets (including write-offs and net of recoveries)</t>
  </si>
  <si>
    <t>General Provision Covid-19 Deferment Cases</t>
  </si>
  <si>
    <t>Provision for Unhedged Foreign Currency Exposure</t>
  </si>
  <si>
    <t>Provision for Diminution in value of Investments</t>
  </si>
  <si>
    <t>Provision for country risk exposure</t>
  </si>
  <si>
    <t>Other Provision and Contingencies</t>
  </si>
  <si>
    <t>Other Provisions - Balancing value</t>
  </si>
  <si>
    <t>Share in profit / (loss) of Associates</t>
  </si>
  <si>
    <t>Share of Minority Interest</t>
  </si>
  <si>
    <t>Consolidated Profit for the year attributable to the Goup</t>
  </si>
  <si>
    <t>Net Profit for the year (I - II)</t>
  </si>
  <si>
    <t>Net worth</t>
  </si>
  <si>
    <t>As Reported Diluted Weighted Avg Shares</t>
  </si>
  <si>
    <t>Rental Expense</t>
  </si>
  <si>
    <t>Statutory Audit fees</t>
  </si>
  <si>
    <t>Other Matters</t>
  </si>
  <si>
    <t>Stock Based Compensation</t>
  </si>
  <si>
    <t>Total Depreciation &amp; Amortization (Combined)</t>
  </si>
  <si>
    <t>Amortization of Intangible Assets excluding Goodwill - Total</t>
  </si>
  <si>
    <t>Bank of Baroda Ltd (BOB.NS)</t>
  </si>
  <si>
    <t>Cash and Balances with Reserve Bank ofIndia</t>
  </si>
  <si>
    <t>Balance with Central Banks</t>
  </si>
  <si>
    <t>Balances with Banks and Money at CallandShortNotice</t>
  </si>
  <si>
    <t>Current Accounts -in India</t>
  </si>
  <si>
    <t>Other Deposit Accounts-In India</t>
  </si>
  <si>
    <t>Money at Call &amp; Short notice in India</t>
  </si>
  <si>
    <t>Money at Call other institutions -In India</t>
  </si>
  <si>
    <t>Current Accounts-Outside India</t>
  </si>
  <si>
    <t>Other Deposit Accounts-Outside India</t>
  </si>
  <si>
    <t>Money at Call and Short Notice-Outside India</t>
  </si>
  <si>
    <t>Investments Outside India in Govt Securities</t>
  </si>
  <si>
    <t>Investments Outside India in Investment in Associates</t>
  </si>
  <si>
    <t>Investments Outside India in Others</t>
  </si>
  <si>
    <t>Other approved securities-Investments in India</t>
  </si>
  <si>
    <t>Investment in Associates-Investments in India</t>
  </si>
  <si>
    <t>Others-Investments in India</t>
  </si>
  <si>
    <t>Loans &amp; Advances</t>
  </si>
  <si>
    <t>Due from banks-Advances outside India</t>
  </si>
  <si>
    <t>FixedAssets</t>
  </si>
  <si>
    <t>Property, Plant &amp; Equipment - Under Capital Lease - Gross</t>
  </si>
  <si>
    <t>Capital WIP</t>
  </si>
  <si>
    <t>Premises under construction</t>
  </si>
  <si>
    <t>OtherAssets</t>
  </si>
  <si>
    <t>Tax paid in advance / tax deducted at source (net of Provisions)</t>
  </si>
  <si>
    <t>Deferred Tax Assets (net)</t>
  </si>
  <si>
    <t>GoodwillonConsolidation</t>
  </si>
  <si>
    <t>Demand Deposits</t>
  </si>
  <si>
    <t>Saving Bank Deposits</t>
  </si>
  <si>
    <t>Term Deposits-Banks</t>
  </si>
  <si>
    <t>Term Deposits- Others</t>
  </si>
  <si>
    <t>Subordinated debt</t>
  </si>
  <si>
    <t>Other Borrowings</t>
  </si>
  <si>
    <t>Inter office Adjustments (net)</t>
  </si>
  <si>
    <t>Deferred Tax Liability (net)</t>
  </si>
  <si>
    <t>Contingent Provision against Standard Advances</t>
  </si>
  <si>
    <t>Equity Share Capital</t>
  </si>
  <si>
    <t>Forfeited Share capital</t>
  </si>
  <si>
    <t>ReservesandSurplus</t>
  </si>
  <si>
    <t>Statutory Reserves</t>
  </si>
  <si>
    <t>Capital Reserves</t>
  </si>
  <si>
    <t>Translation Reserves</t>
  </si>
  <si>
    <t>Capital Hedge Reserve</t>
  </si>
  <si>
    <t>Revenue Reserves</t>
  </si>
  <si>
    <t>Total Shareholders' Equity</t>
  </si>
  <si>
    <t>MinorityInterest</t>
  </si>
  <si>
    <t>Total equity and liabilities</t>
  </si>
  <si>
    <t>T/S-Fully Paid Ord. Shrs</t>
  </si>
  <si>
    <t>Interest /discount on advances/bills</t>
  </si>
  <si>
    <t>Interest on balances with Reserve Bank of India and other inter bank funds</t>
  </si>
  <si>
    <t>Interest on Reserve Bank of India/Inter-Bank Borrowings</t>
  </si>
  <si>
    <t>Commission , Exchanges&amp; Brokerage</t>
  </si>
  <si>
    <t>Profit on sale of investment (Net)</t>
  </si>
  <si>
    <t>Profit on Revaluation of Investments</t>
  </si>
  <si>
    <t>Profit / (Loss) on sale of Land, Buildings and Other Assets (Net)</t>
  </si>
  <si>
    <t>Profit on Exchange Transactions (Net)</t>
  </si>
  <si>
    <t>Premium earned</t>
  </si>
  <si>
    <t>Interest on lease rent receivables</t>
  </si>
  <si>
    <t>Rent, Taxes &amp; Lighting</t>
  </si>
  <si>
    <t>Depreciation on Bank’s Property</t>
  </si>
  <si>
    <t>Directors’ Fees, Allowances and Expenses</t>
  </si>
  <si>
    <t>Auditors’ Fees and Expenses (including Branch Auditors' Fees and Expenses)</t>
  </si>
  <si>
    <t>Amortization of Goodwill</t>
  </si>
  <si>
    <t>Bad debts written off / Provision made towards NPA</t>
  </si>
  <si>
    <t>Provision towards sacrifice of interest in Restructured standard and sub-standard accounts</t>
  </si>
  <si>
    <t>Provision for Country Risk Management</t>
  </si>
  <si>
    <t>Provision for taxes (Including deferred taxes)</t>
  </si>
  <si>
    <t>Provision for depreciation on investment</t>
  </si>
  <si>
    <t>Net Profit / Loss from Ordinary Activities after tax</t>
  </si>
  <si>
    <t>Share of earnings in Associates</t>
  </si>
  <si>
    <t>Net income before tax</t>
  </si>
  <si>
    <t>Minorities Interest</t>
  </si>
  <si>
    <t>year to the group</t>
  </si>
  <si>
    <t>As Rep. Net Inc. Attrib. to Common S/H.</t>
  </si>
  <si>
    <t>Net Profit/ (Loss) for the year</t>
  </si>
  <si>
    <t>Write-offs</t>
  </si>
  <si>
    <t>Recoveries</t>
  </si>
  <si>
    <t>Amortization of Goodwill - Total</t>
  </si>
  <si>
    <t>Penalty imposed by Reserve Bank of India</t>
  </si>
  <si>
    <t>Punjab National Bank (PNBK.NS)</t>
  </si>
  <si>
    <t>Cash &amp; Balances with Reserve Bank of India</t>
  </si>
  <si>
    <t>Cash in hand ( including Foreign Currency Notes)</t>
  </si>
  <si>
    <t>Balance with Reserve Bank of India in Current account</t>
  </si>
  <si>
    <t>Balances with Banks &amp; Money at Call &amp; Short Notice</t>
  </si>
  <si>
    <t>In Current accounts-India</t>
  </si>
  <si>
    <t>In Other Deposit accounts-India</t>
  </si>
  <si>
    <t>Money at Call and Short Notice-India</t>
  </si>
  <si>
    <t>In Current accounts-Outside India</t>
  </si>
  <si>
    <t>In Other Deposit accounts-Outside India</t>
  </si>
  <si>
    <t>Money at Call and Short Notice- outside India</t>
  </si>
  <si>
    <t>Balances with bank and Money at call and short notice - Balancing value</t>
  </si>
  <si>
    <t>Government Securities- Investment in India and Outside India</t>
  </si>
  <si>
    <t>Investment in associates- Investment in India and Outside India</t>
  </si>
  <si>
    <t>Other Approved Securities- Investments in India</t>
  </si>
  <si>
    <t>Others- Investments in India</t>
  </si>
  <si>
    <t>Shares- Investments in India</t>
  </si>
  <si>
    <t>Debentures and Bonds- Investments in India</t>
  </si>
  <si>
    <t>Others - - Investments Outside India</t>
  </si>
  <si>
    <t>Due from Banks- Advances outside India</t>
  </si>
  <si>
    <t>Advances- Outside India</t>
  </si>
  <si>
    <t>Computer Software, gross</t>
  </si>
  <si>
    <t>Tax paid in advance/tax deducted at source (net of provisions)</t>
  </si>
  <si>
    <t>Deferred Tax Assets (Net)</t>
  </si>
  <si>
    <t>Demand Deposits - From Banks</t>
  </si>
  <si>
    <t>Demand Deposits - From Others</t>
  </si>
  <si>
    <t>Borrowings in India-from Reserve Bank of India</t>
  </si>
  <si>
    <t>Borrowings in India-from other Banks</t>
  </si>
  <si>
    <t>Borrowings from other Institutions and Agencies</t>
  </si>
  <si>
    <t>Bonds (including Tier - I, Tier - II, Subordinated Debts)</t>
  </si>
  <si>
    <t>Long Term Infrastructure Bonds</t>
  </si>
  <si>
    <t>Inter-Office Adjustments, Net</t>
  </si>
  <si>
    <t>Others (including Provisions)</t>
  </si>
  <si>
    <t>Revaluation Reserve</t>
  </si>
  <si>
    <t>Capital Reserve on consolidation (Net)</t>
  </si>
  <si>
    <t>Other Reserve</t>
  </si>
  <si>
    <t>Exchange Fluctuation Reserve</t>
  </si>
  <si>
    <t>Reserves &amp; Surplus - Balancing value</t>
  </si>
  <si>
    <t>Balancing Item - Total Liability and Equity</t>
  </si>
  <si>
    <t>Interest/discounton advances/bills</t>
  </si>
  <si>
    <t>Interest on balances with RBI</t>
  </si>
  <si>
    <t>Commission , Exchange and Brokerage</t>
  </si>
  <si>
    <t>Profit on sale of land, buildings and other assets</t>
  </si>
  <si>
    <t>Profit on exchange transactions</t>
  </si>
  <si>
    <t>Profit on Sale of Investments</t>
  </si>
  <si>
    <t>Loss on revaluation of investments</t>
  </si>
  <si>
    <t>Interest on Reserve Bank of India/ inter-bank borrowings</t>
  </si>
  <si>
    <t>Interest Expended - Balancing value</t>
  </si>
  <si>
    <t>Printing &amp; Stationery</t>
  </si>
  <si>
    <t>Advertisement &amp; Publicity</t>
  </si>
  <si>
    <t>Depreciation of Financial Lease Right-of-Use Assets</t>
  </si>
  <si>
    <t>Other Expenses - Balancing value</t>
  </si>
  <si>
    <t>Auditors Fees and Expenses (Including statutory auditor of subsidiaries, branch auditors fees &amp; expenses)</t>
  </si>
  <si>
    <t>Postage, Telegrams, Telephone, etc</t>
  </si>
  <si>
    <t>Repairs &amp; Maintenance</t>
  </si>
  <si>
    <t>Provisions for NPI</t>
  </si>
  <si>
    <t>Provision towards NPAs</t>
  </si>
  <si>
    <t>Provision towards Standard Assets</t>
  </si>
  <si>
    <t>Provision made towards Income Tax (including FBT &amp; Wealth Tax)</t>
  </si>
  <si>
    <t>Others Provision &amp; Contingencies</t>
  </si>
  <si>
    <t>Profit / (Loss) from ordinary activities before tax</t>
  </si>
  <si>
    <t>Share in Profit of associates</t>
  </si>
  <si>
    <t>Share in profit of associates</t>
  </si>
  <si>
    <t>Share of minority</t>
  </si>
  <si>
    <t>Reported Net Income</t>
  </si>
  <si>
    <t>Balancing Item - Net Income After Extraordinary Items applicable to Common</t>
  </si>
  <si>
    <t>Net profit/ (Loss) after minority interest</t>
  </si>
  <si>
    <t>Basic and diluted EPS before extraordinary items</t>
  </si>
  <si>
    <t>Basic and diluted EPS after extraordinary items</t>
  </si>
  <si>
    <t>Auditor Fees &amp; Expenses</t>
  </si>
  <si>
    <t>Canara Bank Ltd (CNBK.NS)</t>
  </si>
  <si>
    <t>Cash &amp; Balance with Reserve Bank of India</t>
  </si>
  <si>
    <t>Cash in Hand</t>
  </si>
  <si>
    <t>BALANCES WITH RESERVE BANK OF INDIA/ IN CURRENT ACCOUNT</t>
  </si>
  <si>
    <t>BALANCES WITH BANKS AND MONEY AT call and short notice</t>
  </si>
  <si>
    <t>IN CURRENT ACCOUNTS</t>
  </si>
  <si>
    <t>IN OTHER DEPOSIT ACCOUNTS- India</t>
  </si>
  <si>
    <t>IN DEPOSIT ACCOUNTS- Outside India</t>
  </si>
  <si>
    <t>MONEY AT CALL AND SHORT NOTICE</t>
  </si>
  <si>
    <t>MONEY AT CALL AND SHORT NOTICE- India</t>
  </si>
  <si>
    <t>MONEY AT CALL AND SHORT NOTICE-Outside India</t>
  </si>
  <si>
    <t>Other Approved Securities</t>
  </si>
  <si>
    <t>Government Securities - Outside India</t>
  </si>
  <si>
    <t>Investments - Balancing value</t>
  </si>
  <si>
    <t>ADVANCES</t>
  </si>
  <si>
    <t>ADVANCES IN INDIA-BANKS</t>
  </si>
  <si>
    <t>ADVANCES OUTSIDE INDIA</t>
  </si>
  <si>
    <t>FIXED ASSETS</t>
  </si>
  <si>
    <t>Tax Paid in Advance / Tax Deducted at Source (Net)</t>
  </si>
  <si>
    <t>DEFERRED TAX ASSETS</t>
  </si>
  <si>
    <t>DEPOSITS</t>
  </si>
  <si>
    <t>Demand Deposit From Bank</t>
  </si>
  <si>
    <t>Demand Deposit From Others</t>
  </si>
  <si>
    <t>Term Deposit From Bank</t>
  </si>
  <si>
    <t>Term Deposit From Other</t>
  </si>
  <si>
    <t>Sub - Ordinated Debt</t>
  </si>
  <si>
    <t>INTER OFFICE ADJUSTMENT (NET)</t>
  </si>
  <si>
    <t>Capital Resserve Consolidation</t>
  </si>
  <si>
    <t>Investment Reserve</t>
  </si>
  <si>
    <t>Reserves and Surplus - Balancing value</t>
  </si>
  <si>
    <t>Rep Total Equity &amp; Minority Interest</t>
  </si>
  <si>
    <t>Total Liabilities and Equity</t>
  </si>
  <si>
    <t>INTEREST EARNED</t>
  </si>
  <si>
    <t>OTHER INCOME</t>
  </si>
  <si>
    <t>Commission, Exchange and Brokerage</t>
  </si>
  <si>
    <t>Profit on Sale of Land/Building and Other Assets</t>
  </si>
  <si>
    <t>Profit on Exchange Transactions</t>
  </si>
  <si>
    <t>INCOME EARNED BYWAY OF DIVIDEND</t>
  </si>
  <si>
    <t>MISCELLANEOUS INCOME</t>
  </si>
  <si>
    <t>INTEREST EXPENDED</t>
  </si>
  <si>
    <t>Interest on Deposit</t>
  </si>
  <si>
    <t>INTEREST ON RESERVE BANK OF INDIA /INTERBANK BORROWINGS</t>
  </si>
  <si>
    <t>Others- Interest expanded</t>
  </si>
  <si>
    <t>OPERATING EXPENSES</t>
  </si>
  <si>
    <t>Rent, Taxes, Lighting</t>
  </si>
  <si>
    <t>Depreciation on Bank's Property</t>
  </si>
  <si>
    <t>DIRECTORS FEES, ALLOWANCES AND EXPENSES</t>
  </si>
  <si>
    <t>Auditors' Fees and Expenses</t>
  </si>
  <si>
    <t>Postage, Telegrams, Telephones etc</t>
  </si>
  <si>
    <t>Other Operating Expenses ( All items exceeding)</t>
  </si>
  <si>
    <t>Provision for Depreciation on Investment and NPI</t>
  </si>
  <si>
    <t>Provision towards NPA</t>
  </si>
  <si>
    <t>Provision for Diminution in Fair Value</t>
  </si>
  <si>
    <t>Provision for Tax</t>
  </si>
  <si>
    <t>Union Bank of India Ltd (UNBK.NS)</t>
  </si>
  <si>
    <t>Balance with Reserve Bank of India In Current Account</t>
  </si>
  <si>
    <t>Cash and Balances with Reserve Bank of India - Balancing value</t>
  </si>
  <si>
    <t>Balances with Banks and Money at call and short Notice</t>
  </si>
  <si>
    <t>In Current Accounts-In India</t>
  </si>
  <si>
    <t>In Other Deposit Accounts-In India</t>
  </si>
  <si>
    <t>Money at call &amp; Short notice- In India</t>
  </si>
  <si>
    <t>Money at Call-With Other Institutions</t>
  </si>
  <si>
    <t>In Current Accounts-Outside India</t>
  </si>
  <si>
    <t>In Other Deposit Accounts-Outside India</t>
  </si>
  <si>
    <t>Money at call &amp; Short notice-Outside India</t>
  </si>
  <si>
    <t>INVESTMENTS</t>
  </si>
  <si>
    <t>Government Securities- Investment in India</t>
  </si>
  <si>
    <t>Other approved securities -Investment in India</t>
  </si>
  <si>
    <t>Shares- Investment in India</t>
  </si>
  <si>
    <t>Debentures and Bonds- Investment in India</t>
  </si>
  <si>
    <t>Subsidiaries and Joint ventures- Investment in India</t>
  </si>
  <si>
    <t>Others( Commercial Paper, Mutual funds, Venture capital, Security receipt. Etc)- Investment in India</t>
  </si>
  <si>
    <t>Government securities (Including Local Authorities)- Investments outside India</t>
  </si>
  <si>
    <t>Shares- Investments outside India</t>
  </si>
  <si>
    <t>Other Investments (Bonds)- Investments outside India</t>
  </si>
  <si>
    <t>Subsidiaries and Joint ventures- Investments outside India</t>
  </si>
  <si>
    <t>Cash Credits, Overdrafts and Loans Repayable on Demand</t>
  </si>
  <si>
    <t>Term Loans</t>
  </si>
  <si>
    <t>Bills Purchased and Discounted</t>
  </si>
  <si>
    <t>Land</t>
  </si>
  <si>
    <t>Assets given on lease</t>
  </si>
  <si>
    <t>Fixed Assets - Balancing value</t>
  </si>
  <si>
    <t>Computer Software, Net (Intangibles)</t>
  </si>
  <si>
    <t>Computer Software</t>
  </si>
  <si>
    <t>Accumulated Amortisation</t>
  </si>
  <si>
    <t>Deferred Income Tax</t>
  </si>
  <si>
    <t>Goodwill on account of consolidation</t>
  </si>
  <si>
    <t>Other Assets - Balancing value</t>
  </si>
  <si>
    <t>Balancing Item - Assets</t>
  </si>
  <si>
    <t>Demand Deposits From Banks</t>
  </si>
  <si>
    <t>Demand Deposits From Others</t>
  </si>
  <si>
    <t>Term Deposits From Banks</t>
  </si>
  <si>
    <t>Term Deposits From Others</t>
  </si>
  <si>
    <t>Deposits - Balancing value</t>
  </si>
  <si>
    <t>Preference Share Capital IssuedbySubsidiaryCompany</t>
  </si>
  <si>
    <t>Reserves and surplus - Balancing value</t>
  </si>
  <si>
    <t>lnterest/Discount on Advances/BiIts</t>
  </si>
  <si>
    <t>lncome on lnvestments</t>
  </si>
  <si>
    <t>lnterest on Balances with Reserve  Bank of lndia and other lnter Bank Funds</t>
  </si>
  <si>
    <t>Interest Earned - Balancing value</t>
  </si>
  <si>
    <t>Other lncome</t>
  </si>
  <si>
    <t>Commissions, Exchange and Brokerage</t>
  </si>
  <si>
    <t>Profit on Sale of Investments - (Net)</t>
  </si>
  <si>
    <t>Profit/(Loss) on Sale of Land, Buildings &amp; Other Assets - (Net)</t>
  </si>
  <si>
    <t>Profit on Exchange Transactions - (Net)</t>
  </si>
  <si>
    <t>Non-interest Income</t>
  </si>
  <si>
    <t>lnterest Expended</t>
  </si>
  <si>
    <t>Interest on Reserve Bank of India/Inter Bank Borrowing</t>
  </si>
  <si>
    <t>Interest Expended - Other</t>
  </si>
  <si>
    <t>Other ooeratine expenses</t>
  </si>
  <si>
    <t>Rent, Taxes and Lighting</t>
  </si>
  <si>
    <t>Depreciation &amp; Amortization</t>
  </si>
  <si>
    <t>Director Fees, Allowances and Expenses</t>
  </si>
  <si>
    <t>Remuneration to Managing/Executive Director</t>
  </si>
  <si>
    <t>Auditors' fees and expenses (including branch auditors)</t>
  </si>
  <si>
    <t>Postage, Telegrams, Telephones, etc</t>
  </si>
  <si>
    <t>Other Expenditures</t>
  </si>
  <si>
    <t>Provision Towards NPA</t>
  </si>
  <si>
    <t>Provision/ (Reversal) for Depreciation on Investment</t>
  </si>
  <si>
    <t>Provision (Reversal) towards Standard Assets</t>
  </si>
  <si>
    <t>Provision for Loan Losses</t>
  </si>
  <si>
    <t>Net provision made towards income tax / deferred tax</t>
  </si>
  <si>
    <t>Other Provisions and Contingencies</t>
  </si>
  <si>
    <t>Provision And Contingencies</t>
  </si>
  <si>
    <t>Profit/(Loss) from Oridnary Activities before Tax (c-D-E)</t>
  </si>
  <si>
    <t>Net profit (loss) from ordinary activities after tax</t>
  </si>
  <si>
    <t>Share of Profit in Associate</t>
  </si>
  <si>
    <t>Balancing Item - Net Income Including After Tax Adjustment</t>
  </si>
  <si>
    <t>Net Income</t>
  </si>
  <si>
    <t>Dilution Adjustment</t>
  </si>
  <si>
    <t>Depreciation &amp; Amortization - Total</t>
  </si>
  <si>
    <t>IDBI Bank Ltd (IDBI.NS)</t>
  </si>
  <si>
    <t>Balances with Reserve Bank of India</t>
  </si>
  <si>
    <t>Cash and balances with Reserve Bank of India - Balancing value</t>
  </si>
  <si>
    <t>Cash in Hand &amp; with Banks</t>
  </si>
  <si>
    <t>In Current Accounts - Outside India</t>
  </si>
  <si>
    <t>In Other Deposit Accounts- Outside India</t>
  </si>
  <si>
    <t>Money at Call and Short Notice- Outside India</t>
  </si>
  <si>
    <t>Government Securities- In India</t>
  </si>
  <si>
    <t>Shares- In India</t>
  </si>
  <si>
    <t>Debentures and Bonds- In India</t>
  </si>
  <si>
    <t>Subsidiaries and/ or Joint Ventures- In India</t>
  </si>
  <si>
    <t>Others- In India</t>
  </si>
  <si>
    <t>Government Securities (including local authorities) -Investments outside in India</t>
  </si>
  <si>
    <t>Due from banks- Advances in Outside</t>
  </si>
  <si>
    <t>Assets Given on Lease</t>
  </si>
  <si>
    <t>Depreciation to Date</t>
  </si>
  <si>
    <t>Capital Work-in-Progress</t>
  </si>
  <si>
    <t>Provision for Non Performing Assets</t>
  </si>
  <si>
    <t>Tax paid in Advance/Tax Deducted at Source(Net)</t>
  </si>
  <si>
    <t>Non Banking Assets acquired in satisfaction of claims (At cost)</t>
  </si>
  <si>
    <t>Deferred Tax Asset (Net) - Balancing value</t>
  </si>
  <si>
    <t>Claims Receivable</t>
  </si>
  <si>
    <t>Demand Deposits- From Banks</t>
  </si>
  <si>
    <t>Demand Deposits- From Others</t>
  </si>
  <si>
    <t>Term Deposits- From Banks</t>
  </si>
  <si>
    <t>Term Deposits- From Others</t>
  </si>
  <si>
    <t>Unsecured, Redeemable Bonds (Subordinated for Tier II Capital)</t>
  </si>
  <si>
    <t>Inter Office Adjustment (Net)</t>
  </si>
  <si>
    <t>Prudential Provision against Standard Assets</t>
  </si>
  <si>
    <t>Advance Payments Received</t>
  </si>
  <si>
    <t>Dividend and Dividend Tax Payable</t>
  </si>
  <si>
    <t>Service Tax/ TDS/ Other Taxes Payable</t>
  </si>
  <si>
    <t>Sundry Deposits</t>
  </si>
  <si>
    <t>Miscellaneous</t>
  </si>
  <si>
    <t>Special Reserve created &amp; maintained under Section 36 (1)</t>
  </si>
  <si>
    <t>Balances in Profit and Loss Account</t>
  </si>
  <si>
    <t>Profit/(Loss) on Sale of Investments (Net)</t>
  </si>
  <si>
    <t>Profit/(Loss) on Revaluation of Investment (Net)</t>
  </si>
  <si>
    <t>Profit/(Loss) on Sale of Land, Buildings and Other Assets (Net)</t>
  </si>
  <si>
    <t>Profit/(Loss) on Exchange Transaction/ Derivatives (Net)</t>
  </si>
  <si>
    <t>Recovery from Written off Cases</t>
  </si>
  <si>
    <t>Interest on RBI/ Inter Bank Borrowings</t>
  </si>
  <si>
    <t>Depreciation on the Bank's Property</t>
  </si>
  <si>
    <t>Director's fees, Allowances and Expenses</t>
  </si>
  <si>
    <t>Card &amp; ATM expenses</t>
  </si>
  <si>
    <t>Fee and other expenses for borrowing</t>
  </si>
  <si>
    <t>Expenses for recovery of write-off cases</t>
  </si>
  <si>
    <t>Other Administrative and general expenses-Balancing</t>
  </si>
  <si>
    <t>Provisions(otherthantax)andContingencies(Net)</t>
  </si>
  <si>
    <t>Tax Expenses</t>
  </si>
  <si>
    <t>Share of Profit</t>
  </si>
  <si>
    <t>Basic EPS- Before and After Extraordinary items (net of tax expense) (not annualised)</t>
  </si>
  <si>
    <t>Diluted EPS- Before and After Extraordinary items (net of tax expense) (not annualised)</t>
  </si>
  <si>
    <t>Lease charges paid</t>
  </si>
  <si>
    <t>Identifier (RIC)</t>
  </si>
  <si>
    <t>Total Debt Percentage of Total Equity
(FY0)</t>
  </si>
  <si>
    <t>SBI.NS</t>
  </si>
  <si>
    <t>State Bank of India</t>
  </si>
  <si>
    <t>AXBK.NS</t>
  </si>
  <si>
    <t>Axis Bank Ltd</t>
  </si>
  <si>
    <t>ICBK.NS</t>
  </si>
  <si>
    <t>ICICI Bank Ltd</t>
  </si>
  <si>
    <t>HDBK.NS</t>
  </si>
  <si>
    <t>HDFC Bank Ltd</t>
  </si>
  <si>
    <t>KTKM.NS</t>
  </si>
  <si>
    <t>Kotak Mahindra Bank Ltd</t>
  </si>
  <si>
    <t>BOB.NS</t>
  </si>
  <si>
    <t>Bank of Baroda Ltd</t>
  </si>
  <si>
    <t>PNBK.BO</t>
  </si>
  <si>
    <t>CNBK.BO</t>
  </si>
  <si>
    <t>Canara Bank Ltd</t>
  </si>
  <si>
    <t>UNBK.BO</t>
  </si>
  <si>
    <t>Union Bank of India Ltd</t>
  </si>
  <si>
    <t>IDBI.NS</t>
  </si>
  <si>
    <t>IDBI Bank Ltd</t>
  </si>
  <si>
    <t>Beta</t>
  </si>
  <si>
    <r>
      <t xml:space="preserve">Beta     </t>
    </r>
    <r>
      <rPr>
        <i/>
        <sz val="11"/>
        <color theme="1"/>
        <rFont val="Calibri"/>
        <family val="2"/>
        <scheme val="minor"/>
      </rPr>
      <t>Source: Thomson Reuters</t>
    </r>
  </si>
  <si>
    <t>Banks</t>
  </si>
  <si>
    <t>Profit before tax</t>
  </si>
  <si>
    <t>Operating Profit before Provisions and Contingencies</t>
  </si>
  <si>
    <t>Provision for Tax (Including Deferred Tax)</t>
  </si>
  <si>
    <t>Profit after tax</t>
  </si>
  <si>
    <t>Share of Earnings in Associates</t>
  </si>
  <si>
    <t>MINORITY INTEREST (NET LOSS)</t>
  </si>
  <si>
    <t>CONSOLIDATED PROFIT FOR THE YEAR ATTRIBUTABLE TO THE GROUP</t>
  </si>
  <si>
    <t>Net NPA</t>
  </si>
  <si>
    <t>Total Deposits</t>
  </si>
  <si>
    <t>Total Advances By Total Deposits</t>
  </si>
  <si>
    <t>NPA/ Net advances</t>
  </si>
  <si>
    <t>Business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</si>
</sst>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%"/>
    <numFmt numFmtId="166" formatCode="dd\-mm\-yyyy"/>
    <numFmt numFmtId="167" formatCode="[&gt;=100]##,##0.0\%;[&lt;=-100]\-##,##0.0\%;##,##0.0\%"/>
    <numFmt numFmtId="168" formatCode="#,##0.0"/>
    <numFmt numFmtId="169" formatCode="#,##0.0%"/>
    <numFmt numFmtId="170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34BFF"/>
      <name val="Calibri"/>
      <family val="2"/>
    </font>
    <font>
      <sz val="10"/>
      <color rgb="FFF5475B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4BFF"/>
        <bgColor rgb="FF334B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5EBF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334BFF"/>
      </bottom>
      <diagonal/>
    </border>
    <border>
      <left style="thin">
        <color rgb="FF334BFF"/>
      </left>
      <right style="thin">
        <color rgb="FF334BFF"/>
      </right>
      <top style="thin">
        <color rgb="FF334BFF"/>
      </top>
      <bottom style="thin">
        <color rgb="FF334BFF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horizontal="center" vertical="center" wrapText="1"/>
    </xf>
    <xf numFmtId="10" fontId="1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2" borderId="4" xfId="0" applyFont="1" applyFill="1" applyBorder="1"/>
    <xf numFmtId="0" fontId="9" fillId="2" borderId="4" xfId="0" applyFont="1" applyFill="1" applyBorder="1"/>
    <xf numFmtId="0" fontId="10" fillId="0" borderId="0" xfId="0" applyFont="1"/>
    <xf numFmtId="0" fontId="11" fillId="0" borderId="0" xfId="0" applyFont="1"/>
    <xf numFmtId="166" fontId="10" fillId="0" borderId="0" xfId="0" applyNumberFormat="1" applyFont="1" applyAlignment="1">
      <alignment horizontal="left"/>
    </xf>
    <xf numFmtId="0" fontId="9" fillId="2" borderId="5" xfId="0" applyFont="1" applyFill="1" applyBorder="1"/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166" fontId="10" fillId="0" borderId="6" xfId="0" applyNumberFormat="1" applyFont="1" applyBorder="1" applyAlignment="1">
      <alignment horizontal="center" vertical="center" wrapText="1"/>
    </xf>
    <xf numFmtId="0" fontId="9" fillId="2" borderId="5" xfId="0" applyFont="1" applyFill="1" applyBorder="1" applyAlignment="1">
      <alignment wrapText="1"/>
    </xf>
    <xf numFmtId="0" fontId="9" fillId="2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left" vertical="center" wrapText="1" indent="2"/>
    </xf>
    <xf numFmtId="3" fontId="12" fillId="0" borderId="6" xfId="0" applyNumberFormat="1" applyFont="1" applyBorder="1" applyAlignment="1">
      <alignment horizontal="left" vertical="center" wrapText="1" indent="2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left" vertical="center" wrapText="1"/>
    </xf>
    <xf numFmtId="4" fontId="10" fillId="0" borderId="6" xfId="0" applyNumberFormat="1" applyFont="1" applyBorder="1" applyAlignment="1">
      <alignment horizontal="left" vertical="center" wrapText="1"/>
    </xf>
    <xf numFmtId="167" fontId="10" fillId="0" borderId="6" xfId="0" applyNumberFormat="1" applyFont="1" applyBorder="1" applyAlignment="1">
      <alignment horizontal="left" vertical="center" wrapText="1"/>
    </xf>
    <xf numFmtId="3" fontId="12" fillId="0" borderId="6" xfId="0" applyNumberFormat="1" applyFont="1" applyBorder="1" applyAlignment="1">
      <alignment horizontal="left" vertical="center" wrapText="1"/>
    </xf>
    <xf numFmtId="168" fontId="10" fillId="0" borderId="6" xfId="0" applyNumberFormat="1" applyFont="1" applyBorder="1" applyAlignment="1">
      <alignment horizontal="left" vertical="center" wrapText="1"/>
    </xf>
    <xf numFmtId="4" fontId="10" fillId="0" borderId="6" xfId="0" applyNumberFormat="1" applyFont="1" applyBorder="1" applyAlignment="1">
      <alignment horizontal="left" vertical="center" wrapText="1" indent="2"/>
    </xf>
    <xf numFmtId="168" fontId="10" fillId="0" borderId="6" xfId="0" applyNumberFormat="1" applyFont="1" applyBorder="1" applyAlignment="1">
      <alignment horizontal="left" vertical="center" wrapText="1" indent="2"/>
    </xf>
    <xf numFmtId="168" fontId="12" fillId="0" borderId="6" xfId="0" applyNumberFormat="1" applyFont="1" applyBorder="1" applyAlignment="1">
      <alignment horizontal="left" vertical="center" wrapText="1" indent="2"/>
    </xf>
    <xf numFmtId="168" fontId="12" fillId="0" borderId="6" xfId="0" applyNumberFormat="1" applyFont="1" applyBorder="1" applyAlignment="1">
      <alignment horizontal="left" vertical="center" wrapText="1"/>
    </xf>
    <xf numFmtId="4" fontId="12" fillId="0" borderId="6" xfId="0" applyNumberFormat="1" applyFont="1" applyBorder="1" applyAlignment="1">
      <alignment horizontal="left" vertical="center" wrapText="1" indent="2"/>
    </xf>
    <xf numFmtId="4" fontId="12" fillId="0" borderId="6" xfId="0" applyNumberFormat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169" fontId="15" fillId="0" borderId="0" xfId="0" applyNumberFormat="1" applyFont="1"/>
    <xf numFmtId="3" fontId="0" fillId="0" borderId="0" xfId="0" applyNumberFormat="1"/>
    <xf numFmtId="4" fontId="15" fillId="0" borderId="0" xfId="0" applyNumberFormat="1" applyFont="1"/>
    <xf numFmtId="0" fontId="0" fillId="0" borderId="7" xfId="0" applyBorder="1"/>
    <xf numFmtId="0" fontId="1" fillId="0" borderId="7" xfId="0" applyFont="1" applyBorder="1" applyAlignment="1">
      <alignment horizontal="center"/>
    </xf>
    <xf numFmtId="3" fontId="1" fillId="0" borderId="0" xfId="0" applyNumberFormat="1" applyFon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1" applyNumberFormat="1" applyFont="1" applyAlignment="1"/>
    <xf numFmtId="2" fontId="0" fillId="0" borderId="0" xfId="0" applyNumberFormat="1"/>
    <xf numFmtId="2" fontId="7" fillId="0" borderId="2" xfId="0" applyNumberFormat="1" applyFont="1" applyBorder="1" applyAlignment="1">
      <alignment horizontal="right" vertical="top" wrapText="1"/>
    </xf>
    <xf numFmtId="2" fontId="6" fillId="0" borderId="2" xfId="0" applyNumberFormat="1" applyFont="1" applyBorder="1" applyAlignment="1">
      <alignment horizontal="right" vertical="top" wrapText="1"/>
    </xf>
    <xf numFmtId="170" fontId="0" fillId="0" borderId="0" xfId="0" applyNumberForma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10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10" fontId="1" fillId="3" borderId="0" xfId="0" applyNumberFormat="1" applyFont="1" applyFill="1"/>
    <xf numFmtId="10" fontId="1" fillId="3" borderId="0" xfId="0" applyNumberFormat="1" applyFont="1" applyFill="1" applyAlignment="1">
      <alignment horizontal="left" vertical="center" wrapText="1"/>
    </xf>
    <xf numFmtId="10" fontId="0" fillId="7" borderId="0" xfId="1" applyNumberFormat="1" applyFont="1" applyFill="1"/>
    <xf numFmtId="10" fontId="0" fillId="7" borderId="0" xfId="0" applyNumberFormat="1" applyFill="1"/>
    <xf numFmtId="10" fontId="0" fillId="7" borderId="0" xfId="0" applyNumberFormat="1" applyFill="1" applyAlignment="1">
      <alignment horizontal="center" vertical="center" wrapText="1"/>
    </xf>
    <xf numFmtId="0" fontId="0" fillId="3" borderId="0" xfId="0" applyFill="1"/>
    <xf numFmtId="0" fontId="0" fillId="7" borderId="0" xfId="0" applyFill="1"/>
    <xf numFmtId="0" fontId="1" fillId="7" borderId="0" xfId="0" applyFont="1" applyFill="1"/>
    <xf numFmtId="16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 wrapText="1"/>
    </xf>
    <xf numFmtId="10" fontId="0" fillId="7" borderId="0" xfId="0" applyNumberForma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5B10-D3AC-4EC7-9CBD-CACE58DD6347}" name="Table2" displayName="Table2" ref="A48:B58" totalsRowShown="0" headerRowBorderDxfId="3" tableBorderDxfId="2">
  <autoFilter ref="A48:B58" xr:uid="{04E65B10-D3AC-4EC7-9CBD-CACE58DD6347}"/>
  <tableColumns count="2">
    <tableColumn id="1" xr3:uid="{CDA511E5-F2E6-4F38-9C8F-111DBBBDF139}" name="Banks" dataDxfId="1"/>
    <tableColumn id="2" xr3:uid="{E2D4D390-6A71-4209-B30B-A5EFAE5DB8E9}" name="CAMELS Score" dataDxfId="0">
      <calculatedColumnFormula>SUMPRODUCT(B36:R36,$B$20:$R$20)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topLeftCell="A3" workbookViewId="0">
      <selection activeCell="G15" sqref="G15"/>
    </sheetView>
  </sheetViews>
  <sheetFormatPr defaultColWidth="8.88671875" defaultRowHeight="14.4" x14ac:dyDescent="0.3"/>
  <cols>
    <col min="1" max="1" width="19.33203125" customWidth="1"/>
    <col min="2" max="2" width="15" customWidth="1"/>
    <col min="3" max="9" width="13.44140625" customWidth="1"/>
    <col min="10" max="10" width="17.44140625" customWidth="1"/>
    <col min="11" max="17" width="13.44140625" customWidth="1"/>
    <col min="18" max="18" width="29.109375" customWidth="1"/>
  </cols>
  <sheetData>
    <row r="1" spans="1:20" hidden="1" x14ac:dyDescent="0.3">
      <c r="C1" t="s">
        <v>49</v>
      </c>
    </row>
    <row r="2" spans="1:20" hidden="1" x14ac:dyDescent="0.3">
      <c r="C2" t="s">
        <v>50</v>
      </c>
    </row>
    <row r="3" spans="1:20" ht="15" customHeight="1" x14ac:dyDescent="0.3">
      <c r="A3" s="75" t="s">
        <v>74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20" ht="15" customHeigh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</row>
    <row r="5" spans="1:20" ht="15" customHeight="1" x14ac:dyDescent="0.3">
      <c r="A5" s="72" t="s">
        <v>75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20" x14ac:dyDescent="0.3">
      <c r="A6" s="78" t="s">
        <v>47</v>
      </c>
      <c r="B6" s="77" t="s">
        <v>48</v>
      </c>
      <c r="C6" s="77"/>
      <c r="D6" s="77"/>
      <c r="E6" s="77" t="s">
        <v>51</v>
      </c>
      <c r="F6" s="77"/>
      <c r="G6" s="77"/>
      <c r="H6" s="77" t="s">
        <v>52</v>
      </c>
      <c r="I6" s="77"/>
      <c r="J6" s="77"/>
      <c r="K6" s="77" t="s">
        <v>53</v>
      </c>
      <c r="L6" s="77"/>
      <c r="M6" s="77"/>
      <c r="N6" s="77"/>
      <c r="O6" s="77" t="s">
        <v>54</v>
      </c>
      <c r="P6" s="77"/>
      <c r="Q6" s="77"/>
      <c r="R6" s="54" t="s">
        <v>57</v>
      </c>
      <c r="S6" s="8"/>
      <c r="T6" s="8"/>
    </row>
    <row r="7" spans="1:20" s="2" customFormat="1" ht="36.75" customHeight="1" x14ac:dyDescent="0.3">
      <c r="A7" s="78"/>
      <c r="B7" s="55" t="s">
        <v>49</v>
      </c>
      <c r="C7" s="55" t="s">
        <v>50</v>
      </c>
      <c r="D7" s="55" t="s">
        <v>49</v>
      </c>
      <c r="E7" s="55" t="s">
        <v>50</v>
      </c>
      <c r="F7" s="55" t="s">
        <v>49</v>
      </c>
      <c r="G7" s="55" t="s">
        <v>49</v>
      </c>
      <c r="H7" s="55" t="s">
        <v>49</v>
      </c>
      <c r="I7" s="55" t="s">
        <v>49</v>
      </c>
      <c r="J7" s="55" t="s">
        <v>49</v>
      </c>
      <c r="K7" s="55" t="s">
        <v>49</v>
      </c>
      <c r="L7" s="55" t="s">
        <v>49</v>
      </c>
      <c r="M7" s="55" t="s">
        <v>49</v>
      </c>
      <c r="N7" s="55" t="s">
        <v>50</v>
      </c>
      <c r="O7" s="55" t="s">
        <v>49</v>
      </c>
      <c r="P7" s="55" t="s">
        <v>49</v>
      </c>
      <c r="Q7" s="55" t="s">
        <v>49</v>
      </c>
      <c r="R7" s="56" t="s">
        <v>58</v>
      </c>
    </row>
    <row r="8" spans="1:20" s="2" customFormat="1" ht="44.1" customHeight="1" x14ac:dyDescent="0.3">
      <c r="A8" s="78"/>
      <c r="B8" s="57" t="s">
        <v>0</v>
      </c>
      <c r="C8" s="57" t="s">
        <v>2</v>
      </c>
      <c r="D8" s="57" t="s">
        <v>1</v>
      </c>
      <c r="E8" s="57" t="s">
        <v>3</v>
      </c>
      <c r="F8" s="57" t="s">
        <v>4</v>
      </c>
      <c r="G8" s="57" t="s">
        <v>5</v>
      </c>
      <c r="H8" s="57" t="s">
        <v>8</v>
      </c>
      <c r="I8" s="57" t="s">
        <v>6</v>
      </c>
      <c r="J8" s="57" t="s">
        <v>1053</v>
      </c>
      <c r="K8" s="57" t="s">
        <v>9</v>
      </c>
      <c r="L8" s="57" t="s">
        <v>10</v>
      </c>
      <c r="M8" s="57" t="s">
        <v>11</v>
      </c>
      <c r="N8" s="57" t="s">
        <v>12</v>
      </c>
      <c r="O8" s="57" t="s">
        <v>13</v>
      </c>
      <c r="P8" s="57" t="s">
        <v>14</v>
      </c>
      <c r="Q8" s="57" t="s">
        <v>15</v>
      </c>
      <c r="R8" s="58" t="s">
        <v>1040</v>
      </c>
    </row>
    <row r="9" spans="1:20" s="2" customFormat="1" ht="16.8" customHeight="1" thickBot="1" x14ac:dyDescent="0.35">
      <c r="A9" s="61" t="s">
        <v>86</v>
      </c>
      <c r="B9" s="46">
        <f>SBI!B104</f>
        <v>14.84</v>
      </c>
      <c r="C9" s="46">
        <f>'Working Notes'!C43</f>
        <v>1.4763227000000001</v>
      </c>
      <c r="D9" s="47">
        <f>'Working Notes'!B10</f>
        <v>5.434882313794951E-2</v>
      </c>
      <c r="E9" s="47">
        <f>'Working Notes'!B$40</f>
        <v>2.8114097797631431E-2</v>
      </c>
      <c r="F9" s="47">
        <f>'Working Notes'!B$13</f>
        <v>0.72768368737958211</v>
      </c>
      <c r="G9" s="47">
        <f>'Working Notes'!B$16</f>
        <v>0.97188590220236859</v>
      </c>
      <c r="H9" s="47">
        <f>'Working Notes'!B$23</f>
        <v>2397.9864961120675</v>
      </c>
      <c r="I9" s="47">
        <f>'Working Notes'!B$18</f>
        <v>0.73131389967184224</v>
      </c>
      <c r="J9" s="47">
        <f>'Working Notes'!B$22</f>
        <v>328012.51745117822</v>
      </c>
      <c r="K9" s="53">
        <f>'Working Notes'!B$25</f>
        <v>9.4985650804083402E-3</v>
      </c>
      <c r="L9" s="53">
        <f>'Working Notes'!B$29</f>
        <v>2.701586533494469E-2</v>
      </c>
      <c r="M9" s="7">
        <f>'Working Notes'!B$31</f>
        <v>1.266262393502576E-2</v>
      </c>
      <c r="N9" s="47">
        <f>'Working Notes'!B$33</f>
        <v>3.3560777100002204</v>
      </c>
      <c r="O9" s="53">
        <f>'Working Notes'!B$35</f>
        <v>4.153571961746335E-2</v>
      </c>
      <c r="P9" s="47">
        <f>'Working Notes'!B$36</f>
        <v>0.2337990556231859</v>
      </c>
      <c r="Q9" s="53">
        <f>'Working Notes'!B$39</f>
        <v>7.1234056261969589E-2</v>
      </c>
      <c r="R9" s="48">
        <f>'Working Notes'!D43</f>
        <v>1.37706579838073</v>
      </c>
    </row>
    <row r="10" spans="1:20" ht="15" thickBot="1" x14ac:dyDescent="0.35">
      <c r="A10" s="61" t="s">
        <v>16</v>
      </c>
      <c r="B10" s="49">
        <f>HDFC!B97</f>
        <v>19.02</v>
      </c>
      <c r="C10" s="50">
        <f>'Working Notes'!C46</f>
        <v>0.92435929999999999</v>
      </c>
      <c r="D10" s="47">
        <f>'Working Notes'!C10</f>
        <v>0.12470152730100156</v>
      </c>
      <c r="E10" s="47">
        <f>'Working Notes'!C$40</f>
        <v>1.1965359063392361E-2</v>
      </c>
      <c r="F10" s="47">
        <f>'Working Notes'!C$13</f>
        <v>0.85800866493057382</v>
      </c>
      <c r="G10" s="47">
        <f>'Working Notes'!C$16</f>
        <v>0.98803464093660764</v>
      </c>
      <c r="H10" s="47">
        <f>'Working Notes'!C$23</f>
        <v>2655.3849972867188</v>
      </c>
      <c r="I10" s="47">
        <f>'Working Notes'!C$18</f>
        <v>0.88276503511714055</v>
      </c>
      <c r="J10" s="47">
        <f>'Working Notes'!C$22</f>
        <v>204628.31164632668</v>
      </c>
      <c r="K10" s="53">
        <f>'Working Notes'!C$25</f>
        <v>1.8177568890161713E-2</v>
      </c>
      <c r="L10" s="53">
        <f>'Working Notes'!C$29</f>
        <v>3.6742379891399113E-2</v>
      </c>
      <c r="M10" s="7">
        <f>'Working Notes'!C$31</f>
        <v>1.8237475646652714E-2</v>
      </c>
      <c r="N10" s="47">
        <f>'Working Notes'!C$33</f>
        <v>1.1203679970328571</v>
      </c>
      <c r="O10" s="53">
        <f>'Working Notes'!C$35</f>
        <v>4.6311957651001344E-2</v>
      </c>
      <c r="P10" s="47">
        <f>'Working Notes'!C$36</f>
        <v>0.17346503034872568</v>
      </c>
      <c r="Q10" s="53">
        <f>'Working Notes'!C$39</f>
        <v>0.10471751121715474</v>
      </c>
      <c r="R10" s="51">
        <f>'Working Notes'!D46</f>
        <v>1.1352541053540199</v>
      </c>
    </row>
    <row r="11" spans="1:20" ht="15" thickBot="1" x14ac:dyDescent="0.35">
      <c r="A11" s="61" t="s">
        <v>17</v>
      </c>
      <c r="B11" s="49">
        <f>ICICI!B127</f>
        <v>18.09</v>
      </c>
      <c r="C11" s="50">
        <f>'Working Notes'!C45</f>
        <v>0.91627340000000002</v>
      </c>
      <c r="D11" s="47">
        <f>'Working Notes'!D10</f>
        <v>0.11055788860434793</v>
      </c>
      <c r="E11" s="47">
        <f>'Working Notes'!D$40</f>
        <v>2.8829173465593636E-2</v>
      </c>
      <c r="F11" s="47">
        <f>'Working Notes'!D$13</f>
        <v>0.63334895182437156</v>
      </c>
      <c r="G11" s="47">
        <f>'Working Notes'!D$16</f>
        <v>0.97117082653440634</v>
      </c>
      <c r="H11" s="47">
        <f>'Working Notes'!D$23</f>
        <v>2687.244654981841</v>
      </c>
      <c r="I11" s="47">
        <f>'Working Notes'!D$18</f>
        <v>0.89514166998307942</v>
      </c>
      <c r="J11" s="47">
        <f>'Working Notes'!D$22</f>
        <v>181169.9405337123</v>
      </c>
      <c r="K11" s="53">
        <f>'Working Notes'!D$25</f>
        <v>1.7379017591424135E-2</v>
      </c>
      <c r="L11" s="53">
        <f>'Working Notes'!D$29</f>
        <v>3.6009070254886207E-2</v>
      </c>
      <c r="M11" s="7">
        <f>'Working Notes'!D$31</f>
        <v>2.361842810616405E-2</v>
      </c>
      <c r="N11" s="47">
        <f>'Working Notes'!D$33</f>
        <v>1.4849699239414955</v>
      </c>
      <c r="O11" s="53">
        <f>'Working Notes'!D$35</f>
        <v>3.5051965483190187E-2</v>
      </c>
      <c r="P11" s="47">
        <f>'Working Notes'!D$36</f>
        <v>0.20682233006515324</v>
      </c>
      <c r="Q11" s="53">
        <f>'Working Notes'!D$39</f>
        <v>0.11269645636956158</v>
      </c>
      <c r="R11" s="52">
        <f>'Working Notes'!D45</f>
        <v>1.25032805172963</v>
      </c>
    </row>
    <row r="12" spans="1:20" ht="15" thickBot="1" x14ac:dyDescent="0.35">
      <c r="A12" s="61" t="s">
        <v>18</v>
      </c>
      <c r="B12" s="49">
        <f>Axis!B96</f>
        <v>17.690000000000001</v>
      </c>
      <c r="C12" s="50">
        <f>'Working Notes'!C44</f>
        <v>1.6574396999999998</v>
      </c>
      <c r="D12" s="47">
        <f>'Working Notes'!E10</f>
        <v>9.0349269062130047E-2</v>
      </c>
      <c r="E12" s="47">
        <f>'Working Notes'!E$40</f>
        <v>2.1581493442432396E-2</v>
      </c>
      <c r="F12" s="47">
        <f>'Working Notes'!E$13</f>
        <v>0.79208113522897994</v>
      </c>
      <c r="G12" s="47">
        <f>'Working Notes'!E$16</f>
        <v>0.97841850655756757</v>
      </c>
      <c r="H12" s="47">
        <f>'Working Notes'!E$23</f>
        <v>1180.9462665128731</v>
      </c>
      <c r="I12" s="47">
        <f>'Working Notes'!E$18</f>
        <v>0.91812734604779622</v>
      </c>
      <c r="J12" s="47">
        <f>'Working Notes'!E$22</f>
        <v>197415.85888702693</v>
      </c>
      <c r="K12" s="53">
        <f>'Working Notes'!E$25</f>
        <v>8.0723854656032708E-3</v>
      </c>
      <c r="L12" s="53">
        <f>'Working Notes'!E$29</f>
        <v>3.2771966241807719E-2</v>
      </c>
      <c r="M12" s="7">
        <f>'Working Notes'!E$31</f>
        <v>1.3850737310888052E-2</v>
      </c>
      <c r="N12" s="47">
        <f>'Working Notes'!E$33</f>
        <v>3.7872521575355718</v>
      </c>
      <c r="O12" s="53">
        <f>'Working Notes'!E$35</f>
        <v>4.9179467968428509E-2</v>
      </c>
      <c r="P12" s="47">
        <f>'Working Notes'!E$36</f>
        <v>0.16973477503975029</v>
      </c>
      <c r="Q12" s="53">
        <f>'Working Notes'!E$39</f>
        <v>0.11493454093692962</v>
      </c>
      <c r="R12" s="51">
        <f>'Working Notes'!D44</f>
        <v>1.5581902539026</v>
      </c>
    </row>
    <row r="13" spans="1:20" ht="15" thickBot="1" x14ac:dyDescent="0.35">
      <c r="A13" s="61" t="s">
        <v>80</v>
      </c>
      <c r="B13" s="49">
        <f>'Kotak Mahindra'!B119</f>
        <v>23.3</v>
      </c>
      <c r="C13" s="50">
        <f>'Working Notes'!C47</f>
        <v>0.53530040000000001</v>
      </c>
      <c r="D13" s="47">
        <f>'Working Notes'!F10</f>
        <v>0.19451313393111733</v>
      </c>
      <c r="E13" s="47">
        <f>'Working Notes'!F$40</f>
        <v>1.8093107704163565E-2</v>
      </c>
      <c r="F13" s="47">
        <f>'Working Notes'!F$13</f>
        <v>7.4990233516821912E-4</v>
      </c>
      <c r="G13" s="47">
        <f>'Working Notes'!F$16</f>
        <v>0.98190689229583639</v>
      </c>
      <c r="H13" s="47">
        <f>'Working Notes'!F$23</f>
        <v>2031.1386072590194</v>
      </c>
      <c r="I13" s="47">
        <f>'Working Notes'!F$18</f>
        <v>0.99400685447069204</v>
      </c>
      <c r="J13" s="47">
        <f>'Working Notes'!F$22</f>
        <v>98036.23859228917</v>
      </c>
      <c r="K13" s="53">
        <f>'Working Notes'!F$25</f>
        <v>2.4055922472528149E-2</v>
      </c>
      <c r="L13" s="53">
        <f>'Working Notes'!F$29</f>
        <v>4.4710830967735878E-2</v>
      </c>
      <c r="M13" s="7">
        <f>'Working Notes'!F$31</f>
        <v>2.3822910590777183E-2</v>
      </c>
      <c r="N13" s="47">
        <f>'Working Notes'!F$33</f>
        <v>2.2542718297481028</v>
      </c>
      <c r="O13" s="53">
        <f>'Working Notes'!F$35</f>
        <v>3.2211874413856673E-2</v>
      </c>
      <c r="P13" s="47">
        <f>'Working Notes'!F$36</f>
        <v>2.3610151445629908E-4</v>
      </c>
      <c r="Q13" s="53">
        <f>'Working Notes'!F$39</f>
        <v>0.11881704971299567</v>
      </c>
      <c r="R13" s="51">
        <f>'Working Notes'!D47</f>
        <v>0.95697055617402105</v>
      </c>
    </row>
    <row r="14" spans="1:20" ht="15" thickBot="1" x14ac:dyDescent="0.35">
      <c r="A14" s="61" t="s">
        <v>81</v>
      </c>
      <c r="B14" s="49">
        <f>'Bank of Baroda'!B106</f>
        <v>16.73</v>
      </c>
      <c r="C14" s="50">
        <f>'Working Notes'!C48</f>
        <v>1.0562936999999999</v>
      </c>
      <c r="D14" s="47">
        <f>'Working Notes'!G10</f>
        <v>5.0857591708281413E-2</v>
      </c>
      <c r="E14" s="47">
        <f>'Working Notes'!G$40</f>
        <v>4.3955076418601524E-2</v>
      </c>
      <c r="F14" s="47">
        <f>'Working Notes'!G$13</f>
        <v>0.8549189732127993</v>
      </c>
      <c r="G14" s="47">
        <f>'Working Notes'!G$16</f>
        <v>0.95604492358139848</v>
      </c>
      <c r="H14" s="47">
        <f>'Working Notes'!G$23</f>
        <v>1929.6259903681839</v>
      </c>
      <c r="I14" s="47">
        <f>'Working Notes'!G$18</f>
        <v>0.78048585245076163</v>
      </c>
      <c r="J14" s="47">
        <f>'Working Notes'!G$22</f>
        <v>284596.06373310549</v>
      </c>
      <c r="K14" s="53">
        <f>'Working Notes'!G$25</f>
        <v>9.7682734114043178E-3</v>
      </c>
      <c r="L14" s="53">
        <f>'Working Notes'!G$29</f>
        <v>2.8964577325554679E-2</v>
      </c>
      <c r="M14" s="7">
        <f>'Working Notes'!G$31</f>
        <v>1.3477180015736227E-2</v>
      </c>
      <c r="N14" s="47">
        <f>'Working Notes'!G$33</f>
        <v>2.0559574733735597</v>
      </c>
      <c r="O14" s="53">
        <f>'Working Notes'!G$35</f>
        <v>3.7156427480120761E-2</v>
      </c>
      <c r="P14" s="47">
        <f>'Working Notes'!G$36</f>
        <v>0.22270401764181752</v>
      </c>
      <c r="Q14" s="53">
        <f>'Working Notes'!G$39</f>
        <v>8.2914781890128936E-2</v>
      </c>
      <c r="R14" s="51">
        <f>'Working Notes'!D48</f>
        <v>1.32343384269311</v>
      </c>
    </row>
    <row r="15" spans="1:20" ht="15" thickBot="1" x14ac:dyDescent="0.35">
      <c r="A15" s="61" t="s">
        <v>82</v>
      </c>
      <c r="B15" s="49">
        <f>PNB!B109</f>
        <v>15.54</v>
      </c>
      <c r="C15" s="50">
        <f>'Working Notes'!C49</f>
        <v>0.71480120000000003</v>
      </c>
      <c r="D15" s="47">
        <f>'Working Notes'!H10</f>
        <v>-0.4610840349138533</v>
      </c>
      <c r="E15" s="47">
        <f>'Working Notes'!H$40</f>
        <v>0.9492126288979551</v>
      </c>
      <c r="F15" s="47">
        <f>'Working Notes'!H$13</f>
        <v>0.88581024319077539</v>
      </c>
      <c r="G15" s="47">
        <f>'Working Notes'!H$16</f>
        <v>5.0787371102044905E-2</v>
      </c>
      <c r="H15" s="47">
        <f>'Working Notes'!H$23</f>
        <v>321.60241264718877</v>
      </c>
      <c r="I15" s="47">
        <f>'Working Notes'!H$18</f>
        <v>0.64901839161769093</v>
      </c>
      <c r="J15" s="47">
        <f>'Working Notes'!H$22</f>
        <v>204364.86006262124</v>
      </c>
      <c r="K15" s="53">
        <f>'Working Notes'!H$25</f>
        <v>2.2417985313202176E-3</v>
      </c>
      <c r="L15" s="53">
        <f>'Working Notes'!H$29</f>
        <v>2.3451494566052448E-2</v>
      </c>
      <c r="M15" s="7">
        <f>'Working Notes'!H$31</f>
        <v>2.054934006112574E-3</v>
      </c>
      <c r="N15" s="47">
        <f>'Working Notes'!H$33</f>
        <v>7.2677230726961053</v>
      </c>
      <c r="O15" s="53">
        <f>'Working Notes'!H$35</f>
        <v>5.2364058183578262E-2</v>
      </c>
      <c r="P15" s="47">
        <f>'Working Notes'!H$36</f>
        <v>0.24725123829967702</v>
      </c>
      <c r="Q15" s="53">
        <f>'Working Notes'!H$39</f>
        <v>0.12192725791209028</v>
      </c>
      <c r="R15" s="51">
        <f>'Working Notes'!D49</f>
        <v>1.2964828422867201</v>
      </c>
    </row>
    <row r="16" spans="1:20" ht="15" thickBot="1" x14ac:dyDescent="0.35">
      <c r="A16" s="61" t="s">
        <v>83</v>
      </c>
      <c r="B16" s="49">
        <f>'Canara Bank'!B103</f>
        <v>16.73</v>
      </c>
      <c r="C16" s="50">
        <f>'Working Notes'!C50</f>
        <v>0.76322749999999995</v>
      </c>
      <c r="D16" s="47">
        <f>'Working Notes'!I10</f>
        <v>2.6411413774905752E-2</v>
      </c>
      <c r="E16" s="47">
        <f>'Working Notes'!I$40</f>
        <v>6.3691830293478385E-2</v>
      </c>
      <c r="F16" s="47">
        <f>'Working Notes'!I$13</f>
        <v>0.88009401920821906</v>
      </c>
      <c r="G16" s="47">
        <f>'Working Notes'!I$16</f>
        <v>0.93630816970652164</v>
      </c>
      <c r="H16" s="47">
        <f>'Working Notes'!I$23</f>
        <v>1335.0031655251948</v>
      </c>
      <c r="I16" s="47">
        <f>'Working Notes'!I$18</f>
        <v>0.70472284151470066</v>
      </c>
      <c r="J16" s="47">
        <f>'Working Notes'!I$22</f>
        <v>236533.6505448469</v>
      </c>
      <c r="K16" s="53">
        <f>'Working Notes'!I$25</f>
        <v>8.2145887469268677E-3</v>
      </c>
      <c r="L16" s="53">
        <f>'Working Notes'!I$29</f>
        <v>2.3818941319387995E-2</v>
      </c>
      <c r="M16" s="7">
        <f>'Working Notes'!I$31</f>
        <v>7.8258979362944361E-3</v>
      </c>
      <c r="N16" s="47">
        <f>'Working Notes'!I$33</f>
        <v>2.666065390340818</v>
      </c>
      <c r="O16" s="53">
        <f>'Working Notes'!I$35</f>
        <v>3.9858157718432811E-2</v>
      </c>
      <c r="P16" s="47">
        <f>'Working Notes'!I$36</f>
        <v>0.22488925908851115</v>
      </c>
      <c r="Q16" s="53">
        <f>'Working Notes'!I$39</f>
        <v>0.12018017578141672</v>
      </c>
      <c r="R16" s="51">
        <f>'Working Notes'!D50</f>
        <v>1.5678316275953601</v>
      </c>
    </row>
    <row r="17" spans="1:18" ht="15" thickBot="1" x14ac:dyDescent="0.35">
      <c r="A17" s="61" t="s">
        <v>85</v>
      </c>
      <c r="B17" s="49">
        <f>'Union Bank'!B102</f>
        <v>16.010000000000002</v>
      </c>
      <c r="C17" s="50">
        <f>'Working Notes'!C51</f>
        <v>0.57594319999999999</v>
      </c>
      <c r="D17" s="47">
        <f>'Working Notes'!J10</f>
        <v>1.575516504849583E-2</v>
      </c>
      <c r="E17" s="47">
        <f>'Working Notes'!J$40</f>
        <v>8.7550617220566548E-2</v>
      </c>
      <c r="F17" s="47">
        <f>'Working Notes'!J$13</f>
        <v>0.76842333534307483</v>
      </c>
      <c r="G17" s="47">
        <f>'Working Notes'!J$16</f>
        <v>0.91244938277943344</v>
      </c>
      <c r="H17" s="47">
        <f>'Working Notes'!J$23</f>
        <v>1125.9707781040822</v>
      </c>
      <c r="I17" s="47">
        <f>'Working Notes'!J$18</f>
        <v>0.68219380871751167</v>
      </c>
      <c r="J17" s="47">
        <f>'Working Notes'!J$22</f>
        <v>249305.31547477312</v>
      </c>
      <c r="K17" s="53">
        <f>'Working Notes'!J$25</f>
        <v>6.6066026553491539E-3</v>
      </c>
      <c r="L17" s="53">
        <f>'Working Notes'!J$29</f>
        <v>2.5715182039418489E-2</v>
      </c>
      <c r="M17" s="7">
        <f>'Working Notes'!J$31</f>
        <v>6.5434833544917451E-3</v>
      </c>
      <c r="N17" s="47">
        <f>'Working Notes'!J$33</f>
        <v>2.7594257221282303</v>
      </c>
      <c r="O17" s="53">
        <f>'Working Notes'!J$35</f>
        <v>3.9009453848867781E-2</v>
      </c>
      <c r="P17" s="47">
        <f>'Working Notes'!J$36</f>
        <v>0.20501133728598495</v>
      </c>
      <c r="Q17" s="53">
        <f>'Working Notes'!J$39</f>
        <v>0.10050581153382723</v>
      </c>
      <c r="R17" s="51">
        <f>'Working Notes'!D51</f>
        <v>1.2953531832624201</v>
      </c>
    </row>
    <row r="18" spans="1:18" x14ac:dyDescent="0.3">
      <c r="A18" s="61" t="s">
        <v>84</v>
      </c>
      <c r="B18" s="49">
        <f>IDBI!B108</f>
        <v>20.58</v>
      </c>
      <c r="C18" s="50">
        <f>'Working Notes'!C52</f>
        <v>0.32258740000000002</v>
      </c>
      <c r="D18" s="47">
        <f>'Working Notes'!K10</f>
        <v>0.11383096324102175</v>
      </c>
      <c r="E18" s="47">
        <f>'Working Notes'!K$40</f>
        <v>7.5613127515556017E-2</v>
      </c>
      <c r="F18" s="47">
        <f>'Working Notes'!K$13</f>
        <v>0.85905862426798307</v>
      </c>
      <c r="G18" s="47">
        <f>'Working Notes'!K$16</f>
        <v>0.92438687248444396</v>
      </c>
      <c r="H18" s="47">
        <f>'Working Notes'!K$23</f>
        <v>2076.2236974789917</v>
      </c>
      <c r="I18" s="47">
        <f>'Working Notes'!K$18</f>
        <v>0.63663041241500162</v>
      </c>
      <c r="J18" s="47">
        <f>'Working Notes'!K$22</f>
        <v>234099.72212885154</v>
      </c>
      <c r="K18" s="53">
        <f>'Working Notes'!K$25</f>
        <v>1.1179743394122482E-2</v>
      </c>
      <c r="L18" s="53">
        <f>'Working Notes'!K$29</f>
        <v>3.4573637035745772E-2</v>
      </c>
      <c r="M18" s="7">
        <f>'Working Notes'!K$31</f>
        <v>1.6002652169174732E-2</v>
      </c>
      <c r="N18" s="47">
        <f>'Working Notes'!K$33</f>
        <v>1.9515513958451771</v>
      </c>
      <c r="O18" s="53">
        <f>'Working Notes'!K$35</f>
        <v>5.0194256698131552E-2</v>
      </c>
      <c r="P18" s="47">
        <f>'Working Notes'!K$36</f>
        <v>0.26020373076064746</v>
      </c>
      <c r="Q18" s="53">
        <f>'Working Notes'!K$39</f>
        <v>0.11496045217268339</v>
      </c>
      <c r="R18" s="51">
        <f>'Working Notes'!D52</f>
        <v>1.6547750935232299</v>
      </c>
    </row>
    <row r="19" spans="1:18" s="4" customFormat="1" x14ac:dyDescent="0.3">
      <c r="A19" s="62" t="s">
        <v>55</v>
      </c>
      <c r="B19" s="64">
        <v>0.7</v>
      </c>
      <c r="C19" s="65">
        <v>0.15</v>
      </c>
      <c r="D19" s="65">
        <f>1-B19-C19</f>
        <v>0.15000000000000005</v>
      </c>
      <c r="E19" s="65">
        <v>0.1</v>
      </c>
      <c r="F19" s="65">
        <v>0.3</v>
      </c>
      <c r="G19" s="65">
        <f>1-E19-F19</f>
        <v>0.60000000000000009</v>
      </c>
      <c r="H19" s="65">
        <v>0.5</v>
      </c>
      <c r="I19" s="65">
        <v>0.25</v>
      </c>
      <c r="J19" s="65">
        <f>1-H19-I19</f>
        <v>0.25</v>
      </c>
      <c r="K19" s="65">
        <v>0.25</v>
      </c>
      <c r="L19" s="65">
        <v>0.25</v>
      </c>
      <c r="M19" s="65">
        <v>0.25</v>
      </c>
      <c r="N19" s="65">
        <v>0.25</v>
      </c>
      <c r="O19" s="65">
        <v>0.25</v>
      </c>
      <c r="P19" s="65">
        <v>0.25</v>
      </c>
      <c r="Q19" s="65">
        <f>1-O19-P19</f>
        <v>0.5</v>
      </c>
      <c r="R19" s="66">
        <v>1</v>
      </c>
    </row>
    <row r="20" spans="1:18" s="5" customFormat="1" ht="28.8" x14ac:dyDescent="0.3">
      <c r="A20" s="63" t="s">
        <v>56</v>
      </c>
      <c r="B20" s="74">
        <v>0.2</v>
      </c>
      <c r="C20" s="74"/>
      <c r="D20" s="74"/>
      <c r="E20" s="74">
        <v>0.2</v>
      </c>
      <c r="F20" s="74"/>
      <c r="G20" s="74"/>
      <c r="H20" s="74">
        <v>0.2</v>
      </c>
      <c r="I20" s="74"/>
      <c r="J20" s="74"/>
      <c r="K20" s="74">
        <v>0.2</v>
      </c>
      <c r="L20" s="74"/>
      <c r="M20" s="74"/>
      <c r="N20" s="74"/>
      <c r="O20" s="74">
        <v>0.1</v>
      </c>
      <c r="P20" s="74"/>
      <c r="Q20" s="74"/>
      <c r="R20" s="66">
        <v>0.1</v>
      </c>
    </row>
    <row r="21" spans="1:18" s="5" customFormat="1" ht="14.4" customHeight="1" x14ac:dyDescent="0.3">
      <c r="A21" s="73" t="s">
        <v>76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</row>
    <row r="22" spans="1:18" s="5" customFormat="1" ht="57.6" x14ac:dyDescent="0.3">
      <c r="A22" s="6"/>
      <c r="B22" s="57" t="s">
        <v>0</v>
      </c>
      <c r="C22" s="57" t="s">
        <v>2</v>
      </c>
      <c r="D22" s="57" t="s">
        <v>1</v>
      </c>
      <c r="E22" s="57" t="s">
        <v>3</v>
      </c>
      <c r="F22" s="57" t="s">
        <v>4</v>
      </c>
      <c r="G22" s="57" t="s">
        <v>5</v>
      </c>
      <c r="H22" s="57" t="s">
        <v>8</v>
      </c>
      <c r="I22" s="57" t="s">
        <v>6</v>
      </c>
      <c r="J22" s="57" t="s">
        <v>7</v>
      </c>
      <c r="K22" s="57" t="s">
        <v>9</v>
      </c>
      <c r="L22" s="57" t="s">
        <v>10</v>
      </c>
      <c r="M22" s="57" t="s">
        <v>11</v>
      </c>
      <c r="N22" s="57" t="s">
        <v>12</v>
      </c>
      <c r="O22" s="57" t="s">
        <v>13</v>
      </c>
      <c r="P22" s="57" t="s">
        <v>14</v>
      </c>
      <c r="Q22" s="57" t="s">
        <v>15</v>
      </c>
      <c r="R22" s="59" t="str">
        <f>R8</f>
        <v>Beta     Source: Thomson Reuters</v>
      </c>
    </row>
    <row r="23" spans="1:18" s="5" customFormat="1" x14ac:dyDescent="0.3">
      <c r="A23" s="61" t="s">
        <v>86</v>
      </c>
      <c r="B23" s="3">
        <f>(B9-$B$9)/($B$13-$B$9)</f>
        <v>0</v>
      </c>
      <c r="C23" s="3">
        <f>(C9-$C$12)/($C$18-$C$12)</f>
        <v>0.13568317633344135</v>
      </c>
      <c r="D23" s="3">
        <f>(D9-$D$15)/($D$13-$D$15)</f>
        <v>0.78620360572924841</v>
      </c>
      <c r="E23" s="3">
        <f>(E9-$E$15)/($E$10-$E$15)</f>
        <v>0.98277003384913619</v>
      </c>
      <c r="F23" s="3">
        <f>(F9-$F$13)/($F$15-$F$13)</f>
        <v>0.82133810711896893</v>
      </c>
      <c r="G23" s="3">
        <f>(G9-$G$15)/($G$10-$G$15)</f>
        <v>0.98277003384913619</v>
      </c>
      <c r="H23" s="3">
        <f>(H9-$H$15)/($H$11-$H$15)</f>
        <v>0.87772531547952715</v>
      </c>
      <c r="I23" s="3">
        <f>(I9-$I$18)/($I$13-$I$18)</f>
        <v>0.26494048324003955</v>
      </c>
      <c r="J23" s="3">
        <f>(J9-$J$13)/($J$9-$J$13)</f>
        <v>1</v>
      </c>
      <c r="K23" s="3">
        <f>(K9-$K$15)/($K$13-$K$15)</f>
        <v>0.33266367096135091</v>
      </c>
      <c r="L23" s="3">
        <f>(L9-$L$15)/($L$13-$L$15)</f>
        <v>0.16766143126697011</v>
      </c>
      <c r="M23" s="3">
        <f>(M9-$M$15)/($M$13-$M$15)</f>
        <v>0.48730711775876451</v>
      </c>
      <c r="N23" s="3">
        <f>(N9-$N$15)/($N$10-$N$15)</f>
        <v>0.63631355510627485</v>
      </c>
      <c r="O23" s="3">
        <f>(O9-$O$13)/($O$15-$O$13)</f>
        <v>0.46267170397759283</v>
      </c>
      <c r="P23" s="3">
        <f>(P9-$P$13)/($P$18-$P$13)</f>
        <v>0.89843091151761767</v>
      </c>
      <c r="Q23" s="3">
        <f>(Q9-$Q$9)/($Q$15-$Q$9)</f>
        <v>0</v>
      </c>
      <c r="R23" s="3">
        <f>(R9-$R$18)/($R$13-$R$18)</f>
        <v>0.39797576581753197</v>
      </c>
    </row>
    <row r="24" spans="1:18" s="5" customFormat="1" x14ac:dyDescent="0.3">
      <c r="A24" s="61" t="s">
        <v>16</v>
      </c>
      <c r="B24" s="3">
        <f t="shared" ref="B24:B32" si="0">(B10-$B$9)/($B$13-$B$9)</f>
        <v>0.49408983451536637</v>
      </c>
      <c r="C24" s="3">
        <f t="shared" ref="C24:C32" si="1">(C10-$C$12)/($C$18-$C$12)</f>
        <v>0.54918465511128078</v>
      </c>
      <c r="D24" s="3">
        <f t="shared" ref="D24:D32" si="2">(D10-$D$15)/($D$13-$D$15)</f>
        <v>0.89351447817703411</v>
      </c>
      <c r="E24" s="3">
        <f t="shared" ref="E24:E32" si="3">(E10-$E$15)/($E$10-$E$15)</f>
        <v>1</v>
      </c>
      <c r="F24" s="3">
        <f t="shared" ref="F24:F32" si="4">(F10-$F$13)/($F$15-$F$13)</f>
        <v>0.96858792900682322</v>
      </c>
      <c r="G24" s="3">
        <f t="shared" ref="G24:G32" si="5">(G10-$G$15)/($G$10-$G$15)</f>
        <v>1</v>
      </c>
      <c r="H24" s="3">
        <f t="shared" ref="H24:H32" si="6">(H10-$H$15)/($H$11-$H$15)</f>
        <v>0.9865323432575841</v>
      </c>
      <c r="I24" s="3">
        <f t="shared" ref="I24:I32" si="7">(I10-$I$18)/($I$13-$I$18)</f>
        <v>0.68872649043773138</v>
      </c>
      <c r="J24" s="3">
        <f t="shared" ref="J24:J32" si="8">(J10-$J$13)/($J$9-$J$13)</f>
        <v>0.46349159827671288</v>
      </c>
      <c r="K24" s="3">
        <f t="shared" ref="K24:K32" si="9">(K10-$K$15)/($K$13-$K$15)</f>
        <v>0.73052534228697852</v>
      </c>
      <c r="L24" s="3">
        <f t="shared" ref="L24:L32" si="10">(L10-$L$15)/($L$13-$L$15)</f>
        <v>0.62517874849067356</v>
      </c>
      <c r="M24" s="3">
        <f t="shared" ref="M24:M32" si="11">(M10-$M$15)/($M$13-$M$15)</f>
        <v>0.74341046709599223</v>
      </c>
      <c r="N24" s="3">
        <f t="shared" ref="N24:N32" si="12">(N10-$N$15)/($N$10-$N$15)</f>
        <v>1</v>
      </c>
      <c r="O24" s="3">
        <f t="shared" ref="O24:O32" si="13">(O10-$O$13)/($O$15-$O$13)</f>
        <v>0.69968016361233643</v>
      </c>
      <c r="P24" s="3">
        <f t="shared" ref="P24:P32" si="14">(P10-$P$13)/($P$18-$P$13)</f>
        <v>0.66634807316806499</v>
      </c>
      <c r="Q24" s="3">
        <f t="shared" ref="Q24:Q32" si="15">(Q10-$Q$9)/($Q$15-$Q$9)</f>
        <v>0.66051174250710276</v>
      </c>
      <c r="R24" s="3">
        <f t="shared" ref="R24:R32" si="16">(R10-$R$18)/($R$13-$R$18)</f>
        <v>0.74450789635553949</v>
      </c>
    </row>
    <row r="25" spans="1:18" s="5" customFormat="1" x14ac:dyDescent="0.3">
      <c r="A25" s="61" t="s">
        <v>17</v>
      </c>
      <c r="B25" s="3">
        <f t="shared" si="0"/>
        <v>0.38416075650118198</v>
      </c>
      <c r="C25" s="3">
        <f t="shared" si="1"/>
        <v>0.55524217922836849</v>
      </c>
      <c r="D25" s="3">
        <f t="shared" si="2"/>
        <v>0.87194080554880737</v>
      </c>
      <c r="E25" s="3">
        <f t="shared" si="3"/>
        <v>0.98200708079397447</v>
      </c>
      <c r="F25" s="3">
        <f t="shared" si="4"/>
        <v>0.71475245278492083</v>
      </c>
      <c r="G25" s="3">
        <f t="shared" si="5"/>
        <v>0.98200708079397447</v>
      </c>
      <c r="H25" s="3">
        <f t="shared" si="6"/>
        <v>1</v>
      </c>
      <c r="I25" s="3">
        <f t="shared" si="7"/>
        <v>0.72335841747451746</v>
      </c>
      <c r="J25" s="3">
        <f t="shared" si="8"/>
        <v>0.36148816023079083</v>
      </c>
      <c r="K25" s="3">
        <f t="shared" si="9"/>
        <v>0.69391826602346296</v>
      </c>
      <c r="L25" s="3">
        <f t="shared" si="10"/>
        <v>0.59068521479529257</v>
      </c>
      <c r="M25" s="3">
        <f t="shared" si="11"/>
        <v>0.99060627046258454</v>
      </c>
      <c r="N25" s="3">
        <f t="shared" si="12"/>
        <v>0.94068962628300745</v>
      </c>
      <c r="O25" s="3">
        <f t="shared" si="13"/>
        <v>0.14093217399102506</v>
      </c>
      <c r="P25" s="3">
        <f t="shared" si="14"/>
        <v>0.79466135514532987</v>
      </c>
      <c r="Q25" s="3">
        <f t="shared" si="15"/>
        <v>0.81790849182817937</v>
      </c>
      <c r="R25" s="3">
        <f t="shared" si="16"/>
        <v>0.57959932924769542</v>
      </c>
    </row>
    <row r="26" spans="1:18" s="5" customFormat="1" x14ac:dyDescent="0.3">
      <c r="A26" s="61" t="s">
        <v>18</v>
      </c>
      <c r="B26" s="3">
        <f t="shared" si="0"/>
        <v>0.33687943262411363</v>
      </c>
      <c r="C26" s="3">
        <f t="shared" si="1"/>
        <v>0</v>
      </c>
      <c r="D26" s="3">
        <f t="shared" si="2"/>
        <v>0.84111605446298232</v>
      </c>
      <c r="E26" s="3">
        <f t="shared" si="3"/>
        <v>0.98974002412326312</v>
      </c>
      <c r="F26" s="3">
        <f t="shared" si="4"/>
        <v>0.89409862397496487</v>
      </c>
      <c r="G26" s="3">
        <f t="shared" si="5"/>
        <v>0.98974002412326312</v>
      </c>
      <c r="H26" s="3">
        <f t="shared" si="6"/>
        <v>0.36326027599912908</v>
      </c>
      <c r="I26" s="3">
        <f t="shared" si="7"/>
        <v>0.78767624416868698</v>
      </c>
      <c r="J26" s="3">
        <f t="shared" si="8"/>
        <v>0.43212987351498111</v>
      </c>
      <c r="K26" s="3">
        <f t="shared" si="9"/>
        <v>0.26728494575337008</v>
      </c>
      <c r="L26" s="3">
        <f t="shared" si="10"/>
        <v>0.43841780851716639</v>
      </c>
      <c r="M26" s="3">
        <f t="shared" si="11"/>
        <v>0.54188790854752855</v>
      </c>
      <c r="N26" s="3">
        <f t="shared" si="12"/>
        <v>0.56617372387343667</v>
      </c>
      <c r="O26" s="3">
        <f t="shared" si="13"/>
        <v>0.84197294687563529</v>
      </c>
      <c r="P26" s="3">
        <f t="shared" si="14"/>
        <v>0.65199915088188753</v>
      </c>
      <c r="Q26" s="3">
        <f t="shared" si="15"/>
        <v>0.86205809166634062</v>
      </c>
      <c r="R26" s="3">
        <f t="shared" si="16"/>
        <v>0.13841245571078173</v>
      </c>
    </row>
    <row r="27" spans="1:18" s="5" customFormat="1" x14ac:dyDescent="0.3">
      <c r="A27" s="61" t="s">
        <v>80</v>
      </c>
      <c r="B27" s="3">
        <f t="shared" si="0"/>
        <v>1</v>
      </c>
      <c r="C27" s="3">
        <f t="shared" si="1"/>
        <v>0.84064678916161728</v>
      </c>
      <c r="D27" s="3">
        <f t="shared" si="2"/>
        <v>1</v>
      </c>
      <c r="E27" s="3">
        <f t="shared" si="3"/>
        <v>0.99346197226922528</v>
      </c>
      <c r="F27" s="3">
        <f t="shared" si="4"/>
        <v>0</v>
      </c>
      <c r="G27" s="3">
        <f t="shared" si="5"/>
        <v>0.99346197226922528</v>
      </c>
      <c r="H27" s="3">
        <f t="shared" si="6"/>
        <v>0.72265204096317182</v>
      </c>
      <c r="I27" s="3">
        <f t="shared" si="7"/>
        <v>1</v>
      </c>
      <c r="J27" s="3">
        <f t="shared" si="8"/>
        <v>0</v>
      </c>
      <c r="K27" s="3">
        <f t="shared" si="9"/>
        <v>1</v>
      </c>
      <c r="L27" s="3">
        <f t="shared" si="10"/>
        <v>1</v>
      </c>
      <c r="M27" s="3">
        <f t="shared" si="11"/>
        <v>1</v>
      </c>
      <c r="N27" s="3">
        <f t="shared" si="12"/>
        <v>0.81554606513551575</v>
      </c>
      <c r="O27" s="3">
        <f t="shared" si="13"/>
        <v>0</v>
      </c>
      <c r="P27" s="3">
        <f t="shared" si="14"/>
        <v>0</v>
      </c>
      <c r="Q27" s="3">
        <f t="shared" si="15"/>
        <v>0.93864644374681749</v>
      </c>
      <c r="R27" s="3">
        <f t="shared" si="16"/>
        <v>1</v>
      </c>
    </row>
    <row r="28" spans="1:18" s="5" customFormat="1" x14ac:dyDescent="0.3">
      <c r="A28" s="61" t="s">
        <v>81</v>
      </c>
      <c r="B28" s="3">
        <f t="shared" si="0"/>
        <v>0.22340425531914898</v>
      </c>
      <c r="C28" s="3">
        <f t="shared" si="1"/>
        <v>0.45034645406087254</v>
      </c>
      <c r="D28" s="3">
        <f t="shared" si="2"/>
        <v>0.78087833650055583</v>
      </c>
      <c r="E28" s="3">
        <f t="shared" si="3"/>
        <v>0.9658684336729455</v>
      </c>
      <c r="F28" s="3">
        <f t="shared" si="4"/>
        <v>0.96509698994295368</v>
      </c>
      <c r="G28" s="3">
        <f t="shared" si="5"/>
        <v>0.9658684336729455</v>
      </c>
      <c r="H28" s="3">
        <f t="shared" si="6"/>
        <v>0.67974081158359634</v>
      </c>
      <c r="I28" s="3">
        <f t="shared" si="7"/>
        <v>0.40253196099966443</v>
      </c>
      <c r="J28" s="3">
        <f t="shared" si="8"/>
        <v>0.81121333933439022</v>
      </c>
      <c r="K28" s="3">
        <f t="shared" si="9"/>
        <v>0.34502760231714952</v>
      </c>
      <c r="L28" s="3">
        <f t="shared" si="10"/>
        <v>0.25932525151940655</v>
      </c>
      <c r="M28" s="3">
        <f t="shared" si="11"/>
        <v>0.52472704411445148</v>
      </c>
      <c r="N28" s="3">
        <f t="shared" si="12"/>
        <v>0.84780617601794206</v>
      </c>
      <c r="O28" s="3">
        <f t="shared" si="13"/>
        <v>0.24536065782077771</v>
      </c>
      <c r="P28" s="3">
        <f t="shared" si="14"/>
        <v>0.85575237491081069</v>
      </c>
      <c r="Q28" s="3">
        <f t="shared" si="15"/>
        <v>0.23041996259732273</v>
      </c>
      <c r="R28" s="3">
        <f t="shared" si="16"/>
        <v>0.47483390132257575</v>
      </c>
    </row>
    <row r="29" spans="1:18" s="5" customFormat="1" x14ac:dyDescent="0.3">
      <c r="A29" s="61" t="s">
        <v>82</v>
      </c>
      <c r="B29" s="3">
        <f t="shared" si="0"/>
        <v>8.2742316784869888E-2</v>
      </c>
      <c r="C29" s="3">
        <f t="shared" si="1"/>
        <v>0.7061743834879709</v>
      </c>
      <c r="D29" s="3">
        <f t="shared" si="2"/>
        <v>0</v>
      </c>
      <c r="E29" s="3">
        <f t="shared" si="3"/>
        <v>0</v>
      </c>
      <c r="F29" s="3">
        <f t="shared" si="4"/>
        <v>1</v>
      </c>
      <c r="G29" s="3">
        <f t="shared" si="5"/>
        <v>0</v>
      </c>
      <c r="H29" s="3">
        <f t="shared" si="6"/>
        <v>0</v>
      </c>
      <c r="I29" s="3">
        <f t="shared" si="7"/>
        <v>3.4663670418317249E-2</v>
      </c>
      <c r="J29" s="3">
        <f t="shared" si="8"/>
        <v>0.46234603846066297</v>
      </c>
      <c r="K29" s="3">
        <f t="shared" si="9"/>
        <v>0</v>
      </c>
      <c r="L29" s="3">
        <f t="shared" si="10"/>
        <v>0</v>
      </c>
      <c r="M29" s="3">
        <f t="shared" si="11"/>
        <v>0</v>
      </c>
      <c r="N29" s="3">
        <f t="shared" si="12"/>
        <v>0</v>
      </c>
      <c r="O29" s="3">
        <f t="shared" si="13"/>
        <v>1</v>
      </c>
      <c r="P29" s="3">
        <f t="shared" si="14"/>
        <v>0.95017651813601633</v>
      </c>
      <c r="Q29" s="3">
        <f t="shared" si="15"/>
        <v>1</v>
      </c>
      <c r="R29" s="3">
        <f t="shared" si="16"/>
        <v>0.51345646532706091</v>
      </c>
    </row>
    <row r="30" spans="1:18" s="5" customFormat="1" x14ac:dyDescent="0.3">
      <c r="A30" s="61" t="s">
        <v>83</v>
      </c>
      <c r="B30" s="3">
        <f t="shared" si="0"/>
        <v>0.22340425531914898</v>
      </c>
      <c r="C30" s="3">
        <f t="shared" si="1"/>
        <v>0.66989598774336301</v>
      </c>
      <c r="D30" s="3">
        <f t="shared" si="2"/>
        <v>0.7435899235922987</v>
      </c>
      <c r="E30" s="3">
        <f t="shared" si="3"/>
        <v>0.94481021935735654</v>
      </c>
      <c r="F30" s="3">
        <f t="shared" si="4"/>
        <v>0.99354143020685992</v>
      </c>
      <c r="G30" s="3">
        <f t="shared" si="5"/>
        <v>0.94481021935735654</v>
      </c>
      <c r="H30" s="3">
        <f t="shared" si="6"/>
        <v>0.42838292905941727</v>
      </c>
      <c r="I30" s="3">
        <f t="shared" si="7"/>
        <v>0.19053418492841817</v>
      </c>
      <c r="J30" s="3">
        <f t="shared" si="8"/>
        <v>0.60222477135365005</v>
      </c>
      <c r="K30" s="3">
        <f t="shared" si="9"/>
        <v>0.27380380856476944</v>
      </c>
      <c r="L30" s="3">
        <f t="shared" si="10"/>
        <v>1.7284018014148868E-2</v>
      </c>
      <c r="M30" s="3">
        <f t="shared" si="11"/>
        <v>0.26511255686702029</v>
      </c>
      <c r="N30" s="3">
        <f t="shared" si="12"/>
        <v>0.74855895352015389</v>
      </c>
      <c r="O30" s="3">
        <f t="shared" si="13"/>
        <v>0.37942703341483947</v>
      </c>
      <c r="P30" s="3">
        <f t="shared" si="14"/>
        <v>0.8641581962549143</v>
      </c>
      <c r="Q30" s="3">
        <f t="shared" si="15"/>
        <v>0.96553616513054874</v>
      </c>
      <c r="R30" s="3">
        <f t="shared" si="16"/>
        <v>0.12459573028594381</v>
      </c>
    </row>
    <row r="31" spans="1:18" s="5" customFormat="1" x14ac:dyDescent="0.3">
      <c r="A31" s="61" t="s">
        <v>85</v>
      </c>
      <c r="B31" s="3">
        <f t="shared" si="0"/>
        <v>0.13829787234042573</v>
      </c>
      <c r="C31" s="3">
        <f t="shared" si="1"/>
        <v>0.8101993756163135</v>
      </c>
      <c r="D31" s="3">
        <f t="shared" si="2"/>
        <v>0.72733566071135292</v>
      </c>
      <c r="E31" s="3">
        <f t="shared" si="3"/>
        <v>0.91935398417269754</v>
      </c>
      <c r="F31" s="3">
        <f t="shared" si="4"/>
        <v>0.86736846921169231</v>
      </c>
      <c r="G31" s="3">
        <f t="shared" si="5"/>
        <v>0.91935398417269754</v>
      </c>
      <c r="H31" s="3">
        <f t="shared" si="6"/>
        <v>0.34002113720418792</v>
      </c>
      <c r="I31" s="3">
        <f t="shared" si="7"/>
        <v>0.12749412367648411</v>
      </c>
      <c r="J31" s="3">
        <f t="shared" si="8"/>
        <v>0.65775947690370717</v>
      </c>
      <c r="K31" s="3">
        <f t="shared" si="9"/>
        <v>0.2000907364326289</v>
      </c>
      <c r="L31" s="3">
        <f t="shared" si="10"/>
        <v>0.10647968641141546</v>
      </c>
      <c r="M31" s="3">
        <f t="shared" si="11"/>
        <v>0.20619965897709219</v>
      </c>
      <c r="N31" s="3">
        <f t="shared" si="12"/>
        <v>0.73337188027673306</v>
      </c>
      <c r="O31" s="3">
        <f t="shared" si="13"/>
        <v>0.33731229888963143</v>
      </c>
      <c r="P31" s="3">
        <f t="shared" si="14"/>
        <v>0.78769513098727029</v>
      </c>
      <c r="Q31" s="3">
        <f t="shared" si="15"/>
        <v>0.57742960237327912</v>
      </c>
      <c r="R31" s="3">
        <f t="shared" si="16"/>
        <v>0.51507534133579436</v>
      </c>
    </row>
    <row r="32" spans="1:18" s="5" customFormat="1" x14ac:dyDescent="0.3">
      <c r="A32" s="61" t="s">
        <v>84</v>
      </c>
      <c r="B32" s="3">
        <f t="shared" si="0"/>
        <v>0.67848699763593356</v>
      </c>
      <c r="C32" s="3">
        <f t="shared" si="1"/>
        <v>1</v>
      </c>
      <c r="D32" s="3">
        <f t="shared" si="2"/>
        <v>0.87693331435179733</v>
      </c>
      <c r="E32" s="3">
        <f t="shared" si="3"/>
        <v>0.93209074008463277</v>
      </c>
      <c r="F32" s="3">
        <f t="shared" si="4"/>
        <v>0.96977424285339575</v>
      </c>
      <c r="G32" s="3">
        <f t="shared" si="5"/>
        <v>0.93209074008463277</v>
      </c>
      <c r="H32" s="3">
        <f t="shared" si="6"/>
        <v>0.74171032856606722</v>
      </c>
      <c r="I32" s="3">
        <f t="shared" si="7"/>
        <v>0</v>
      </c>
      <c r="J32" s="3">
        <f t="shared" si="8"/>
        <v>0.59164138237078545</v>
      </c>
      <c r="K32" s="3">
        <f t="shared" si="9"/>
        <v>0.4097320106409616</v>
      </c>
      <c r="L32" s="3">
        <f t="shared" si="10"/>
        <v>0.52316508189844591</v>
      </c>
      <c r="M32" s="3">
        <f t="shared" si="11"/>
        <v>0.64074481653422166</v>
      </c>
      <c r="N32" s="3">
        <f t="shared" si="12"/>
        <v>0.86479007823984488</v>
      </c>
      <c r="O32" s="3">
        <f t="shared" si="13"/>
        <v>0.89232921304008705</v>
      </c>
      <c r="P32" s="3">
        <f t="shared" si="14"/>
        <v>1</v>
      </c>
      <c r="Q32" s="3">
        <f t="shared" si="15"/>
        <v>0.86256922994347307</v>
      </c>
      <c r="R32" s="3">
        <f t="shared" si="16"/>
        <v>0</v>
      </c>
    </row>
    <row r="33" spans="1:18" s="5" customFormat="1" x14ac:dyDescent="0.3">
      <c r="A33" s="6"/>
      <c r="H33" s="3"/>
      <c r="I33" s="3"/>
    </row>
    <row r="34" spans="1:18" x14ac:dyDescent="0.3">
      <c r="A34" s="72" t="s">
        <v>77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1:18" x14ac:dyDescent="0.3">
      <c r="B35" s="76" t="s">
        <v>48</v>
      </c>
      <c r="C35" s="76"/>
      <c r="D35" s="76"/>
      <c r="E35" s="76" t="s">
        <v>51</v>
      </c>
      <c r="F35" s="76"/>
      <c r="G35" s="76"/>
      <c r="H35" s="76" t="s">
        <v>52</v>
      </c>
      <c r="I35" s="76"/>
      <c r="J35" s="76"/>
      <c r="K35" s="76" t="s">
        <v>53</v>
      </c>
      <c r="L35" s="76"/>
      <c r="M35" s="76"/>
      <c r="N35" s="76"/>
      <c r="O35" s="76" t="s">
        <v>54</v>
      </c>
      <c r="P35" s="76"/>
      <c r="Q35" s="76"/>
      <c r="R35" s="60" t="s">
        <v>59</v>
      </c>
    </row>
    <row r="36" spans="1:18" x14ac:dyDescent="0.3">
      <c r="A36" s="61" t="s">
        <v>86</v>
      </c>
      <c r="B36" s="70">
        <f>SUMPRODUCT(B23:D23,$B$19:$D$19)</f>
        <v>0.13828301730940351</v>
      </c>
      <c r="C36" s="70"/>
      <c r="D36" s="70"/>
      <c r="E36" s="70">
        <f>SUMPRODUCT(E23:G23,$E$19:$G$19)</f>
        <v>0.93434045583008607</v>
      </c>
      <c r="F36" s="70"/>
      <c r="G36" s="70"/>
      <c r="H36" s="70">
        <f>SUMPRODUCT(H23:J23,$H$19:$J$19)</f>
        <v>0.75509777854977345</v>
      </c>
      <c r="I36" s="70"/>
      <c r="J36" s="70"/>
      <c r="K36" s="70">
        <f>SUMPRODUCT(K23:N23,$K$19:$N$19)</f>
        <v>0.40598644377334009</v>
      </c>
      <c r="L36" s="70"/>
      <c r="M36" s="70"/>
      <c r="N36" s="70"/>
      <c r="O36" s="70">
        <f>SUMPRODUCT(O23:Q23,$O$19:$Q$19)</f>
        <v>0.34027565387380265</v>
      </c>
      <c r="P36" s="70"/>
      <c r="Q36" s="70"/>
      <c r="R36" s="10">
        <f>R23</f>
        <v>0.39797576581753197</v>
      </c>
    </row>
    <row r="37" spans="1:18" x14ac:dyDescent="0.3">
      <c r="A37" s="61" t="s">
        <v>16</v>
      </c>
      <c r="B37" s="70">
        <f>SUMPRODUCT(B24:D24,$B$19:$D$19)</f>
        <v>0.56226775415400376</v>
      </c>
      <c r="C37" s="70"/>
      <c r="D37" s="70"/>
      <c r="E37" s="70">
        <f t="shared" ref="E37:E45" si="17">SUMPRODUCT(E24:G24,$E$19:$G$19)</f>
        <v>0.99057637870204707</v>
      </c>
      <c r="F37" s="70"/>
      <c r="G37" s="70"/>
      <c r="H37" s="70">
        <f t="shared" ref="H37:H45" si="18">SUMPRODUCT(H24:J24,$H$19:$J$19)</f>
        <v>0.7813206938074031</v>
      </c>
      <c r="I37" s="70"/>
      <c r="J37" s="70"/>
      <c r="K37" s="70">
        <f t="shared" ref="K37:K45" si="19">SUMPRODUCT(K24:N24,$K$19:$N$19)</f>
        <v>0.77477863946841108</v>
      </c>
      <c r="L37" s="70"/>
      <c r="M37" s="70"/>
      <c r="N37" s="70"/>
      <c r="O37" s="70">
        <f t="shared" ref="O37:O45" si="20">SUMPRODUCT(O24:Q24,$O$19:$Q$19)</f>
        <v>0.67176293044865176</v>
      </c>
      <c r="P37" s="70"/>
      <c r="Q37" s="70"/>
      <c r="R37" s="10">
        <f t="shared" ref="R37:R44" si="21">R24</f>
        <v>0.74450789635553949</v>
      </c>
    </row>
    <row r="38" spans="1:18" x14ac:dyDescent="0.3">
      <c r="A38" s="61" t="s">
        <v>17</v>
      </c>
      <c r="B38" s="70">
        <f t="shared" ref="B38:B43" si="22">SUMPRODUCT(B25:D25,$B$19:$D$19)</f>
        <v>0.48298997726740378</v>
      </c>
      <c r="C38" s="70"/>
      <c r="D38" s="70"/>
      <c r="E38" s="70">
        <f t="shared" si="17"/>
        <v>0.90183069239125846</v>
      </c>
      <c r="F38" s="70"/>
      <c r="G38" s="70"/>
      <c r="H38" s="70">
        <f t="shared" si="18"/>
        <v>0.77121164442632706</v>
      </c>
      <c r="I38" s="70"/>
      <c r="J38" s="70"/>
      <c r="K38" s="70">
        <f t="shared" si="19"/>
        <v>0.80397484439108691</v>
      </c>
      <c r="L38" s="70"/>
      <c r="M38" s="70"/>
      <c r="N38" s="70"/>
      <c r="O38" s="70">
        <f t="shared" si="20"/>
        <v>0.64285262819817846</v>
      </c>
      <c r="P38" s="70"/>
      <c r="Q38" s="70"/>
      <c r="R38" s="10">
        <f t="shared" si="21"/>
        <v>0.57959932924769542</v>
      </c>
    </row>
    <row r="39" spans="1:18" x14ac:dyDescent="0.3">
      <c r="A39" s="61" t="s">
        <v>18</v>
      </c>
      <c r="B39" s="70">
        <f t="shared" si="22"/>
        <v>0.3619830110063269</v>
      </c>
      <c r="C39" s="70"/>
      <c r="D39" s="70"/>
      <c r="E39" s="70">
        <f t="shared" si="17"/>
        <v>0.96104760407877377</v>
      </c>
      <c r="F39" s="70"/>
      <c r="G39" s="70"/>
      <c r="H39" s="70">
        <f t="shared" si="18"/>
        <v>0.48658166742048159</v>
      </c>
      <c r="I39" s="70"/>
      <c r="J39" s="70"/>
      <c r="K39" s="70">
        <f t="shared" si="19"/>
        <v>0.45344109667287547</v>
      </c>
      <c r="L39" s="70"/>
      <c r="M39" s="70"/>
      <c r="N39" s="70"/>
      <c r="O39" s="70">
        <f t="shared" si="20"/>
        <v>0.80452207027255107</v>
      </c>
      <c r="P39" s="70"/>
      <c r="Q39" s="70"/>
      <c r="R39" s="10">
        <f t="shared" si="21"/>
        <v>0.13841245571078173</v>
      </c>
    </row>
    <row r="40" spans="1:18" x14ac:dyDescent="0.3">
      <c r="A40" s="61" t="s">
        <v>80</v>
      </c>
      <c r="B40" s="70">
        <f t="shared" si="22"/>
        <v>0.97609701837424256</v>
      </c>
      <c r="C40" s="70"/>
      <c r="D40" s="70"/>
      <c r="E40" s="70">
        <f t="shared" si="17"/>
        <v>0.69542338058845776</v>
      </c>
      <c r="F40" s="70"/>
      <c r="G40" s="70"/>
      <c r="H40" s="70">
        <f t="shared" si="18"/>
        <v>0.61132602048158591</v>
      </c>
      <c r="I40" s="70"/>
      <c r="J40" s="70"/>
      <c r="K40" s="70">
        <f t="shared" si="19"/>
        <v>0.95388651628387899</v>
      </c>
      <c r="L40" s="70"/>
      <c r="M40" s="70"/>
      <c r="N40" s="70"/>
      <c r="O40" s="70">
        <f t="shared" si="20"/>
        <v>0.46932322187340875</v>
      </c>
      <c r="P40" s="70"/>
      <c r="Q40" s="70"/>
      <c r="R40" s="10">
        <f t="shared" si="21"/>
        <v>1</v>
      </c>
    </row>
    <row r="41" spans="1:18" x14ac:dyDescent="0.3">
      <c r="A41" s="61" t="s">
        <v>81</v>
      </c>
      <c r="B41" s="70">
        <f t="shared" si="22"/>
        <v>0.34106669730761857</v>
      </c>
      <c r="C41" s="70"/>
      <c r="D41" s="70"/>
      <c r="E41" s="70">
        <f t="shared" si="17"/>
        <v>0.96563700055394808</v>
      </c>
      <c r="F41" s="70"/>
      <c r="G41" s="70"/>
      <c r="H41" s="70">
        <f t="shared" si="18"/>
        <v>0.64330673087531187</v>
      </c>
      <c r="I41" s="70"/>
      <c r="J41" s="70"/>
      <c r="K41" s="70">
        <f t="shared" si="19"/>
        <v>0.49422151849223744</v>
      </c>
      <c r="L41" s="70"/>
      <c r="M41" s="70"/>
      <c r="N41" s="70"/>
      <c r="O41" s="70">
        <f t="shared" si="20"/>
        <v>0.39048823948155842</v>
      </c>
      <c r="P41" s="70"/>
      <c r="Q41" s="70"/>
      <c r="R41" s="10">
        <f t="shared" si="21"/>
        <v>0.47483390132257575</v>
      </c>
    </row>
    <row r="42" spans="1:18" x14ac:dyDescent="0.3">
      <c r="A42" s="61" t="s">
        <v>82</v>
      </c>
      <c r="B42" s="70">
        <f t="shared" si="22"/>
        <v>0.16384577927260455</v>
      </c>
      <c r="C42" s="70"/>
      <c r="D42" s="70"/>
      <c r="E42" s="70">
        <f t="shared" si="17"/>
        <v>0.3</v>
      </c>
      <c r="F42" s="70"/>
      <c r="G42" s="70"/>
      <c r="H42" s="70">
        <f t="shared" si="18"/>
        <v>0.12425242721974505</v>
      </c>
      <c r="I42" s="70"/>
      <c r="J42" s="70"/>
      <c r="K42" s="70">
        <f t="shared" si="19"/>
        <v>0</v>
      </c>
      <c r="L42" s="70"/>
      <c r="M42" s="70"/>
      <c r="N42" s="70"/>
      <c r="O42" s="70">
        <f t="shared" si="20"/>
        <v>0.98754412953400406</v>
      </c>
      <c r="P42" s="70"/>
      <c r="Q42" s="70"/>
      <c r="R42" s="10">
        <f t="shared" si="21"/>
        <v>0.51345646532706091</v>
      </c>
    </row>
    <row r="43" spans="1:18" x14ac:dyDescent="0.3">
      <c r="A43" s="61" t="s">
        <v>83</v>
      </c>
      <c r="B43" s="70">
        <f t="shared" si="22"/>
        <v>0.36840586542375359</v>
      </c>
      <c r="C43" s="70"/>
      <c r="D43" s="70"/>
      <c r="E43" s="70">
        <f t="shared" si="17"/>
        <v>0.95942958261220768</v>
      </c>
      <c r="F43" s="70"/>
      <c r="G43" s="70"/>
      <c r="H43" s="70">
        <f t="shared" si="18"/>
        <v>0.41238120360022568</v>
      </c>
      <c r="I43" s="70"/>
      <c r="J43" s="70"/>
      <c r="K43" s="70">
        <f t="shared" si="19"/>
        <v>0.32618983424152315</v>
      </c>
      <c r="L43" s="70"/>
      <c r="M43" s="70"/>
      <c r="N43" s="70"/>
      <c r="O43" s="70">
        <f t="shared" si="20"/>
        <v>0.79366438998271283</v>
      </c>
      <c r="P43" s="70"/>
      <c r="Q43" s="70"/>
      <c r="R43" s="10">
        <f t="shared" si="21"/>
        <v>0.12459573028594381</v>
      </c>
    </row>
    <row r="44" spans="1:18" x14ac:dyDescent="0.3">
      <c r="A44" s="61" t="s">
        <v>85</v>
      </c>
      <c r="B44" s="70">
        <f t="shared" ref="B44:B45" si="23">SUMPRODUCT(B31:D31,$B$19:$D$19)</f>
        <v>0.32743876608744799</v>
      </c>
      <c r="C44" s="70"/>
      <c r="D44" s="70"/>
      <c r="E44" s="70">
        <f t="shared" si="17"/>
        <v>0.90375832968439607</v>
      </c>
      <c r="F44" s="70"/>
      <c r="G44" s="70"/>
      <c r="H44" s="70">
        <f t="shared" si="18"/>
        <v>0.36632396874714179</v>
      </c>
      <c r="I44" s="70"/>
      <c r="J44" s="70"/>
      <c r="K44" s="70">
        <f t="shared" si="19"/>
        <v>0.31153549052446738</v>
      </c>
      <c r="L44" s="70"/>
      <c r="M44" s="70"/>
      <c r="N44" s="70"/>
      <c r="O44" s="70">
        <f t="shared" si="20"/>
        <v>0.56996665865586493</v>
      </c>
      <c r="P44" s="70"/>
      <c r="Q44" s="70"/>
      <c r="R44" s="10">
        <f t="shared" si="21"/>
        <v>0.51507534133579436</v>
      </c>
    </row>
    <row r="45" spans="1:18" x14ac:dyDescent="0.3">
      <c r="A45" s="61" t="s">
        <v>84</v>
      </c>
      <c r="B45" s="70">
        <f t="shared" si="23"/>
        <v>0.75648089549792308</v>
      </c>
      <c r="C45" s="70"/>
      <c r="D45" s="70"/>
      <c r="E45" s="70">
        <f t="shared" si="17"/>
        <v>0.94339579091526171</v>
      </c>
      <c r="F45" s="70"/>
      <c r="G45" s="70"/>
      <c r="H45" s="70">
        <f t="shared" si="18"/>
        <v>0.51876550987573</v>
      </c>
      <c r="I45" s="70"/>
      <c r="J45" s="70"/>
      <c r="K45" s="70">
        <f t="shared" si="19"/>
        <v>0.60960799682836853</v>
      </c>
      <c r="L45" s="70"/>
      <c r="M45" s="70"/>
      <c r="N45" s="70"/>
      <c r="O45" s="70">
        <f t="shared" si="20"/>
        <v>0.9043669182317583</v>
      </c>
      <c r="P45" s="70"/>
      <c r="Q45" s="70"/>
      <c r="R45" s="10">
        <f>R32</f>
        <v>0</v>
      </c>
    </row>
    <row r="46" spans="1:18" x14ac:dyDescent="0.3">
      <c r="A46" s="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71" t="s">
        <v>78</v>
      </c>
      <c r="B47" s="71"/>
    </row>
    <row r="48" spans="1:18" x14ac:dyDescent="0.3">
      <c r="A48" s="43" t="s">
        <v>1041</v>
      </c>
      <c r="B48" s="44" t="s">
        <v>60</v>
      </c>
    </row>
    <row r="49" spans="1:2" ht="18" x14ac:dyDescent="0.35">
      <c r="A49" s="61" t="s">
        <v>86</v>
      </c>
      <c r="B49" s="9">
        <f t="shared" ref="B49:B58" si="24">SUMPRODUCT(B36:R36,$B$20:$R$20)</f>
        <v>0.52056668106165416</v>
      </c>
    </row>
    <row r="50" spans="1:2" ht="18" x14ac:dyDescent="0.35">
      <c r="A50" s="61" t="s">
        <v>16</v>
      </c>
      <c r="B50" s="9">
        <f t="shared" si="24"/>
        <v>0.7634157759067921</v>
      </c>
    </row>
    <row r="51" spans="1:2" ht="18" x14ac:dyDescent="0.35">
      <c r="A51" s="61" t="s">
        <v>17</v>
      </c>
      <c r="B51" s="9">
        <f t="shared" si="24"/>
        <v>0.71424662743980272</v>
      </c>
    </row>
    <row r="52" spans="1:2" ht="18" x14ac:dyDescent="0.35">
      <c r="A52" s="61" t="s">
        <v>18</v>
      </c>
      <c r="B52" s="9">
        <f t="shared" si="24"/>
        <v>0.54690412843402481</v>
      </c>
    </row>
    <row r="53" spans="1:2" ht="18" x14ac:dyDescent="0.35">
      <c r="A53" s="61" t="s">
        <v>80</v>
      </c>
      <c r="B53" s="9">
        <f t="shared" si="24"/>
        <v>0.79427890933297396</v>
      </c>
    </row>
    <row r="54" spans="1:2" ht="18" x14ac:dyDescent="0.35">
      <c r="A54" s="61" t="s">
        <v>81</v>
      </c>
      <c r="B54" s="9">
        <f t="shared" si="24"/>
        <v>0.5753786035262366</v>
      </c>
    </row>
    <row r="55" spans="1:2" ht="18" x14ac:dyDescent="0.35">
      <c r="A55" s="61" t="s">
        <v>82</v>
      </c>
      <c r="B55" s="9">
        <f t="shared" si="24"/>
        <v>0.26771970078457641</v>
      </c>
    </row>
    <row r="56" spans="1:2" ht="18" x14ac:dyDescent="0.35">
      <c r="A56" s="61" t="s">
        <v>83</v>
      </c>
      <c r="B56" s="9">
        <f t="shared" si="24"/>
        <v>0.50510730920240776</v>
      </c>
    </row>
    <row r="57" spans="1:2" ht="18" x14ac:dyDescent="0.35">
      <c r="A57" s="61" t="s">
        <v>85</v>
      </c>
      <c r="B57" s="9">
        <f t="shared" si="24"/>
        <v>0.49031551100785659</v>
      </c>
    </row>
    <row r="58" spans="1:2" ht="18" x14ac:dyDescent="0.35">
      <c r="A58" s="61" t="s">
        <v>84</v>
      </c>
      <c r="B58" s="9">
        <f t="shared" si="24"/>
        <v>0.65608673044663246</v>
      </c>
    </row>
  </sheetData>
  <mergeCells count="71">
    <mergeCell ref="A3:R4"/>
    <mergeCell ref="B35:D35"/>
    <mergeCell ref="E35:G35"/>
    <mergeCell ref="H35:J35"/>
    <mergeCell ref="K35:N35"/>
    <mergeCell ref="O35:Q35"/>
    <mergeCell ref="O20:Q20"/>
    <mergeCell ref="B6:D6"/>
    <mergeCell ref="E6:G6"/>
    <mergeCell ref="H6:J6"/>
    <mergeCell ref="K6:N6"/>
    <mergeCell ref="O6:Q6"/>
    <mergeCell ref="A6:A8"/>
    <mergeCell ref="A5:R5"/>
    <mergeCell ref="B20:D20"/>
    <mergeCell ref="E20:G20"/>
    <mergeCell ref="B41:D41"/>
    <mergeCell ref="A34:R34"/>
    <mergeCell ref="A21:R21"/>
    <mergeCell ref="H20:J20"/>
    <mergeCell ref="K20:N20"/>
    <mergeCell ref="E39:G39"/>
    <mergeCell ref="H39:J39"/>
    <mergeCell ref="B36:D36"/>
    <mergeCell ref="E36:G36"/>
    <mergeCell ref="H36:J36"/>
    <mergeCell ref="K36:N36"/>
    <mergeCell ref="B37:D37"/>
    <mergeCell ref="E37:G37"/>
    <mergeCell ref="H37:J37"/>
    <mergeCell ref="K37:N37"/>
    <mergeCell ref="A47:B47"/>
    <mergeCell ref="O45:Q45"/>
    <mergeCell ref="H41:J41"/>
    <mergeCell ref="O39:Q39"/>
    <mergeCell ref="O41:Q41"/>
    <mergeCell ref="O42:Q42"/>
    <mergeCell ref="O43:Q43"/>
    <mergeCell ref="B43:D43"/>
    <mergeCell ref="B45:D45"/>
    <mergeCell ref="E45:G45"/>
    <mergeCell ref="H45:J45"/>
    <mergeCell ref="K39:N39"/>
    <mergeCell ref="K41:N41"/>
    <mergeCell ref="K42:N42"/>
    <mergeCell ref="K43:N43"/>
    <mergeCell ref="K45:N45"/>
    <mergeCell ref="B38:D38"/>
    <mergeCell ref="E38:G38"/>
    <mergeCell ref="H38:J38"/>
    <mergeCell ref="K38:N38"/>
    <mergeCell ref="B40:D40"/>
    <mergeCell ref="E40:G40"/>
    <mergeCell ref="H40:J40"/>
    <mergeCell ref="K40:N40"/>
    <mergeCell ref="B39:D39"/>
    <mergeCell ref="B44:D44"/>
    <mergeCell ref="E44:G44"/>
    <mergeCell ref="H44:J44"/>
    <mergeCell ref="K44:N44"/>
    <mergeCell ref="E42:G42"/>
    <mergeCell ref="H42:J42"/>
    <mergeCell ref="E43:G43"/>
    <mergeCell ref="H43:J43"/>
    <mergeCell ref="B42:D42"/>
    <mergeCell ref="O44:Q44"/>
    <mergeCell ref="E41:G41"/>
    <mergeCell ref="O36:Q36"/>
    <mergeCell ref="O37:Q37"/>
    <mergeCell ref="O38:Q38"/>
    <mergeCell ref="O40:Q40"/>
  </mergeCells>
  <conditionalFormatting sqref="B49:B5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{9481391C-EDB5-4388-8EA1-9121DE2EDAC8}</x14:id>
        </ext>
      </extLst>
    </cfRule>
  </conditionalFormatting>
  <dataValidations count="1">
    <dataValidation type="list" allowBlank="1" showInputMessage="1" showErrorMessage="1" sqref="B7:Q7" xr:uid="{00000000-0002-0000-0000-000000000000}">
      <formula1>$C$1:$C$2</formula1>
    </dataValidation>
  </dataValidations>
  <pageMargins left="0.7" right="0.7" top="0.75" bottom="0.75" header="0.3" footer="0.3"/>
  <pageSetup orientation="portrait" r:id="rId1"/>
  <headerFooter>
    <oddHeader>&amp;L&amp;"Calibri"&amp;10&amp;K000000Signify Classified - Internal&amp;1#</odd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81391C-EDB5-4388-8EA1-9121DE2EDA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B49:B58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B6E0-CE49-4BEA-96D9-509161CA01B8}">
  <dimension ref="A1:F126"/>
  <sheetViews>
    <sheetView workbookViewId="0">
      <selection activeCell="E1" sqref="E1:F79"/>
    </sheetView>
  </sheetViews>
  <sheetFormatPr defaultRowHeight="14.4" x14ac:dyDescent="0.3"/>
  <cols>
    <col min="1" max="1" width="60" customWidth="1"/>
    <col min="2" max="2" width="22.6640625" customWidth="1"/>
    <col min="5" max="5" width="46.33203125" customWidth="1"/>
    <col min="6" max="6" width="22.44140625" customWidth="1"/>
  </cols>
  <sheetData>
    <row r="1" spans="1:6" ht="28.2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833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2" t="s">
        <v>539</v>
      </c>
      <c r="F3" s="23">
        <v>613717945</v>
      </c>
    </row>
    <row r="4" spans="1:6" x14ac:dyDescent="0.3">
      <c r="A4" s="13" t="s">
        <v>92</v>
      </c>
      <c r="B4" s="13" t="s">
        <v>91</v>
      </c>
      <c r="E4" s="22" t="s">
        <v>540</v>
      </c>
      <c r="F4" s="23">
        <v>210036642</v>
      </c>
    </row>
    <row r="5" spans="1:6" ht="27.6" x14ac:dyDescent="0.3">
      <c r="A5" s="13" t="s">
        <v>93</v>
      </c>
      <c r="B5" s="13" t="s">
        <v>94</v>
      </c>
      <c r="E5" s="22" t="s">
        <v>330</v>
      </c>
      <c r="F5" s="23">
        <v>29616200</v>
      </c>
    </row>
    <row r="6" spans="1:6" x14ac:dyDescent="0.3">
      <c r="A6" s="13" t="s">
        <v>95</v>
      </c>
      <c r="B6" s="13" t="s">
        <v>96</v>
      </c>
      <c r="E6" s="22" t="s">
        <v>212</v>
      </c>
      <c r="F6" s="23">
        <v>5476474</v>
      </c>
    </row>
    <row r="7" spans="1:6" x14ac:dyDescent="0.3">
      <c r="A7" s="13" t="s">
        <v>97</v>
      </c>
      <c r="B7" s="13" t="s">
        <v>98</v>
      </c>
      <c r="E7" s="26" t="s">
        <v>865</v>
      </c>
      <c r="F7" s="27">
        <v>858847261</v>
      </c>
    </row>
    <row r="8" spans="1:6" x14ac:dyDescent="0.3">
      <c r="A8" s="13" t="s">
        <v>99</v>
      </c>
      <c r="B8" s="13" t="s">
        <v>100</v>
      </c>
      <c r="E8" s="22" t="s">
        <v>866</v>
      </c>
      <c r="F8" s="23">
        <v>253250360</v>
      </c>
    </row>
    <row r="9" spans="1:6" x14ac:dyDescent="0.3">
      <c r="A9" s="13" t="s">
        <v>101</v>
      </c>
      <c r="B9" s="13" t="s">
        <v>102</v>
      </c>
      <c r="E9" s="22" t="s">
        <v>867</v>
      </c>
      <c r="F9" s="24">
        <v>16141238</v>
      </c>
    </row>
    <row r="10" spans="1:6" x14ac:dyDescent="0.3">
      <c r="A10" s="13" t="s">
        <v>103</v>
      </c>
      <c r="B10" s="15">
        <v>45196.327539675898</v>
      </c>
      <c r="E10" s="22" t="s">
        <v>807</v>
      </c>
      <c r="F10" s="24">
        <v>14371825</v>
      </c>
    </row>
    <row r="11" spans="1:6" x14ac:dyDescent="0.3">
      <c r="A11" s="16" t="s">
        <v>104</v>
      </c>
      <c r="B11" s="17" t="s">
        <v>105</v>
      </c>
      <c r="E11" s="22" t="s">
        <v>737</v>
      </c>
      <c r="F11" s="24">
        <v>4015013</v>
      </c>
    </row>
    <row r="12" spans="1:6" x14ac:dyDescent="0.3">
      <c r="A12" s="18" t="s">
        <v>106</v>
      </c>
      <c r="B12" s="19">
        <v>45016</v>
      </c>
      <c r="E12" s="22" t="s">
        <v>868</v>
      </c>
      <c r="F12" s="24">
        <v>3087994</v>
      </c>
    </row>
    <row r="13" spans="1:6" x14ac:dyDescent="0.3">
      <c r="E13" s="22" t="s">
        <v>869</v>
      </c>
      <c r="F13" s="24">
        <v>22456322</v>
      </c>
    </row>
    <row r="14" spans="1:6" x14ac:dyDescent="0.3">
      <c r="A14" s="20" t="s">
        <v>107</v>
      </c>
      <c r="B14" s="16"/>
      <c r="E14" s="22" t="s">
        <v>870</v>
      </c>
      <c r="F14" s="24">
        <v>694713</v>
      </c>
    </row>
    <row r="15" spans="1:6" x14ac:dyDescent="0.3">
      <c r="A15" s="20" t="s">
        <v>108</v>
      </c>
      <c r="B15" s="21" t="s">
        <v>109</v>
      </c>
      <c r="E15" s="22" t="s">
        <v>871</v>
      </c>
      <c r="F15" s="24">
        <v>192483255</v>
      </c>
    </row>
    <row r="16" spans="1:6" x14ac:dyDescent="0.3">
      <c r="A16" s="22" t="s">
        <v>834</v>
      </c>
      <c r="B16" s="23">
        <v>550452941</v>
      </c>
      <c r="E16" s="26" t="s">
        <v>474</v>
      </c>
      <c r="F16" s="27">
        <v>253250360</v>
      </c>
    </row>
    <row r="17" spans="1:6" x14ac:dyDescent="0.3">
      <c r="A17" s="22" t="s">
        <v>835</v>
      </c>
      <c r="B17" s="24">
        <v>39712311</v>
      </c>
      <c r="E17" s="26" t="s">
        <v>63</v>
      </c>
      <c r="F17" s="27">
        <v>1112097621</v>
      </c>
    </row>
    <row r="18" spans="1:6" x14ac:dyDescent="0.3">
      <c r="A18" s="22" t="s">
        <v>836</v>
      </c>
      <c r="B18" s="24">
        <v>510740630</v>
      </c>
      <c r="E18" s="22" t="s">
        <v>872</v>
      </c>
      <c r="F18" s="23">
        <v>529900640</v>
      </c>
    </row>
    <row r="19" spans="1:6" x14ac:dyDescent="0.3">
      <c r="A19" s="22" t="s">
        <v>837</v>
      </c>
      <c r="B19" s="23">
        <v>866575264</v>
      </c>
      <c r="E19" s="22" t="s">
        <v>873</v>
      </c>
      <c r="F19" s="24">
        <v>487994637</v>
      </c>
    </row>
    <row r="20" spans="1:6" ht="27.6" x14ac:dyDescent="0.3">
      <c r="A20" s="22" t="s">
        <v>838</v>
      </c>
      <c r="B20" s="24">
        <v>331576687</v>
      </c>
      <c r="E20" s="22" t="s">
        <v>874</v>
      </c>
      <c r="F20" s="24">
        <v>17651367</v>
      </c>
    </row>
    <row r="21" spans="1:6" x14ac:dyDescent="0.3">
      <c r="A21" s="22" t="s">
        <v>839</v>
      </c>
      <c r="B21" s="24">
        <v>414240</v>
      </c>
      <c r="E21" s="22" t="s">
        <v>875</v>
      </c>
      <c r="F21" s="24">
        <v>24254636</v>
      </c>
    </row>
    <row r="22" spans="1:6" x14ac:dyDescent="0.3">
      <c r="A22" s="22" t="s">
        <v>840</v>
      </c>
      <c r="B22" s="24">
        <v>99101056</v>
      </c>
      <c r="E22" s="26" t="s">
        <v>547</v>
      </c>
      <c r="F22" s="27">
        <v>529900640</v>
      </c>
    </row>
    <row r="23" spans="1:6" x14ac:dyDescent="0.3">
      <c r="A23" s="22" t="s">
        <v>841</v>
      </c>
      <c r="B23" s="24">
        <v>228509759</v>
      </c>
      <c r="E23" s="22" t="s">
        <v>876</v>
      </c>
      <c r="F23" s="23">
        <v>302454185</v>
      </c>
    </row>
    <row r="24" spans="1:6" x14ac:dyDescent="0.3">
      <c r="A24" s="22" t="s">
        <v>842</v>
      </c>
      <c r="B24" s="24">
        <v>38948580</v>
      </c>
      <c r="E24" s="22" t="s">
        <v>226</v>
      </c>
      <c r="F24" s="24">
        <v>142927469</v>
      </c>
    </row>
    <row r="25" spans="1:6" x14ac:dyDescent="0.3">
      <c r="A25" s="22" t="s">
        <v>843</v>
      </c>
      <c r="B25" s="24">
        <v>168024942</v>
      </c>
      <c r="E25" s="22" t="s">
        <v>877</v>
      </c>
      <c r="F25" s="24">
        <v>11473929</v>
      </c>
    </row>
    <row r="26" spans="1:6" x14ac:dyDescent="0.3">
      <c r="A26" s="22" t="s">
        <v>70</v>
      </c>
      <c r="B26" s="23">
        <v>3528926549</v>
      </c>
      <c r="E26" s="22" t="s">
        <v>550</v>
      </c>
      <c r="F26" s="24">
        <v>1644663</v>
      </c>
    </row>
    <row r="27" spans="1:6" x14ac:dyDescent="0.3">
      <c r="A27" s="22" t="s">
        <v>514</v>
      </c>
      <c r="B27" s="24">
        <v>3105787150</v>
      </c>
      <c r="E27" s="22" t="s">
        <v>229</v>
      </c>
      <c r="F27" s="24">
        <v>2226398</v>
      </c>
    </row>
    <row r="28" spans="1:6" x14ac:dyDescent="0.3">
      <c r="A28" s="22" t="s">
        <v>844</v>
      </c>
      <c r="B28" s="24">
        <v>48097979</v>
      </c>
      <c r="E28" s="22" t="s">
        <v>878</v>
      </c>
      <c r="F28" s="24">
        <v>10209560</v>
      </c>
    </row>
    <row r="29" spans="1:6" x14ac:dyDescent="0.3">
      <c r="A29" s="22" t="s">
        <v>274</v>
      </c>
      <c r="B29" s="24">
        <v>118401862</v>
      </c>
      <c r="E29" s="22" t="s">
        <v>879</v>
      </c>
      <c r="F29" s="24">
        <v>22977</v>
      </c>
    </row>
    <row r="30" spans="1:6" x14ac:dyDescent="0.3">
      <c r="A30" s="22" t="s">
        <v>275</v>
      </c>
      <c r="B30" s="24">
        <v>154712915</v>
      </c>
      <c r="E30" s="22" t="s">
        <v>880</v>
      </c>
      <c r="F30" s="24">
        <v>743637</v>
      </c>
    </row>
    <row r="31" spans="1:6" x14ac:dyDescent="0.3">
      <c r="A31" s="22" t="s">
        <v>416</v>
      </c>
      <c r="B31" s="24">
        <v>42857404</v>
      </c>
      <c r="E31" s="22" t="s">
        <v>233</v>
      </c>
      <c r="F31" s="24">
        <v>2034338</v>
      </c>
    </row>
    <row r="32" spans="1:6" x14ac:dyDescent="0.3">
      <c r="A32" s="22" t="s">
        <v>212</v>
      </c>
      <c r="B32" s="24">
        <v>30577845</v>
      </c>
      <c r="E32" s="22" t="s">
        <v>881</v>
      </c>
      <c r="F32" s="24">
        <v>1504941</v>
      </c>
    </row>
    <row r="33" spans="1:6" x14ac:dyDescent="0.3">
      <c r="A33" s="22" t="s">
        <v>845</v>
      </c>
      <c r="B33" s="24">
        <v>2563009</v>
      </c>
      <c r="E33" s="22" t="s">
        <v>556</v>
      </c>
      <c r="F33" s="24">
        <v>6807367</v>
      </c>
    </row>
    <row r="34" spans="1:6" x14ac:dyDescent="0.3">
      <c r="A34" s="22" t="s">
        <v>212</v>
      </c>
      <c r="B34" s="24">
        <v>25928385</v>
      </c>
      <c r="E34" s="22" t="s">
        <v>236</v>
      </c>
      <c r="F34" s="24">
        <v>12191779</v>
      </c>
    </row>
    <row r="35" spans="1:6" x14ac:dyDescent="0.3">
      <c r="A35" s="22" t="s">
        <v>846</v>
      </c>
      <c r="B35" s="23"/>
      <c r="E35" s="22" t="s">
        <v>882</v>
      </c>
      <c r="F35" s="24">
        <v>110667127</v>
      </c>
    </row>
    <row r="36" spans="1:6" x14ac:dyDescent="0.3">
      <c r="A36" s="22" t="s">
        <v>847</v>
      </c>
      <c r="B36" s="23">
        <v>8309291750</v>
      </c>
      <c r="E36" s="26" t="s">
        <v>64</v>
      </c>
      <c r="F36" s="27">
        <v>302454185</v>
      </c>
    </row>
    <row r="37" spans="1:6" x14ac:dyDescent="0.3">
      <c r="A37" s="22" t="s">
        <v>71</v>
      </c>
      <c r="B37" s="24">
        <v>7829789127</v>
      </c>
      <c r="E37" s="22" t="s">
        <v>883</v>
      </c>
      <c r="F37" s="23">
        <v>28017100</v>
      </c>
    </row>
    <row r="38" spans="1:6" x14ac:dyDescent="0.3">
      <c r="A38" s="22" t="s">
        <v>848</v>
      </c>
      <c r="B38" s="24">
        <v>50114323</v>
      </c>
      <c r="E38" s="22" t="s">
        <v>884</v>
      </c>
      <c r="F38" s="23">
        <v>97391700</v>
      </c>
    </row>
    <row r="39" spans="1:6" x14ac:dyDescent="0.3">
      <c r="A39" s="22" t="s">
        <v>849</v>
      </c>
      <c r="B39" s="24">
        <v>429388300</v>
      </c>
      <c r="E39" s="22" t="s">
        <v>885</v>
      </c>
      <c r="F39" s="30">
        <v>-2474600</v>
      </c>
    </row>
    <row r="40" spans="1:6" x14ac:dyDescent="0.3">
      <c r="A40" s="22" t="s">
        <v>850</v>
      </c>
      <c r="B40" s="23">
        <v>103339667</v>
      </c>
      <c r="E40" s="22" t="s">
        <v>886</v>
      </c>
      <c r="F40" s="23">
        <v>36188600</v>
      </c>
    </row>
    <row r="41" spans="1:6" x14ac:dyDescent="0.3">
      <c r="A41" s="22" t="s">
        <v>130</v>
      </c>
      <c r="B41" s="24">
        <v>99920229</v>
      </c>
      <c r="E41" s="22" t="s">
        <v>364</v>
      </c>
      <c r="F41" s="23"/>
    </row>
    <row r="42" spans="1:6" x14ac:dyDescent="0.3">
      <c r="A42" s="22" t="s">
        <v>131</v>
      </c>
      <c r="B42" s="24">
        <v>79829085</v>
      </c>
      <c r="E42" s="22" t="s">
        <v>370</v>
      </c>
      <c r="F42" s="23">
        <v>12542032</v>
      </c>
    </row>
    <row r="43" spans="1:6" x14ac:dyDescent="0.3">
      <c r="A43" s="22" t="s">
        <v>286</v>
      </c>
      <c r="B43" s="24">
        <v>866825</v>
      </c>
      <c r="E43" s="26" t="s">
        <v>65</v>
      </c>
      <c r="F43" s="27">
        <v>171664832</v>
      </c>
    </row>
    <row r="44" spans="1:6" x14ac:dyDescent="0.3">
      <c r="A44" s="22" t="s">
        <v>72</v>
      </c>
      <c r="B44" s="24">
        <v>0</v>
      </c>
      <c r="E44" s="26" t="s">
        <v>1042</v>
      </c>
      <c r="F44" s="27">
        <v>108077964</v>
      </c>
    </row>
    <row r="45" spans="1:6" x14ac:dyDescent="0.3">
      <c r="A45" s="22" t="s">
        <v>133</v>
      </c>
      <c r="B45" s="25">
        <v>-77276472</v>
      </c>
      <c r="E45" s="26" t="s">
        <v>1043</v>
      </c>
      <c r="F45" s="27">
        <v>108077964</v>
      </c>
    </row>
    <row r="46" spans="1:6" x14ac:dyDescent="0.3">
      <c r="A46" s="22" t="s">
        <v>73</v>
      </c>
      <c r="B46" s="23">
        <v>451709450</v>
      </c>
      <c r="E46" s="22" t="s">
        <v>1044</v>
      </c>
      <c r="F46" s="23"/>
    </row>
    <row r="47" spans="1:6" x14ac:dyDescent="0.3">
      <c r="A47" s="22" t="s">
        <v>289</v>
      </c>
      <c r="B47" s="24">
        <v>78405966</v>
      </c>
      <c r="E47" s="26" t="s">
        <v>377</v>
      </c>
      <c r="F47" s="27"/>
    </row>
    <row r="48" spans="1:6" x14ac:dyDescent="0.3">
      <c r="A48" s="22" t="s">
        <v>851</v>
      </c>
      <c r="B48" s="24">
        <v>196405832</v>
      </c>
      <c r="E48" s="26" t="s">
        <v>1045</v>
      </c>
      <c r="F48" s="27">
        <v>108077964</v>
      </c>
    </row>
    <row r="49" spans="1:6" x14ac:dyDescent="0.3">
      <c r="A49" s="22" t="s">
        <v>521</v>
      </c>
      <c r="B49" s="24">
        <v>943773</v>
      </c>
      <c r="E49" s="22" t="s">
        <v>1046</v>
      </c>
      <c r="F49" s="23">
        <v>5367935</v>
      </c>
    </row>
    <row r="50" spans="1:6" x14ac:dyDescent="0.3">
      <c r="A50" s="22" t="s">
        <v>852</v>
      </c>
      <c r="B50" s="24">
        <v>60277458</v>
      </c>
      <c r="E50" s="26" t="s">
        <v>380</v>
      </c>
      <c r="F50" s="27">
        <v>5367935</v>
      </c>
    </row>
    <row r="51" spans="1:6" x14ac:dyDescent="0.3">
      <c r="A51" s="22" t="s">
        <v>73</v>
      </c>
      <c r="B51" s="24">
        <v>115676421</v>
      </c>
      <c r="E51" s="26" t="s">
        <v>247</v>
      </c>
      <c r="F51" s="27">
        <v>113445899</v>
      </c>
    </row>
    <row r="52" spans="1:6" x14ac:dyDescent="0.3">
      <c r="A52" s="26" t="s">
        <v>30</v>
      </c>
      <c r="B52" s="27">
        <v>13810295621</v>
      </c>
      <c r="E52" s="22" t="s">
        <v>1047</v>
      </c>
      <c r="F52" s="23">
        <v>898442</v>
      </c>
    </row>
    <row r="53" spans="1:6" x14ac:dyDescent="0.3">
      <c r="A53" s="22" t="s">
        <v>853</v>
      </c>
      <c r="B53" s="23">
        <v>11790864806</v>
      </c>
      <c r="E53" s="26" t="s">
        <v>249</v>
      </c>
      <c r="F53" s="27">
        <v>898442</v>
      </c>
    </row>
    <row r="54" spans="1:6" ht="27.6" x14ac:dyDescent="0.3">
      <c r="A54" s="22" t="s">
        <v>854</v>
      </c>
      <c r="B54" s="24">
        <v>6659490</v>
      </c>
      <c r="E54" s="26" t="s">
        <v>1048</v>
      </c>
      <c r="F54" s="27">
        <v>112547457</v>
      </c>
    </row>
    <row r="55" spans="1:6" x14ac:dyDescent="0.3">
      <c r="A55" s="22" t="s">
        <v>855</v>
      </c>
      <c r="B55" s="24">
        <v>469498410</v>
      </c>
      <c r="E55" s="26" t="s">
        <v>496</v>
      </c>
      <c r="F55" s="27">
        <v>112547457</v>
      </c>
    </row>
    <row r="56" spans="1:6" ht="27.6" x14ac:dyDescent="0.3">
      <c r="A56" s="22" t="s">
        <v>295</v>
      </c>
      <c r="B56" s="24">
        <v>3188361871</v>
      </c>
      <c r="E56" s="26" t="s">
        <v>383</v>
      </c>
      <c r="F56" s="27">
        <v>112547457</v>
      </c>
    </row>
    <row r="57" spans="1:6" x14ac:dyDescent="0.3">
      <c r="A57" s="22" t="s">
        <v>856</v>
      </c>
      <c r="B57" s="24">
        <v>849564419</v>
      </c>
      <c r="E57" s="22" t="s">
        <v>253</v>
      </c>
      <c r="F57" s="28">
        <v>62.04</v>
      </c>
    </row>
    <row r="58" spans="1:6" x14ac:dyDescent="0.3">
      <c r="A58" s="22" t="s">
        <v>857</v>
      </c>
      <c r="B58" s="24">
        <v>7276780616</v>
      </c>
      <c r="E58" s="22" t="s">
        <v>254</v>
      </c>
      <c r="F58" s="28">
        <v>62.04</v>
      </c>
    </row>
    <row r="59" spans="1:6" x14ac:dyDescent="0.3">
      <c r="A59" s="22" t="s">
        <v>68</v>
      </c>
      <c r="B59" s="23">
        <v>580731729</v>
      </c>
      <c r="E59" s="22" t="s">
        <v>499</v>
      </c>
      <c r="F59" s="23">
        <v>112547457</v>
      </c>
    </row>
    <row r="60" spans="1:6" x14ac:dyDescent="0.3">
      <c r="A60" s="22" t="s">
        <v>858</v>
      </c>
      <c r="B60" s="24">
        <v>307361000</v>
      </c>
      <c r="E60" s="22" t="s">
        <v>252</v>
      </c>
      <c r="F60" s="23">
        <v>1814100</v>
      </c>
    </row>
    <row r="61" spans="1:6" x14ac:dyDescent="0.3">
      <c r="A61" s="22" t="s">
        <v>68</v>
      </c>
      <c r="B61" s="24">
        <v>273370729</v>
      </c>
      <c r="E61" s="22" t="s">
        <v>256</v>
      </c>
      <c r="F61" s="23">
        <v>1814100</v>
      </c>
    </row>
    <row r="62" spans="1:6" x14ac:dyDescent="0.3">
      <c r="A62" s="22" t="s">
        <v>300</v>
      </c>
      <c r="B62" s="23">
        <v>649123680</v>
      </c>
      <c r="E62" s="22" t="s">
        <v>387</v>
      </c>
      <c r="F62" s="28">
        <v>62.04</v>
      </c>
    </row>
    <row r="63" spans="1:6" x14ac:dyDescent="0.3">
      <c r="A63" s="22" t="s">
        <v>301</v>
      </c>
      <c r="B63" s="24">
        <v>21893914</v>
      </c>
      <c r="E63" s="22" t="s">
        <v>258</v>
      </c>
      <c r="F63" s="28">
        <v>62.04</v>
      </c>
    </row>
    <row r="64" spans="1:6" x14ac:dyDescent="0.3">
      <c r="A64" s="22" t="s">
        <v>859</v>
      </c>
      <c r="B64" s="23"/>
      <c r="E64" s="22" t="s">
        <v>259</v>
      </c>
      <c r="F64" s="23">
        <v>743637</v>
      </c>
    </row>
    <row r="65" spans="1:6" x14ac:dyDescent="0.3">
      <c r="A65" s="22" t="s">
        <v>289</v>
      </c>
      <c r="B65" s="24">
        <v>77651134</v>
      </c>
      <c r="E65" s="22" t="s">
        <v>390</v>
      </c>
      <c r="F65" s="23">
        <v>743637</v>
      </c>
    </row>
    <row r="66" spans="1:6" x14ac:dyDescent="0.3">
      <c r="A66" s="22" t="s">
        <v>149</v>
      </c>
      <c r="B66" s="24">
        <v>549578632</v>
      </c>
      <c r="E66" s="22" t="s">
        <v>391</v>
      </c>
      <c r="F66" s="23">
        <v>10209600</v>
      </c>
    </row>
    <row r="67" spans="1:6" ht="27.6" x14ac:dyDescent="0.3">
      <c r="A67" s="26" t="s">
        <v>69</v>
      </c>
      <c r="B67" s="27">
        <v>13020720215</v>
      </c>
      <c r="E67" s="22" t="s">
        <v>392</v>
      </c>
      <c r="F67" s="23">
        <v>112547457</v>
      </c>
    </row>
    <row r="68" spans="1:6" ht="27.6" x14ac:dyDescent="0.3">
      <c r="A68" s="22" t="s">
        <v>45</v>
      </c>
      <c r="B68" s="23">
        <v>18141303</v>
      </c>
      <c r="E68" s="22" t="s">
        <v>393</v>
      </c>
      <c r="F68" s="23">
        <v>1814100</v>
      </c>
    </row>
    <row r="69" spans="1:6" ht="27.6" x14ac:dyDescent="0.3">
      <c r="A69" s="22" t="s">
        <v>530</v>
      </c>
      <c r="B69" s="23">
        <v>762396230</v>
      </c>
      <c r="E69" s="22" t="s">
        <v>394</v>
      </c>
      <c r="F69" s="23">
        <v>1814100</v>
      </c>
    </row>
    <row r="70" spans="1:6" ht="27.6" x14ac:dyDescent="0.3">
      <c r="A70" s="22" t="s">
        <v>723</v>
      </c>
      <c r="B70" s="24">
        <v>158360534</v>
      </c>
      <c r="E70" s="22" t="s">
        <v>395</v>
      </c>
      <c r="F70" s="28">
        <v>62.04</v>
      </c>
    </row>
    <row r="71" spans="1:6" ht="27.6" x14ac:dyDescent="0.3">
      <c r="A71" s="22" t="s">
        <v>724</v>
      </c>
      <c r="B71" s="24">
        <v>48055590</v>
      </c>
      <c r="E71" s="22" t="s">
        <v>396</v>
      </c>
      <c r="F71" s="28">
        <v>62.04</v>
      </c>
    </row>
    <row r="72" spans="1:6" ht="27.6" x14ac:dyDescent="0.3">
      <c r="A72" s="22" t="s">
        <v>860</v>
      </c>
      <c r="B72" s="24">
        <v>27919</v>
      </c>
      <c r="E72" s="22" t="s">
        <v>401</v>
      </c>
      <c r="F72" s="23">
        <v>112547457</v>
      </c>
    </row>
    <row r="73" spans="1:6" ht="27.6" x14ac:dyDescent="0.3">
      <c r="A73" s="22" t="s">
        <v>307</v>
      </c>
      <c r="B73" s="24">
        <v>139838471</v>
      </c>
      <c r="E73" s="22" t="s">
        <v>400</v>
      </c>
      <c r="F73" s="23">
        <v>112547457</v>
      </c>
    </row>
    <row r="74" spans="1:6" ht="27.6" x14ac:dyDescent="0.3">
      <c r="A74" s="22" t="s">
        <v>309</v>
      </c>
      <c r="B74" s="25">
        <v>-197362</v>
      </c>
      <c r="E74" s="22" t="s">
        <v>402</v>
      </c>
      <c r="F74" s="28">
        <v>62.04</v>
      </c>
    </row>
    <row r="75" spans="1:6" ht="27.6" x14ac:dyDescent="0.3">
      <c r="A75" s="22" t="s">
        <v>796</v>
      </c>
      <c r="B75" s="24">
        <v>74892350</v>
      </c>
      <c r="E75" s="22" t="s">
        <v>397</v>
      </c>
      <c r="F75" s="28">
        <v>62.04</v>
      </c>
    </row>
    <row r="76" spans="1:6" x14ac:dyDescent="0.3">
      <c r="A76" s="22" t="s">
        <v>861</v>
      </c>
      <c r="B76" s="24">
        <v>10781609</v>
      </c>
      <c r="E76" s="22" t="s">
        <v>404</v>
      </c>
      <c r="F76" s="28">
        <v>1</v>
      </c>
    </row>
    <row r="77" spans="1:6" x14ac:dyDescent="0.3">
      <c r="A77" s="22" t="s">
        <v>452</v>
      </c>
      <c r="B77" s="24">
        <v>75364692</v>
      </c>
      <c r="E77" s="22" t="s">
        <v>399</v>
      </c>
      <c r="F77" s="28">
        <v>1</v>
      </c>
    </row>
    <row r="78" spans="1:6" ht="27.6" x14ac:dyDescent="0.3">
      <c r="A78" s="22" t="s">
        <v>311</v>
      </c>
      <c r="B78" s="24">
        <v>255272427</v>
      </c>
      <c r="E78" s="22" t="s">
        <v>403</v>
      </c>
      <c r="F78" s="23">
        <v>112547457</v>
      </c>
    </row>
    <row r="79" spans="1:6" ht="27.6" x14ac:dyDescent="0.3">
      <c r="A79" s="22" t="s">
        <v>862</v>
      </c>
      <c r="B79" s="23"/>
      <c r="E79" s="22" t="s">
        <v>398</v>
      </c>
      <c r="F79" s="23">
        <v>112547457</v>
      </c>
    </row>
    <row r="80" spans="1:6" x14ac:dyDescent="0.3">
      <c r="A80" s="26" t="s">
        <v>314</v>
      </c>
      <c r="B80" s="27">
        <v>780537533</v>
      </c>
    </row>
    <row r="81" spans="1:2" x14ac:dyDescent="0.3">
      <c r="A81" s="22" t="s">
        <v>164</v>
      </c>
      <c r="B81" s="23">
        <v>9037873</v>
      </c>
    </row>
    <row r="82" spans="1:2" x14ac:dyDescent="0.3">
      <c r="A82" s="26" t="s">
        <v>164</v>
      </c>
      <c r="B82" s="27">
        <v>9037873</v>
      </c>
    </row>
    <row r="83" spans="1:2" x14ac:dyDescent="0.3">
      <c r="A83" s="26" t="s">
        <v>863</v>
      </c>
      <c r="B83" s="27">
        <v>789575406</v>
      </c>
    </row>
    <row r="84" spans="1:2" x14ac:dyDescent="0.3">
      <c r="A84" s="26" t="s">
        <v>864</v>
      </c>
      <c r="B84" s="27">
        <v>13810295621</v>
      </c>
    </row>
    <row r="85" spans="1:2" x14ac:dyDescent="0.3">
      <c r="A85" s="22" t="s">
        <v>317</v>
      </c>
      <c r="B85" s="23">
        <v>1814130.28</v>
      </c>
    </row>
    <row r="86" spans="1:2" x14ac:dyDescent="0.3">
      <c r="A86" s="22" t="s">
        <v>169</v>
      </c>
      <c r="B86" s="23">
        <v>1814130.28</v>
      </c>
    </row>
    <row r="87" spans="1:2" x14ac:dyDescent="0.3">
      <c r="A87" s="22" t="s">
        <v>168</v>
      </c>
      <c r="B87" s="23">
        <v>0</v>
      </c>
    </row>
    <row r="88" spans="1:2" x14ac:dyDescent="0.3">
      <c r="A88" s="22" t="s">
        <v>175</v>
      </c>
      <c r="B88" s="23">
        <v>1814130.28</v>
      </c>
    </row>
    <row r="89" spans="1:2" x14ac:dyDescent="0.3">
      <c r="A89" s="22" t="s">
        <v>170</v>
      </c>
      <c r="B89" s="23">
        <v>3000000</v>
      </c>
    </row>
    <row r="90" spans="1:2" x14ac:dyDescent="0.3">
      <c r="A90" s="22" t="s">
        <v>174</v>
      </c>
      <c r="B90" s="23">
        <v>1814130.28</v>
      </c>
    </row>
    <row r="91" spans="1:2" x14ac:dyDescent="0.3">
      <c r="A91" s="22" t="s">
        <v>323</v>
      </c>
      <c r="B91" s="28">
        <v>1</v>
      </c>
    </row>
    <row r="92" spans="1:2" x14ac:dyDescent="0.3">
      <c r="A92" s="22" t="s">
        <v>324</v>
      </c>
      <c r="B92" s="23">
        <v>0</v>
      </c>
    </row>
    <row r="93" spans="1:2" x14ac:dyDescent="0.3">
      <c r="A93" s="22" t="s">
        <v>178</v>
      </c>
      <c r="B93" s="23"/>
    </row>
    <row r="94" spans="1:2" x14ac:dyDescent="0.3">
      <c r="A94" s="22" t="s">
        <v>187</v>
      </c>
      <c r="B94" s="23">
        <v>663377000</v>
      </c>
    </row>
    <row r="95" spans="1:2" x14ac:dyDescent="0.3">
      <c r="A95" s="22" t="s">
        <v>184</v>
      </c>
      <c r="B95" s="23">
        <v>787604000</v>
      </c>
    </row>
    <row r="96" spans="1:2" x14ac:dyDescent="0.3">
      <c r="A96" s="22" t="s">
        <v>188</v>
      </c>
      <c r="B96" s="23">
        <v>124227000</v>
      </c>
    </row>
    <row r="97" spans="1:2" x14ac:dyDescent="0.3">
      <c r="A97" s="22" t="s">
        <v>185</v>
      </c>
      <c r="B97" s="23">
        <v>164705000</v>
      </c>
    </row>
    <row r="98" spans="1:2" x14ac:dyDescent="0.3">
      <c r="A98" s="22" t="s">
        <v>186</v>
      </c>
      <c r="B98" s="23">
        <v>952309000</v>
      </c>
    </row>
    <row r="99" spans="1:2" x14ac:dyDescent="0.3">
      <c r="A99" s="22" t="s">
        <v>183</v>
      </c>
      <c r="B99" s="23">
        <v>5692097000</v>
      </c>
    </row>
    <row r="100" spans="1:2" x14ac:dyDescent="0.3">
      <c r="A100" s="22" t="s">
        <v>179</v>
      </c>
      <c r="B100" s="29">
        <v>11.65</v>
      </c>
    </row>
    <row r="101" spans="1:2" x14ac:dyDescent="0.3">
      <c r="A101" s="22" t="s">
        <v>180</v>
      </c>
      <c r="B101" s="29">
        <v>13.84</v>
      </c>
    </row>
    <row r="102" spans="1:2" x14ac:dyDescent="0.3">
      <c r="A102" s="22" t="s">
        <v>181</v>
      </c>
      <c r="B102" s="29">
        <v>2.89</v>
      </c>
    </row>
    <row r="103" spans="1:2" x14ac:dyDescent="0.3">
      <c r="A103" s="22" t="s">
        <v>182</v>
      </c>
      <c r="B103" s="29">
        <v>16.73</v>
      </c>
    </row>
    <row r="104" spans="1:2" x14ac:dyDescent="0.3">
      <c r="A104" s="22" t="s">
        <v>189</v>
      </c>
      <c r="B104" s="29">
        <v>5.55</v>
      </c>
    </row>
    <row r="105" spans="1:2" x14ac:dyDescent="0.3">
      <c r="A105" s="22" t="s">
        <v>190</v>
      </c>
      <c r="B105" s="29">
        <v>121.79</v>
      </c>
    </row>
    <row r="106" spans="1:2" x14ac:dyDescent="0.3">
      <c r="A106" s="22" t="s">
        <v>191</v>
      </c>
      <c r="B106" s="29">
        <v>136.52000000000001</v>
      </c>
    </row>
    <row r="107" spans="1:2" x14ac:dyDescent="0.3">
      <c r="A107" s="22" t="s">
        <v>192</v>
      </c>
      <c r="B107" s="23">
        <v>84978</v>
      </c>
    </row>
    <row r="108" spans="1:2" x14ac:dyDescent="0.3">
      <c r="A108" s="22" t="s">
        <v>194</v>
      </c>
      <c r="B108" s="23">
        <v>462180000</v>
      </c>
    </row>
    <row r="109" spans="1:2" x14ac:dyDescent="0.3">
      <c r="A109" s="22" t="s">
        <v>197</v>
      </c>
      <c r="B109" s="23">
        <v>143562000</v>
      </c>
    </row>
    <row r="110" spans="1:2" x14ac:dyDescent="0.3">
      <c r="A110" s="22" t="s">
        <v>198</v>
      </c>
      <c r="B110" s="29">
        <v>1.73</v>
      </c>
    </row>
    <row r="111" spans="1:2" x14ac:dyDescent="0.3">
      <c r="A111" s="22" t="s">
        <v>196</v>
      </c>
      <c r="B111" s="23">
        <v>67054000</v>
      </c>
    </row>
    <row r="112" spans="1:2" x14ac:dyDescent="0.3">
      <c r="A112" s="22" t="s">
        <v>195</v>
      </c>
      <c r="B112" s="23">
        <v>529234000</v>
      </c>
    </row>
    <row r="113" spans="1:2" x14ac:dyDescent="0.3">
      <c r="A113" s="22" t="s">
        <v>204</v>
      </c>
      <c r="B113" s="23">
        <v>643140</v>
      </c>
    </row>
    <row r="114" spans="1:2" x14ac:dyDescent="0.3">
      <c r="A114" s="22" t="s">
        <v>327</v>
      </c>
      <c r="B114" s="29">
        <v>33.479999999999997</v>
      </c>
    </row>
    <row r="115" spans="1:2" x14ac:dyDescent="0.3">
      <c r="A115" s="22" t="s">
        <v>205</v>
      </c>
      <c r="B115" s="23">
        <v>102973000</v>
      </c>
    </row>
    <row r="116" spans="1:2" x14ac:dyDescent="0.3">
      <c r="A116" s="22" t="s">
        <v>205</v>
      </c>
      <c r="B116" s="23">
        <v>68785000</v>
      </c>
    </row>
    <row r="117" spans="1:2" x14ac:dyDescent="0.3">
      <c r="A117" s="22" t="s">
        <v>205</v>
      </c>
      <c r="B117" s="23">
        <v>71637000</v>
      </c>
    </row>
    <row r="118" spans="1:2" x14ac:dyDescent="0.3">
      <c r="A118" s="22" t="s">
        <v>205</v>
      </c>
      <c r="B118" s="23">
        <v>225720000</v>
      </c>
    </row>
    <row r="119" spans="1:2" x14ac:dyDescent="0.3">
      <c r="A119" s="22" t="s">
        <v>205</v>
      </c>
      <c r="B119" s="23">
        <v>277367000</v>
      </c>
    </row>
    <row r="120" spans="1:2" x14ac:dyDescent="0.3">
      <c r="A120" s="22" t="s">
        <v>205</v>
      </c>
      <c r="B120" s="23">
        <v>328850000</v>
      </c>
    </row>
    <row r="121" spans="1:2" x14ac:dyDescent="0.3">
      <c r="A121" s="22" t="s">
        <v>205</v>
      </c>
      <c r="B121" s="23">
        <v>767592000</v>
      </c>
    </row>
    <row r="122" spans="1:2" x14ac:dyDescent="0.3">
      <c r="A122" s="22" t="s">
        <v>205</v>
      </c>
      <c r="B122" s="23">
        <v>1448205000</v>
      </c>
    </row>
    <row r="123" spans="1:2" x14ac:dyDescent="0.3">
      <c r="A123" s="22" t="s">
        <v>206</v>
      </c>
      <c r="B123" s="23">
        <v>2187224000</v>
      </c>
    </row>
    <row r="124" spans="1:2" x14ac:dyDescent="0.3">
      <c r="A124" s="22" t="s">
        <v>206</v>
      </c>
      <c r="B124" s="23">
        <v>920493000</v>
      </c>
    </row>
    <row r="125" spans="1:2" x14ac:dyDescent="0.3">
      <c r="A125" s="22" t="s">
        <v>206</v>
      </c>
      <c r="B125" s="23">
        <v>1910447000</v>
      </c>
    </row>
    <row r="126" spans="1:2" x14ac:dyDescent="0.3">
      <c r="A126" s="22" t="s">
        <v>325</v>
      </c>
      <c r="B126" s="29">
        <v>87.31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7053-D3F4-470F-A139-F3BC3022847E}">
  <dimension ref="A1:F131"/>
  <sheetViews>
    <sheetView topLeftCell="A8" workbookViewId="0">
      <selection activeCell="E1" sqref="E1:F86"/>
    </sheetView>
  </sheetViews>
  <sheetFormatPr defaultRowHeight="14.4" x14ac:dyDescent="0.3"/>
  <cols>
    <col min="1" max="1" width="48.44140625" customWidth="1"/>
    <col min="2" max="2" width="29.88671875" customWidth="1"/>
    <col min="5" max="5" width="45.88671875" customWidth="1"/>
    <col min="6" max="6" width="26.33203125" customWidth="1"/>
  </cols>
  <sheetData>
    <row r="1" spans="1:6" ht="28.2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887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2" t="s">
        <v>61</v>
      </c>
      <c r="F3" s="23">
        <v>811631823</v>
      </c>
    </row>
    <row r="4" spans="1:6" x14ac:dyDescent="0.3">
      <c r="A4" s="13" t="s">
        <v>92</v>
      </c>
      <c r="B4" s="13" t="s">
        <v>91</v>
      </c>
      <c r="E4" s="22" t="s">
        <v>929</v>
      </c>
      <c r="F4" s="24">
        <v>568745745</v>
      </c>
    </row>
    <row r="5" spans="1:6" x14ac:dyDescent="0.3">
      <c r="A5" s="13" t="s">
        <v>93</v>
      </c>
      <c r="B5" s="13" t="s">
        <v>94</v>
      </c>
      <c r="E5" s="22" t="s">
        <v>930</v>
      </c>
      <c r="F5" s="24">
        <v>216356463</v>
      </c>
    </row>
    <row r="6" spans="1:6" ht="27.6" x14ac:dyDescent="0.3">
      <c r="A6" s="13" t="s">
        <v>95</v>
      </c>
      <c r="B6" s="13" t="s">
        <v>96</v>
      </c>
      <c r="E6" s="22" t="s">
        <v>931</v>
      </c>
      <c r="F6" s="24">
        <v>21317912</v>
      </c>
    </row>
    <row r="7" spans="1:6" x14ac:dyDescent="0.3">
      <c r="A7" s="13" t="s">
        <v>97</v>
      </c>
      <c r="B7" s="13" t="s">
        <v>98</v>
      </c>
      <c r="E7" s="22" t="s">
        <v>212</v>
      </c>
      <c r="F7" s="24">
        <v>5211704</v>
      </c>
    </row>
    <row r="8" spans="1:6" x14ac:dyDescent="0.3">
      <c r="A8" s="13" t="s">
        <v>99</v>
      </c>
      <c r="B8" s="13" t="s">
        <v>100</v>
      </c>
      <c r="E8" s="22" t="s">
        <v>932</v>
      </c>
      <c r="F8" s="36">
        <v>-1</v>
      </c>
    </row>
    <row r="9" spans="1:6" x14ac:dyDescent="0.3">
      <c r="A9" s="13" t="s">
        <v>101</v>
      </c>
      <c r="B9" s="13" t="s">
        <v>102</v>
      </c>
      <c r="E9" s="26" t="s">
        <v>61</v>
      </c>
      <c r="F9" s="27">
        <v>811631823</v>
      </c>
    </row>
    <row r="10" spans="1:6" x14ac:dyDescent="0.3">
      <c r="A10" s="13" t="s">
        <v>103</v>
      </c>
      <c r="B10" s="15">
        <v>45196.329580648096</v>
      </c>
      <c r="E10" s="22" t="s">
        <v>933</v>
      </c>
      <c r="F10" s="23">
        <v>159153525</v>
      </c>
    </row>
    <row r="11" spans="1:6" x14ac:dyDescent="0.3">
      <c r="A11" s="16" t="s">
        <v>104</v>
      </c>
      <c r="B11" s="17" t="s">
        <v>105</v>
      </c>
      <c r="E11" s="22" t="s">
        <v>345</v>
      </c>
      <c r="F11" s="23"/>
    </row>
    <row r="12" spans="1:6" x14ac:dyDescent="0.3">
      <c r="A12" s="18" t="s">
        <v>106</v>
      </c>
      <c r="B12" s="19">
        <v>45016</v>
      </c>
      <c r="E12" s="22" t="s">
        <v>737</v>
      </c>
      <c r="F12" s="24">
        <v>2573612</v>
      </c>
    </row>
    <row r="13" spans="1:6" x14ac:dyDescent="0.3">
      <c r="E13" s="22" t="s">
        <v>934</v>
      </c>
      <c r="F13" s="24">
        <v>21870990</v>
      </c>
    </row>
    <row r="14" spans="1:6" x14ac:dyDescent="0.3">
      <c r="A14" s="20" t="s">
        <v>107</v>
      </c>
      <c r="B14" s="16"/>
      <c r="E14" s="22" t="s">
        <v>935</v>
      </c>
      <c r="F14" s="24">
        <v>8624178</v>
      </c>
    </row>
    <row r="15" spans="1:6" ht="27.6" x14ac:dyDescent="0.3">
      <c r="A15" s="20" t="s">
        <v>108</v>
      </c>
      <c r="B15" s="21" t="s">
        <v>109</v>
      </c>
      <c r="E15" s="22" t="s">
        <v>936</v>
      </c>
      <c r="F15" s="25">
        <v>-14860</v>
      </c>
    </row>
    <row r="16" spans="1:6" x14ac:dyDescent="0.3">
      <c r="A16" s="22" t="s">
        <v>261</v>
      </c>
      <c r="B16" s="23">
        <v>502581072</v>
      </c>
      <c r="E16" s="22" t="s">
        <v>937</v>
      </c>
      <c r="F16" s="24">
        <v>8133570</v>
      </c>
    </row>
    <row r="17" spans="1:6" x14ac:dyDescent="0.3">
      <c r="A17" s="22" t="s">
        <v>835</v>
      </c>
      <c r="B17" s="24">
        <v>28416340</v>
      </c>
      <c r="E17" s="22" t="s">
        <v>346</v>
      </c>
      <c r="F17" s="24">
        <v>117966035</v>
      </c>
    </row>
    <row r="18" spans="1:6" x14ac:dyDescent="0.3">
      <c r="A18" s="22" t="s">
        <v>888</v>
      </c>
      <c r="B18" s="24">
        <v>474164733</v>
      </c>
      <c r="E18" s="26" t="s">
        <v>938</v>
      </c>
      <c r="F18" s="27">
        <v>159153525</v>
      </c>
    </row>
    <row r="19" spans="1:6" ht="27.6" x14ac:dyDescent="0.3">
      <c r="A19" s="22" t="s">
        <v>889</v>
      </c>
      <c r="B19" s="36">
        <v>-1</v>
      </c>
      <c r="E19" s="26" t="s">
        <v>63</v>
      </c>
      <c r="F19" s="27">
        <v>970785348</v>
      </c>
    </row>
    <row r="20" spans="1:6" x14ac:dyDescent="0.3">
      <c r="A20" s="22" t="s">
        <v>890</v>
      </c>
      <c r="B20" s="23">
        <v>623407568</v>
      </c>
      <c r="E20" s="22" t="s">
        <v>939</v>
      </c>
      <c r="F20" s="23">
        <v>480328447</v>
      </c>
    </row>
    <row r="21" spans="1:6" x14ac:dyDescent="0.3">
      <c r="A21" s="22" t="s">
        <v>891</v>
      </c>
      <c r="B21" s="24">
        <v>6155270</v>
      </c>
      <c r="E21" s="22" t="s">
        <v>475</v>
      </c>
      <c r="F21" s="24">
        <v>443831965</v>
      </c>
    </row>
    <row r="22" spans="1:6" x14ac:dyDescent="0.3">
      <c r="A22" s="22" t="s">
        <v>892</v>
      </c>
      <c r="B22" s="24">
        <v>58595898</v>
      </c>
      <c r="E22" s="22" t="s">
        <v>940</v>
      </c>
      <c r="F22" s="24">
        <v>18504007</v>
      </c>
    </row>
    <row r="23" spans="1:6" x14ac:dyDescent="0.3">
      <c r="A23" s="22" t="s">
        <v>893</v>
      </c>
      <c r="B23" s="24">
        <v>500000</v>
      </c>
      <c r="E23" s="22" t="s">
        <v>941</v>
      </c>
      <c r="F23" s="24">
        <v>17992476</v>
      </c>
    </row>
    <row r="24" spans="1:6" x14ac:dyDescent="0.3">
      <c r="A24" s="22" t="s">
        <v>894</v>
      </c>
      <c r="B24" s="24">
        <v>312303614</v>
      </c>
      <c r="E24" s="22" t="s">
        <v>810</v>
      </c>
      <c r="F24" s="36">
        <v>-1</v>
      </c>
    </row>
    <row r="25" spans="1:6" x14ac:dyDescent="0.3">
      <c r="A25" s="22" t="s">
        <v>895</v>
      </c>
      <c r="B25" s="24">
        <v>5481900</v>
      </c>
      <c r="E25" s="26" t="s">
        <v>547</v>
      </c>
      <c r="F25" s="27">
        <v>480328447</v>
      </c>
    </row>
    <row r="26" spans="1:6" x14ac:dyDescent="0.3">
      <c r="A26" s="22" t="s">
        <v>896</v>
      </c>
      <c r="B26" s="24">
        <v>238870885</v>
      </c>
      <c r="E26" s="22" t="s">
        <v>942</v>
      </c>
      <c r="F26" s="23">
        <v>234873032</v>
      </c>
    </row>
    <row r="27" spans="1:6" x14ac:dyDescent="0.3">
      <c r="A27" s="22" t="s">
        <v>897</v>
      </c>
      <c r="B27" s="24">
        <v>1500001</v>
      </c>
      <c r="E27" s="22" t="s">
        <v>548</v>
      </c>
      <c r="F27" s="24">
        <v>125240040</v>
      </c>
    </row>
    <row r="28" spans="1:6" x14ac:dyDescent="0.3">
      <c r="A28" s="22" t="s">
        <v>898</v>
      </c>
      <c r="B28" s="23">
        <v>3437269559</v>
      </c>
      <c r="E28" s="22" t="s">
        <v>943</v>
      </c>
      <c r="F28" s="24">
        <v>10823277</v>
      </c>
    </row>
    <row r="29" spans="1:6" x14ac:dyDescent="0.3">
      <c r="A29" s="22" t="s">
        <v>899</v>
      </c>
      <c r="B29" s="24">
        <v>2622587764</v>
      </c>
      <c r="E29" s="22" t="s">
        <v>550</v>
      </c>
      <c r="F29" s="24">
        <v>1155291</v>
      </c>
    </row>
    <row r="30" spans="1:6" x14ac:dyDescent="0.3">
      <c r="A30" s="22" t="s">
        <v>900</v>
      </c>
      <c r="B30" s="24">
        <v>9111365</v>
      </c>
      <c r="E30" s="22" t="s">
        <v>229</v>
      </c>
      <c r="F30" s="24">
        <v>1334511</v>
      </c>
    </row>
    <row r="31" spans="1:6" x14ac:dyDescent="0.3">
      <c r="A31" s="22" t="s">
        <v>901</v>
      </c>
      <c r="B31" s="24">
        <v>24533686</v>
      </c>
      <c r="E31" s="22" t="s">
        <v>944</v>
      </c>
      <c r="F31" s="24">
        <v>7445671</v>
      </c>
    </row>
    <row r="32" spans="1:6" x14ac:dyDescent="0.3">
      <c r="A32" s="22" t="s">
        <v>902</v>
      </c>
      <c r="B32" s="24">
        <v>643393358</v>
      </c>
      <c r="E32" s="22" t="s">
        <v>945</v>
      </c>
      <c r="F32" s="24">
        <v>61641</v>
      </c>
    </row>
    <row r="33" spans="1:6" x14ac:dyDescent="0.3">
      <c r="A33" s="22" t="s">
        <v>903</v>
      </c>
      <c r="B33" s="24">
        <v>3502148</v>
      </c>
      <c r="E33" s="22" t="s">
        <v>946</v>
      </c>
      <c r="F33" s="23"/>
    </row>
    <row r="34" spans="1:6" ht="27.6" x14ac:dyDescent="0.3">
      <c r="A34" s="22" t="s">
        <v>904</v>
      </c>
      <c r="B34" s="24">
        <v>111088502</v>
      </c>
      <c r="E34" s="22" t="s">
        <v>947</v>
      </c>
      <c r="F34" s="24">
        <v>744948</v>
      </c>
    </row>
    <row r="35" spans="1:6" ht="27.6" x14ac:dyDescent="0.3">
      <c r="A35" s="22" t="s">
        <v>905</v>
      </c>
      <c r="B35" s="24">
        <v>18690375</v>
      </c>
      <c r="E35" s="22" t="s">
        <v>233</v>
      </c>
      <c r="F35" s="24">
        <v>1737120</v>
      </c>
    </row>
    <row r="36" spans="1:6" x14ac:dyDescent="0.3">
      <c r="A36" s="22" t="s">
        <v>906</v>
      </c>
      <c r="B36" s="24">
        <v>335490</v>
      </c>
      <c r="E36" s="22" t="s">
        <v>948</v>
      </c>
      <c r="F36" s="24">
        <v>3223483</v>
      </c>
    </row>
    <row r="37" spans="1:6" x14ac:dyDescent="0.3">
      <c r="A37" s="22" t="s">
        <v>907</v>
      </c>
      <c r="B37" s="24">
        <v>4026870</v>
      </c>
      <c r="E37" s="22" t="s">
        <v>556</v>
      </c>
      <c r="F37" s="24">
        <v>3733263</v>
      </c>
    </row>
    <row r="38" spans="1:6" x14ac:dyDescent="0.3">
      <c r="A38" s="22" t="s">
        <v>908</v>
      </c>
      <c r="B38" s="24">
        <v>0</v>
      </c>
      <c r="E38" s="22" t="s">
        <v>236</v>
      </c>
      <c r="F38" s="24">
        <v>13750448</v>
      </c>
    </row>
    <row r="39" spans="1:6" x14ac:dyDescent="0.3">
      <c r="A39" s="22" t="s">
        <v>420</v>
      </c>
      <c r="B39" s="32">
        <v>1</v>
      </c>
      <c r="E39" s="22" t="s">
        <v>949</v>
      </c>
      <c r="F39" s="24">
        <v>65623339</v>
      </c>
    </row>
    <row r="40" spans="1:6" x14ac:dyDescent="0.3">
      <c r="A40" s="22" t="s">
        <v>71</v>
      </c>
      <c r="B40" s="23">
        <v>7642766793</v>
      </c>
      <c r="E40" s="26" t="s">
        <v>237</v>
      </c>
      <c r="F40" s="27">
        <v>234873032</v>
      </c>
    </row>
    <row r="41" spans="1:6" x14ac:dyDescent="0.3">
      <c r="A41" s="22" t="s">
        <v>909</v>
      </c>
      <c r="B41" s="24">
        <v>3486171808</v>
      </c>
      <c r="E41" s="22" t="s">
        <v>950</v>
      </c>
      <c r="F41" s="23">
        <v>125067700</v>
      </c>
    </row>
    <row r="42" spans="1:6" x14ac:dyDescent="0.3">
      <c r="A42" s="22" t="s">
        <v>910</v>
      </c>
      <c r="B42" s="24">
        <v>4123620293</v>
      </c>
      <c r="E42" s="22" t="s">
        <v>951</v>
      </c>
      <c r="F42" s="23">
        <v>19155300</v>
      </c>
    </row>
    <row r="43" spans="1:6" x14ac:dyDescent="0.3">
      <c r="A43" s="22" t="s">
        <v>911</v>
      </c>
      <c r="B43" s="24">
        <v>32974692</v>
      </c>
      <c r="E43" s="22" t="s">
        <v>952</v>
      </c>
      <c r="F43" s="30">
        <v>-9883700</v>
      </c>
    </row>
    <row r="44" spans="1:6" x14ac:dyDescent="0.3">
      <c r="A44" s="22" t="s">
        <v>285</v>
      </c>
      <c r="B44" s="23">
        <v>86560867</v>
      </c>
      <c r="E44" s="22" t="s">
        <v>953</v>
      </c>
      <c r="F44" s="23"/>
    </row>
    <row r="45" spans="1:6" x14ac:dyDescent="0.3">
      <c r="A45" s="22" t="s">
        <v>130</v>
      </c>
      <c r="B45" s="24">
        <v>95892243</v>
      </c>
      <c r="E45" s="22" t="s">
        <v>954</v>
      </c>
      <c r="F45" s="23">
        <v>37162000</v>
      </c>
    </row>
    <row r="46" spans="1:6" x14ac:dyDescent="0.3">
      <c r="A46" s="22" t="s">
        <v>72</v>
      </c>
      <c r="B46" s="24">
        <v>221629</v>
      </c>
      <c r="E46" s="22" t="s">
        <v>955</v>
      </c>
      <c r="F46" s="30">
        <v>-220800</v>
      </c>
    </row>
    <row r="47" spans="1:6" x14ac:dyDescent="0.3">
      <c r="A47" s="22" t="s">
        <v>912</v>
      </c>
      <c r="B47" s="24">
        <v>3634968</v>
      </c>
      <c r="E47" s="22" t="s">
        <v>65</v>
      </c>
      <c r="F47" s="37">
        <v>-64</v>
      </c>
    </row>
    <row r="48" spans="1:6" x14ac:dyDescent="0.3">
      <c r="A48" s="22" t="s">
        <v>913</v>
      </c>
      <c r="B48" s="24">
        <v>314398</v>
      </c>
      <c r="E48" s="26" t="s">
        <v>956</v>
      </c>
      <c r="F48" s="27">
        <v>171280436</v>
      </c>
    </row>
    <row r="49" spans="1:6" x14ac:dyDescent="0.3">
      <c r="A49" s="22" t="s">
        <v>212</v>
      </c>
      <c r="B49" s="24">
        <v>74807497</v>
      </c>
      <c r="E49" s="26" t="s">
        <v>957</v>
      </c>
      <c r="F49" s="27">
        <v>84303433</v>
      </c>
    </row>
    <row r="50" spans="1:6" x14ac:dyDescent="0.3">
      <c r="A50" s="22" t="s">
        <v>133</v>
      </c>
      <c r="B50" s="25">
        <v>-88309869</v>
      </c>
      <c r="E50" s="26" t="s">
        <v>958</v>
      </c>
      <c r="F50" s="27">
        <v>84303433</v>
      </c>
    </row>
    <row r="51" spans="1:6" x14ac:dyDescent="0.3">
      <c r="A51" s="22" t="s">
        <v>914</v>
      </c>
      <c r="B51" s="32">
        <v>1</v>
      </c>
      <c r="E51" s="22" t="s">
        <v>959</v>
      </c>
      <c r="F51" s="23">
        <v>813202</v>
      </c>
    </row>
    <row r="52" spans="1:6" x14ac:dyDescent="0.3">
      <c r="A52" s="22" t="s">
        <v>915</v>
      </c>
      <c r="B52" s="23">
        <v>1918889</v>
      </c>
      <c r="E52" s="26" t="s">
        <v>380</v>
      </c>
      <c r="F52" s="27">
        <v>813202</v>
      </c>
    </row>
    <row r="53" spans="1:6" ht="27.6" x14ac:dyDescent="0.3">
      <c r="A53" s="22" t="s">
        <v>916</v>
      </c>
      <c r="B53" s="24">
        <v>12164227</v>
      </c>
      <c r="E53" s="22" t="s">
        <v>960</v>
      </c>
      <c r="F53" s="23"/>
    </row>
    <row r="54" spans="1:6" x14ac:dyDescent="0.3">
      <c r="A54" s="22" t="s">
        <v>917</v>
      </c>
      <c r="B54" s="25">
        <v>-10245338</v>
      </c>
      <c r="E54" s="26" t="s">
        <v>247</v>
      </c>
      <c r="F54" s="27">
        <v>85116635</v>
      </c>
    </row>
    <row r="55" spans="1:6" x14ac:dyDescent="0.3">
      <c r="A55" s="22" t="s">
        <v>73</v>
      </c>
      <c r="B55" s="23">
        <v>589066347</v>
      </c>
      <c r="E55" s="22" t="s">
        <v>164</v>
      </c>
      <c r="F55" s="23">
        <v>0</v>
      </c>
    </row>
    <row r="56" spans="1:6" x14ac:dyDescent="0.3">
      <c r="A56" s="22" t="s">
        <v>136</v>
      </c>
      <c r="B56" s="24">
        <v>91916723</v>
      </c>
      <c r="E56" s="26" t="s">
        <v>249</v>
      </c>
      <c r="F56" s="27">
        <v>0</v>
      </c>
    </row>
    <row r="57" spans="1:6" x14ac:dyDescent="0.3">
      <c r="A57" s="22" t="s">
        <v>918</v>
      </c>
      <c r="B57" s="24">
        <v>86627845</v>
      </c>
      <c r="E57" s="26" t="s">
        <v>961</v>
      </c>
      <c r="F57" s="27">
        <v>85116635</v>
      </c>
    </row>
    <row r="58" spans="1:6" x14ac:dyDescent="0.3">
      <c r="A58" s="22" t="s">
        <v>919</v>
      </c>
      <c r="B58" s="23"/>
      <c r="E58" s="26" t="s">
        <v>757</v>
      </c>
      <c r="F58" s="27">
        <v>85116635</v>
      </c>
    </row>
    <row r="59" spans="1:6" ht="27.6" x14ac:dyDescent="0.3">
      <c r="A59" s="22" t="s">
        <v>920</v>
      </c>
      <c r="B59" s="24">
        <v>410521779</v>
      </c>
      <c r="E59" s="26" t="s">
        <v>383</v>
      </c>
      <c r="F59" s="27">
        <v>85116635</v>
      </c>
    </row>
    <row r="60" spans="1:6" x14ac:dyDescent="0.3">
      <c r="A60" s="22" t="s">
        <v>921</v>
      </c>
      <c r="B60" s="37">
        <v>-1</v>
      </c>
      <c r="E60" s="22" t="s">
        <v>384</v>
      </c>
      <c r="F60" s="23">
        <v>6834747.4699999997</v>
      </c>
    </row>
    <row r="61" spans="1:6" x14ac:dyDescent="0.3">
      <c r="A61" s="26" t="s">
        <v>30</v>
      </c>
      <c r="B61" s="27">
        <v>12883571094</v>
      </c>
      <c r="E61" s="22" t="s">
        <v>253</v>
      </c>
      <c r="F61" s="28">
        <v>12.45</v>
      </c>
    </row>
    <row r="62" spans="1:6" x14ac:dyDescent="0.3">
      <c r="A62" s="22" t="s">
        <v>67</v>
      </c>
      <c r="B62" s="23">
        <v>11203219225</v>
      </c>
      <c r="E62" s="22" t="s">
        <v>254</v>
      </c>
      <c r="F62" s="28">
        <v>12.45</v>
      </c>
    </row>
    <row r="63" spans="1:6" x14ac:dyDescent="0.3">
      <c r="A63" s="22" t="s">
        <v>922</v>
      </c>
      <c r="B63" s="24">
        <v>17566930</v>
      </c>
      <c r="E63" s="22" t="s">
        <v>385</v>
      </c>
      <c r="F63" s="23">
        <v>85116600</v>
      </c>
    </row>
    <row r="64" spans="1:6" x14ac:dyDescent="0.3">
      <c r="A64" s="22" t="s">
        <v>923</v>
      </c>
      <c r="B64" s="24">
        <v>722422466</v>
      </c>
      <c r="E64" s="22" t="s">
        <v>386</v>
      </c>
      <c r="F64" s="23">
        <v>6834747.4699999997</v>
      </c>
    </row>
    <row r="65" spans="1:6" x14ac:dyDescent="0.3">
      <c r="A65" s="22" t="s">
        <v>295</v>
      </c>
      <c r="B65" s="24">
        <v>3201049443</v>
      </c>
      <c r="E65" s="22" t="s">
        <v>387</v>
      </c>
      <c r="F65" s="28">
        <v>12.45</v>
      </c>
    </row>
    <row r="66" spans="1:6" x14ac:dyDescent="0.3">
      <c r="A66" s="22" t="s">
        <v>924</v>
      </c>
      <c r="B66" s="24">
        <v>176432725</v>
      </c>
      <c r="E66" s="22" t="s">
        <v>258</v>
      </c>
      <c r="F66" s="28">
        <v>12.45</v>
      </c>
    </row>
    <row r="67" spans="1:6" x14ac:dyDescent="0.3">
      <c r="A67" s="22" t="s">
        <v>925</v>
      </c>
      <c r="B67" s="24">
        <v>7085747660</v>
      </c>
      <c r="E67" s="22" t="s">
        <v>962</v>
      </c>
      <c r="F67" s="37">
        <v>-35</v>
      </c>
    </row>
    <row r="68" spans="1:6" x14ac:dyDescent="0.3">
      <c r="A68" s="22" t="s">
        <v>926</v>
      </c>
      <c r="B68" s="32">
        <v>1</v>
      </c>
      <c r="E68" s="22" t="s">
        <v>389</v>
      </c>
      <c r="F68" s="23">
        <v>744948</v>
      </c>
    </row>
    <row r="69" spans="1:6" x14ac:dyDescent="0.3">
      <c r="A69" s="22" t="s">
        <v>68</v>
      </c>
      <c r="B69" s="23">
        <v>427365947</v>
      </c>
      <c r="E69" s="22" t="s">
        <v>571</v>
      </c>
      <c r="F69" s="23">
        <v>19175</v>
      </c>
    </row>
    <row r="70" spans="1:6" x14ac:dyDescent="0.3">
      <c r="A70" s="22" t="s">
        <v>300</v>
      </c>
      <c r="B70" s="23">
        <v>464950783</v>
      </c>
      <c r="E70" s="22" t="s">
        <v>572</v>
      </c>
      <c r="F70" s="35">
        <v>-7277.35</v>
      </c>
    </row>
    <row r="71" spans="1:6" x14ac:dyDescent="0.3">
      <c r="A71" s="22" t="s">
        <v>146</v>
      </c>
      <c r="B71" s="24">
        <v>26497502</v>
      </c>
      <c r="E71" s="22" t="s">
        <v>573</v>
      </c>
      <c r="F71" s="23">
        <v>11897.65</v>
      </c>
    </row>
    <row r="72" spans="1:6" x14ac:dyDescent="0.3">
      <c r="A72" s="22" t="s">
        <v>289</v>
      </c>
      <c r="B72" s="24">
        <v>60343341</v>
      </c>
      <c r="E72" s="22" t="s">
        <v>963</v>
      </c>
      <c r="F72" s="23">
        <v>7445700</v>
      </c>
    </row>
    <row r="73" spans="1:6" x14ac:dyDescent="0.3">
      <c r="A73" s="22" t="s">
        <v>149</v>
      </c>
      <c r="B73" s="24">
        <v>378109940</v>
      </c>
      <c r="E73" s="22" t="s">
        <v>390</v>
      </c>
      <c r="F73" s="23">
        <v>744948</v>
      </c>
    </row>
    <row r="74" spans="1:6" ht="27.6" x14ac:dyDescent="0.3">
      <c r="A74" s="26" t="s">
        <v>69</v>
      </c>
      <c r="B74" s="27">
        <v>12095535955</v>
      </c>
      <c r="E74" s="22" t="s">
        <v>392</v>
      </c>
      <c r="F74" s="23">
        <v>85116600</v>
      </c>
    </row>
    <row r="75" spans="1:6" ht="27.6" x14ac:dyDescent="0.3">
      <c r="A75" s="22" t="s">
        <v>45</v>
      </c>
      <c r="B75" s="23">
        <v>68347475</v>
      </c>
      <c r="E75" s="22" t="s">
        <v>393</v>
      </c>
      <c r="F75" s="23">
        <v>6834747.4699999997</v>
      </c>
    </row>
    <row r="76" spans="1:6" ht="27.6" x14ac:dyDescent="0.3">
      <c r="A76" s="22" t="s">
        <v>927</v>
      </c>
      <c r="B76" s="23">
        <v>1040035</v>
      </c>
      <c r="E76" s="22" t="s">
        <v>394</v>
      </c>
      <c r="F76" s="23">
        <v>6834747.4699999997</v>
      </c>
    </row>
    <row r="77" spans="1:6" ht="27.6" x14ac:dyDescent="0.3">
      <c r="A77" s="22" t="s">
        <v>530</v>
      </c>
      <c r="B77" s="23">
        <v>718647629</v>
      </c>
      <c r="E77" s="22" t="s">
        <v>395</v>
      </c>
      <c r="F77" s="28">
        <v>12.45</v>
      </c>
    </row>
    <row r="78" spans="1:6" ht="27.6" x14ac:dyDescent="0.3">
      <c r="A78" s="22" t="s">
        <v>305</v>
      </c>
      <c r="B78" s="24">
        <v>167904849</v>
      </c>
      <c r="E78" s="22" t="s">
        <v>396</v>
      </c>
      <c r="F78" s="28">
        <v>12.45</v>
      </c>
    </row>
    <row r="79" spans="1:6" ht="27.6" x14ac:dyDescent="0.3">
      <c r="A79" s="22" t="s">
        <v>306</v>
      </c>
      <c r="B79" s="24">
        <v>59998851</v>
      </c>
      <c r="E79" s="22" t="s">
        <v>401</v>
      </c>
      <c r="F79" s="23">
        <v>85116600</v>
      </c>
    </row>
    <row r="80" spans="1:6" ht="27.6" x14ac:dyDescent="0.3">
      <c r="A80" s="22" t="s">
        <v>796</v>
      </c>
      <c r="B80" s="24">
        <v>61324225</v>
      </c>
      <c r="E80" s="22" t="s">
        <v>400</v>
      </c>
      <c r="F80" s="23">
        <v>85116600</v>
      </c>
    </row>
    <row r="81" spans="1:6" ht="27.6" x14ac:dyDescent="0.3">
      <c r="A81" s="22" t="s">
        <v>307</v>
      </c>
      <c r="B81" s="24">
        <v>184228058</v>
      </c>
      <c r="E81" s="22" t="s">
        <v>397</v>
      </c>
      <c r="F81" s="28">
        <v>12.45</v>
      </c>
    </row>
    <row r="82" spans="1:6" ht="27.6" x14ac:dyDescent="0.3">
      <c r="A82" s="22" t="s">
        <v>727</v>
      </c>
      <c r="B82" s="24">
        <v>144984457</v>
      </c>
      <c r="E82" s="22" t="s">
        <v>398</v>
      </c>
      <c r="F82" s="23">
        <v>85116600</v>
      </c>
    </row>
    <row r="83" spans="1:6" x14ac:dyDescent="0.3">
      <c r="A83" s="22" t="s">
        <v>452</v>
      </c>
      <c r="B83" s="24">
        <v>66298789</v>
      </c>
      <c r="E83" s="22" t="s">
        <v>399</v>
      </c>
      <c r="F83" s="28">
        <v>1</v>
      </c>
    </row>
    <row r="84" spans="1:6" ht="27.6" x14ac:dyDescent="0.3">
      <c r="A84" s="22" t="s">
        <v>309</v>
      </c>
      <c r="B84" s="25">
        <v>-408905</v>
      </c>
      <c r="E84" s="22" t="s">
        <v>402</v>
      </c>
      <c r="F84" s="28">
        <v>12.45</v>
      </c>
    </row>
    <row r="85" spans="1:6" ht="27.6" x14ac:dyDescent="0.3">
      <c r="A85" s="22" t="s">
        <v>535</v>
      </c>
      <c r="B85" s="24">
        <v>5832043</v>
      </c>
      <c r="E85" s="22" t="s">
        <v>403</v>
      </c>
      <c r="F85" s="23">
        <v>85116600</v>
      </c>
    </row>
    <row r="86" spans="1:6" x14ac:dyDescent="0.3">
      <c r="A86" s="22" t="s">
        <v>928</v>
      </c>
      <c r="B86" s="24">
        <v>28485262</v>
      </c>
      <c r="E86" s="22" t="s">
        <v>404</v>
      </c>
      <c r="F86" s="28">
        <v>1</v>
      </c>
    </row>
    <row r="87" spans="1:6" x14ac:dyDescent="0.3">
      <c r="A87" s="26" t="s">
        <v>314</v>
      </c>
      <c r="B87" s="27">
        <v>788035139</v>
      </c>
    </row>
    <row r="88" spans="1:6" x14ac:dyDescent="0.3">
      <c r="A88" s="26" t="s">
        <v>315</v>
      </c>
      <c r="B88" s="27">
        <v>788035139</v>
      </c>
    </row>
    <row r="89" spans="1:6" x14ac:dyDescent="0.3">
      <c r="A89" s="26" t="s">
        <v>537</v>
      </c>
      <c r="B89" s="27">
        <v>12883571094</v>
      </c>
    </row>
    <row r="90" spans="1:6" x14ac:dyDescent="0.3">
      <c r="A90" s="22" t="s">
        <v>317</v>
      </c>
      <c r="B90" s="23">
        <v>6834747.4699999997</v>
      </c>
    </row>
    <row r="91" spans="1:6" x14ac:dyDescent="0.3">
      <c r="A91" s="22" t="s">
        <v>169</v>
      </c>
      <c r="B91" s="23">
        <v>6834747.4699999997</v>
      </c>
    </row>
    <row r="92" spans="1:6" x14ac:dyDescent="0.3">
      <c r="A92" s="22" t="s">
        <v>168</v>
      </c>
      <c r="B92" s="23">
        <v>0</v>
      </c>
    </row>
    <row r="93" spans="1:6" x14ac:dyDescent="0.3">
      <c r="A93" s="22" t="s">
        <v>322</v>
      </c>
      <c r="B93" s="23">
        <v>6834747.4699999997</v>
      </c>
    </row>
    <row r="94" spans="1:6" x14ac:dyDescent="0.3">
      <c r="A94" s="22" t="s">
        <v>174</v>
      </c>
      <c r="B94" s="23">
        <v>6834747.4699999997</v>
      </c>
    </row>
    <row r="95" spans="1:6" x14ac:dyDescent="0.3">
      <c r="A95" s="22" t="s">
        <v>170</v>
      </c>
      <c r="B95" s="23">
        <v>10000000</v>
      </c>
    </row>
    <row r="96" spans="1:6" x14ac:dyDescent="0.3">
      <c r="A96" s="22" t="s">
        <v>323</v>
      </c>
      <c r="B96" s="28">
        <v>1</v>
      </c>
    </row>
    <row r="97" spans="1:2" x14ac:dyDescent="0.3">
      <c r="A97" s="22" t="s">
        <v>324</v>
      </c>
      <c r="B97" s="23">
        <v>0</v>
      </c>
    </row>
    <row r="98" spans="1:2" x14ac:dyDescent="0.3">
      <c r="A98" s="22" t="s">
        <v>178</v>
      </c>
      <c r="B98" s="23"/>
    </row>
    <row r="99" spans="1:2" x14ac:dyDescent="0.3">
      <c r="A99" s="22" t="s">
        <v>179</v>
      </c>
      <c r="B99" s="29">
        <v>12.35</v>
      </c>
    </row>
    <row r="100" spans="1:2" x14ac:dyDescent="0.3">
      <c r="A100" s="22" t="s">
        <v>180</v>
      </c>
      <c r="B100" s="29">
        <v>13.89</v>
      </c>
    </row>
    <row r="101" spans="1:2" x14ac:dyDescent="0.3">
      <c r="A101" s="22" t="s">
        <v>181</v>
      </c>
      <c r="B101" s="29">
        <v>2.12</v>
      </c>
    </row>
    <row r="102" spans="1:2" x14ac:dyDescent="0.3">
      <c r="A102" s="22" t="s">
        <v>182</v>
      </c>
      <c r="B102" s="29">
        <v>16.010000000000002</v>
      </c>
    </row>
    <row r="103" spans="1:2" x14ac:dyDescent="0.3">
      <c r="A103" s="22" t="s">
        <v>183</v>
      </c>
      <c r="B103" s="23">
        <v>5820248300</v>
      </c>
    </row>
    <row r="104" spans="1:2" x14ac:dyDescent="0.3">
      <c r="A104" s="22" t="s">
        <v>187</v>
      </c>
      <c r="B104" s="23">
        <v>718795300</v>
      </c>
    </row>
    <row r="105" spans="1:2" ht="27.6" x14ac:dyDescent="0.3">
      <c r="A105" s="22" t="s">
        <v>188</v>
      </c>
      <c r="B105" s="23">
        <v>89859900</v>
      </c>
    </row>
    <row r="106" spans="1:2" x14ac:dyDescent="0.3">
      <c r="A106" s="22" t="s">
        <v>189</v>
      </c>
      <c r="B106" s="29">
        <v>5.74</v>
      </c>
    </row>
    <row r="107" spans="1:2" x14ac:dyDescent="0.3">
      <c r="A107" s="22" t="s">
        <v>190</v>
      </c>
      <c r="B107" s="29">
        <v>167.42</v>
      </c>
    </row>
    <row r="108" spans="1:2" x14ac:dyDescent="0.3">
      <c r="A108" s="22" t="s">
        <v>191</v>
      </c>
      <c r="B108" s="29">
        <v>139.27000000000001</v>
      </c>
    </row>
    <row r="109" spans="1:2" x14ac:dyDescent="0.3">
      <c r="A109" s="22" t="s">
        <v>184</v>
      </c>
      <c r="B109" s="23">
        <v>808655200</v>
      </c>
    </row>
    <row r="110" spans="1:2" x14ac:dyDescent="0.3">
      <c r="A110" s="22" t="s">
        <v>185</v>
      </c>
      <c r="B110" s="23">
        <v>122999000</v>
      </c>
    </row>
    <row r="111" spans="1:2" x14ac:dyDescent="0.3">
      <c r="A111" s="22" t="s">
        <v>186</v>
      </c>
      <c r="B111" s="23">
        <v>931654200</v>
      </c>
    </row>
    <row r="112" spans="1:2" x14ac:dyDescent="0.3">
      <c r="A112" s="22" t="s">
        <v>192</v>
      </c>
      <c r="B112" s="23">
        <v>75594</v>
      </c>
    </row>
    <row r="113" spans="1:2" x14ac:dyDescent="0.3">
      <c r="A113" s="22" t="s">
        <v>194</v>
      </c>
      <c r="B113" s="23">
        <v>609872890</v>
      </c>
    </row>
    <row r="114" spans="1:2" x14ac:dyDescent="0.3">
      <c r="A114" s="22" t="s">
        <v>195</v>
      </c>
      <c r="B114" s="23">
        <v>669128950</v>
      </c>
    </row>
    <row r="115" spans="1:2" x14ac:dyDescent="0.3">
      <c r="A115" s="22" t="s">
        <v>196</v>
      </c>
      <c r="B115" s="23">
        <v>59256060</v>
      </c>
    </row>
    <row r="116" spans="1:2" x14ac:dyDescent="0.3">
      <c r="A116" s="22" t="s">
        <v>204</v>
      </c>
      <c r="B116" s="23">
        <v>783551</v>
      </c>
    </row>
    <row r="117" spans="1:2" x14ac:dyDescent="0.3">
      <c r="A117" s="22" t="s">
        <v>327</v>
      </c>
      <c r="B117" s="29">
        <v>35.26</v>
      </c>
    </row>
    <row r="118" spans="1:2" x14ac:dyDescent="0.3">
      <c r="A118" s="22" t="s">
        <v>325</v>
      </c>
      <c r="B118" s="29">
        <v>90.34</v>
      </c>
    </row>
    <row r="119" spans="1:2" x14ac:dyDescent="0.3">
      <c r="A119" s="22" t="s">
        <v>206</v>
      </c>
      <c r="B119" s="23">
        <v>990381700</v>
      </c>
    </row>
    <row r="120" spans="1:2" x14ac:dyDescent="0.3">
      <c r="A120" s="22" t="s">
        <v>206</v>
      </c>
      <c r="B120" s="23">
        <v>473289000</v>
      </c>
    </row>
    <row r="121" spans="1:2" x14ac:dyDescent="0.3">
      <c r="A121" s="22" t="s">
        <v>206</v>
      </c>
      <c r="B121" s="23">
        <v>3365083500</v>
      </c>
    </row>
    <row r="122" spans="1:2" x14ac:dyDescent="0.3">
      <c r="A122" s="22" t="s">
        <v>205</v>
      </c>
      <c r="B122" s="23">
        <v>508521300</v>
      </c>
    </row>
    <row r="123" spans="1:2" x14ac:dyDescent="0.3">
      <c r="A123" s="22" t="s">
        <v>205</v>
      </c>
      <c r="B123" s="23">
        <v>540028100</v>
      </c>
    </row>
    <row r="124" spans="1:2" x14ac:dyDescent="0.3">
      <c r="A124" s="22" t="s">
        <v>205</v>
      </c>
      <c r="B124" s="23">
        <v>318967500</v>
      </c>
    </row>
    <row r="125" spans="1:2" x14ac:dyDescent="0.3">
      <c r="A125" s="22" t="s">
        <v>205</v>
      </c>
      <c r="B125" s="23">
        <v>182359200</v>
      </c>
    </row>
    <row r="126" spans="1:2" x14ac:dyDescent="0.3">
      <c r="A126" s="22" t="s">
        <v>205</v>
      </c>
      <c r="B126" s="23">
        <v>197134500</v>
      </c>
    </row>
    <row r="127" spans="1:2" x14ac:dyDescent="0.3">
      <c r="A127" s="22" t="s">
        <v>205</v>
      </c>
      <c r="B127" s="23">
        <v>239162300</v>
      </c>
    </row>
    <row r="128" spans="1:2" x14ac:dyDescent="0.3">
      <c r="A128" s="22" t="s">
        <v>205</v>
      </c>
      <c r="B128" s="23">
        <v>311280500</v>
      </c>
    </row>
    <row r="129" spans="1:2" x14ac:dyDescent="0.3">
      <c r="A129" s="22" t="s">
        <v>205</v>
      </c>
      <c r="B129" s="23">
        <v>492247000</v>
      </c>
    </row>
    <row r="130" spans="1:2" x14ac:dyDescent="0.3">
      <c r="A130" s="22" t="s">
        <v>207</v>
      </c>
      <c r="B130" s="23">
        <v>10141452900</v>
      </c>
    </row>
    <row r="131" spans="1:2" x14ac:dyDescent="0.3">
      <c r="A131" s="22" t="s">
        <v>207</v>
      </c>
      <c r="B131" s="23">
        <v>1960863900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2AD0-47C0-41C3-96C7-64BF22B9ADA6}">
  <dimension ref="A1:F141"/>
  <sheetViews>
    <sheetView topLeftCell="A8" workbookViewId="0">
      <selection activeCell="F42" sqref="F42"/>
    </sheetView>
  </sheetViews>
  <sheetFormatPr defaultRowHeight="14.4" x14ac:dyDescent="0.3"/>
  <cols>
    <col min="1" max="1" width="53.109375" customWidth="1"/>
    <col min="2" max="2" width="22.44140625" customWidth="1"/>
    <col min="5" max="5" width="53.44140625" customWidth="1"/>
    <col min="6" max="6" width="22.77734375" customWidth="1"/>
  </cols>
  <sheetData>
    <row r="1" spans="1:6" ht="15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964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2" t="s">
        <v>61</v>
      </c>
      <c r="F3" s="23">
        <v>205915271</v>
      </c>
    </row>
    <row r="4" spans="1:6" x14ac:dyDescent="0.3">
      <c r="A4" s="13" t="s">
        <v>92</v>
      </c>
      <c r="B4" s="13" t="s">
        <v>91</v>
      </c>
      <c r="E4" s="22" t="s">
        <v>539</v>
      </c>
      <c r="F4" s="24">
        <v>133361605</v>
      </c>
    </row>
    <row r="5" spans="1:6" x14ac:dyDescent="0.3">
      <c r="A5" s="13" t="s">
        <v>93</v>
      </c>
      <c r="B5" s="13" t="s">
        <v>94</v>
      </c>
      <c r="E5" s="22" t="s">
        <v>465</v>
      </c>
      <c r="F5" s="24">
        <v>59586721</v>
      </c>
    </row>
    <row r="6" spans="1:6" ht="27.6" x14ac:dyDescent="0.3">
      <c r="A6" s="13" t="s">
        <v>95</v>
      </c>
      <c r="B6" s="13" t="s">
        <v>96</v>
      </c>
      <c r="E6" s="22" t="s">
        <v>733</v>
      </c>
      <c r="F6" s="24">
        <v>5657861</v>
      </c>
    </row>
    <row r="7" spans="1:6" x14ac:dyDescent="0.3">
      <c r="A7" s="13" t="s">
        <v>97</v>
      </c>
      <c r="B7" s="13" t="s">
        <v>98</v>
      </c>
      <c r="E7" s="22" t="s">
        <v>542</v>
      </c>
      <c r="F7" s="24">
        <v>7309084</v>
      </c>
    </row>
    <row r="8" spans="1:6" x14ac:dyDescent="0.3">
      <c r="A8" s="13" t="s">
        <v>99</v>
      </c>
      <c r="B8" s="13" t="s">
        <v>100</v>
      </c>
      <c r="E8" s="26" t="s">
        <v>332</v>
      </c>
      <c r="F8" s="27">
        <v>205915271</v>
      </c>
    </row>
    <row r="9" spans="1:6" x14ac:dyDescent="0.3">
      <c r="A9" s="13" t="s">
        <v>101</v>
      </c>
      <c r="B9" s="13" t="s">
        <v>102</v>
      </c>
      <c r="E9" s="22" t="s">
        <v>62</v>
      </c>
      <c r="F9" s="23">
        <v>45753768</v>
      </c>
    </row>
    <row r="10" spans="1:6" x14ac:dyDescent="0.3">
      <c r="A10" s="13" t="s">
        <v>103</v>
      </c>
      <c r="B10" s="15">
        <v>45196.329837222198</v>
      </c>
      <c r="E10" s="22" t="s">
        <v>867</v>
      </c>
      <c r="F10" s="24">
        <v>20043731</v>
      </c>
    </row>
    <row r="11" spans="1:6" x14ac:dyDescent="0.3">
      <c r="A11" s="16" t="s">
        <v>104</v>
      </c>
      <c r="B11" s="17" t="s">
        <v>105</v>
      </c>
      <c r="E11" s="22" t="s">
        <v>1000</v>
      </c>
      <c r="F11" s="24">
        <v>8163863</v>
      </c>
    </row>
    <row r="12" spans="1:6" x14ac:dyDescent="0.3">
      <c r="A12" s="18" t="s">
        <v>106</v>
      </c>
      <c r="B12" s="19">
        <v>45016</v>
      </c>
      <c r="E12" s="22" t="s">
        <v>1001</v>
      </c>
      <c r="F12" s="24">
        <v>1028452</v>
      </c>
    </row>
    <row r="13" spans="1:6" x14ac:dyDescent="0.3">
      <c r="E13" s="22" t="s">
        <v>1002</v>
      </c>
      <c r="F13" s="25">
        <v>-18643</v>
      </c>
    </row>
    <row r="14" spans="1:6" x14ac:dyDescent="0.3">
      <c r="A14" s="20" t="s">
        <v>107</v>
      </c>
      <c r="B14" s="16"/>
      <c r="E14" s="22" t="s">
        <v>1003</v>
      </c>
      <c r="F14" s="24">
        <v>6157287</v>
      </c>
    </row>
    <row r="15" spans="1:6" x14ac:dyDescent="0.3">
      <c r="A15" s="20" t="s">
        <v>108</v>
      </c>
      <c r="B15" s="21" t="s">
        <v>109</v>
      </c>
      <c r="E15" s="22" t="s">
        <v>1004</v>
      </c>
      <c r="F15" s="24">
        <v>7164689</v>
      </c>
    </row>
    <row r="16" spans="1:6" x14ac:dyDescent="0.3">
      <c r="A16" s="22" t="s">
        <v>110</v>
      </c>
      <c r="B16" s="23">
        <v>166392810</v>
      </c>
      <c r="E16" s="22" t="s">
        <v>346</v>
      </c>
      <c r="F16" s="24">
        <v>3214389</v>
      </c>
    </row>
    <row r="17" spans="1:6" x14ac:dyDescent="0.3">
      <c r="A17" s="22" t="s">
        <v>582</v>
      </c>
      <c r="B17" s="24">
        <v>24887554</v>
      </c>
      <c r="E17" s="22" t="s">
        <v>345</v>
      </c>
      <c r="F17" s="23"/>
    </row>
    <row r="18" spans="1:6" x14ac:dyDescent="0.3">
      <c r="A18" s="22" t="s">
        <v>965</v>
      </c>
      <c r="B18" s="24">
        <v>109705256</v>
      </c>
      <c r="E18" s="26" t="s">
        <v>474</v>
      </c>
      <c r="F18" s="27">
        <v>45753768</v>
      </c>
    </row>
    <row r="19" spans="1:6" x14ac:dyDescent="0.3">
      <c r="A19" s="22" t="s">
        <v>966</v>
      </c>
      <c r="B19" s="24">
        <v>31800000</v>
      </c>
      <c r="E19" s="26" t="s">
        <v>63</v>
      </c>
      <c r="F19" s="27">
        <v>251669039</v>
      </c>
    </row>
    <row r="20" spans="1:6" x14ac:dyDescent="0.3">
      <c r="A20" s="22" t="s">
        <v>114</v>
      </c>
      <c r="B20" s="23">
        <v>127126694</v>
      </c>
      <c r="E20" s="22" t="s">
        <v>32</v>
      </c>
      <c r="F20" s="23">
        <v>91304457</v>
      </c>
    </row>
    <row r="21" spans="1:6" x14ac:dyDescent="0.3">
      <c r="A21" s="22" t="s">
        <v>967</v>
      </c>
      <c r="B21" s="24">
        <v>2339235</v>
      </c>
      <c r="E21" s="22" t="s">
        <v>475</v>
      </c>
      <c r="F21" s="24">
        <v>78201596</v>
      </c>
    </row>
    <row r="22" spans="1:6" x14ac:dyDescent="0.3">
      <c r="A22" s="22" t="s">
        <v>892</v>
      </c>
      <c r="B22" s="24">
        <v>107259506</v>
      </c>
      <c r="E22" s="22" t="s">
        <v>1005</v>
      </c>
      <c r="F22" s="24">
        <v>4380971</v>
      </c>
    </row>
    <row r="23" spans="1:6" x14ac:dyDescent="0.3">
      <c r="A23" s="22" t="s">
        <v>414</v>
      </c>
      <c r="B23" s="24">
        <v>9860400</v>
      </c>
      <c r="E23" s="22" t="s">
        <v>646</v>
      </c>
      <c r="F23" s="24">
        <v>8721890</v>
      </c>
    </row>
    <row r="24" spans="1:6" x14ac:dyDescent="0.3">
      <c r="A24" s="22" t="s">
        <v>968</v>
      </c>
      <c r="B24" s="24">
        <v>1520744</v>
      </c>
      <c r="E24" s="26" t="s">
        <v>547</v>
      </c>
      <c r="F24" s="27">
        <v>91304457</v>
      </c>
    </row>
    <row r="25" spans="1:6" x14ac:dyDescent="0.3">
      <c r="A25" s="22" t="s">
        <v>969</v>
      </c>
      <c r="B25" s="24">
        <v>5535875</v>
      </c>
      <c r="E25" s="22" t="s">
        <v>225</v>
      </c>
      <c r="F25" s="23">
        <v>72325652</v>
      </c>
    </row>
    <row r="26" spans="1:6" x14ac:dyDescent="0.3">
      <c r="A26" s="22" t="s">
        <v>970</v>
      </c>
      <c r="B26" s="24">
        <v>610934</v>
      </c>
      <c r="E26" s="22" t="s">
        <v>350</v>
      </c>
      <c r="F26" s="24">
        <v>36913933</v>
      </c>
    </row>
    <row r="27" spans="1:6" x14ac:dyDescent="0.3">
      <c r="A27" s="22" t="s">
        <v>70</v>
      </c>
      <c r="B27" s="23">
        <v>1004086772</v>
      </c>
      <c r="E27" s="22" t="s">
        <v>943</v>
      </c>
      <c r="F27" s="24">
        <v>5075902</v>
      </c>
    </row>
    <row r="28" spans="1:6" x14ac:dyDescent="0.3">
      <c r="A28" s="22" t="s">
        <v>971</v>
      </c>
      <c r="B28" s="24">
        <v>860363925</v>
      </c>
      <c r="E28" s="22" t="s">
        <v>550</v>
      </c>
      <c r="F28" s="24">
        <v>481867</v>
      </c>
    </row>
    <row r="29" spans="1:6" x14ac:dyDescent="0.3">
      <c r="A29" s="22" t="s">
        <v>972</v>
      </c>
      <c r="B29" s="23"/>
      <c r="E29" s="22" t="s">
        <v>812</v>
      </c>
      <c r="F29" s="24">
        <v>426230</v>
      </c>
    </row>
    <row r="30" spans="1:6" x14ac:dyDescent="0.3">
      <c r="A30" s="22" t="s">
        <v>973</v>
      </c>
      <c r="B30" s="24">
        <v>62034441</v>
      </c>
      <c r="E30" s="22" t="s">
        <v>1006</v>
      </c>
      <c r="F30" s="24">
        <v>4992077</v>
      </c>
    </row>
    <row r="31" spans="1:6" x14ac:dyDescent="0.3">
      <c r="A31" s="22" t="s">
        <v>974</v>
      </c>
      <c r="B31" s="24">
        <v>6258335</v>
      </c>
      <c r="E31" s="22" t="s">
        <v>1007</v>
      </c>
      <c r="F31" s="24">
        <v>33166</v>
      </c>
    </row>
    <row r="32" spans="1:6" x14ac:dyDescent="0.3">
      <c r="A32" s="22" t="s">
        <v>975</v>
      </c>
      <c r="B32" s="24">
        <v>69920211</v>
      </c>
      <c r="E32" s="22" t="s">
        <v>880</v>
      </c>
      <c r="F32" s="24">
        <v>29472</v>
      </c>
    </row>
    <row r="33" spans="1:6" ht="27.6" x14ac:dyDescent="0.3">
      <c r="A33" s="22" t="s">
        <v>976</v>
      </c>
      <c r="B33" s="24">
        <v>2205476</v>
      </c>
      <c r="E33" s="22" t="s">
        <v>233</v>
      </c>
      <c r="F33" s="24">
        <v>273641</v>
      </c>
    </row>
    <row r="34" spans="1:6" x14ac:dyDescent="0.3">
      <c r="A34" s="22" t="s">
        <v>846</v>
      </c>
      <c r="B34" s="24">
        <v>3304384</v>
      </c>
      <c r="E34" s="22" t="s">
        <v>881</v>
      </c>
      <c r="F34" s="24">
        <v>1195980</v>
      </c>
    </row>
    <row r="35" spans="1:6" x14ac:dyDescent="0.3">
      <c r="A35" s="22" t="s">
        <v>71</v>
      </c>
      <c r="B35" s="23">
        <v>1625458489</v>
      </c>
      <c r="E35" s="22" t="s">
        <v>556</v>
      </c>
      <c r="F35" s="24">
        <v>967640</v>
      </c>
    </row>
    <row r="36" spans="1:6" x14ac:dyDescent="0.3">
      <c r="A36" s="22" t="s">
        <v>595</v>
      </c>
      <c r="B36" s="24">
        <v>53556</v>
      </c>
      <c r="E36" s="22" t="s">
        <v>236</v>
      </c>
      <c r="F36" s="24">
        <v>2968152</v>
      </c>
    </row>
    <row r="37" spans="1:6" x14ac:dyDescent="0.3">
      <c r="A37" s="22" t="s">
        <v>71</v>
      </c>
      <c r="B37" s="24">
        <v>1573472585</v>
      </c>
      <c r="E37" s="22" t="s">
        <v>1008</v>
      </c>
      <c r="F37" s="24">
        <v>3237440</v>
      </c>
    </row>
    <row r="38" spans="1:6" x14ac:dyDescent="0.3">
      <c r="A38" s="22" t="s">
        <v>977</v>
      </c>
      <c r="B38" s="24">
        <v>0</v>
      </c>
      <c r="E38" s="22" t="s">
        <v>1009</v>
      </c>
      <c r="F38" s="24">
        <v>0</v>
      </c>
    </row>
    <row r="39" spans="1:6" x14ac:dyDescent="0.3">
      <c r="A39" s="22" t="s">
        <v>783</v>
      </c>
      <c r="B39" s="24">
        <v>51932348</v>
      </c>
      <c r="E39" s="22" t="s">
        <v>484</v>
      </c>
      <c r="F39" s="24">
        <v>5319275</v>
      </c>
    </row>
    <row r="40" spans="1:6" x14ac:dyDescent="0.3">
      <c r="A40" s="22" t="s">
        <v>129</v>
      </c>
      <c r="B40" s="23">
        <v>97804046</v>
      </c>
      <c r="E40" s="22" t="s">
        <v>1010</v>
      </c>
      <c r="F40" s="24">
        <v>86846</v>
      </c>
    </row>
    <row r="41" spans="1:6" x14ac:dyDescent="0.3">
      <c r="A41" s="22" t="s">
        <v>130</v>
      </c>
      <c r="B41" s="24">
        <v>86872033</v>
      </c>
      <c r="E41" s="22" t="s">
        <v>1011</v>
      </c>
      <c r="F41" s="24">
        <v>10324031</v>
      </c>
    </row>
    <row r="42" spans="1:6" x14ac:dyDescent="0.3">
      <c r="A42" s="22" t="s">
        <v>131</v>
      </c>
      <c r="B42" s="24">
        <v>24325037</v>
      </c>
      <c r="E42" s="26" t="s">
        <v>64</v>
      </c>
      <c r="F42" s="27">
        <v>72325652</v>
      </c>
    </row>
    <row r="43" spans="1:6" x14ac:dyDescent="0.3">
      <c r="A43" s="22" t="s">
        <v>978</v>
      </c>
      <c r="B43" s="24">
        <v>6018179</v>
      </c>
      <c r="E43" s="22" t="s">
        <v>1012</v>
      </c>
      <c r="F43" s="23">
        <v>34990505</v>
      </c>
    </row>
    <row r="44" spans="1:6" x14ac:dyDescent="0.3">
      <c r="A44" s="22" t="s">
        <v>979</v>
      </c>
      <c r="B44" s="25">
        <v>-24167503</v>
      </c>
      <c r="E44" s="22" t="s">
        <v>364</v>
      </c>
      <c r="F44" s="24">
        <v>1160000</v>
      </c>
    </row>
    <row r="45" spans="1:6" x14ac:dyDescent="0.3">
      <c r="A45" s="22" t="s">
        <v>980</v>
      </c>
      <c r="B45" s="24">
        <v>4773952</v>
      </c>
      <c r="E45" s="22" t="s">
        <v>366</v>
      </c>
      <c r="F45" s="24">
        <v>33830505</v>
      </c>
    </row>
    <row r="46" spans="1:6" x14ac:dyDescent="0.3">
      <c r="A46" s="22" t="s">
        <v>981</v>
      </c>
      <c r="B46" s="25">
        <v>-17652</v>
      </c>
      <c r="E46" s="26" t="s">
        <v>65</v>
      </c>
      <c r="F46" s="27">
        <v>34990505</v>
      </c>
    </row>
    <row r="47" spans="1:6" x14ac:dyDescent="0.3">
      <c r="A47" s="22" t="s">
        <v>73</v>
      </c>
      <c r="B47" s="23">
        <v>294108259</v>
      </c>
      <c r="E47" s="26" t="s">
        <v>373</v>
      </c>
      <c r="F47" s="27">
        <v>53048425</v>
      </c>
    </row>
    <row r="48" spans="1:6" x14ac:dyDescent="0.3">
      <c r="A48" s="22" t="s">
        <v>289</v>
      </c>
      <c r="B48" s="24">
        <v>28324281</v>
      </c>
      <c r="E48" s="22" t="s">
        <v>1013</v>
      </c>
      <c r="F48" s="23">
        <v>16180000</v>
      </c>
    </row>
    <row r="49" spans="1:6" x14ac:dyDescent="0.3">
      <c r="A49" s="22" t="s">
        <v>982</v>
      </c>
      <c r="B49" s="24">
        <v>25563075</v>
      </c>
      <c r="E49" s="26" t="s">
        <v>377</v>
      </c>
      <c r="F49" s="27">
        <v>16180000</v>
      </c>
    </row>
    <row r="50" spans="1:6" x14ac:dyDescent="0.3">
      <c r="A50" s="22" t="s">
        <v>983</v>
      </c>
      <c r="B50" s="24">
        <v>7369093</v>
      </c>
      <c r="E50" s="26" t="s">
        <v>66</v>
      </c>
      <c r="F50" s="27">
        <v>36868425</v>
      </c>
    </row>
    <row r="51" spans="1:6" x14ac:dyDescent="0.3">
      <c r="A51" s="22" t="s">
        <v>433</v>
      </c>
      <c r="B51" s="24">
        <v>118350000</v>
      </c>
      <c r="E51" s="22" t="s">
        <v>1014</v>
      </c>
      <c r="F51" s="23">
        <v>411292</v>
      </c>
    </row>
    <row r="52" spans="1:6" x14ac:dyDescent="0.3">
      <c r="A52" s="22" t="s">
        <v>434</v>
      </c>
      <c r="B52" s="25">
        <v>-3090000</v>
      </c>
      <c r="E52" s="22" t="s">
        <v>164</v>
      </c>
      <c r="F52" s="30">
        <v>-219124</v>
      </c>
    </row>
    <row r="53" spans="1:6" x14ac:dyDescent="0.3">
      <c r="A53" s="22" t="s">
        <v>984</v>
      </c>
      <c r="B53" s="24">
        <v>10300</v>
      </c>
      <c r="E53" s="26" t="s">
        <v>380</v>
      </c>
      <c r="F53" s="27">
        <v>192168</v>
      </c>
    </row>
    <row r="54" spans="1:6" x14ac:dyDescent="0.3">
      <c r="A54" s="22" t="s">
        <v>985</v>
      </c>
      <c r="B54" s="24">
        <v>2150708</v>
      </c>
      <c r="E54" s="26" t="s">
        <v>247</v>
      </c>
      <c r="F54" s="27">
        <v>37060593</v>
      </c>
    </row>
    <row r="55" spans="1:6" x14ac:dyDescent="0.3">
      <c r="A55" s="22" t="s">
        <v>73</v>
      </c>
      <c r="B55" s="24">
        <v>115430802</v>
      </c>
      <c r="E55" s="26" t="s">
        <v>827</v>
      </c>
      <c r="F55" s="27">
        <v>37060593</v>
      </c>
    </row>
    <row r="56" spans="1:6" x14ac:dyDescent="0.3">
      <c r="A56" s="26" t="s">
        <v>30</v>
      </c>
      <c r="B56" s="27">
        <v>3314977070</v>
      </c>
      <c r="E56" s="26" t="s">
        <v>382</v>
      </c>
      <c r="F56" s="27">
        <v>37060593</v>
      </c>
    </row>
    <row r="57" spans="1:6" ht="27.6" x14ac:dyDescent="0.3">
      <c r="A57" s="22" t="s">
        <v>67</v>
      </c>
      <c r="B57" s="23">
        <v>2553221551</v>
      </c>
      <c r="E57" s="26" t="s">
        <v>383</v>
      </c>
      <c r="F57" s="27">
        <v>37060593</v>
      </c>
    </row>
    <row r="58" spans="1:6" x14ac:dyDescent="0.3">
      <c r="A58" s="22" t="s">
        <v>986</v>
      </c>
      <c r="B58" s="24">
        <v>115626790</v>
      </c>
      <c r="E58" s="22" t="s">
        <v>384</v>
      </c>
      <c r="F58" s="23">
        <v>10752402.18</v>
      </c>
    </row>
    <row r="59" spans="1:6" ht="27.6" x14ac:dyDescent="0.3">
      <c r="A59" s="22" t="s">
        <v>987</v>
      </c>
      <c r="B59" s="24">
        <v>373374210</v>
      </c>
      <c r="E59" s="22" t="s">
        <v>1015</v>
      </c>
      <c r="F59" s="28">
        <v>3.45</v>
      </c>
    </row>
    <row r="60" spans="1:6" x14ac:dyDescent="0.3">
      <c r="A60" s="22" t="s">
        <v>295</v>
      </c>
      <c r="B60" s="24">
        <v>864988042</v>
      </c>
      <c r="E60" s="22" t="s">
        <v>254</v>
      </c>
      <c r="F60" s="28">
        <v>3.45</v>
      </c>
    </row>
    <row r="61" spans="1:6" x14ac:dyDescent="0.3">
      <c r="A61" s="22" t="s">
        <v>988</v>
      </c>
      <c r="B61" s="24">
        <v>82411214</v>
      </c>
      <c r="E61" s="22" t="s">
        <v>385</v>
      </c>
      <c r="F61" s="23">
        <v>37060593</v>
      </c>
    </row>
    <row r="62" spans="1:6" x14ac:dyDescent="0.3">
      <c r="A62" s="22" t="s">
        <v>989</v>
      </c>
      <c r="B62" s="24">
        <v>1116821295</v>
      </c>
      <c r="E62" s="22" t="s">
        <v>677</v>
      </c>
      <c r="F62" s="23">
        <v>10752402.18</v>
      </c>
    </row>
    <row r="63" spans="1:6" ht="27.6" x14ac:dyDescent="0.3">
      <c r="A63" s="22" t="s">
        <v>68</v>
      </c>
      <c r="B63" s="23">
        <v>126377501</v>
      </c>
      <c r="E63" s="22" t="s">
        <v>1016</v>
      </c>
      <c r="F63" s="28">
        <v>3.45</v>
      </c>
    </row>
    <row r="64" spans="1:6" x14ac:dyDescent="0.3">
      <c r="A64" s="22" t="s">
        <v>990</v>
      </c>
      <c r="B64" s="24">
        <v>3020000</v>
      </c>
      <c r="E64" s="22" t="s">
        <v>258</v>
      </c>
      <c r="F64" s="28">
        <v>3.45</v>
      </c>
    </row>
    <row r="65" spans="1:6" x14ac:dyDescent="0.3">
      <c r="A65" s="22" t="s">
        <v>443</v>
      </c>
      <c r="B65" s="24">
        <v>123357501</v>
      </c>
      <c r="E65" s="22" t="s">
        <v>1017</v>
      </c>
      <c r="F65" s="23">
        <v>4120000</v>
      </c>
    </row>
    <row r="66" spans="1:6" x14ac:dyDescent="0.3">
      <c r="A66" s="22" t="s">
        <v>300</v>
      </c>
      <c r="B66" s="23">
        <v>170800745</v>
      </c>
      <c r="E66" s="22" t="s">
        <v>389</v>
      </c>
      <c r="F66" s="23">
        <v>29472</v>
      </c>
    </row>
    <row r="67" spans="1:6" x14ac:dyDescent="0.3">
      <c r="A67" s="22" t="s">
        <v>301</v>
      </c>
      <c r="B67" s="24">
        <v>23489267</v>
      </c>
      <c r="E67" s="22" t="s">
        <v>390</v>
      </c>
      <c r="F67" s="23">
        <v>29472</v>
      </c>
    </row>
    <row r="68" spans="1:6" x14ac:dyDescent="0.3">
      <c r="A68" s="22" t="s">
        <v>991</v>
      </c>
      <c r="B68" s="24">
        <v>0</v>
      </c>
      <c r="E68" s="22" t="s">
        <v>391</v>
      </c>
      <c r="F68" s="23">
        <v>4992077</v>
      </c>
    </row>
    <row r="69" spans="1:6" ht="27.6" x14ac:dyDescent="0.3">
      <c r="A69" s="22" t="s">
        <v>289</v>
      </c>
      <c r="B69" s="24">
        <v>5067355</v>
      </c>
      <c r="E69" s="22" t="s">
        <v>392</v>
      </c>
      <c r="F69" s="23">
        <v>37060593</v>
      </c>
    </row>
    <row r="70" spans="1:6" ht="27.6" x14ac:dyDescent="0.3">
      <c r="A70" s="22" t="s">
        <v>992</v>
      </c>
      <c r="B70" s="24">
        <v>49772049</v>
      </c>
      <c r="E70" s="22" t="s">
        <v>395</v>
      </c>
      <c r="F70" s="28">
        <v>3.45</v>
      </c>
    </row>
    <row r="71" spans="1:6" ht="27.6" x14ac:dyDescent="0.3">
      <c r="A71" s="22" t="s">
        <v>993</v>
      </c>
      <c r="B71" s="24">
        <v>5470999</v>
      </c>
      <c r="E71" s="22" t="s">
        <v>396</v>
      </c>
      <c r="F71" s="28">
        <v>3.45</v>
      </c>
    </row>
    <row r="72" spans="1:6" ht="27.6" x14ac:dyDescent="0.3">
      <c r="A72" s="22" t="s">
        <v>994</v>
      </c>
      <c r="B72" s="24">
        <v>0</v>
      </c>
      <c r="E72" s="22" t="s">
        <v>393</v>
      </c>
      <c r="F72" s="23">
        <v>10752402.18</v>
      </c>
    </row>
    <row r="73" spans="1:6" ht="27.6" x14ac:dyDescent="0.3">
      <c r="A73" s="22" t="s">
        <v>447</v>
      </c>
      <c r="B73" s="24">
        <v>1235672</v>
      </c>
      <c r="E73" s="22" t="s">
        <v>394</v>
      </c>
      <c r="F73" s="23">
        <v>10752402.18</v>
      </c>
    </row>
    <row r="74" spans="1:6" ht="27.6" x14ac:dyDescent="0.3">
      <c r="A74" s="22" t="s">
        <v>995</v>
      </c>
      <c r="B74" s="24">
        <v>1830259</v>
      </c>
      <c r="E74" s="22" t="s">
        <v>397</v>
      </c>
      <c r="F74" s="28">
        <v>3.45</v>
      </c>
    </row>
    <row r="75" spans="1:6" ht="27.6" x14ac:dyDescent="0.3">
      <c r="A75" s="22" t="s">
        <v>996</v>
      </c>
      <c r="B75" s="24">
        <v>152975</v>
      </c>
      <c r="E75" s="22" t="s">
        <v>398</v>
      </c>
      <c r="F75" s="23">
        <v>37060593</v>
      </c>
    </row>
    <row r="76" spans="1:6" x14ac:dyDescent="0.3">
      <c r="A76" s="22" t="s">
        <v>561</v>
      </c>
      <c r="B76" s="24">
        <v>50844711</v>
      </c>
      <c r="E76" s="22" t="s">
        <v>399</v>
      </c>
      <c r="F76" s="28">
        <v>1</v>
      </c>
    </row>
    <row r="77" spans="1:6" ht="27.6" x14ac:dyDescent="0.3">
      <c r="A77" s="22" t="s">
        <v>997</v>
      </c>
      <c r="B77" s="24">
        <v>32937458</v>
      </c>
      <c r="E77" s="22" t="s">
        <v>400</v>
      </c>
      <c r="F77" s="23">
        <v>37060593</v>
      </c>
    </row>
    <row r="78" spans="1:6" ht="27.6" x14ac:dyDescent="0.3">
      <c r="A78" s="26" t="s">
        <v>69</v>
      </c>
      <c r="B78" s="27">
        <v>2850399797</v>
      </c>
      <c r="E78" s="22" t="s">
        <v>401</v>
      </c>
      <c r="F78" s="23">
        <v>37060593</v>
      </c>
    </row>
    <row r="79" spans="1:6" ht="27.6" x14ac:dyDescent="0.3">
      <c r="A79" s="22" t="s">
        <v>45</v>
      </c>
      <c r="B79" s="23">
        <v>107524022</v>
      </c>
      <c r="E79" s="22" t="s">
        <v>402</v>
      </c>
      <c r="F79" s="28">
        <v>3.45</v>
      </c>
    </row>
    <row r="80" spans="1:6" ht="27.6" x14ac:dyDescent="0.3">
      <c r="A80" s="22" t="s">
        <v>530</v>
      </c>
      <c r="B80" s="23">
        <v>355668418</v>
      </c>
      <c r="E80" s="22" t="s">
        <v>403</v>
      </c>
      <c r="F80" s="23">
        <v>37060593</v>
      </c>
    </row>
    <row r="81" spans="1:6" x14ac:dyDescent="0.3">
      <c r="A81" s="22" t="s">
        <v>305</v>
      </c>
      <c r="B81" s="24">
        <v>43357043</v>
      </c>
      <c r="E81" s="22" t="s">
        <v>404</v>
      </c>
      <c r="F81" s="28">
        <v>1</v>
      </c>
    </row>
    <row r="82" spans="1:6" x14ac:dyDescent="0.3">
      <c r="A82" s="22" t="s">
        <v>309</v>
      </c>
      <c r="B82" s="24">
        <v>136877</v>
      </c>
    </row>
    <row r="83" spans="1:6" x14ac:dyDescent="0.3">
      <c r="A83" s="22" t="s">
        <v>306</v>
      </c>
      <c r="B83" s="24">
        <v>31867021</v>
      </c>
    </row>
    <row r="84" spans="1:6" x14ac:dyDescent="0.3">
      <c r="A84" s="22" t="s">
        <v>796</v>
      </c>
      <c r="B84" s="24">
        <v>82009755</v>
      </c>
    </row>
    <row r="85" spans="1:6" x14ac:dyDescent="0.3">
      <c r="A85" s="22" t="s">
        <v>307</v>
      </c>
      <c r="B85" s="24">
        <v>53235207</v>
      </c>
    </row>
    <row r="86" spans="1:6" x14ac:dyDescent="0.3">
      <c r="A86" s="22" t="s">
        <v>533</v>
      </c>
      <c r="B86" s="24">
        <v>72694701</v>
      </c>
    </row>
    <row r="87" spans="1:6" x14ac:dyDescent="0.3">
      <c r="A87" s="22" t="s">
        <v>623</v>
      </c>
      <c r="B87" s="24">
        <v>3455127</v>
      </c>
    </row>
    <row r="88" spans="1:6" x14ac:dyDescent="0.3">
      <c r="A88" s="22" t="s">
        <v>452</v>
      </c>
      <c r="B88" s="24">
        <v>63504</v>
      </c>
    </row>
    <row r="89" spans="1:6" x14ac:dyDescent="0.3">
      <c r="A89" s="22" t="s">
        <v>998</v>
      </c>
      <c r="B89" s="24">
        <v>15660000</v>
      </c>
    </row>
    <row r="90" spans="1:6" x14ac:dyDescent="0.3">
      <c r="A90" s="22" t="s">
        <v>999</v>
      </c>
      <c r="B90" s="24">
        <v>45779221</v>
      </c>
    </row>
    <row r="91" spans="1:6" x14ac:dyDescent="0.3">
      <c r="A91" s="22" t="s">
        <v>308</v>
      </c>
      <c r="B91" s="24">
        <v>7409962</v>
      </c>
    </row>
    <row r="92" spans="1:6" x14ac:dyDescent="0.3">
      <c r="A92" s="26" t="s">
        <v>314</v>
      </c>
      <c r="B92" s="27">
        <v>463192440</v>
      </c>
    </row>
    <row r="93" spans="1:6" x14ac:dyDescent="0.3">
      <c r="A93" s="22" t="s">
        <v>164</v>
      </c>
      <c r="B93" s="23">
        <v>1384833</v>
      </c>
    </row>
    <row r="94" spans="1:6" x14ac:dyDescent="0.3">
      <c r="A94" s="26" t="s">
        <v>315</v>
      </c>
      <c r="B94" s="27">
        <v>464577273</v>
      </c>
    </row>
    <row r="95" spans="1:6" x14ac:dyDescent="0.3">
      <c r="A95" s="26" t="s">
        <v>864</v>
      </c>
      <c r="B95" s="27">
        <v>3314977070</v>
      </c>
    </row>
    <row r="96" spans="1:6" x14ac:dyDescent="0.3">
      <c r="A96" s="22" t="s">
        <v>317</v>
      </c>
      <c r="B96" s="23">
        <v>10752402.18</v>
      </c>
    </row>
    <row r="97" spans="1:2" x14ac:dyDescent="0.3">
      <c r="A97" s="22" t="s">
        <v>169</v>
      </c>
      <c r="B97" s="23">
        <v>10752402.18</v>
      </c>
    </row>
    <row r="98" spans="1:2" x14ac:dyDescent="0.3">
      <c r="A98" s="22" t="s">
        <v>168</v>
      </c>
      <c r="B98" s="23">
        <v>0</v>
      </c>
    </row>
    <row r="99" spans="1:2" x14ac:dyDescent="0.3">
      <c r="A99" s="22" t="s">
        <v>175</v>
      </c>
      <c r="B99" s="23">
        <v>10752402.18</v>
      </c>
    </row>
    <row r="100" spans="1:2" x14ac:dyDescent="0.3">
      <c r="A100" s="22" t="s">
        <v>170</v>
      </c>
      <c r="B100" s="23">
        <v>21000000</v>
      </c>
    </row>
    <row r="101" spans="1:2" x14ac:dyDescent="0.3">
      <c r="A101" s="22" t="s">
        <v>174</v>
      </c>
      <c r="B101" s="23">
        <v>10752402.18</v>
      </c>
    </row>
    <row r="102" spans="1:2" x14ac:dyDescent="0.3">
      <c r="A102" s="22" t="s">
        <v>323</v>
      </c>
      <c r="B102" s="28">
        <v>1</v>
      </c>
    </row>
    <row r="103" spans="1:2" x14ac:dyDescent="0.3">
      <c r="A103" s="22" t="s">
        <v>324</v>
      </c>
      <c r="B103" s="23">
        <v>0</v>
      </c>
    </row>
    <row r="104" spans="1:2" x14ac:dyDescent="0.3">
      <c r="A104" s="22" t="s">
        <v>178</v>
      </c>
      <c r="B104" s="23"/>
    </row>
    <row r="105" spans="1:2" x14ac:dyDescent="0.3">
      <c r="A105" s="22" t="s">
        <v>179</v>
      </c>
      <c r="B105" s="29">
        <v>18.239999999999998</v>
      </c>
    </row>
    <row r="106" spans="1:2" x14ac:dyDescent="0.3">
      <c r="A106" s="22" t="s">
        <v>180</v>
      </c>
      <c r="B106" s="29">
        <v>18.239999999999998</v>
      </c>
    </row>
    <row r="107" spans="1:2" x14ac:dyDescent="0.3">
      <c r="A107" s="22" t="s">
        <v>181</v>
      </c>
      <c r="B107" s="29">
        <v>2.34</v>
      </c>
    </row>
    <row r="108" spans="1:2" x14ac:dyDescent="0.3">
      <c r="A108" s="22" t="s">
        <v>182</v>
      </c>
      <c r="B108" s="29">
        <v>20.58</v>
      </c>
    </row>
    <row r="109" spans="1:2" x14ac:dyDescent="0.3">
      <c r="A109" s="22" t="s">
        <v>184</v>
      </c>
      <c r="B109" s="23">
        <v>299997400</v>
      </c>
    </row>
    <row r="110" spans="1:2" x14ac:dyDescent="0.3">
      <c r="A110" s="22" t="s">
        <v>185</v>
      </c>
      <c r="B110" s="23">
        <v>38632400</v>
      </c>
    </row>
    <row r="111" spans="1:2" x14ac:dyDescent="0.3">
      <c r="A111" s="22" t="s">
        <v>186</v>
      </c>
      <c r="B111" s="23">
        <v>338629800</v>
      </c>
    </row>
    <row r="112" spans="1:2" x14ac:dyDescent="0.3">
      <c r="A112" s="22" t="s">
        <v>183</v>
      </c>
      <c r="B112" s="23">
        <v>1645049900</v>
      </c>
    </row>
    <row r="113" spans="1:2" x14ac:dyDescent="0.3">
      <c r="A113" s="22" t="s">
        <v>187</v>
      </c>
      <c r="B113" s="23">
        <v>299997400</v>
      </c>
    </row>
    <row r="114" spans="1:2" ht="27.6" x14ac:dyDescent="0.3">
      <c r="A114" s="22" t="s">
        <v>188</v>
      </c>
      <c r="B114" s="23"/>
    </row>
    <row r="115" spans="1:2" x14ac:dyDescent="0.3">
      <c r="A115" s="22" t="s">
        <v>189</v>
      </c>
      <c r="B115" s="29">
        <v>7.95</v>
      </c>
    </row>
    <row r="116" spans="1:2" x14ac:dyDescent="0.3">
      <c r="A116" s="22" t="s">
        <v>190</v>
      </c>
      <c r="B116" s="29">
        <v>135.66</v>
      </c>
    </row>
    <row r="117" spans="1:2" x14ac:dyDescent="0.3">
      <c r="A117" s="22" t="s">
        <v>191</v>
      </c>
      <c r="B117" s="29">
        <v>120.01</v>
      </c>
    </row>
    <row r="118" spans="1:2" x14ac:dyDescent="0.3">
      <c r="A118" s="22" t="s">
        <v>192</v>
      </c>
      <c r="B118" s="23">
        <v>17850</v>
      </c>
    </row>
    <row r="119" spans="1:2" x14ac:dyDescent="0.3">
      <c r="A119" s="22" t="s">
        <v>194</v>
      </c>
      <c r="B119" s="23">
        <v>109692800</v>
      </c>
    </row>
    <row r="120" spans="1:2" x14ac:dyDescent="0.3">
      <c r="A120" s="22" t="s">
        <v>195</v>
      </c>
      <c r="B120" s="23">
        <v>122906000</v>
      </c>
    </row>
    <row r="121" spans="1:2" x14ac:dyDescent="0.3">
      <c r="A121" s="22" t="s">
        <v>196</v>
      </c>
      <c r="B121" s="23">
        <v>13213200</v>
      </c>
    </row>
    <row r="122" spans="1:2" x14ac:dyDescent="0.3">
      <c r="A122" s="22" t="s">
        <v>197</v>
      </c>
      <c r="B122" s="23">
        <v>14947400</v>
      </c>
    </row>
    <row r="123" spans="1:2" x14ac:dyDescent="0.3">
      <c r="A123" s="22" t="s">
        <v>198</v>
      </c>
      <c r="B123" s="29">
        <v>0.92</v>
      </c>
    </row>
    <row r="124" spans="1:2" x14ac:dyDescent="0.3">
      <c r="A124" s="22" t="s">
        <v>200</v>
      </c>
      <c r="B124" s="23"/>
    </row>
    <row r="125" spans="1:2" x14ac:dyDescent="0.3">
      <c r="A125" s="22" t="s">
        <v>201</v>
      </c>
      <c r="B125" s="23"/>
    </row>
    <row r="126" spans="1:2" x14ac:dyDescent="0.3">
      <c r="A126" s="22" t="s">
        <v>203</v>
      </c>
      <c r="B126" s="23"/>
    </row>
    <row r="127" spans="1:2" x14ac:dyDescent="0.3">
      <c r="A127" s="22" t="s">
        <v>205</v>
      </c>
      <c r="B127" s="23">
        <v>4457000</v>
      </c>
    </row>
    <row r="128" spans="1:2" x14ac:dyDescent="0.3">
      <c r="A128" s="22" t="s">
        <v>205</v>
      </c>
      <c r="B128" s="23">
        <v>11645000</v>
      </c>
    </row>
    <row r="129" spans="1:2" x14ac:dyDescent="0.3">
      <c r="A129" s="22" t="s">
        <v>205</v>
      </c>
      <c r="B129" s="23">
        <v>12387300</v>
      </c>
    </row>
    <row r="130" spans="1:2" x14ac:dyDescent="0.3">
      <c r="A130" s="22" t="s">
        <v>205</v>
      </c>
      <c r="B130" s="23">
        <v>26091700</v>
      </c>
    </row>
    <row r="131" spans="1:2" x14ac:dyDescent="0.3">
      <c r="A131" s="22" t="s">
        <v>205</v>
      </c>
      <c r="B131" s="23">
        <v>55551600</v>
      </c>
    </row>
    <row r="132" spans="1:2" x14ac:dyDescent="0.3">
      <c r="A132" s="22" t="s">
        <v>205</v>
      </c>
      <c r="B132" s="23">
        <v>36057400</v>
      </c>
    </row>
    <row r="133" spans="1:2" x14ac:dyDescent="0.3">
      <c r="A133" s="22" t="s">
        <v>205</v>
      </c>
      <c r="B133" s="23">
        <v>74084600</v>
      </c>
    </row>
    <row r="134" spans="1:2" x14ac:dyDescent="0.3">
      <c r="A134" s="22" t="s">
        <v>205</v>
      </c>
      <c r="B134" s="23">
        <v>115931800</v>
      </c>
    </row>
    <row r="135" spans="1:2" x14ac:dyDescent="0.3">
      <c r="A135" s="22" t="s">
        <v>206</v>
      </c>
      <c r="B135" s="23">
        <v>507912800</v>
      </c>
    </row>
    <row r="136" spans="1:2" x14ac:dyDescent="0.3">
      <c r="A136" s="22" t="s">
        <v>206</v>
      </c>
      <c r="B136" s="23">
        <v>121217600</v>
      </c>
    </row>
    <row r="137" spans="1:2" x14ac:dyDescent="0.3">
      <c r="A137" s="22" t="s">
        <v>206</v>
      </c>
      <c r="B137" s="23">
        <v>660340500</v>
      </c>
    </row>
    <row r="138" spans="1:2" x14ac:dyDescent="0.3">
      <c r="A138" s="22" t="s">
        <v>204</v>
      </c>
      <c r="B138" s="23">
        <v>609954</v>
      </c>
    </row>
    <row r="139" spans="1:2" x14ac:dyDescent="0.3">
      <c r="A139" s="22" t="s">
        <v>325</v>
      </c>
      <c r="B139" s="29">
        <v>97.94</v>
      </c>
    </row>
    <row r="140" spans="1:2" x14ac:dyDescent="0.3">
      <c r="A140" s="22" t="s">
        <v>327</v>
      </c>
      <c r="B140" s="29">
        <v>53.02</v>
      </c>
    </row>
    <row r="141" spans="1:2" x14ac:dyDescent="0.3">
      <c r="A141" s="22" t="s">
        <v>207</v>
      </c>
      <c r="B141" s="23">
        <v>3186109400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2"/>
  <sheetViews>
    <sheetView workbookViewId="0">
      <selection activeCell="B4" sqref="B4"/>
    </sheetView>
  </sheetViews>
  <sheetFormatPr defaultColWidth="8.88671875" defaultRowHeight="14.4" x14ac:dyDescent="0.3"/>
  <cols>
    <col min="1" max="1" width="35.88671875" customWidth="1"/>
    <col min="2" max="3" width="13.77734375" customWidth="1"/>
    <col min="4" max="4" width="14.5546875" customWidth="1"/>
    <col min="5" max="5" width="14" customWidth="1"/>
    <col min="6" max="6" width="18.21875" customWidth="1"/>
    <col min="7" max="7" width="14.6640625" customWidth="1"/>
    <col min="8" max="8" width="18.5546875" customWidth="1"/>
    <col min="9" max="9" width="13.21875" customWidth="1"/>
    <col min="10" max="10" width="17.21875" customWidth="1"/>
    <col min="11" max="11" width="12.33203125" bestFit="1" customWidth="1"/>
  </cols>
  <sheetData>
    <row r="1" spans="1:11" x14ac:dyDescent="0.3">
      <c r="A1" s="67"/>
      <c r="B1" s="67" t="s">
        <v>79</v>
      </c>
      <c r="C1" s="67" t="s">
        <v>16</v>
      </c>
      <c r="D1" s="67" t="s">
        <v>17</v>
      </c>
      <c r="E1" s="67" t="s">
        <v>18</v>
      </c>
      <c r="F1" s="67" t="s">
        <v>80</v>
      </c>
      <c r="G1" s="67" t="s">
        <v>81</v>
      </c>
      <c r="H1" s="67" t="s">
        <v>82</v>
      </c>
      <c r="I1" s="67" t="s">
        <v>83</v>
      </c>
      <c r="J1" s="67" t="s">
        <v>85</v>
      </c>
      <c r="K1" s="67" t="s">
        <v>84</v>
      </c>
    </row>
    <row r="2" spans="1:11" x14ac:dyDescent="0.3">
      <c r="A2" s="68"/>
    </row>
    <row r="3" spans="1:11" x14ac:dyDescent="0.3">
      <c r="A3" s="69" t="str">
        <f>A14</f>
        <v>Total Advances</v>
      </c>
      <c r="B3" s="41">
        <f>SBI!B37</f>
        <v>32679021273</v>
      </c>
      <c r="C3" s="41">
        <f>HDFC!B33</f>
        <v>16619492900</v>
      </c>
      <c r="D3" s="41">
        <f>ICICI!B34</f>
        <v>10838663147</v>
      </c>
      <c r="E3" s="41">
        <f>Axis!B28</f>
        <v>8683875400</v>
      </c>
      <c r="F3" s="41">
        <f>'Kotak Mahindra'!B34</f>
        <v>3591074627</v>
      </c>
      <c r="G3" s="41">
        <f>'Bank of Baroda'!B37</f>
        <v>9636518339</v>
      </c>
      <c r="H3" s="41">
        <f>PNB!B35</f>
        <v>8374589800</v>
      </c>
      <c r="I3" s="41">
        <f>'Canara Bank'!B36</f>
        <v>8309291750</v>
      </c>
      <c r="J3" s="41">
        <f>'Union Bank'!B40</f>
        <v>7642766793</v>
      </c>
      <c r="K3" s="41">
        <f>IDBI!B35</f>
        <v>1625458489</v>
      </c>
    </row>
    <row r="4" spans="1:11" x14ac:dyDescent="0.3">
      <c r="A4" s="69" t="s">
        <v>1049</v>
      </c>
      <c r="B4" s="41">
        <f>SBI!B121</f>
        <v>918741200</v>
      </c>
      <c r="C4" s="41">
        <f>HDFC!B114</f>
        <v>198858200</v>
      </c>
      <c r="D4" s="41">
        <f>ICICI!B138</f>
        <v>312469700</v>
      </c>
      <c r="E4" s="41">
        <f>Axis!B107</f>
        <v>187411000</v>
      </c>
      <c r="F4" s="41">
        <f>'Kotak Mahindra'!B127</f>
        <v>64973700</v>
      </c>
      <c r="G4" s="41">
        <f>'Bank of Baroda'!B119</f>
        <v>423573900</v>
      </c>
      <c r="H4" s="41">
        <f>PNB!B116</f>
        <v>7949266400</v>
      </c>
      <c r="I4" s="41">
        <f>'Canara Bank'!B112</f>
        <v>529234000</v>
      </c>
      <c r="J4" s="41">
        <f>'Union Bank'!B114</f>
        <v>669128950</v>
      </c>
      <c r="K4" s="41">
        <f>IDBI!B120</f>
        <v>122906000</v>
      </c>
    </row>
    <row r="5" spans="1:11" x14ac:dyDescent="0.3">
      <c r="A5" s="68" t="s">
        <v>45</v>
      </c>
      <c r="B5" s="41">
        <f>SBI!B72</f>
        <v>8924612</v>
      </c>
      <c r="C5" s="41">
        <f>HDFC!B63</f>
        <v>5579700</v>
      </c>
      <c r="D5" s="41">
        <f>ICICI!B79</f>
        <v>13967750</v>
      </c>
      <c r="E5" s="41">
        <f>Axis!B66</f>
        <v>6153700</v>
      </c>
      <c r="F5" s="41">
        <f>'Kotak Mahindra'!B75</f>
        <v>14932783</v>
      </c>
      <c r="G5" s="41">
        <f>'Bank of Baroda'!B76</f>
        <v>10355336</v>
      </c>
      <c r="H5" s="41">
        <f>PNB!B72</f>
        <v>22022000</v>
      </c>
      <c r="I5" s="41">
        <f>'Canara Bank'!B68</f>
        <v>18141303</v>
      </c>
      <c r="J5" s="41">
        <f>'Union Bank'!B75</f>
        <v>68347475</v>
      </c>
      <c r="K5" s="41">
        <f>IDBI!B79</f>
        <v>107524022</v>
      </c>
    </row>
    <row r="6" spans="1:11" x14ac:dyDescent="0.3">
      <c r="A6" s="68" t="s">
        <v>46</v>
      </c>
      <c r="B6" s="41">
        <f>SBI!B73</f>
        <v>3580388569</v>
      </c>
      <c r="C6" s="41">
        <f>HDFC!B64</f>
        <v>2888795300</v>
      </c>
      <c r="D6" s="41">
        <f>ICICI!B83</f>
        <v>2123401284</v>
      </c>
      <c r="E6" s="41">
        <f>Axis!B68</f>
        <v>1287402500</v>
      </c>
      <c r="F6" s="41">
        <f>'Kotak Mahindra'!B78</f>
        <v>1107608142</v>
      </c>
      <c r="G6" s="41">
        <f>'Bank of Baroda'!B79</f>
        <v>1040191832</v>
      </c>
      <c r="H6" s="41">
        <f>PNB!B73</f>
        <v>1006783000</v>
      </c>
      <c r="I6" s="41">
        <f>'Canara Bank'!B69</f>
        <v>762396230</v>
      </c>
      <c r="J6" s="41">
        <f>'Union Bank'!B77</f>
        <v>718647629</v>
      </c>
      <c r="K6" s="41">
        <f>IDBI!B80</f>
        <v>355668418</v>
      </c>
    </row>
    <row r="7" spans="1:11" x14ac:dyDescent="0.3">
      <c r="A7" s="69" t="str">
        <f>A20</f>
        <v>PAT</v>
      </c>
      <c r="B7" s="41">
        <f>SBI!$F$75</f>
        <v>565584299</v>
      </c>
      <c r="C7" s="41">
        <f>HDFC!$F$64</f>
        <v>459971100</v>
      </c>
      <c r="D7" s="41">
        <f>ICICI!$F$74</f>
        <v>340366408</v>
      </c>
      <c r="E7" s="41">
        <f>Axis!$F$52</f>
        <v>108526600</v>
      </c>
      <c r="F7" s="41">
        <f>'Kotak Mahindra'!$F$61</f>
        <v>149250096</v>
      </c>
      <c r="G7" s="41">
        <f>'Bank of Baroda'!$F$62</f>
        <v>149052030</v>
      </c>
      <c r="H7" s="41">
        <f>PNB!$F$52</f>
        <v>33484600</v>
      </c>
      <c r="I7" s="41">
        <f>'Canara Bank'!$F$51</f>
        <v>113445899</v>
      </c>
      <c r="J7" s="41">
        <f>'Union Bank'!$F$57</f>
        <v>85116635</v>
      </c>
      <c r="K7" s="41">
        <f>IDBI!$F$54</f>
        <v>37060593</v>
      </c>
    </row>
    <row r="8" spans="1:11" x14ac:dyDescent="0.3">
      <c r="A8" s="69" t="s">
        <v>19</v>
      </c>
      <c r="B8" s="45">
        <f>B5+B6+B7</f>
        <v>4154897480</v>
      </c>
      <c r="C8" s="45">
        <f t="shared" ref="C8:K8" si="0">C5+C6+C7</f>
        <v>3354346100</v>
      </c>
      <c r="D8" s="45">
        <f t="shared" si="0"/>
        <v>2477735442</v>
      </c>
      <c r="E8" s="45">
        <f t="shared" si="0"/>
        <v>1402082800</v>
      </c>
      <c r="F8" s="45">
        <f t="shared" si="0"/>
        <v>1271791021</v>
      </c>
      <c r="G8" s="45">
        <f t="shared" si="0"/>
        <v>1199599198</v>
      </c>
      <c r="H8" s="45">
        <f t="shared" si="0"/>
        <v>1062289600</v>
      </c>
      <c r="I8" s="45">
        <f t="shared" si="0"/>
        <v>893983432</v>
      </c>
      <c r="J8" s="45">
        <f t="shared" si="0"/>
        <v>872111739</v>
      </c>
      <c r="K8" s="45">
        <f t="shared" si="0"/>
        <v>500253033</v>
      </c>
    </row>
    <row r="9" spans="1:11" x14ac:dyDescent="0.3">
      <c r="A9" s="69" t="s">
        <v>39</v>
      </c>
      <c r="B9" s="45">
        <f>B8-B4</f>
        <v>3236156280</v>
      </c>
      <c r="C9" s="45">
        <f t="shared" ref="C9:H9" si="1">C8-C4</f>
        <v>3155487900</v>
      </c>
      <c r="D9" s="45">
        <f t="shared" si="1"/>
        <v>2165265742</v>
      </c>
      <c r="E9" s="45">
        <f t="shared" si="1"/>
        <v>1214671800</v>
      </c>
      <c r="F9" s="45">
        <f t="shared" si="1"/>
        <v>1206817321</v>
      </c>
      <c r="G9" s="45">
        <f t="shared" si="1"/>
        <v>776025298</v>
      </c>
      <c r="H9" s="45">
        <f t="shared" si="1"/>
        <v>-6886976800</v>
      </c>
      <c r="I9" s="45">
        <f>I8-I4</f>
        <v>364749432</v>
      </c>
      <c r="J9" s="45">
        <f>J8-J4</f>
        <v>202982789</v>
      </c>
      <c r="K9" s="45">
        <f t="shared" ref="K9" si="2">K8-K4</f>
        <v>377347033</v>
      </c>
    </row>
    <row r="10" spans="1:11" x14ac:dyDescent="0.3">
      <c r="A10" s="69" t="s">
        <v>1</v>
      </c>
      <c r="B10" s="1">
        <f>B9/B24</f>
        <v>5.434882313794951E-2</v>
      </c>
      <c r="C10" s="1">
        <f t="shared" ref="C10:K10" si="3">C9/C24</f>
        <v>0.12470152730100156</v>
      </c>
      <c r="D10" s="1">
        <f t="shared" si="3"/>
        <v>0.11055788860434793</v>
      </c>
      <c r="E10" s="1">
        <f t="shared" si="3"/>
        <v>9.0349269062130047E-2</v>
      </c>
      <c r="F10" s="1">
        <f t="shared" si="3"/>
        <v>0.19451313393111733</v>
      </c>
      <c r="G10" s="1">
        <f t="shared" si="3"/>
        <v>5.0857591708281413E-2</v>
      </c>
      <c r="H10" s="1">
        <f t="shared" si="3"/>
        <v>-0.4610840349138533</v>
      </c>
      <c r="I10" s="1">
        <f t="shared" si="3"/>
        <v>2.6411413774905752E-2</v>
      </c>
      <c r="J10" s="1">
        <f t="shared" si="3"/>
        <v>1.575516504849583E-2</v>
      </c>
      <c r="K10" s="1">
        <f t="shared" si="3"/>
        <v>0.11383096324102175</v>
      </c>
    </row>
    <row r="11" spans="1:11" x14ac:dyDescent="0.3">
      <c r="A11" s="68" t="s">
        <v>20</v>
      </c>
      <c r="B11" s="41">
        <f>SBI!B29+SBI!B33</f>
        <v>13921373793</v>
      </c>
      <c r="C11" s="41">
        <f>HDFC!B26+HDFC!B30</f>
        <v>4389415400</v>
      </c>
      <c r="D11" s="41">
        <f>ICICI!B28</f>
        <v>4050595680</v>
      </c>
      <c r="E11" s="41">
        <f>Axis!B25</f>
        <v>2281944800</v>
      </c>
      <c r="F11" s="41">
        <f>'Kotak Mahindra'!B30</f>
        <v>1464844</v>
      </c>
      <c r="G11" s="41">
        <f>'Bank of Baroda'!B28+'Bank of Baroda'!B31</f>
        <v>3398193777</v>
      </c>
      <c r="H11" s="41">
        <f>PNB!B28</f>
        <v>3693065500</v>
      </c>
      <c r="I11" s="41">
        <f>'Canara Bank'!B27</f>
        <v>3105787150</v>
      </c>
      <c r="J11" s="41">
        <f>'Union Bank'!B29+'Union Bank'!B35</f>
        <v>2641278139</v>
      </c>
      <c r="K11" s="41">
        <f>IDBI!B28+IDBI!B33</f>
        <v>862569401</v>
      </c>
    </row>
    <row r="12" spans="1:11" x14ac:dyDescent="0.3">
      <c r="A12" s="68" t="s">
        <v>21</v>
      </c>
      <c r="B12" s="41">
        <f>SBI!B28</f>
        <v>19131078564</v>
      </c>
      <c r="C12" s="41">
        <f>HDFC!B25</f>
        <v>5115817100</v>
      </c>
      <c r="D12" s="41">
        <f>ICICI!B27</f>
        <v>6395519671</v>
      </c>
      <c r="E12" s="41">
        <f>Axis!B24</f>
        <v>2880948300</v>
      </c>
      <c r="F12" s="41">
        <f>'Kotak Mahindra'!B24</f>
        <v>1953379702</v>
      </c>
      <c r="G12" s="41">
        <f>'Bank of Baroda'!B27</f>
        <v>3974872337</v>
      </c>
      <c r="H12" s="41">
        <f>PNB!B27</f>
        <v>4169138400</v>
      </c>
      <c r="I12" s="41">
        <f>'Canara Bank'!B26</f>
        <v>3528926549</v>
      </c>
      <c r="J12" s="41">
        <f>'Union Bank'!B28</f>
        <v>3437269559</v>
      </c>
      <c r="K12" s="41">
        <f>IDBI!B27</f>
        <v>1004086772</v>
      </c>
    </row>
    <row r="13" spans="1:11" x14ac:dyDescent="0.3">
      <c r="A13" s="69" t="s">
        <v>22</v>
      </c>
      <c r="B13" s="1">
        <f>B11/B12</f>
        <v>0.72768368737958211</v>
      </c>
      <c r="C13" s="1">
        <f t="shared" ref="C13:G13" si="4">C11/C12</f>
        <v>0.85800866493057382</v>
      </c>
      <c r="D13" s="1">
        <f t="shared" si="4"/>
        <v>0.63334895182437156</v>
      </c>
      <c r="E13" s="1">
        <f t="shared" si="4"/>
        <v>0.79208113522897994</v>
      </c>
      <c r="F13" s="1">
        <f t="shared" si="4"/>
        <v>7.4990233516821912E-4</v>
      </c>
      <c r="G13" s="1">
        <f t="shared" si="4"/>
        <v>0.8549189732127993</v>
      </c>
      <c r="H13" s="1">
        <f>H11/H12</f>
        <v>0.88581024319077539</v>
      </c>
      <c r="I13" s="1">
        <f t="shared" ref="I13" si="5">I11/I12</f>
        <v>0.88009401920821906</v>
      </c>
      <c r="J13" s="1">
        <f t="shared" ref="J13" si="6">J11/J12</f>
        <v>0.76842333534307483</v>
      </c>
      <c r="K13" s="1">
        <f t="shared" ref="K13" si="7">K11/K12</f>
        <v>0.85905862426798307</v>
      </c>
    </row>
    <row r="14" spans="1:11" x14ac:dyDescent="0.3">
      <c r="A14" s="68" t="s">
        <v>23</v>
      </c>
      <c r="B14" s="41">
        <f>SBI!B37</f>
        <v>32679021273</v>
      </c>
      <c r="C14" s="41">
        <f>HDFC!B33</f>
        <v>16619492900</v>
      </c>
      <c r="D14" s="41">
        <f>ICICI!B34</f>
        <v>10838663147</v>
      </c>
      <c r="E14" s="41">
        <f>Axis!B28</f>
        <v>8683875400</v>
      </c>
      <c r="F14" s="41">
        <f>'Kotak Mahindra'!B34</f>
        <v>3591074627</v>
      </c>
      <c r="G14" s="41">
        <f>'Bank of Baroda'!B37</f>
        <v>9636518339</v>
      </c>
      <c r="H14" s="41">
        <f>PNB!B35</f>
        <v>8374589800</v>
      </c>
      <c r="I14" s="41">
        <f>'Canara Bank'!B36</f>
        <v>8309291750</v>
      </c>
      <c r="J14" s="41">
        <f>'Union Bank'!B40</f>
        <v>7642766793</v>
      </c>
      <c r="K14" s="41">
        <f>IDBI!B35</f>
        <v>1625458489</v>
      </c>
    </row>
    <row r="15" spans="1:11" x14ac:dyDescent="0.3">
      <c r="A15" s="68" t="s">
        <v>24</v>
      </c>
      <c r="B15" s="41">
        <f>B14-B4</f>
        <v>31760280073</v>
      </c>
      <c r="C15" s="41">
        <f t="shared" ref="C15:K15" si="8">C14-C4</f>
        <v>16420634700</v>
      </c>
      <c r="D15" s="41">
        <f t="shared" si="8"/>
        <v>10526193447</v>
      </c>
      <c r="E15" s="41">
        <f t="shared" si="8"/>
        <v>8496464400</v>
      </c>
      <c r="F15" s="41">
        <f t="shared" si="8"/>
        <v>3526100927</v>
      </c>
      <c r="G15" s="41">
        <f t="shared" si="8"/>
        <v>9212944439</v>
      </c>
      <c r="H15" s="41">
        <f t="shared" si="8"/>
        <v>425323400</v>
      </c>
      <c r="I15" s="41">
        <f t="shared" si="8"/>
        <v>7780057750</v>
      </c>
      <c r="J15" s="41">
        <f t="shared" si="8"/>
        <v>6973637843</v>
      </c>
      <c r="K15" s="41">
        <f t="shared" si="8"/>
        <v>1502552489</v>
      </c>
    </row>
    <row r="16" spans="1:11" x14ac:dyDescent="0.3">
      <c r="A16" s="69" t="s">
        <v>25</v>
      </c>
      <c r="B16" s="1">
        <f>B15/B14</f>
        <v>0.97188590220236859</v>
      </c>
      <c r="C16" s="1">
        <f t="shared" ref="C16:K16" si="9">C15/C14</f>
        <v>0.98803464093660764</v>
      </c>
      <c r="D16" s="1">
        <f t="shared" si="9"/>
        <v>0.97117082653440634</v>
      </c>
      <c r="E16" s="1">
        <f t="shared" si="9"/>
        <v>0.97841850655756757</v>
      </c>
      <c r="F16" s="1">
        <f t="shared" si="9"/>
        <v>0.98190689229583639</v>
      </c>
      <c r="G16" s="1">
        <f t="shared" si="9"/>
        <v>0.95604492358139848</v>
      </c>
      <c r="H16" s="1">
        <f t="shared" si="9"/>
        <v>5.0787371102044905E-2</v>
      </c>
      <c r="I16" s="1">
        <f t="shared" si="9"/>
        <v>0.93630816970652164</v>
      </c>
      <c r="J16" s="1">
        <f t="shared" si="9"/>
        <v>0.91244938277943344</v>
      </c>
      <c r="K16" s="1">
        <f t="shared" si="9"/>
        <v>0.92438687248444396</v>
      </c>
    </row>
    <row r="17" spans="1:11" x14ac:dyDescent="0.3">
      <c r="A17" s="68" t="s">
        <v>1050</v>
      </c>
      <c r="B17" s="41">
        <f>SBI!B56</f>
        <v>44685355068</v>
      </c>
      <c r="C17" s="41">
        <f>HDFC!B50</f>
        <v>18826632500</v>
      </c>
      <c r="D17" s="41">
        <f>ICICI!B60</f>
        <v>12108321521</v>
      </c>
      <c r="E17" s="41">
        <f>Axis!B49</f>
        <v>9458247200</v>
      </c>
      <c r="F17" s="41">
        <f>'Kotak Mahindra'!B66</f>
        <v>3612726221</v>
      </c>
      <c r="G17" s="41">
        <f>'Bank of Baroda'!B58</f>
        <v>12346820008</v>
      </c>
      <c r="H17" s="41">
        <f>PNB!B53</f>
        <v>12903470700</v>
      </c>
      <c r="I17" s="41">
        <f>'Canara Bank'!B53</f>
        <v>11790864806</v>
      </c>
      <c r="J17" s="41">
        <f>'Union Bank'!B62</f>
        <v>11203219225</v>
      </c>
      <c r="K17" s="41">
        <f>IDBI!B57</f>
        <v>2553221551</v>
      </c>
    </row>
    <row r="18" spans="1:11" x14ac:dyDescent="0.3">
      <c r="A18" s="69" t="s">
        <v>1051</v>
      </c>
      <c r="B18" s="1">
        <f>B14/B17</f>
        <v>0.73131389967184224</v>
      </c>
      <c r="C18" s="1">
        <f t="shared" ref="C18:J18" si="10">C14/C17</f>
        <v>0.88276503511714055</v>
      </c>
      <c r="D18" s="1">
        <f t="shared" si="10"/>
        <v>0.89514166998307942</v>
      </c>
      <c r="E18" s="1">
        <f t="shared" si="10"/>
        <v>0.91812734604779622</v>
      </c>
      <c r="F18" s="1">
        <f t="shared" si="10"/>
        <v>0.99400685447069204</v>
      </c>
      <c r="G18" s="1">
        <f t="shared" si="10"/>
        <v>0.78048585245076163</v>
      </c>
      <c r="H18" s="1">
        <f t="shared" si="10"/>
        <v>0.64901839161769093</v>
      </c>
      <c r="I18" s="1">
        <f t="shared" si="10"/>
        <v>0.70472284151470066</v>
      </c>
      <c r="J18" s="1">
        <f t="shared" si="10"/>
        <v>0.68219380871751167</v>
      </c>
      <c r="K18" s="1">
        <f>K14/K17</f>
        <v>0.63663041241500162</v>
      </c>
    </row>
    <row r="19" spans="1:11" x14ac:dyDescent="0.3">
      <c r="A19" s="68" t="s">
        <v>26</v>
      </c>
      <c r="B19" s="41">
        <f>SBI!B114</f>
        <v>235858</v>
      </c>
      <c r="C19" s="41">
        <f>HDFC!B107</f>
        <v>173222</v>
      </c>
      <c r="D19" s="41">
        <f>ICICI!B131</f>
        <v>126660</v>
      </c>
      <c r="E19" s="41">
        <f>Axis!B106</f>
        <v>91898</v>
      </c>
      <c r="F19" s="41">
        <f>'Kotak Mahindra'!B123</f>
        <v>73481</v>
      </c>
      <c r="G19" s="41">
        <f>'Bank of Baroda'!B117</f>
        <v>77244</v>
      </c>
      <c r="H19" s="41">
        <f>PNB!B113</f>
        <v>104118</v>
      </c>
      <c r="I19" s="41">
        <f>'Canara Bank'!B107</f>
        <v>84978</v>
      </c>
      <c r="J19" s="41">
        <f>'Union Bank'!B112</f>
        <v>75594</v>
      </c>
      <c r="K19" s="41">
        <f>IDBI!B118</f>
        <v>17850</v>
      </c>
    </row>
    <row r="20" spans="1:11" x14ac:dyDescent="0.3">
      <c r="A20" s="68" t="s">
        <v>27</v>
      </c>
      <c r="B20" s="41">
        <f>SBI!$F$75</f>
        <v>565584299</v>
      </c>
      <c r="C20" s="41">
        <f>HDFC!$F$64</f>
        <v>459971100</v>
      </c>
      <c r="D20" s="41">
        <f>ICICI!$F$74</f>
        <v>340366408</v>
      </c>
      <c r="E20" s="41">
        <f>Axis!$F$52</f>
        <v>108526600</v>
      </c>
      <c r="F20" s="41">
        <f>'Kotak Mahindra'!$F$61</f>
        <v>149250096</v>
      </c>
      <c r="G20" s="41">
        <f>'Bank of Baroda'!$F$62</f>
        <v>149052030</v>
      </c>
      <c r="H20" s="41">
        <f>PNB!$F$52</f>
        <v>33484600</v>
      </c>
      <c r="I20" s="41">
        <f>'Canara Bank'!$F$51</f>
        <v>113445899</v>
      </c>
      <c r="J20" s="41">
        <f>'Union Bank'!$F$57</f>
        <v>85116635</v>
      </c>
      <c r="K20" s="41">
        <f>IDBI!$F$54</f>
        <v>37060593</v>
      </c>
    </row>
    <row r="21" spans="1:11" x14ac:dyDescent="0.3">
      <c r="A21" s="68" t="s">
        <v>28</v>
      </c>
      <c r="B21" s="41">
        <f>B14+B17</f>
        <v>77364376341</v>
      </c>
      <c r="C21" s="41">
        <f t="shared" ref="C21:K21" si="11">C14+C17</f>
        <v>35446125400</v>
      </c>
      <c r="D21" s="41">
        <f t="shared" si="11"/>
        <v>22946984668</v>
      </c>
      <c r="E21" s="41">
        <f t="shared" si="11"/>
        <v>18142122600</v>
      </c>
      <c r="F21" s="41">
        <f t="shared" si="11"/>
        <v>7203800848</v>
      </c>
      <c r="G21" s="41">
        <f t="shared" si="11"/>
        <v>21983338347</v>
      </c>
      <c r="H21" s="41">
        <f t="shared" si="11"/>
        <v>21278060500</v>
      </c>
      <c r="I21" s="41">
        <f t="shared" si="11"/>
        <v>20100156556</v>
      </c>
      <c r="J21" s="41">
        <f t="shared" si="11"/>
        <v>18845986018</v>
      </c>
      <c r="K21" s="41">
        <f t="shared" si="11"/>
        <v>4178680040</v>
      </c>
    </row>
    <row r="22" spans="1:11" x14ac:dyDescent="0.3">
      <c r="A22" s="69" t="s">
        <v>29</v>
      </c>
      <c r="B22" s="1">
        <f>B21/B19</f>
        <v>328012.51745117822</v>
      </c>
      <c r="C22" s="1">
        <f t="shared" ref="C22:K22" si="12">C21/C19</f>
        <v>204628.31164632668</v>
      </c>
      <c r="D22" s="1">
        <f t="shared" si="12"/>
        <v>181169.9405337123</v>
      </c>
      <c r="E22" s="1">
        <f t="shared" si="12"/>
        <v>197415.85888702693</v>
      </c>
      <c r="F22" s="1">
        <f t="shared" si="12"/>
        <v>98036.23859228917</v>
      </c>
      <c r="G22" s="1">
        <f t="shared" si="12"/>
        <v>284596.06373310549</v>
      </c>
      <c r="H22" s="1">
        <f t="shared" si="12"/>
        <v>204364.86006262124</v>
      </c>
      <c r="I22" s="1">
        <f t="shared" si="12"/>
        <v>236533.6505448469</v>
      </c>
      <c r="J22" s="1">
        <f t="shared" si="12"/>
        <v>249305.31547477312</v>
      </c>
      <c r="K22" s="1">
        <f t="shared" si="12"/>
        <v>234099.72212885154</v>
      </c>
    </row>
    <row r="23" spans="1:11" x14ac:dyDescent="0.3">
      <c r="A23" s="69" t="s">
        <v>8</v>
      </c>
      <c r="B23">
        <f>B20/B19</f>
        <v>2397.9864961120675</v>
      </c>
      <c r="C23">
        <f t="shared" ref="C23:K23" si="13">C20/C19</f>
        <v>2655.3849972867188</v>
      </c>
      <c r="D23">
        <f t="shared" si="13"/>
        <v>2687.244654981841</v>
      </c>
      <c r="E23">
        <f t="shared" si="13"/>
        <v>1180.9462665128731</v>
      </c>
      <c r="F23">
        <f t="shared" si="13"/>
        <v>2031.1386072590194</v>
      </c>
      <c r="G23">
        <f t="shared" si="13"/>
        <v>1929.6259903681839</v>
      </c>
      <c r="H23">
        <f t="shared" si="13"/>
        <v>321.60241264718877</v>
      </c>
      <c r="I23">
        <f t="shared" si="13"/>
        <v>1335.0031655251948</v>
      </c>
      <c r="J23">
        <f t="shared" si="13"/>
        <v>1125.9707781040822</v>
      </c>
      <c r="K23">
        <f t="shared" si="13"/>
        <v>2076.2236974789917</v>
      </c>
    </row>
    <row r="24" spans="1:11" x14ac:dyDescent="0.3">
      <c r="A24" s="68" t="s">
        <v>30</v>
      </c>
      <c r="B24" s="41">
        <f>SBI!B55</f>
        <v>59544183170</v>
      </c>
      <c r="C24" s="41">
        <f>HDFC!B49</f>
        <v>25304324400</v>
      </c>
      <c r="D24" s="41">
        <f>ICICI!B59</f>
        <v>19584904970</v>
      </c>
      <c r="E24" s="41">
        <f>Axis!B48</f>
        <v>13444179600</v>
      </c>
      <c r="F24" s="41">
        <f>'Kotak Mahindra'!B58</f>
        <v>6204297348</v>
      </c>
      <c r="G24" s="41">
        <f>'Bank of Baroda'!B57</f>
        <v>15258789729</v>
      </c>
      <c r="H24" s="41">
        <f>PNB!B52</f>
        <v>14936489400</v>
      </c>
      <c r="I24" s="41">
        <f>'Canara Bank'!B52</f>
        <v>13810295621</v>
      </c>
      <c r="J24" s="41">
        <f>'Union Bank'!B61</f>
        <v>12883571094</v>
      </c>
      <c r="K24" s="41">
        <f>IDBI!B56</f>
        <v>3314977070</v>
      </c>
    </row>
    <row r="25" spans="1:11" x14ac:dyDescent="0.3">
      <c r="A25" s="69" t="s">
        <v>9</v>
      </c>
      <c r="B25" s="1">
        <f>B20/B24</f>
        <v>9.4985650804083402E-3</v>
      </c>
      <c r="C25" s="1">
        <f t="shared" ref="C25:H25" si="14">C20/C24</f>
        <v>1.8177568890161713E-2</v>
      </c>
      <c r="D25" s="1">
        <f t="shared" si="14"/>
        <v>1.7379017591424135E-2</v>
      </c>
      <c r="E25" s="1">
        <f t="shared" si="14"/>
        <v>8.0723854656032708E-3</v>
      </c>
      <c r="F25" s="1">
        <f t="shared" si="14"/>
        <v>2.4055922472528149E-2</v>
      </c>
      <c r="G25" s="1">
        <f t="shared" si="14"/>
        <v>9.7682734114043178E-3</v>
      </c>
      <c r="H25" s="1">
        <f t="shared" si="14"/>
        <v>2.2417985313202176E-3</v>
      </c>
      <c r="I25" s="1">
        <f>I20/I24</f>
        <v>8.2145887469268677E-3</v>
      </c>
      <c r="J25" s="1">
        <f t="shared" ref="J25" si="15">J20/J24</f>
        <v>6.6066026553491539E-3</v>
      </c>
      <c r="K25" s="1">
        <f t="shared" ref="K25" si="16">K20/K24</f>
        <v>1.1179743394122482E-2</v>
      </c>
    </row>
    <row r="26" spans="1:11" x14ac:dyDescent="0.3">
      <c r="A26" s="68" t="s">
        <v>31</v>
      </c>
      <c r="B26" s="41">
        <f>SBI!F21</f>
        <v>3508445801</v>
      </c>
      <c r="C26" s="41">
        <f>HDFC!F22</f>
        <v>1707540500</v>
      </c>
      <c r="D26" s="41">
        <f>ICICI!F20</f>
        <v>1210668098</v>
      </c>
      <c r="E26" s="41">
        <f>Axis!F8</f>
        <v>874483700</v>
      </c>
      <c r="F26" s="41">
        <f>'Kotak Mahindra'!F8</f>
        <v>421510612</v>
      </c>
      <c r="G26" s="41">
        <f>'Bank of Baroda'!F9</f>
        <v>941386084</v>
      </c>
      <c r="H26" s="41">
        <f>PNB!F8</f>
        <v>868452900</v>
      </c>
      <c r="I26" s="41">
        <f>'Canara Bank'!F7</f>
        <v>858847261</v>
      </c>
      <c r="J26" s="41">
        <f>'Union Bank'!F9</f>
        <v>811631823</v>
      </c>
      <c r="K26" s="41">
        <f>IDBI!F8</f>
        <v>205915271</v>
      </c>
    </row>
    <row r="27" spans="1:11" x14ac:dyDescent="0.3">
      <c r="A27" s="68" t="s">
        <v>32</v>
      </c>
      <c r="B27" s="41">
        <f>SBI!F42</f>
        <v>1899808167</v>
      </c>
      <c r="C27" s="41">
        <f>HDFC!F35</f>
        <v>777799400</v>
      </c>
      <c r="D27" s="41">
        <f>ICICI!F36</f>
        <v>505433879</v>
      </c>
      <c r="E27" s="41">
        <f>Axis!F22</f>
        <v>433891500</v>
      </c>
      <c r="F27" s="41">
        <f>'Kotak Mahindra'!F23</f>
        <v>144111322</v>
      </c>
      <c r="G27" s="41">
        <f>'Bank of Baroda'!F14</f>
        <v>499421689</v>
      </c>
      <c r="H27" s="41">
        <f>PNB!F24</f>
        <v>518169900</v>
      </c>
      <c r="I27" s="41">
        <f>'Canara Bank'!F22</f>
        <v>529900640</v>
      </c>
      <c r="J27" s="41">
        <f>'Union Bank'!F25</f>
        <v>480328447</v>
      </c>
      <c r="K27" s="41">
        <f>IDBI!F24</f>
        <v>91304457</v>
      </c>
    </row>
    <row r="28" spans="1:11" x14ac:dyDescent="0.3">
      <c r="A28" s="68" t="s">
        <v>33</v>
      </c>
      <c r="B28" s="45">
        <f>B26-B27</f>
        <v>1608637634</v>
      </c>
      <c r="C28" s="45">
        <f t="shared" ref="C28:K28" si="17">C26-C27</f>
        <v>929741100</v>
      </c>
      <c r="D28" s="45">
        <f t="shared" si="17"/>
        <v>705234219</v>
      </c>
      <c r="E28" s="45">
        <f t="shared" si="17"/>
        <v>440592200</v>
      </c>
      <c r="F28" s="45">
        <f t="shared" si="17"/>
        <v>277399290</v>
      </c>
      <c r="G28" s="45">
        <f t="shared" si="17"/>
        <v>441964395</v>
      </c>
      <c r="H28" s="45">
        <f t="shared" si="17"/>
        <v>350283000</v>
      </c>
      <c r="I28" s="45">
        <f t="shared" si="17"/>
        <v>328946621</v>
      </c>
      <c r="J28" s="45">
        <f t="shared" si="17"/>
        <v>331303376</v>
      </c>
      <c r="K28" s="45">
        <f t="shared" si="17"/>
        <v>114610814</v>
      </c>
    </row>
    <row r="29" spans="1:11" x14ac:dyDescent="0.3">
      <c r="A29" s="69" t="s">
        <v>34</v>
      </c>
      <c r="B29" s="1">
        <f>B28/B24</f>
        <v>2.701586533494469E-2</v>
      </c>
      <c r="C29" s="1">
        <f t="shared" ref="C29:K29" si="18">C28/C24</f>
        <v>3.6742379891399113E-2</v>
      </c>
      <c r="D29" s="1">
        <f t="shared" si="18"/>
        <v>3.6009070254886207E-2</v>
      </c>
      <c r="E29" s="1">
        <f t="shared" si="18"/>
        <v>3.2771966241807719E-2</v>
      </c>
      <c r="F29" s="1">
        <f t="shared" si="18"/>
        <v>4.4710830967735878E-2</v>
      </c>
      <c r="G29" s="1">
        <f t="shared" si="18"/>
        <v>2.8964577325554679E-2</v>
      </c>
      <c r="H29" s="1">
        <f t="shared" si="18"/>
        <v>2.3451494566052448E-2</v>
      </c>
      <c r="I29" s="1">
        <f t="shared" si="18"/>
        <v>2.3818941319387995E-2</v>
      </c>
      <c r="J29" s="1">
        <f t="shared" si="18"/>
        <v>2.5715182039418489E-2</v>
      </c>
      <c r="K29" s="1">
        <f t="shared" si="18"/>
        <v>3.4573637035745772E-2</v>
      </c>
    </row>
    <row r="30" spans="1:11" x14ac:dyDescent="0.3">
      <c r="A30" s="68" t="s">
        <v>35</v>
      </c>
      <c r="B30" s="41">
        <f>SBI!F69</f>
        <v>753985599</v>
      </c>
      <c r="C30" s="41">
        <f>HDFC!F50</f>
        <v>461487000</v>
      </c>
      <c r="D30" s="41">
        <f>(ICICI!F62)</f>
        <v>462564670</v>
      </c>
      <c r="E30" s="41">
        <f>Axis!F47</f>
        <v>186211800</v>
      </c>
      <c r="F30" s="41">
        <f>'Kotak Mahindra'!F57</f>
        <v>147804421</v>
      </c>
      <c r="G30" s="41">
        <f>'Bank of Baroda'!F40</f>
        <v>205645456</v>
      </c>
      <c r="H30" s="41">
        <f>PNB!F47</f>
        <v>30693500</v>
      </c>
      <c r="I30" s="41">
        <f>'Canara Bank'!F44</f>
        <v>108077964</v>
      </c>
      <c r="J30" s="41">
        <f>'Union Bank'!F49</f>
        <v>84303433</v>
      </c>
      <c r="K30" s="41">
        <f>IDBI!F47</f>
        <v>53048425</v>
      </c>
    </row>
    <row r="31" spans="1:11" x14ac:dyDescent="0.3">
      <c r="A31" s="69" t="s">
        <v>36</v>
      </c>
      <c r="B31" s="1">
        <f>B30/B24</f>
        <v>1.266262393502576E-2</v>
      </c>
      <c r="C31" s="1">
        <f t="shared" ref="C31:K31" si="19">C30/C24</f>
        <v>1.8237475646652714E-2</v>
      </c>
      <c r="D31" s="1">
        <f t="shared" si="19"/>
        <v>2.361842810616405E-2</v>
      </c>
      <c r="E31" s="1">
        <f t="shared" si="19"/>
        <v>1.3850737310888052E-2</v>
      </c>
      <c r="F31" s="1">
        <f t="shared" si="19"/>
        <v>2.3822910590777183E-2</v>
      </c>
      <c r="G31" s="1">
        <f t="shared" si="19"/>
        <v>1.3477180015736227E-2</v>
      </c>
      <c r="H31" s="1">
        <f t="shared" si="19"/>
        <v>2.054934006112574E-3</v>
      </c>
      <c r="I31" s="1">
        <f t="shared" si="19"/>
        <v>7.8258979362944361E-3</v>
      </c>
      <c r="J31" s="1">
        <f t="shared" si="19"/>
        <v>6.5434833544917451E-3</v>
      </c>
      <c r="K31" s="1">
        <f t="shared" si="19"/>
        <v>1.6002652169174732E-2</v>
      </c>
    </row>
    <row r="32" spans="1:11" x14ac:dyDescent="0.3">
      <c r="A32" s="68" t="s">
        <v>37</v>
      </c>
      <c r="B32" s="41">
        <f>SBI!F59</f>
        <v>1898144859</v>
      </c>
      <c r="C32" s="41">
        <f>HDFC!F49</f>
        <v>515336900</v>
      </c>
      <c r="D32" s="41">
        <f>ICICI!F54</f>
        <v>505433879</v>
      </c>
      <c r="E32" s="41">
        <f>Axis!F39</f>
        <v>411017600</v>
      </c>
      <c r="F32" s="41">
        <f>'Kotak Mahindra'!F45</f>
        <v>336450287</v>
      </c>
      <c r="G32" s="41">
        <f>'Bank of Baroda'!F39</f>
        <v>306444635</v>
      </c>
      <c r="H32" s="41">
        <f>PNB!F40</f>
        <v>243356800</v>
      </c>
      <c r="I32" s="41">
        <f>'Canara Bank'!F36</f>
        <v>302454185</v>
      </c>
      <c r="J32" s="41">
        <f>'Union Bank'!F40</f>
        <v>234873032</v>
      </c>
      <c r="K32" s="41">
        <f>IDBI!F42</f>
        <v>72325652</v>
      </c>
    </row>
    <row r="33" spans="1:11" x14ac:dyDescent="0.3">
      <c r="A33" s="69" t="s">
        <v>38</v>
      </c>
      <c r="B33" s="1">
        <f>B32/B20</f>
        <v>3.3560777100002204</v>
      </c>
      <c r="C33" s="1">
        <f t="shared" ref="C33:K33" si="20">C32/C20</f>
        <v>1.1203679970328571</v>
      </c>
      <c r="D33" s="1">
        <f t="shared" si="20"/>
        <v>1.4849699239414955</v>
      </c>
      <c r="E33" s="1">
        <f t="shared" si="20"/>
        <v>3.7872521575355718</v>
      </c>
      <c r="F33" s="1">
        <f t="shared" si="20"/>
        <v>2.2542718297481028</v>
      </c>
      <c r="G33" s="1">
        <f t="shared" si="20"/>
        <v>2.0559574733735597</v>
      </c>
      <c r="H33" s="1">
        <f t="shared" si="20"/>
        <v>7.2677230726961053</v>
      </c>
      <c r="I33" s="1">
        <f t="shared" si="20"/>
        <v>2.666065390340818</v>
      </c>
      <c r="J33" s="1">
        <f t="shared" si="20"/>
        <v>2.7594257221282303</v>
      </c>
      <c r="K33" s="1">
        <f t="shared" si="20"/>
        <v>1.9515513958451771</v>
      </c>
    </row>
    <row r="34" spans="1:11" x14ac:dyDescent="0.3">
      <c r="A34" s="68" t="s">
        <v>40</v>
      </c>
      <c r="B34" s="41">
        <f>SBI!B16</f>
        <v>2473210497</v>
      </c>
      <c r="C34" s="41">
        <f>HDFC!B16</f>
        <v>1171892800</v>
      </c>
      <c r="D34" s="41">
        <f>ICICI!B16</f>
        <v>686489413</v>
      </c>
      <c r="E34" s="41">
        <f>Axis!B16</f>
        <v>661177600</v>
      </c>
      <c r="F34" s="41">
        <f>'Kotak Mahindra'!B16</f>
        <v>199852047</v>
      </c>
      <c r="G34" s="41">
        <f>'Bank of Baroda'!B16</f>
        <v>566962114</v>
      </c>
      <c r="H34" s="41">
        <f>PNB!B16</f>
        <v>782135200</v>
      </c>
      <c r="I34" s="41">
        <f>'Canara Bank'!B16</f>
        <v>550452941</v>
      </c>
      <c r="J34" s="41">
        <f>'Union Bank'!B16</f>
        <v>502581072</v>
      </c>
      <c r="K34" s="41">
        <f>IDBI!B16</f>
        <v>166392810</v>
      </c>
    </row>
    <row r="35" spans="1:11" x14ac:dyDescent="0.3">
      <c r="A35" s="69" t="s">
        <v>41</v>
      </c>
      <c r="B35" s="1">
        <f>B34/B24</f>
        <v>4.153571961746335E-2</v>
      </c>
      <c r="C35" s="1">
        <f t="shared" ref="C35:K35" si="21">C34/C24</f>
        <v>4.6311957651001344E-2</v>
      </c>
      <c r="D35" s="1">
        <f t="shared" si="21"/>
        <v>3.5051965483190187E-2</v>
      </c>
      <c r="E35" s="1">
        <f t="shared" si="21"/>
        <v>4.9179467968428509E-2</v>
      </c>
      <c r="F35" s="1">
        <f t="shared" si="21"/>
        <v>3.2211874413856673E-2</v>
      </c>
      <c r="G35" s="1">
        <f t="shared" si="21"/>
        <v>3.7156427480120761E-2</v>
      </c>
      <c r="H35" s="1">
        <f t="shared" si="21"/>
        <v>5.2364058183578262E-2</v>
      </c>
      <c r="I35" s="1">
        <f t="shared" si="21"/>
        <v>3.9858157718432811E-2</v>
      </c>
      <c r="J35" s="1">
        <f t="shared" si="21"/>
        <v>3.9009453848867781E-2</v>
      </c>
      <c r="K35" s="1">
        <f t="shared" si="21"/>
        <v>5.0194256698131552E-2</v>
      </c>
    </row>
    <row r="36" spans="1:11" x14ac:dyDescent="0.3">
      <c r="A36" s="69" t="s">
        <v>14</v>
      </c>
      <c r="B36" s="1">
        <f>B11/B24</f>
        <v>0.2337990556231859</v>
      </c>
      <c r="C36" s="1">
        <f t="shared" ref="C36:K36" si="22">C11/C24</f>
        <v>0.17346503034872568</v>
      </c>
      <c r="D36" s="1">
        <f t="shared" si="22"/>
        <v>0.20682233006515324</v>
      </c>
      <c r="E36" s="1">
        <f t="shared" si="22"/>
        <v>0.16973477503975029</v>
      </c>
      <c r="F36" s="1">
        <f t="shared" si="22"/>
        <v>2.3610151445629908E-4</v>
      </c>
      <c r="G36" s="1">
        <f t="shared" si="22"/>
        <v>0.22270401764181752</v>
      </c>
      <c r="H36" s="1">
        <f t="shared" si="22"/>
        <v>0.24725123829967702</v>
      </c>
      <c r="I36" s="1">
        <f t="shared" si="22"/>
        <v>0.22488925908851115</v>
      </c>
      <c r="J36" s="1">
        <f t="shared" si="22"/>
        <v>0.20501133728598495</v>
      </c>
      <c r="K36" s="1">
        <f t="shared" si="22"/>
        <v>0.26020373076064746</v>
      </c>
    </row>
    <row r="37" spans="1:11" x14ac:dyDescent="0.3">
      <c r="A37" s="68" t="s">
        <v>43</v>
      </c>
      <c r="B37" s="41">
        <f>SBI!B20</f>
        <v>709908600</v>
      </c>
      <c r="C37" s="41">
        <f>HDFC!B20</f>
        <v>799585300</v>
      </c>
      <c r="D37" s="41">
        <f>ICICI!B20</f>
        <v>678075515</v>
      </c>
      <c r="E37" s="41">
        <f>Axis!B20</f>
        <v>425901700</v>
      </c>
      <c r="F37" s="41">
        <f>'Kotak Mahindra'!B19</f>
        <v>229401424</v>
      </c>
      <c r="G37" s="41">
        <f>'Bank of Baroda'!B19</f>
        <v>456771774</v>
      </c>
      <c r="H37" s="41">
        <f>PNB!B19</f>
        <v>791149600</v>
      </c>
      <c r="I37" s="41">
        <f>'Canara Bank'!B19</f>
        <v>866575264</v>
      </c>
      <c r="J37" s="41">
        <f>'Union Bank'!B20</f>
        <v>623407568</v>
      </c>
      <c r="K37" s="41">
        <f>IDBI!B20</f>
        <v>127126694</v>
      </c>
    </row>
    <row r="38" spans="1:11" x14ac:dyDescent="0.3">
      <c r="A38" s="68" t="s">
        <v>42</v>
      </c>
      <c r="B38" s="45">
        <f>B34+B37</f>
        <v>3183119097</v>
      </c>
      <c r="C38" s="45">
        <f t="shared" ref="C38:K38" si="23">C34+C37</f>
        <v>1971478100</v>
      </c>
      <c r="D38" s="45">
        <f t="shared" si="23"/>
        <v>1364564928</v>
      </c>
      <c r="E38" s="45">
        <f t="shared" si="23"/>
        <v>1087079300</v>
      </c>
      <c r="F38" s="45">
        <f t="shared" si="23"/>
        <v>429253471</v>
      </c>
      <c r="G38" s="45">
        <f t="shared" si="23"/>
        <v>1023733888</v>
      </c>
      <c r="H38" s="45">
        <f t="shared" si="23"/>
        <v>1573284800</v>
      </c>
      <c r="I38" s="45">
        <f t="shared" si="23"/>
        <v>1417028205</v>
      </c>
      <c r="J38" s="45">
        <f t="shared" si="23"/>
        <v>1125988640</v>
      </c>
      <c r="K38" s="45">
        <f t="shared" si="23"/>
        <v>293519504</v>
      </c>
    </row>
    <row r="39" spans="1:11" x14ac:dyDescent="0.3">
      <c r="A39" s="69" t="s">
        <v>44</v>
      </c>
      <c r="B39" s="1">
        <f>B38/B17</f>
        <v>7.1234056261969589E-2</v>
      </c>
      <c r="C39" s="1">
        <f t="shared" ref="C39:K39" si="24">C38/C17</f>
        <v>0.10471751121715474</v>
      </c>
      <c r="D39" s="1">
        <f t="shared" si="24"/>
        <v>0.11269645636956158</v>
      </c>
      <c r="E39" s="1">
        <f t="shared" si="24"/>
        <v>0.11493454093692962</v>
      </c>
      <c r="F39" s="1">
        <f t="shared" si="24"/>
        <v>0.11881704971299567</v>
      </c>
      <c r="G39" s="1">
        <f t="shared" si="24"/>
        <v>8.2914781890128936E-2</v>
      </c>
      <c r="H39" s="1">
        <f t="shared" si="24"/>
        <v>0.12192725791209028</v>
      </c>
      <c r="I39" s="1">
        <f t="shared" si="24"/>
        <v>0.12018017578141672</v>
      </c>
      <c r="J39" s="1">
        <f t="shared" si="24"/>
        <v>0.10050581153382723</v>
      </c>
      <c r="K39" s="1">
        <f t="shared" si="24"/>
        <v>0.11496045217268339</v>
      </c>
    </row>
    <row r="40" spans="1:11" x14ac:dyDescent="0.3">
      <c r="A40" s="69" t="s">
        <v>1052</v>
      </c>
      <c r="B40" s="1">
        <f>B4/B3</f>
        <v>2.8114097797631431E-2</v>
      </c>
      <c r="C40" s="1">
        <f t="shared" ref="C40:K40" si="25">C4/C3</f>
        <v>1.1965359063392361E-2</v>
      </c>
      <c r="D40" s="1">
        <f t="shared" si="25"/>
        <v>2.8829173465593636E-2</v>
      </c>
      <c r="E40" s="1">
        <f t="shared" si="25"/>
        <v>2.1581493442432396E-2</v>
      </c>
      <c r="F40" s="1">
        <f t="shared" si="25"/>
        <v>1.8093107704163565E-2</v>
      </c>
      <c r="G40" s="1">
        <f t="shared" si="25"/>
        <v>4.3955076418601524E-2</v>
      </c>
      <c r="H40" s="1">
        <f t="shared" si="25"/>
        <v>0.9492126288979551</v>
      </c>
      <c r="I40" s="1">
        <f t="shared" si="25"/>
        <v>6.3691830293478385E-2</v>
      </c>
      <c r="J40" s="1">
        <f>J4/J3</f>
        <v>8.7550617220566548E-2</v>
      </c>
      <c r="K40" s="1">
        <f t="shared" si="25"/>
        <v>7.5613127515556017E-2</v>
      </c>
    </row>
    <row r="42" spans="1:11" ht="57.6" x14ac:dyDescent="0.3">
      <c r="A42" s="38" t="s">
        <v>1018</v>
      </c>
      <c r="B42" s="38" t="s">
        <v>88</v>
      </c>
      <c r="C42" s="38" t="s">
        <v>1019</v>
      </c>
      <c r="D42" s="38" t="s">
        <v>1039</v>
      </c>
    </row>
    <row r="43" spans="1:11" x14ac:dyDescent="0.3">
      <c r="A43" s="39" t="s">
        <v>1020</v>
      </c>
      <c r="B43" s="39" t="s">
        <v>1021</v>
      </c>
      <c r="C43" s="40">
        <v>1.4763227000000001</v>
      </c>
      <c r="D43" s="42">
        <v>1.37706579838073</v>
      </c>
    </row>
    <row r="44" spans="1:11" x14ac:dyDescent="0.3">
      <c r="A44" s="39" t="s">
        <v>1022</v>
      </c>
      <c r="B44" s="39" t="s">
        <v>1023</v>
      </c>
      <c r="C44" s="40">
        <v>1.6574396999999998</v>
      </c>
      <c r="D44" s="42">
        <v>1.5581902539026</v>
      </c>
    </row>
    <row r="45" spans="1:11" x14ac:dyDescent="0.3">
      <c r="A45" s="39" t="s">
        <v>1024</v>
      </c>
      <c r="B45" s="39" t="s">
        <v>1025</v>
      </c>
      <c r="C45" s="40">
        <v>0.91627340000000002</v>
      </c>
      <c r="D45" s="42">
        <v>1.25032805172963</v>
      </c>
    </row>
    <row r="46" spans="1:11" x14ac:dyDescent="0.3">
      <c r="A46" s="39" t="s">
        <v>1026</v>
      </c>
      <c r="B46" s="39" t="s">
        <v>1027</v>
      </c>
      <c r="C46" s="40">
        <v>0.92435929999999999</v>
      </c>
      <c r="D46" s="42">
        <v>1.1352541053540199</v>
      </c>
    </row>
    <row r="47" spans="1:11" x14ac:dyDescent="0.3">
      <c r="A47" s="39" t="s">
        <v>1028</v>
      </c>
      <c r="B47" s="39" t="s">
        <v>1029</v>
      </c>
      <c r="C47" s="40">
        <v>0.53530040000000001</v>
      </c>
      <c r="D47" s="42">
        <v>0.95697055617402105</v>
      </c>
    </row>
    <row r="48" spans="1:11" x14ac:dyDescent="0.3">
      <c r="A48" s="39" t="s">
        <v>1030</v>
      </c>
      <c r="B48" s="39" t="s">
        <v>1031</v>
      </c>
      <c r="C48" s="40">
        <v>1.0562936999999999</v>
      </c>
      <c r="D48" s="42">
        <v>1.32343384269311</v>
      </c>
    </row>
    <row r="49" spans="1:4" x14ac:dyDescent="0.3">
      <c r="A49" s="39" t="s">
        <v>1032</v>
      </c>
      <c r="B49" s="39" t="s">
        <v>82</v>
      </c>
      <c r="C49" s="40">
        <v>0.71480120000000003</v>
      </c>
      <c r="D49" s="42">
        <v>1.2964828422867201</v>
      </c>
    </row>
    <row r="50" spans="1:4" x14ac:dyDescent="0.3">
      <c r="A50" s="39" t="s">
        <v>1033</v>
      </c>
      <c r="B50" s="39" t="s">
        <v>1034</v>
      </c>
      <c r="C50" s="40">
        <v>0.76322749999999995</v>
      </c>
      <c r="D50" s="42">
        <v>1.5678316275953601</v>
      </c>
    </row>
    <row r="51" spans="1:4" x14ac:dyDescent="0.3">
      <c r="A51" s="39" t="s">
        <v>1035</v>
      </c>
      <c r="B51" s="39" t="s">
        <v>1036</v>
      </c>
      <c r="C51" s="40">
        <v>0.57594319999999999</v>
      </c>
      <c r="D51" s="42">
        <v>1.2953531832624201</v>
      </c>
    </row>
    <row r="52" spans="1:4" x14ac:dyDescent="0.3">
      <c r="A52" s="39" t="s">
        <v>1037</v>
      </c>
      <c r="B52" s="39" t="s">
        <v>1038</v>
      </c>
      <c r="C52" s="40">
        <v>0.32258740000000002</v>
      </c>
      <c r="D52" s="42">
        <v>1.6547750935232299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1ABF-DA64-4223-913F-AB5F91C0D244}">
  <dimension ref="A1:F143"/>
  <sheetViews>
    <sheetView topLeftCell="A101" workbookViewId="0">
      <selection activeCell="E110" sqref="E110"/>
    </sheetView>
  </sheetViews>
  <sheetFormatPr defaultRowHeight="14.4" x14ac:dyDescent="0.3"/>
  <cols>
    <col min="1" max="1" width="53.21875" customWidth="1"/>
    <col min="2" max="2" width="24" customWidth="1"/>
    <col min="5" max="5" width="36.5546875" customWidth="1"/>
    <col min="6" max="6" width="27.5546875" customWidth="1"/>
  </cols>
  <sheetData>
    <row r="1" spans="1:6" ht="15" thickBot="1" x14ac:dyDescent="0.35">
      <c r="A1" s="11" t="s">
        <v>87</v>
      </c>
      <c r="B1" s="12"/>
    </row>
    <row r="2" spans="1:6" ht="15" thickTop="1" x14ac:dyDescent="0.3">
      <c r="A2" s="13" t="s">
        <v>88</v>
      </c>
      <c r="B2" s="14" t="s">
        <v>260</v>
      </c>
    </row>
    <row r="3" spans="1:6" x14ac:dyDescent="0.3">
      <c r="A3" s="13" t="s">
        <v>90</v>
      </c>
      <c r="B3" s="13" t="s">
        <v>91</v>
      </c>
    </row>
    <row r="4" spans="1:6" x14ac:dyDescent="0.3">
      <c r="A4" s="13" t="s">
        <v>92</v>
      </c>
      <c r="B4" s="13" t="s">
        <v>91</v>
      </c>
    </row>
    <row r="5" spans="1:6" x14ac:dyDescent="0.3">
      <c r="A5" s="13" t="s">
        <v>93</v>
      </c>
      <c r="B5" s="13" t="s">
        <v>94</v>
      </c>
    </row>
    <row r="6" spans="1:6" x14ac:dyDescent="0.3">
      <c r="A6" s="13" t="s">
        <v>95</v>
      </c>
      <c r="B6" s="13" t="s">
        <v>96</v>
      </c>
    </row>
    <row r="7" spans="1:6" x14ac:dyDescent="0.3">
      <c r="A7" s="13" t="s">
        <v>97</v>
      </c>
      <c r="B7" s="13" t="s">
        <v>98</v>
      </c>
    </row>
    <row r="8" spans="1:6" x14ac:dyDescent="0.3">
      <c r="A8" s="13" t="s">
        <v>99</v>
      </c>
      <c r="B8" s="13" t="s">
        <v>100</v>
      </c>
    </row>
    <row r="9" spans="1:6" x14ac:dyDescent="0.3">
      <c r="A9" s="13" t="s">
        <v>101</v>
      </c>
      <c r="B9" s="13" t="s">
        <v>102</v>
      </c>
    </row>
    <row r="10" spans="1:6" x14ac:dyDescent="0.3">
      <c r="A10" s="13" t="s">
        <v>103</v>
      </c>
      <c r="B10" s="15">
        <v>45196.311094270801</v>
      </c>
    </row>
    <row r="11" spans="1:6" x14ac:dyDescent="0.3">
      <c r="A11" s="16" t="s">
        <v>104</v>
      </c>
      <c r="B11" s="17" t="s">
        <v>105</v>
      </c>
    </row>
    <row r="12" spans="1:6" x14ac:dyDescent="0.3">
      <c r="A12" s="18" t="s">
        <v>106</v>
      </c>
      <c r="B12" s="19">
        <v>45016</v>
      </c>
    </row>
    <row r="14" spans="1:6" ht="33" customHeight="1" x14ac:dyDescent="0.3">
      <c r="A14" s="20" t="s">
        <v>107</v>
      </c>
      <c r="B14" s="16"/>
      <c r="E14" s="20" t="s">
        <v>208</v>
      </c>
      <c r="F14" s="16"/>
    </row>
    <row r="15" spans="1:6" ht="27.6" x14ac:dyDescent="0.3">
      <c r="A15" s="20" t="s">
        <v>108</v>
      </c>
      <c r="B15" s="21" t="s">
        <v>109</v>
      </c>
      <c r="E15" s="20" t="s">
        <v>108</v>
      </c>
      <c r="F15" s="21" t="s">
        <v>109</v>
      </c>
    </row>
    <row r="16" spans="1:6" ht="27.6" x14ac:dyDescent="0.3">
      <c r="A16" s="22" t="s">
        <v>261</v>
      </c>
      <c r="B16" s="23">
        <v>2473210497</v>
      </c>
      <c r="E16" s="26" t="s">
        <v>63</v>
      </c>
      <c r="F16" s="27">
        <v>4733781412</v>
      </c>
    </row>
    <row r="17" spans="1:6" ht="28.8" customHeight="1" x14ac:dyDescent="0.3">
      <c r="A17" s="22" t="s">
        <v>262</v>
      </c>
      <c r="B17" s="24">
        <v>216284177</v>
      </c>
      <c r="E17" s="22" t="s">
        <v>328</v>
      </c>
      <c r="F17" s="23">
        <v>2287407465</v>
      </c>
    </row>
    <row r="18" spans="1:6" ht="28.2" customHeight="1" x14ac:dyDescent="0.3">
      <c r="A18" s="22" t="s">
        <v>263</v>
      </c>
      <c r="B18" s="24">
        <v>2256926320</v>
      </c>
      <c r="E18" s="22" t="s">
        <v>329</v>
      </c>
      <c r="F18" s="23">
        <v>1068248528</v>
      </c>
    </row>
    <row r="19" spans="1:6" ht="36" customHeight="1" x14ac:dyDescent="0.3">
      <c r="A19" s="22" t="s">
        <v>264</v>
      </c>
      <c r="B19" s="24">
        <v>0</v>
      </c>
      <c r="E19" s="22" t="s">
        <v>330</v>
      </c>
      <c r="F19" s="23">
        <v>39164569</v>
      </c>
    </row>
    <row r="20" spans="1:6" ht="27.6" x14ac:dyDescent="0.3">
      <c r="A20" s="22" t="s">
        <v>265</v>
      </c>
      <c r="B20" s="23">
        <v>709908600</v>
      </c>
      <c r="E20" s="22" t="s">
        <v>331</v>
      </c>
      <c r="F20" s="23">
        <v>113625239</v>
      </c>
    </row>
    <row r="21" spans="1:6" ht="37.799999999999997" customHeight="1" x14ac:dyDescent="0.3">
      <c r="A21" s="22" t="s">
        <v>266</v>
      </c>
      <c r="B21" s="24">
        <v>12621941</v>
      </c>
      <c r="E21" s="26" t="s">
        <v>332</v>
      </c>
      <c r="F21" s="27">
        <v>3508445801</v>
      </c>
    </row>
    <row r="22" spans="1:6" ht="27.6" x14ac:dyDescent="0.3">
      <c r="A22" s="22" t="s">
        <v>267</v>
      </c>
      <c r="B22" s="24">
        <v>43954130</v>
      </c>
      <c r="E22" s="22" t="s">
        <v>62</v>
      </c>
      <c r="F22" s="23">
        <v>1225335611</v>
      </c>
    </row>
    <row r="23" spans="1:6" ht="27.6" customHeight="1" x14ac:dyDescent="0.3">
      <c r="A23" s="22" t="s">
        <v>268</v>
      </c>
      <c r="B23" s="24">
        <v>77704434</v>
      </c>
      <c r="E23" s="22" t="s">
        <v>333</v>
      </c>
      <c r="F23" s="24">
        <v>259132995</v>
      </c>
    </row>
    <row r="24" spans="1:6" ht="32.4" customHeight="1" x14ac:dyDescent="0.3">
      <c r="A24" s="22" t="s">
        <v>269</v>
      </c>
      <c r="B24" s="24">
        <v>0</v>
      </c>
      <c r="E24" s="22" t="s">
        <v>334</v>
      </c>
      <c r="F24" s="23"/>
    </row>
    <row r="25" spans="1:6" ht="24.6" customHeight="1" x14ac:dyDescent="0.3">
      <c r="A25" s="22" t="s">
        <v>270</v>
      </c>
      <c r="B25" s="24">
        <v>443978648</v>
      </c>
      <c r="E25" s="22" t="s">
        <v>335</v>
      </c>
      <c r="F25" s="24">
        <v>0</v>
      </c>
    </row>
    <row r="26" spans="1:6" ht="27.6" customHeight="1" x14ac:dyDescent="0.3">
      <c r="A26" s="22" t="s">
        <v>271</v>
      </c>
      <c r="B26" s="24">
        <v>18168021</v>
      </c>
      <c r="E26" s="22" t="s">
        <v>336</v>
      </c>
      <c r="F26" s="24">
        <v>51580859</v>
      </c>
    </row>
    <row r="27" spans="1:6" ht="28.2" customHeight="1" x14ac:dyDescent="0.3">
      <c r="A27" s="22" t="s">
        <v>272</v>
      </c>
      <c r="B27" s="24">
        <v>113481426</v>
      </c>
      <c r="E27" s="22" t="s">
        <v>337</v>
      </c>
      <c r="F27" s="23"/>
    </row>
    <row r="28" spans="1:6" ht="31.2" customHeight="1" x14ac:dyDescent="0.3">
      <c r="A28" s="22" t="s">
        <v>70</v>
      </c>
      <c r="B28" s="23">
        <v>19131078564</v>
      </c>
      <c r="E28" s="22" t="s">
        <v>338</v>
      </c>
      <c r="F28" s="25">
        <v>-49226098</v>
      </c>
    </row>
    <row r="29" spans="1:6" ht="30.6" customHeight="1" x14ac:dyDescent="0.3">
      <c r="A29" s="22" t="s">
        <v>273</v>
      </c>
      <c r="B29" s="24">
        <v>13572213954</v>
      </c>
      <c r="E29" s="22" t="s">
        <v>339</v>
      </c>
      <c r="F29" s="25">
        <v>-290316</v>
      </c>
    </row>
    <row r="30" spans="1:6" ht="24.6" customHeight="1" x14ac:dyDescent="0.3">
      <c r="A30" s="22" t="s">
        <v>274</v>
      </c>
      <c r="B30" s="24">
        <v>1051338856</v>
      </c>
      <c r="E30" s="22" t="s">
        <v>340</v>
      </c>
      <c r="F30" s="24">
        <v>53854563</v>
      </c>
    </row>
    <row r="31" spans="1:6" ht="25.2" customHeight="1" x14ac:dyDescent="0.3">
      <c r="A31" s="22" t="s">
        <v>275</v>
      </c>
      <c r="B31" s="24">
        <v>2851344160</v>
      </c>
      <c r="E31" s="22" t="s">
        <v>341</v>
      </c>
      <c r="F31" s="24">
        <v>26625</v>
      </c>
    </row>
    <row r="32" spans="1:6" ht="24" customHeight="1" x14ac:dyDescent="0.3">
      <c r="A32" s="22" t="s">
        <v>276</v>
      </c>
      <c r="B32" s="24">
        <v>160131897</v>
      </c>
      <c r="E32" s="22" t="s">
        <v>342</v>
      </c>
      <c r="F32" s="23"/>
    </row>
    <row r="33" spans="1:6" ht="36" customHeight="1" x14ac:dyDescent="0.3">
      <c r="A33" s="22" t="s">
        <v>277</v>
      </c>
      <c r="B33" s="24">
        <v>349159839</v>
      </c>
      <c r="E33" s="22" t="s">
        <v>343</v>
      </c>
      <c r="F33" s="24">
        <v>68004106</v>
      </c>
    </row>
    <row r="34" spans="1:6" ht="27" customHeight="1" x14ac:dyDescent="0.3">
      <c r="A34" s="22" t="s">
        <v>278</v>
      </c>
      <c r="B34" s="24">
        <v>1760239</v>
      </c>
      <c r="E34" s="22" t="s">
        <v>344</v>
      </c>
      <c r="F34" s="24">
        <v>707515178</v>
      </c>
    </row>
    <row r="35" spans="1:6" ht="28.8" customHeight="1" x14ac:dyDescent="0.3">
      <c r="A35" s="22" t="s">
        <v>279</v>
      </c>
      <c r="B35" s="24">
        <v>301678814</v>
      </c>
      <c r="E35" s="22" t="s">
        <v>345</v>
      </c>
      <c r="F35" s="24">
        <v>77286719</v>
      </c>
    </row>
    <row r="36" spans="1:6" ht="24" customHeight="1" x14ac:dyDescent="0.3">
      <c r="A36" s="22" t="s">
        <v>280</v>
      </c>
      <c r="B36" s="24">
        <v>843450805</v>
      </c>
      <c r="E36" s="22" t="s">
        <v>346</v>
      </c>
      <c r="F36" s="24">
        <v>57450980</v>
      </c>
    </row>
    <row r="37" spans="1:6" ht="27.6" x14ac:dyDescent="0.3">
      <c r="A37" s="22" t="s">
        <v>71</v>
      </c>
      <c r="B37" s="23">
        <v>32679021273</v>
      </c>
      <c r="E37" s="26" t="s">
        <v>62</v>
      </c>
      <c r="F37" s="27">
        <v>1225335611</v>
      </c>
    </row>
    <row r="38" spans="1:6" ht="27.6" x14ac:dyDescent="0.3">
      <c r="A38" s="22" t="s">
        <v>281</v>
      </c>
      <c r="B38" s="24">
        <v>5125014</v>
      </c>
      <c r="E38" s="22" t="s">
        <v>32</v>
      </c>
      <c r="F38" s="23">
        <v>1899808167</v>
      </c>
    </row>
    <row r="39" spans="1:6" ht="24" customHeight="1" x14ac:dyDescent="0.3">
      <c r="A39" s="22" t="s">
        <v>282</v>
      </c>
      <c r="B39" s="24">
        <v>27337564885</v>
      </c>
      <c r="E39" s="22" t="s">
        <v>347</v>
      </c>
      <c r="F39" s="24">
        <v>1635187832</v>
      </c>
    </row>
    <row r="40" spans="1:6" ht="36" customHeight="1" x14ac:dyDescent="0.3">
      <c r="A40" s="22" t="s">
        <v>283</v>
      </c>
      <c r="B40" s="24">
        <v>1520955224</v>
      </c>
      <c r="E40" s="22" t="s">
        <v>348</v>
      </c>
      <c r="F40" s="24">
        <v>183175075</v>
      </c>
    </row>
    <row r="41" spans="1:6" ht="26.4" customHeight="1" x14ac:dyDescent="0.3">
      <c r="A41" s="22" t="s">
        <v>284</v>
      </c>
      <c r="B41" s="24">
        <v>3815376150</v>
      </c>
      <c r="E41" s="22" t="s">
        <v>349</v>
      </c>
      <c r="F41" s="24">
        <v>81445260</v>
      </c>
    </row>
    <row r="42" spans="1:6" ht="27.6" x14ac:dyDescent="0.3">
      <c r="A42" s="22" t="s">
        <v>285</v>
      </c>
      <c r="B42" s="23">
        <v>444073810</v>
      </c>
      <c r="E42" s="26" t="s">
        <v>220</v>
      </c>
      <c r="F42" s="27">
        <v>1899808167</v>
      </c>
    </row>
    <row r="43" spans="1:6" ht="27.6" x14ac:dyDescent="0.3">
      <c r="A43" s="22" t="s">
        <v>130</v>
      </c>
      <c r="B43" s="24">
        <v>359459765</v>
      </c>
      <c r="E43" s="22" t="s">
        <v>237</v>
      </c>
      <c r="F43" s="23">
        <v>1898144859</v>
      </c>
    </row>
    <row r="44" spans="1:6" ht="27.6" x14ac:dyDescent="0.3">
      <c r="A44" s="22" t="s">
        <v>131</v>
      </c>
      <c r="B44" s="24">
        <v>5059027</v>
      </c>
      <c r="E44" s="22" t="s">
        <v>350</v>
      </c>
      <c r="F44" s="24">
        <v>619209112</v>
      </c>
    </row>
    <row r="45" spans="1:6" ht="27.6" x14ac:dyDescent="0.3">
      <c r="A45" s="22" t="s">
        <v>286</v>
      </c>
      <c r="B45" s="24">
        <v>441772623</v>
      </c>
      <c r="E45" s="22" t="s">
        <v>351</v>
      </c>
      <c r="F45" s="24">
        <v>61030583</v>
      </c>
    </row>
    <row r="46" spans="1:6" ht="27.6" x14ac:dyDescent="0.3">
      <c r="A46" s="22" t="s">
        <v>287</v>
      </c>
      <c r="B46" s="24">
        <v>660204</v>
      </c>
      <c r="E46" s="22" t="s">
        <v>352</v>
      </c>
      <c r="F46" s="24">
        <v>8106823</v>
      </c>
    </row>
    <row r="47" spans="1:6" ht="41.4" x14ac:dyDescent="0.3">
      <c r="A47" s="22" t="s">
        <v>288</v>
      </c>
      <c r="B47" s="24">
        <v>3175460</v>
      </c>
      <c r="E47" s="22" t="s">
        <v>353</v>
      </c>
      <c r="F47" s="24">
        <v>34192691</v>
      </c>
    </row>
    <row r="48" spans="1:6" ht="21" customHeight="1" x14ac:dyDescent="0.3">
      <c r="A48" s="22" t="s">
        <v>133</v>
      </c>
      <c r="B48" s="25">
        <v>-366053269</v>
      </c>
      <c r="E48" s="22" t="s">
        <v>354</v>
      </c>
      <c r="F48" s="24">
        <v>36447949</v>
      </c>
    </row>
    <row r="49" spans="1:6" ht="30" customHeight="1" x14ac:dyDescent="0.3">
      <c r="A49" s="22" t="s">
        <v>73</v>
      </c>
      <c r="B49" s="23">
        <v>4106890426</v>
      </c>
      <c r="E49" s="22" t="s">
        <v>355</v>
      </c>
      <c r="F49" s="24">
        <v>508037</v>
      </c>
    </row>
    <row r="50" spans="1:6" ht="21.6" customHeight="1" x14ac:dyDescent="0.3">
      <c r="A50" s="22" t="s">
        <v>289</v>
      </c>
      <c r="B50" s="24">
        <v>433812067</v>
      </c>
      <c r="E50" s="22" t="s">
        <v>356</v>
      </c>
      <c r="F50" s="24">
        <v>131837</v>
      </c>
    </row>
    <row r="51" spans="1:6" ht="25.8" customHeight="1" x14ac:dyDescent="0.3">
      <c r="A51" s="22" t="s">
        <v>290</v>
      </c>
      <c r="B51" s="24">
        <v>168897362</v>
      </c>
      <c r="E51" s="22" t="s">
        <v>357</v>
      </c>
      <c r="F51" s="24">
        <v>2848275</v>
      </c>
    </row>
    <row r="52" spans="1:6" ht="27.6" x14ac:dyDescent="0.3">
      <c r="A52" s="22" t="s">
        <v>291</v>
      </c>
      <c r="B52" s="24">
        <v>111363822</v>
      </c>
      <c r="E52" s="22" t="s">
        <v>358</v>
      </c>
      <c r="F52" s="24">
        <v>5164362</v>
      </c>
    </row>
    <row r="53" spans="1:6" ht="24" customHeight="1" x14ac:dyDescent="0.3">
      <c r="A53" s="22" t="s">
        <v>292</v>
      </c>
      <c r="B53" s="24">
        <v>15383627</v>
      </c>
      <c r="E53" s="22" t="s">
        <v>359</v>
      </c>
      <c r="F53" s="24">
        <v>7660689</v>
      </c>
    </row>
    <row r="54" spans="1:6" ht="20.399999999999999" customHeight="1" x14ac:dyDescent="0.3">
      <c r="A54" s="22" t="s">
        <v>73</v>
      </c>
      <c r="B54" s="24">
        <v>3377433548</v>
      </c>
      <c r="E54" s="22" t="s">
        <v>235</v>
      </c>
      <c r="F54" s="24">
        <v>13055944</v>
      </c>
    </row>
    <row r="55" spans="1:6" x14ac:dyDescent="0.3">
      <c r="A55" s="26" t="s">
        <v>30</v>
      </c>
      <c r="B55" s="27">
        <v>59544183170</v>
      </c>
      <c r="E55" s="22" t="s">
        <v>236</v>
      </c>
      <c r="F55" s="24">
        <v>53406901</v>
      </c>
    </row>
    <row r="56" spans="1:6" ht="23.4" customHeight="1" x14ac:dyDescent="0.3">
      <c r="A56" s="22" t="s">
        <v>67</v>
      </c>
      <c r="B56" s="23">
        <v>44685355068</v>
      </c>
      <c r="E56" s="22" t="s">
        <v>360</v>
      </c>
      <c r="F56" s="24">
        <v>38768974</v>
      </c>
    </row>
    <row r="57" spans="1:6" ht="27.6" customHeight="1" x14ac:dyDescent="0.3">
      <c r="A57" s="22" t="s">
        <v>293</v>
      </c>
      <c r="B57" s="24">
        <v>31604031</v>
      </c>
      <c r="E57" s="22" t="s">
        <v>361</v>
      </c>
      <c r="F57" s="24">
        <v>782271814</v>
      </c>
    </row>
    <row r="58" spans="1:6" ht="16.2" customHeight="1" x14ac:dyDescent="0.3">
      <c r="A58" s="22" t="s">
        <v>294</v>
      </c>
      <c r="B58" s="24">
        <v>3025729464</v>
      </c>
      <c r="E58" s="22" t="s">
        <v>362</v>
      </c>
      <c r="F58" s="24">
        <v>235340868</v>
      </c>
    </row>
    <row r="59" spans="1:6" ht="27.6" x14ac:dyDescent="0.3">
      <c r="A59" s="22" t="s">
        <v>295</v>
      </c>
      <c r="B59" s="24">
        <v>16007860897</v>
      </c>
      <c r="E59" s="26" t="s">
        <v>237</v>
      </c>
      <c r="F59" s="27">
        <v>1898144859</v>
      </c>
    </row>
    <row r="60" spans="1:6" ht="14.4" customHeight="1" x14ac:dyDescent="0.3">
      <c r="A60" s="22" t="s">
        <v>296</v>
      </c>
      <c r="B60" s="24">
        <v>76116556</v>
      </c>
      <c r="E60" s="22" t="s">
        <v>363</v>
      </c>
      <c r="F60" s="23">
        <v>108732900</v>
      </c>
    </row>
    <row r="61" spans="1:6" ht="18" customHeight="1" x14ac:dyDescent="0.3">
      <c r="A61" s="22" t="s">
        <v>297</v>
      </c>
      <c r="B61" s="24">
        <v>25544044120</v>
      </c>
      <c r="E61" s="22" t="s">
        <v>364</v>
      </c>
      <c r="F61" s="23"/>
    </row>
    <row r="62" spans="1:6" ht="25.2" customHeight="1" x14ac:dyDescent="0.3">
      <c r="A62" s="22" t="s">
        <v>68</v>
      </c>
      <c r="B62" s="23">
        <v>5211519498</v>
      </c>
      <c r="E62" s="22" t="s">
        <v>365</v>
      </c>
      <c r="F62" s="23"/>
    </row>
    <row r="63" spans="1:6" ht="31.2" customHeight="1" x14ac:dyDescent="0.3">
      <c r="A63" s="22" t="s">
        <v>298</v>
      </c>
      <c r="B63" s="24">
        <v>409696106</v>
      </c>
      <c r="E63" s="22" t="s">
        <v>366</v>
      </c>
      <c r="F63" s="23"/>
    </row>
    <row r="64" spans="1:6" ht="29.4" customHeight="1" x14ac:dyDescent="0.3">
      <c r="A64" s="22" t="s">
        <v>299</v>
      </c>
      <c r="B64" s="24">
        <v>4801823392</v>
      </c>
      <c r="E64" s="22" t="s">
        <v>367</v>
      </c>
      <c r="F64" s="30">
        <v>-464100</v>
      </c>
    </row>
    <row r="65" spans="1:6" ht="20.399999999999999" customHeight="1" x14ac:dyDescent="0.3">
      <c r="A65" s="22" t="s">
        <v>300</v>
      </c>
      <c r="B65" s="23">
        <v>5929629229</v>
      </c>
      <c r="E65" s="22" t="s">
        <v>368</v>
      </c>
      <c r="F65" s="23">
        <v>14838800</v>
      </c>
    </row>
    <row r="66" spans="1:6" ht="22.2" customHeight="1" x14ac:dyDescent="0.3">
      <c r="A66" s="22" t="s">
        <v>301</v>
      </c>
      <c r="B66" s="24">
        <v>274081208</v>
      </c>
      <c r="E66" s="22" t="s">
        <v>369</v>
      </c>
      <c r="F66" s="23">
        <v>56415000</v>
      </c>
    </row>
    <row r="67" spans="1:6" ht="20.399999999999999" customHeight="1" x14ac:dyDescent="0.3">
      <c r="A67" s="22" t="s">
        <v>289</v>
      </c>
      <c r="B67" s="24">
        <v>274950255</v>
      </c>
      <c r="E67" s="22" t="s">
        <v>370</v>
      </c>
      <c r="F67" s="23">
        <v>2320187</v>
      </c>
    </row>
    <row r="68" spans="1:6" ht="28.2" customHeight="1" x14ac:dyDescent="0.3">
      <c r="A68" s="22" t="s">
        <v>302</v>
      </c>
      <c r="B68" s="24">
        <v>38018</v>
      </c>
      <c r="E68" s="26" t="s">
        <v>371</v>
      </c>
      <c r="F68" s="27">
        <v>181842787</v>
      </c>
    </row>
    <row r="69" spans="1:6" ht="24.6" customHeight="1" x14ac:dyDescent="0.3">
      <c r="A69" s="22" t="s">
        <v>303</v>
      </c>
      <c r="B69" s="24">
        <v>5117232809</v>
      </c>
      <c r="E69" s="26" t="s">
        <v>372</v>
      </c>
      <c r="F69" s="27">
        <v>753985599</v>
      </c>
    </row>
    <row r="70" spans="1:6" ht="26.4" customHeight="1" x14ac:dyDescent="0.3">
      <c r="A70" s="22" t="s">
        <v>304</v>
      </c>
      <c r="B70" s="24">
        <v>263326939</v>
      </c>
      <c r="E70" s="26" t="s">
        <v>373</v>
      </c>
      <c r="F70" s="27">
        <v>753985599</v>
      </c>
    </row>
    <row r="71" spans="1:6" ht="27.6" x14ac:dyDescent="0.3">
      <c r="A71" s="26" t="s">
        <v>69</v>
      </c>
      <c r="B71" s="27">
        <v>55826503795</v>
      </c>
      <c r="E71" s="22" t="s">
        <v>374</v>
      </c>
      <c r="F71" s="23">
        <v>231826500</v>
      </c>
    </row>
    <row r="72" spans="1:6" ht="27.6" x14ac:dyDescent="0.3">
      <c r="A72" s="22" t="s">
        <v>45</v>
      </c>
      <c r="B72" s="23">
        <v>8924612</v>
      </c>
      <c r="E72" s="22" t="s">
        <v>375</v>
      </c>
      <c r="F72" s="30">
        <v>-43427900</v>
      </c>
    </row>
    <row r="73" spans="1:6" ht="27" customHeight="1" x14ac:dyDescent="0.3">
      <c r="A73" s="22" t="s">
        <v>150</v>
      </c>
      <c r="B73" s="23">
        <v>3580388569</v>
      </c>
      <c r="E73" s="22" t="s">
        <v>376</v>
      </c>
      <c r="F73" s="31">
        <v>2700</v>
      </c>
    </row>
    <row r="74" spans="1:6" ht="41.4" x14ac:dyDescent="0.3">
      <c r="A74" s="22" t="s">
        <v>305</v>
      </c>
      <c r="B74" s="24">
        <v>1023095032</v>
      </c>
      <c r="E74" s="26" t="s">
        <v>377</v>
      </c>
      <c r="F74" s="27">
        <v>188401300</v>
      </c>
    </row>
    <row r="75" spans="1:6" ht="31.2" customHeight="1" x14ac:dyDescent="0.3">
      <c r="A75" s="22" t="s">
        <v>306</v>
      </c>
      <c r="B75" s="24">
        <v>160026267</v>
      </c>
      <c r="E75" s="26" t="s">
        <v>378</v>
      </c>
      <c r="F75" s="27">
        <v>565584299</v>
      </c>
    </row>
    <row r="76" spans="1:6" ht="23.4" customHeight="1" x14ac:dyDescent="0.3">
      <c r="A76" s="22" t="s">
        <v>307</v>
      </c>
      <c r="B76" s="24">
        <v>791154768</v>
      </c>
      <c r="E76" s="22" t="s">
        <v>379</v>
      </c>
      <c r="F76" s="23">
        <v>11914521</v>
      </c>
    </row>
    <row r="77" spans="1:6" ht="20.399999999999999" customHeight="1" x14ac:dyDescent="0.3">
      <c r="A77" s="22" t="s">
        <v>308</v>
      </c>
      <c r="B77" s="24">
        <v>122713817</v>
      </c>
      <c r="E77" s="26" t="s">
        <v>380</v>
      </c>
      <c r="F77" s="27">
        <v>11914521</v>
      </c>
    </row>
    <row r="78" spans="1:6" ht="21.6" customHeight="1" x14ac:dyDescent="0.3">
      <c r="A78" s="22" t="s">
        <v>309</v>
      </c>
      <c r="B78" s="24">
        <v>143317449</v>
      </c>
      <c r="E78" s="26" t="s">
        <v>247</v>
      </c>
      <c r="F78" s="27">
        <v>577498820</v>
      </c>
    </row>
    <row r="79" spans="1:6" ht="27.6" x14ac:dyDescent="0.3">
      <c r="A79" s="22" t="s">
        <v>310</v>
      </c>
      <c r="B79" s="24">
        <v>277562590</v>
      </c>
      <c r="E79" s="22" t="s">
        <v>164</v>
      </c>
      <c r="F79" s="23">
        <v>21017092</v>
      </c>
    </row>
    <row r="80" spans="1:6" ht="27.6" x14ac:dyDescent="0.3">
      <c r="A80" s="22" t="s">
        <v>311</v>
      </c>
      <c r="B80" s="24">
        <v>639825804</v>
      </c>
      <c r="E80" s="26" t="s">
        <v>164</v>
      </c>
      <c r="F80" s="27">
        <v>21017092</v>
      </c>
    </row>
    <row r="81" spans="1:6" ht="24.6" customHeight="1" x14ac:dyDescent="0.3">
      <c r="A81" s="22" t="s">
        <v>312</v>
      </c>
      <c r="B81" s="24">
        <v>419233028</v>
      </c>
      <c r="E81" s="26" t="s">
        <v>381</v>
      </c>
      <c r="F81" s="27">
        <v>556481728</v>
      </c>
    </row>
    <row r="82" spans="1:6" ht="20.399999999999999" customHeight="1" x14ac:dyDescent="0.3">
      <c r="A82" s="22" t="s">
        <v>313</v>
      </c>
      <c r="B82" s="24">
        <v>3459814</v>
      </c>
      <c r="E82" s="26" t="s">
        <v>382</v>
      </c>
      <c r="F82" s="27">
        <v>556481728</v>
      </c>
    </row>
    <row r="83" spans="1:6" ht="25.2" customHeight="1" x14ac:dyDescent="0.3">
      <c r="A83" s="26" t="s">
        <v>314</v>
      </c>
      <c r="B83" s="27">
        <v>3589313181</v>
      </c>
      <c r="E83" s="26" t="s">
        <v>383</v>
      </c>
      <c r="F83" s="27">
        <v>556481728</v>
      </c>
    </row>
    <row r="84" spans="1:6" ht="21.6" customHeight="1" x14ac:dyDescent="0.3">
      <c r="A84" s="22" t="s">
        <v>164</v>
      </c>
      <c r="B84" s="23">
        <v>128366194</v>
      </c>
      <c r="E84" s="22" t="s">
        <v>384</v>
      </c>
      <c r="F84" s="23">
        <v>8924611.7100000009</v>
      </c>
    </row>
    <row r="85" spans="1:6" ht="19.2" customHeight="1" x14ac:dyDescent="0.3">
      <c r="A85" s="26" t="s">
        <v>164</v>
      </c>
      <c r="B85" s="27">
        <v>128366194</v>
      </c>
      <c r="E85" s="22" t="s">
        <v>253</v>
      </c>
      <c r="F85" s="28">
        <v>62.35</v>
      </c>
    </row>
    <row r="86" spans="1:6" ht="22.8" customHeight="1" x14ac:dyDescent="0.3">
      <c r="A86" s="26" t="s">
        <v>315</v>
      </c>
      <c r="B86" s="27">
        <v>3717679375</v>
      </c>
      <c r="E86" s="22" t="s">
        <v>254</v>
      </c>
      <c r="F86" s="28">
        <v>62.35</v>
      </c>
    </row>
    <row r="87" spans="1:6" ht="25.8" customHeight="1" x14ac:dyDescent="0.3">
      <c r="A87" s="26" t="s">
        <v>316</v>
      </c>
      <c r="B87" s="27">
        <v>59544183170</v>
      </c>
      <c r="E87" s="22" t="s">
        <v>385</v>
      </c>
      <c r="F87" s="23">
        <v>556481728</v>
      </c>
    </row>
    <row r="88" spans="1:6" ht="21.6" customHeight="1" x14ac:dyDescent="0.3">
      <c r="A88" s="22" t="s">
        <v>317</v>
      </c>
      <c r="B88" s="23">
        <v>8924611.9299999997</v>
      </c>
      <c r="E88" s="22" t="s">
        <v>386</v>
      </c>
      <c r="F88" s="23">
        <v>8924611.7100000009</v>
      </c>
    </row>
    <row r="89" spans="1:6" ht="24" customHeight="1" x14ac:dyDescent="0.3">
      <c r="A89" s="22" t="s">
        <v>168</v>
      </c>
      <c r="B89" s="23">
        <v>0</v>
      </c>
      <c r="E89" s="22" t="s">
        <v>387</v>
      </c>
      <c r="F89" s="28">
        <v>62.35</v>
      </c>
    </row>
    <row r="90" spans="1:6" ht="24.6" customHeight="1" x14ac:dyDescent="0.3">
      <c r="A90" s="22" t="s">
        <v>169</v>
      </c>
      <c r="B90" s="23">
        <v>8924611.9299999997</v>
      </c>
      <c r="E90" s="22" t="s">
        <v>258</v>
      </c>
      <c r="F90" s="28">
        <v>62.35</v>
      </c>
    </row>
    <row r="91" spans="1:6" ht="27.6" x14ac:dyDescent="0.3">
      <c r="A91" s="22" t="s">
        <v>318</v>
      </c>
      <c r="B91" s="23">
        <v>2893900</v>
      </c>
      <c r="E91" s="22" t="s">
        <v>388</v>
      </c>
      <c r="F91" s="23">
        <v>43767400</v>
      </c>
    </row>
    <row r="92" spans="1:6" ht="27.6" x14ac:dyDescent="0.3">
      <c r="A92" s="22" t="s">
        <v>319</v>
      </c>
      <c r="B92" s="24">
        <v>532600</v>
      </c>
      <c r="E92" s="22" t="s">
        <v>389</v>
      </c>
      <c r="F92" s="23">
        <v>2848275</v>
      </c>
    </row>
    <row r="93" spans="1:6" ht="24.6" customHeight="1" x14ac:dyDescent="0.3">
      <c r="A93" s="22" t="s">
        <v>320</v>
      </c>
      <c r="B93" s="24">
        <v>1944700</v>
      </c>
      <c r="E93" s="22" t="s">
        <v>390</v>
      </c>
      <c r="F93" s="23">
        <v>2848275</v>
      </c>
    </row>
    <row r="94" spans="1:6" ht="23.4" customHeight="1" x14ac:dyDescent="0.3">
      <c r="A94" s="22" t="s">
        <v>321</v>
      </c>
      <c r="B94" s="24">
        <v>416600</v>
      </c>
      <c r="E94" s="22" t="s">
        <v>391</v>
      </c>
      <c r="F94" s="23">
        <v>36955986</v>
      </c>
    </row>
    <row r="95" spans="1:6" ht="29.4" customHeight="1" x14ac:dyDescent="0.3">
      <c r="A95" s="22" t="s">
        <v>170</v>
      </c>
      <c r="B95" s="23">
        <v>50000000</v>
      </c>
      <c r="E95" s="22" t="s">
        <v>392</v>
      </c>
      <c r="F95" s="23">
        <v>556481728</v>
      </c>
    </row>
    <row r="96" spans="1:6" ht="36.6" customHeight="1" x14ac:dyDescent="0.3">
      <c r="A96" s="22" t="s">
        <v>174</v>
      </c>
      <c r="B96" s="23">
        <v>8924611.9299999997</v>
      </c>
      <c r="E96" s="22" t="s">
        <v>393</v>
      </c>
      <c r="F96" s="23">
        <v>8924611.7100000009</v>
      </c>
    </row>
    <row r="97" spans="1:6" ht="33" customHeight="1" x14ac:dyDescent="0.3">
      <c r="A97" s="22" t="s">
        <v>322</v>
      </c>
      <c r="B97" s="23">
        <v>8924611.9299999997</v>
      </c>
      <c r="E97" s="22" t="s">
        <v>394</v>
      </c>
      <c r="F97" s="23">
        <v>8924611.7100000009</v>
      </c>
    </row>
    <row r="98" spans="1:6" ht="32.4" customHeight="1" x14ac:dyDescent="0.3">
      <c r="A98" s="22" t="s">
        <v>323</v>
      </c>
      <c r="B98" s="28">
        <v>1</v>
      </c>
      <c r="E98" s="22" t="s">
        <v>395</v>
      </c>
      <c r="F98" s="28">
        <v>62.35</v>
      </c>
    </row>
    <row r="99" spans="1:6" ht="29.4" customHeight="1" x14ac:dyDescent="0.3">
      <c r="A99" s="22" t="s">
        <v>324</v>
      </c>
      <c r="B99" s="23">
        <v>0</v>
      </c>
      <c r="E99" s="22" t="s">
        <v>396</v>
      </c>
      <c r="F99" s="28">
        <v>62.35</v>
      </c>
    </row>
    <row r="100" spans="1:6" ht="33" customHeight="1" x14ac:dyDescent="0.3">
      <c r="A100" s="22" t="s">
        <v>178</v>
      </c>
      <c r="B100" s="23"/>
      <c r="E100" s="22" t="s">
        <v>397</v>
      </c>
      <c r="F100" s="28">
        <v>62.35</v>
      </c>
    </row>
    <row r="101" spans="1:6" ht="29.4" customHeight="1" x14ac:dyDescent="0.3">
      <c r="A101" s="22" t="s">
        <v>179</v>
      </c>
      <c r="B101" s="29">
        <v>10.59</v>
      </c>
      <c r="E101" s="22" t="s">
        <v>398</v>
      </c>
      <c r="F101" s="23">
        <v>556481728</v>
      </c>
    </row>
    <row r="102" spans="1:6" ht="28.2" customHeight="1" x14ac:dyDescent="0.3">
      <c r="A102" s="22" t="s">
        <v>180</v>
      </c>
      <c r="B102" s="29">
        <v>12.29</v>
      </c>
      <c r="E102" s="22" t="s">
        <v>399</v>
      </c>
      <c r="F102" s="28">
        <v>1</v>
      </c>
    </row>
    <row r="103" spans="1:6" ht="28.8" customHeight="1" x14ac:dyDescent="0.3">
      <c r="A103" s="22" t="s">
        <v>181</v>
      </c>
      <c r="B103" s="29">
        <v>2.5499999999999998</v>
      </c>
      <c r="E103" s="22" t="s">
        <v>400</v>
      </c>
      <c r="F103" s="23">
        <v>556481728</v>
      </c>
    </row>
    <row r="104" spans="1:6" ht="36.6" customHeight="1" x14ac:dyDescent="0.3">
      <c r="A104" s="22" t="s">
        <v>182</v>
      </c>
      <c r="B104" s="29">
        <v>14.84</v>
      </c>
      <c r="E104" s="22" t="s">
        <v>401</v>
      </c>
      <c r="F104" s="23">
        <v>556481728</v>
      </c>
    </row>
    <row r="105" spans="1:6" ht="36.6" customHeight="1" x14ac:dyDescent="0.3">
      <c r="A105" s="22" t="s">
        <v>187</v>
      </c>
      <c r="B105" s="23">
        <v>3115669600</v>
      </c>
      <c r="E105" s="22" t="s">
        <v>402</v>
      </c>
      <c r="F105" s="28">
        <v>62.35</v>
      </c>
    </row>
    <row r="106" spans="1:6" ht="36" customHeight="1" x14ac:dyDescent="0.3">
      <c r="A106" s="22" t="s">
        <v>188</v>
      </c>
      <c r="B106" s="23">
        <v>500987200</v>
      </c>
      <c r="E106" s="22" t="s">
        <v>403</v>
      </c>
      <c r="F106" s="23">
        <v>556481728</v>
      </c>
    </row>
    <row r="107" spans="1:6" ht="22.2" customHeight="1" x14ac:dyDescent="0.3">
      <c r="A107" s="22" t="s">
        <v>184</v>
      </c>
      <c r="B107" s="23">
        <v>3616656800</v>
      </c>
      <c r="E107" s="22" t="s">
        <v>404</v>
      </c>
      <c r="F107" s="28">
        <v>1</v>
      </c>
    </row>
    <row r="108" spans="1:6" ht="27" customHeight="1" x14ac:dyDescent="0.3">
      <c r="A108" s="22" t="s">
        <v>185</v>
      </c>
      <c r="B108" s="23">
        <v>748942100</v>
      </c>
    </row>
    <row r="109" spans="1:6" ht="14.4" customHeight="1" x14ac:dyDescent="0.3">
      <c r="A109" s="22" t="s">
        <v>186</v>
      </c>
      <c r="B109" s="23">
        <v>4365598900</v>
      </c>
    </row>
    <row r="110" spans="1:6" ht="15" customHeight="1" x14ac:dyDescent="0.3">
      <c r="A110" s="22" t="s">
        <v>183</v>
      </c>
      <c r="B110" s="23">
        <v>29416779400</v>
      </c>
    </row>
    <row r="111" spans="1:6" ht="18" customHeight="1" x14ac:dyDescent="0.3">
      <c r="A111" s="22" t="s">
        <v>189</v>
      </c>
      <c r="B111" s="29">
        <v>5.85</v>
      </c>
    </row>
    <row r="112" spans="1:6" ht="16.2" customHeight="1" x14ac:dyDescent="0.3">
      <c r="A112" s="22" t="s">
        <v>190</v>
      </c>
      <c r="B112" s="29">
        <v>148.30000000000001</v>
      </c>
    </row>
    <row r="113" spans="1:2" ht="26.4" customHeight="1" x14ac:dyDescent="0.3">
      <c r="A113" s="22" t="s">
        <v>191</v>
      </c>
      <c r="B113" s="29">
        <v>114.8</v>
      </c>
    </row>
    <row r="114" spans="1:2" ht="18.600000000000001" customHeight="1" x14ac:dyDescent="0.3">
      <c r="A114" s="22" t="s">
        <v>192</v>
      </c>
      <c r="B114" s="23">
        <v>235858</v>
      </c>
    </row>
    <row r="115" spans="1:2" ht="17.399999999999999" customHeight="1" x14ac:dyDescent="0.3">
      <c r="A115" s="22" t="s">
        <v>193</v>
      </c>
      <c r="B115" s="23">
        <v>918741200</v>
      </c>
    </row>
    <row r="116" spans="1:2" ht="19.2" customHeight="1" x14ac:dyDescent="0.3">
      <c r="A116" s="22" t="s">
        <v>194</v>
      </c>
      <c r="B116" s="23">
        <v>918741200</v>
      </c>
    </row>
    <row r="117" spans="1:2" ht="17.399999999999999" customHeight="1" x14ac:dyDescent="0.3">
      <c r="A117" s="22" t="s">
        <v>196</v>
      </c>
      <c r="B117" s="23">
        <v>38224200</v>
      </c>
    </row>
    <row r="118" spans="1:2" ht="12.6" customHeight="1" x14ac:dyDescent="0.3">
      <c r="A118" s="22" t="s">
        <v>195</v>
      </c>
      <c r="B118" s="23">
        <v>956965400</v>
      </c>
    </row>
    <row r="119" spans="1:2" ht="18" customHeight="1" x14ac:dyDescent="0.3">
      <c r="A119" s="22" t="s">
        <v>197</v>
      </c>
      <c r="B119" s="23">
        <v>214970000</v>
      </c>
    </row>
    <row r="120" spans="1:2" ht="18" customHeight="1" x14ac:dyDescent="0.3">
      <c r="A120" s="22" t="s">
        <v>198</v>
      </c>
      <c r="B120" s="29">
        <v>0.66</v>
      </c>
    </row>
    <row r="121" spans="1:2" ht="19.2" customHeight="1" x14ac:dyDescent="0.3">
      <c r="A121" s="22" t="s">
        <v>199</v>
      </c>
      <c r="B121" s="23">
        <v>918741200</v>
      </c>
    </row>
    <row r="122" spans="1:2" ht="21" customHeight="1" x14ac:dyDescent="0.3">
      <c r="A122" s="22" t="s">
        <v>200</v>
      </c>
      <c r="B122" s="23">
        <v>1261900</v>
      </c>
    </row>
    <row r="123" spans="1:2" ht="18.600000000000001" customHeight="1" x14ac:dyDescent="0.3">
      <c r="A123" s="22" t="s">
        <v>201</v>
      </c>
      <c r="B123" s="23">
        <v>2728600</v>
      </c>
    </row>
    <row r="124" spans="1:2" ht="19.2" customHeight="1" x14ac:dyDescent="0.3">
      <c r="A124" s="22" t="s">
        <v>202</v>
      </c>
      <c r="B124" s="23">
        <v>1632700</v>
      </c>
    </row>
    <row r="125" spans="1:2" ht="18.600000000000001" customHeight="1" x14ac:dyDescent="0.3">
      <c r="A125" s="22" t="s">
        <v>203</v>
      </c>
      <c r="B125" s="23">
        <v>5623200</v>
      </c>
    </row>
    <row r="126" spans="1:2" ht="16.8" customHeight="1" x14ac:dyDescent="0.3">
      <c r="A126" s="22" t="s">
        <v>205</v>
      </c>
      <c r="B126" s="23">
        <v>314525500</v>
      </c>
    </row>
    <row r="127" spans="1:2" ht="18" customHeight="1" x14ac:dyDescent="0.3">
      <c r="A127" s="22" t="s">
        <v>205</v>
      </c>
      <c r="B127" s="23">
        <v>260653000</v>
      </c>
    </row>
    <row r="128" spans="1:2" ht="20.399999999999999" customHeight="1" x14ac:dyDescent="0.3">
      <c r="A128" s="22" t="s">
        <v>205</v>
      </c>
      <c r="B128" s="23">
        <v>239330200</v>
      </c>
    </row>
    <row r="129" spans="1:2" ht="17.399999999999999" customHeight="1" x14ac:dyDescent="0.3">
      <c r="A129" s="22" t="s">
        <v>205</v>
      </c>
      <c r="B129" s="23">
        <v>550368100</v>
      </c>
    </row>
    <row r="130" spans="1:2" ht="15.6" customHeight="1" x14ac:dyDescent="0.3">
      <c r="A130" s="22" t="s">
        <v>205</v>
      </c>
      <c r="B130" s="23">
        <v>913469300</v>
      </c>
    </row>
    <row r="131" spans="1:2" ht="22.2" customHeight="1" x14ac:dyDescent="0.3">
      <c r="A131" s="22" t="s">
        <v>205</v>
      </c>
      <c r="B131" s="23">
        <v>684941800</v>
      </c>
    </row>
    <row r="132" spans="1:2" ht="21" customHeight="1" x14ac:dyDescent="0.3">
      <c r="A132" s="22" t="s">
        <v>205</v>
      </c>
      <c r="B132" s="23">
        <v>1974619200</v>
      </c>
    </row>
    <row r="133" spans="1:2" ht="18" customHeight="1" x14ac:dyDescent="0.3">
      <c r="A133" s="22" t="s">
        <v>205</v>
      </c>
      <c r="B133" s="23">
        <v>2429297100</v>
      </c>
    </row>
    <row r="134" spans="1:2" ht="20.399999999999999" customHeight="1" x14ac:dyDescent="0.3">
      <c r="A134" s="22" t="s">
        <v>206</v>
      </c>
      <c r="B134" s="23">
        <v>11790956000</v>
      </c>
    </row>
    <row r="135" spans="1:2" ht="17.399999999999999" customHeight="1" x14ac:dyDescent="0.3">
      <c r="A135" s="22" t="s">
        <v>206</v>
      </c>
      <c r="B135" s="23">
        <v>4941680600</v>
      </c>
    </row>
    <row r="136" spans="1:2" ht="19.8" customHeight="1" x14ac:dyDescent="0.3">
      <c r="A136" s="22" t="s">
        <v>206</v>
      </c>
      <c r="B136" s="23">
        <v>8699393900</v>
      </c>
    </row>
    <row r="137" spans="1:2" ht="17.399999999999999" customHeight="1" x14ac:dyDescent="0.3">
      <c r="A137" s="22" t="s">
        <v>325</v>
      </c>
      <c r="B137" s="29">
        <v>91.91</v>
      </c>
    </row>
    <row r="138" spans="1:2" ht="23.4" customHeight="1" x14ac:dyDescent="0.3">
      <c r="A138" s="22" t="s">
        <v>326</v>
      </c>
      <c r="B138" s="23">
        <v>3073390000</v>
      </c>
    </row>
    <row r="139" spans="1:2" ht="23.4" customHeight="1" x14ac:dyDescent="0.3">
      <c r="A139" s="22" t="s">
        <v>326</v>
      </c>
      <c r="B139" s="23">
        <v>3390060000</v>
      </c>
    </row>
    <row r="140" spans="1:2" ht="22.2" customHeight="1" x14ac:dyDescent="0.3">
      <c r="A140" s="22" t="s">
        <v>204</v>
      </c>
      <c r="B140" s="23">
        <v>3115804</v>
      </c>
    </row>
    <row r="141" spans="1:2" x14ac:dyDescent="0.3">
      <c r="A141" s="22" t="s">
        <v>327</v>
      </c>
      <c r="B141" s="29">
        <v>43.8</v>
      </c>
    </row>
    <row r="142" spans="1:2" x14ac:dyDescent="0.3">
      <c r="A142" s="22" t="s">
        <v>207</v>
      </c>
      <c r="B142" s="23">
        <v>33384011400</v>
      </c>
    </row>
    <row r="143" spans="1:2" x14ac:dyDescent="0.3">
      <c r="A143" s="22" t="s">
        <v>207</v>
      </c>
      <c r="B143" s="23">
        <v>5105967200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7606-ECF9-4BD0-B192-4844842F8E2C}">
  <sheetPr>
    <pageSetUpPr fitToPage="1"/>
  </sheetPr>
  <dimension ref="A1:F131"/>
  <sheetViews>
    <sheetView topLeftCell="A19" workbookViewId="0">
      <selection activeCell="B33" sqref="B33"/>
    </sheetView>
  </sheetViews>
  <sheetFormatPr defaultRowHeight="14.4" x14ac:dyDescent="0.3"/>
  <cols>
    <col min="1" max="1" width="38.109375" customWidth="1"/>
    <col min="2" max="2" width="28.33203125" customWidth="1"/>
    <col min="5" max="5" width="27.6640625" customWidth="1"/>
    <col min="6" max="6" width="34.109375" customWidth="1"/>
  </cols>
  <sheetData>
    <row r="1" spans="1:6" ht="15" thickBot="1" x14ac:dyDescent="0.35">
      <c r="A1" s="11" t="s">
        <v>87</v>
      </c>
      <c r="B1" s="12"/>
    </row>
    <row r="2" spans="1:6" ht="15" thickTop="1" x14ac:dyDescent="0.3">
      <c r="A2" s="13" t="s">
        <v>88</v>
      </c>
      <c r="B2" s="14" t="s">
        <v>89</v>
      </c>
    </row>
    <row r="3" spans="1:6" x14ac:dyDescent="0.3">
      <c r="A3" s="13" t="s">
        <v>90</v>
      </c>
      <c r="B3" s="13" t="s">
        <v>91</v>
      </c>
    </row>
    <row r="4" spans="1:6" x14ac:dyDescent="0.3">
      <c r="A4" s="13" t="s">
        <v>92</v>
      </c>
      <c r="B4" s="13" t="s">
        <v>91</v>
      </c>
    </row>
    <row r="5" spans="1:6" x14ac:dyDescent="0.3">
      <c r="A5" s="13" t="s">
        <v>93</v>
      </c>
      <c r="B5" s="13" t="s">
        <v>94</v>
      </c>
    </row>
    <row r="6" spans="1:6" x14ac:dyDescent="0.3">
      <c r="A6" s="13" t="s">
        <v>95</v>
      </c>
      <c r="B6" s="13" t="s">
        <v>96</v>
      </c>
    </row>
    <row r="7" spans="1:6" x14ac:dyDescent="0.3">
      <c r="A7" s="13" t="s">
        <v>97</v>
      </c>
      <c r="B7" s="13" t="s">
        <v>98</v>
      </c>
    </row>
    <row r="8" spans="1:6" x14ac:dyDescent="0.3">
      <c r="A8" s="13" t="s">
        <v>99</v>
      </c>
      <c r="B8" s="13" t="s">
        <v>100</v>
      </c>
    </row>
    <row r="9" spans="1:6" x14ac:dyDescent="0.3">
      <c r="A9" s="13" t="s">
        <v>101</v>
      </c>
      <c r="B9" s="13" t="s">
        <v>102</v>
      </c>
    </row>
    <row r="10" spans="1:6" x14ac:dyDescent="0.3">
      <c r="A10" s="13" t="s">
        <v>103</v>
      </c>
      <c r="B10" s="15">
        <v>45196.310412858802</v>
      </c>
    </row>
    <row r="11" spans="1:6" x14ac:dyDescent="0.3">
      <c r="A11" s="16" t="s">
        <v>104</v>
      </c>
      <c r="B11" s="17" t="s">
        <v>105</v>
      </c>
    </row>
    <row r="12" spans="1:6" x14ac:dyDescent="0.3">
      <c r="A12" s="18" t="s">
        <v>106</v>
      </c>
      <c r="B12" s="19">
        <v>45016</v>
      </c>
    </row>
    <row r="14" spans="1:6" ht="110.4" x14ac:dyDescent="0.3">
      <c r="A14" s="20" t="s">
        <v>107</v>
      </c>
      <c r="B14" s="16"/>
      <c r="E14" s="20" t="s">
        <v>208</v>
      </c>
      <c r="F14" s="16"/>
    </row>
    <row r="15" spans="1:6" ht="27.6" x14ac:dyDescent="0.3">
      <c r="A15" s="20" t="s">
        <v>108</v>
      </c>
      <c r="B15" s="21" t="s">
        <v>109</v>
      </c>
      <c r="E15" s="20" t="s">
        <v>108</v>
      </c>
      <c r="F15" s="21" t="s">
        <v>109</v>
      </c>
    </row>
    <row r="16" spans="1:6" ht="27.6" x14ac:dyDescent="0.3">
      <c r="A16" s="22" t="s">
        <v>110</v>
      </c>
      <c r="B16" s="23">
        <v>1171892800</v>
      </c>
      <c r="E16" s="26" t="s">
        <v>63</v>
      </c>
      <c r="F16" s="27">
        <v>2046661000</v>
      </c>
    </row>
    <row r="17" spans="1:6" ht="27.6" x14ac:dyDescent="0.3">
      <c r="A17" s="22" t="s">
        <v>111</v>
      </c>
      <c r="B17" s="24">
        <v>132713500</v>
      </c>
      <c r="E17" s="22" t="s">
        <v>61</v>
      </c>
      <c r="F17" s="23">
        <v>1707540500</v>
      </c>
    </row>
    <row r="18" spans="1:6" ht="69" x14ac:dyDescent="0.3">
      <c r="A18" s="22" t="s">
        <v>112</v>
      </c>
      <c r="B18" s="24">
        <v>943919300</v>
      </c>
      <c r="E18" s="22" t="s">
        <v>209</v>
      </c>
      <c r="F18" s="24">
        <v>1357673300</v>
      </c>
    </row>
    <row r="19" spans="1:6" ht="55.2" x14ac:dyDescent="0.3">
      <c r="A19" s="22" t="s">
        <v>113</v>
      </c>
      <c r="B19" s="24">
        <v>95260000</v>
      </c>
      <c r="E19" s="22" t="s">
        <v>210</v>
      </c>
      <c r="F19" s="24">
        <v>311733000</v>
      </c>
    </row>
    <row r="20" spans="1:6" ht="151.80000000000001" x14ac:dyDescent="0.3">
      <c r="A20" s="22" t="s">
        <v>114</v>
      </c>
      <c r="B20" s="23">
        <v>799585300</v>
      </c>
      <c r="E20" s="22" t="s">
        <v>211</v>
      </c>
      <c r="F20" s="24">
        <v>11492500</v>
      </c>
    </row>
    <row r="21" spans="1:6" x14ac:dyDescent="0.3">
      <c r="A21" s="22" t="s">
        <v>115</v>
      </c>
      <c r="B21" s="24">
        <v>455275400</v>
      </c>
      <c r="E21" s="22" t="s">
        <v>212</v>
      </c>
      <c r="F21" s="24">
        <v>26641700</v>
      </c>
    </row>
    <row r="22" spans="1:6" ht="27.6" x14ac:dyDescent="0.3">
      <c r="A22" s="22" t="s">
        <v>116</v>
      </c>
      <c r="B22" s="24">
        <v>119538800</v>
      </c>
      <c r="E22" s="26" t="s">
        <v>31</v>
      </c>
      <c r="F22" s="27">
        <v>1707540500</v>
      </c>
    </row>
    <row r="23" spans="1:6" ht="27.6" x14ac:dyDescent="0.3">
      <c r="A23" s="22" t="s">
        <v>117</v>
      </c>
      <c r="B23" s="24">
        <v>79910100</v>
      </c>
      <c r="E23" s="22" t="s">
        <v>62</v>
      </c>
      <c r="F23" s="23">
        <v>339120500</v>
      </c>
    </row>
    <row r="24" spans="1:6" ht="41.4" x14ac:dyDescent="0.3">
      <c r="A24" s="22" t="s">
        <v>118</v>
      </c>
      <c r="B24" s="24">
        <v>144861000</v>
      </c>
      <c r="E24" s="22" t="s">
        <v>213</v>
      </c>
      <c r="F24" s="24">
        <v>262632100</v>
      </c>
    </row>
    <row r="25" spans="1:6" ht="69" x14ac:dyDescent="0.3">
      <c r="A25" s="22" t="s">
        <v>70</v>
      </c>
      <c r="B25" s="23">
        <v>5115817100</v>
      </c>
      <c r="E25" s="22" t="s">
        <v>214</v>
      </c>
      <c r="F25" s="25">
        <v>-4855900</v>
      </c>
    </row>
    <row r="26" spans="1:6" ht="27.6" x14ac:dyDescent="0.3">
      <c r="A26" s="22" t="s">
        <v>119</v>
      </c>
      <c r="B26" s="24">
        <v>4388618200</v>
      </c>
      <c r="E26" s="22" t="s">
        <v>215</v>
      </c>
      <c r="F26" s="25">
        <v>-5458200</v>
      </c>
    </row>
    <row r="27" spans="1:6" ht="27.6" x14ac:dyDescent="0.3">
      <c r="A27" s="22" t="s">
        <v>120</v>
      </c>
      <c r="B27" s="24">
        <v>5225300</v>
      </c>
      <c r="E27" s="22" t="s">
        <v>216</v>
      </c>
      <c r="F27" s="24">
        <v>933800</v>
      </c>
    </row>
    <row r="28" spans="1:6" x14ac:dyDescent="0.3">
      <c r="A28" s="22" t="s">
        <v>121</v>
      </c>
      <c r="B28" s="24">
        <v>541259900</v>
      </c>
      <c r="E28" s="22" t="s">
        <v>217</v>
      </c>
      <c r="F28" s="24">
        <v>40818500</v>
      </c>
    </row>
    <row r="29" spans="1:6" ht="27.6" x14ac:dyDescent="0.3">
      <c r="A29" s="22" t="s">
        <v>122</v>
      </c>
      <c r="B29" s="24">
        <v>165703700</v>
      </c>
      <c r="E29" s="22" t="s">
        <v>218</v>
      </c>
      <c r="F29" s="24">
        <v>45050200</v>
      </c>
    </row>
    <row r="30" spans="1:6" ht="27.6" x14ac:dyDescent="0.3">
      <c r="A30" s="22" t="s">
        <v>123</v>
      </c>
      <c r="B30" s="24">
        <v>797200</v>
      </c>
      <c r="E30" s="26" t="s">
        <v>219</v>
      </c>
      <c r="F30" s="27">
        <v>339120500</v>
      </c>
    </row>
    <row r="31" spans="1:6" x14ac:dyDescent="0.3">
      <c r="A31" s="22" t="s">
        <v>124</v>
      </c>
      <c r="B31" s="24">
        <v>26400</v>
      </c>
      <c r="E31" s="22" t="s">
        <v>220</v>
      </c>
      <c r="F31" s="23">
        <v>777799400</v>
      </c>
    </row>
    <row r="32" spans="1:6" x14ac:dyDescent="0.3">
      <c r="A32" s="22" t="s">
        <v>125</v>
      </c>
      <c r="B32" s="24">
        <v>14186400</v>
      </c>
      <c r="E32" s="22" t="s">
        <v>221</v>
      </c>
      <c r="F32" s="24">
        <v>615095900</v>
      </c>
    </row>
    <row r="33" spans="1:6" ht="27.6" x14ac:dyDescent="0.3">
      <c r="A33" s="22" t="s">
        <v>71</v>
      </c>
      <c r="B33" s="23">
        <v>16619492900</v>
      </c>
      <c r="E33" s="22" t="s">
        <v>222</v>
      </c>
      <c r="F33" s="24">
        <v>127964900</v>
      </c>
    </row>
    <row r="34" spans="1:6" x14ac:dyDescent="0.3">
      <c r="A34" s="22" t="s">
        <v>126</v>
      </c>
      <c r="B34" s="24">
        <v>64038800</v>
      </c>
      <c r="E34" s="22" t="s">
        <v>223</v>
      </c>
      <c r="F34" s="24">
        <v>34738600</v>
      </c>
    </row>
    <row r="35" spans="1:6" x14ac:dyDescent="0.3">
      <c r="A35" s="22" t="s">
        <v>127</v>
      </c>
      <c r="B35" s="24">
        <v>22962900</v>
      </c>
      <c r="E35" s="26" t="s">
        <v>224</v>
      </c>
      <c r="F35" s="27">
        <v>777799400</v>
      </c>
    </row>
    <row r="36" spans="1:6" x14ac:dyDescent="0.3">
      <c r="A36" s="22" t="s">
        <v>71</v>
      </c>
      <c r="B36" s="24">
        <v>16137964700</v>
      </c>
      <c r="E36" s="22" t="s">
        <v>225</v>
      </c>
      <c r="F36" s="23">
        <v>515336900</v>
      </c>
    </row>
    <row r="37" spans="1:6" x14ac:dyDescent="0.3">
      <c r="A37" s="22" t="s">
        <v>128</v>
      </c>
      <c r="B37" s="24">
        <v>394526500</v>
      </c>
      <c r="E37" s="22" t="s">
        <v>226</v>
      </c>
      <c r="F37" s="24">
        <v>200168500</v>
      </c>
    </row>
    <row r="38" spans="1:6" x14ac:dyDescent="0.3">
      <c r="A38" s="22" t="s">
        <v>129</v>
      </c>
      <c r="B38" s="23">
        <v>82825600</v>
      </c>
      <c r="E38" s="22" t="s">
        <v>227</v>
      </c>
      <c r="F38" s="24">
        <v>22445200</v>
      </c>
    </row>
    <row r="39" spans="1:6" x14ac:dyDescent="0.3">
      <c r="A39" s="22" t="s">
        <v>130</v>
      </c>
      <c r="B39" s="24">
        <v>24627000</v>
      </c>
      <c r="E39" s="22" t="s">
        <v>228</v>
      </c>
      <c r="F39" s="24">
        <v>7328400</v>
      </c>
    </row>
    <row r="40" spans="1:6" x14ac:dyDescent="0.3">
      <c r="A40" s="22" t="s">
        <v>131</v>
      </c>
      <c r="B40" s="24">
        <v>187561800</v>
      </c>
      <c r="E40" s="22" t="s">
        <v>229</v>
      </c>
      <c r="F40" s="24">
        <v>2699500</v>
      </c>
    </row>
    <row r="41" spans="1:6" x14ac:dyDescent="0.3">
      <c r="A41" s="22" t="s">
        <v>132</v>
      </c>
      <c r="B41" s="24">
        <v>4546900</v>
      </c>
      <c r="E41" s="22" t="s">
        <v>230</v>
      </c>
      <c r="F41" s="24">
        <v>23454700</v>
      </c>
    </row>
    <row r="42" spans="1:6" ht="27.6" x14ac:dyDescent="0.3">
      <c r="A42" s="22" t="s">
        <v>133</v>
      </c>
      <c r="B42" s="25">
        <v>-133910100</v>
      </c>
      <c r="E42" s="22" t="s">
        <v>231</v>
      </c>
      <c r="F42" s="24">
        <v>145100</v>
      </c>
    </row>
    <row r="43" spans="1:6" x14ac:dyDescent="0.3">
      <c r="A43" s="22" t="s">
        <v>134</v>
      </c>
      <c r="B43" s="23">
        <v>1487900</v>
      </c>
      <c r="E43" s="22" t="s">
        <v>232</v>
      </c>
      <c r="F43" s="24">
        <v>78200</v>
      </c>
    </row>
    <row r="44" spans="1:6" x14ac:dyDescent="0.3">
      <c r="A44" s="22" t="s">
        <v>135</v>
      </c>
      <c r="B44" s="23">
        <v>1513222800</v>
      </c>
      <c r="E44" s="22" t="s">
        <v>233</v>
      </c>
      <c r="F44" s="24">
        <v>3488900</v>
      </c>
    </row>
    <row r="45" spans="1:6" x14ac:dyDescent="0.3">
      <c r="A45" s="22" t="s">
        <v>136</v>
      </c>
      <c r="B45" s="24">
        <v>186905200</v>
      </c>
      <c r="E45" s="22" t="s">
        <v>234</v>
      </c>
      <c r="F45" s="24">
        <v>7240800</v>
      </c>
    </row>
    <row r="46" spans="1:6" ht="27.6" x14ac:dyDescent="0.3">
      <c r="A46" s="22" t="s">
        <v>137</v>
      </c>
      <c r="B46" s="24">
        <v>52011100</v>
      </c>
      <c r="E46" s="22" t="s">
        <v>235</v>
      </c>
      <c r="F46" s="24">
        <v>21765000</v>
      </c>
    </row>
    <row r="47" spans="1:6" x14ac:dyDescent="0.3">
      <c r="A47" s="22" t="s">
        <v>138</v>
      </c>
      <c r="B47" s="24">
        <v>72922600</v>
      </c>
      <c r="E47" s="22" t="s">
        <v>236</v>
      </c>
      <c r="F47" s="24">
        <v>22500000</v>
      </c>
    </row>
    <row r="48" spans="1:6" x14ac:dyDescent="0.3">
      <c r="A48" s="22" t="s">
        <v>139</v>
      </c>
      <c r="B48" s="24">
        <v>1201383900</v>
      </c>
      <c r="E48" s="22" t="s">
        <v>225</v>
      </c>
      <c r="F48" s="24">
        <v>204022600</v>
      </c>
    </row>
    <row r="49" spans="1:6" x14ac:dyDescent="0.3">
      <c r="A49" s="26" t="s">
        <v>30</v>
      </c>
      <c r="B49" s="27">
        <v>25304324400</v>
      </c>
      <c r="E49" s="26" t="s">
        <v>237</v>
      </c>
      <c r="F49" s="27">
        <v>515336900</v>
      </c>
    </row>
    <row r="50" spans="1:6" x14ac:dyDescent="0.3">
      <c r="A50" s="22" t="s">
        <v>67</v>
      </c>
      <c r="B50" s="23">
        <v>18826632500</v>
      </c>
      <c r="E50" s="26" t="s">
        <v>35</v>
      </c>
      <c r="F50" s="27">
        <v>461487000</v>
      </c>
    </row>
    <row r="51" spans="1:6" x14ac:dyDescent="0.3">
      <c r="A51" s="22" t="s">
        <v>140</v>
      </c>
      <c r="B51" s="24">
        <v>30978600</v>
      </c>
      <c r="E51" s="22" t="s">
        <v>238</v>
      </c>
      <c r="F51" s="23">
        <v>154981300</v>
      </c>
    </row>
    <row r="52" spans="1:6" ht="27.6" x14ac:dyDescent="0.3">
      <c r="A52" s="22" t="s">
        <v>141</v>
      </c>
      <c r="B52" s="24">
        <v>2698197700</v>
      </c>
      <c r="E52" s="22" t="s">
        <v>239</v>
      </c>
      <c r="F52" s="30">
        <v>-1484400</v>
      </c>
    </row>
    <row r="53" spans="1:6" x14ac:dyDescent="0.3">
      <c r="A53" s="22" t="s">
        <v>142</v>
      </c>
      <c r="B53" s="24">
        <v>5624911400</v>
      </c>
      <c r="E53" s="22" t="s">
        <v>240</v>
      </c>
      <c r="F53" s="23">
        <v>135580300</v>
      </c>
    </row>
    <row r="54" spans="1:6" ht="27.6" x14ac:dyDescent="0.3">
      <c r="A54" s="22" t="s">
        <v>143</v>
      </c>
      <c r="B54" s="24">
        <v>240911100</v>
      </c>
      <c r="E54" s="22" t="s">
        <v>241</v>
      </c>
      <c r="F54" s="23">
        <v>31700</v>
      </c>
    </row>
    <row r="55" spans="1:6" x14ac:dyDescent="0.3">
      <c r="A55" s="22" t="s">
        <v>144</v>
      </c>
      <c r="B55" s="24">
        <v>10231633700</v>
      </c>
      <c r="E55" s="22" t="s">
        <v>242</v>
      </c>
      <c r="F55" s="23">
        <v>4574300</v>
      </c>
    </row>
    <row r="56" spans="1:6" ht="27.6" x14ac:dyDescent="0.3">
      <c r="A56" s="22" t="s">
        <v>68</v>
      </c>
      <c r="B56" s="23">
        <v>2565486600</v>
      </c>
      <c r="E56" s="22" t="s">
        <v>243</v>
      </c>
      <c r="F56" s="30">
        <v>-1645500</v>
      </c>
    </row>
    <row r="57" spans="1:6" ht="27.6" x14ac:dyDescent="0.3">
      <c r="A57" s="22" t="s">
        <v>145</v>
      </c>
      <c r="B57" s="23">
        <v>1009227700</v>
      </c>
      <c r="E57" s="26" t="s">
        <v>244</v>
      </c>
      <c r="F57" s="27">
        <v>292037700</v>
      </c>
    </row>
    <row r="58" spans="1:6" x14ac:dyDescent="0.3">
      <c r="A58" s="22" t="s">
        <v>146</v>
      </c>
      <c r="B58" s="24">
        <v>117907600</v>
      </c>
      <c r="E58" s="26" t="s">
        <v>245</v>
      </c>
      <c r="F58" s="27">
        <v>461487000</v>
      </c>
    </row>
    <row r="59" spans="1:6" x14ac:dyDescent="0.3">
      <c r="A59" s="22" t="s">
        <v>147</v>
      </c>
      <c r="B59" s="24">
        <v>113938400</v>
      </c>
      <c r="E59" s="26" t="s">
        <v>246</v>
      </c>
      <c r="F59" s="27">
        <v>461487000</v>
      </c>
    </row>
    <row r="60" spans="1:6" x14ac:dyDescent="0.3">
      <c r="A60" s="22" t="s">
        <v>148</v>
      </c>
      <c r="B60" s="24">
        <v>72520600</v>
      </c>
      <c r="E60" s="26" t="s">
        <v>247</v>
      </c>
      <c r="F60" s="27">
        <v>461487000</v>
      </c>
    </row>
    <row r="61" spans="1:6" x14ac:dyDescent="0.3">
      <c r="A61" s="22" t="s">
        <v>149</v>
      </c>
      <c r="B61" s="24">
        <v>704861100</v>
      </c>
      <c r="E61" s="22" t="s">
        <v>248</v>
      </c>
      <c r="F61" s="23">
        <v>1515900</v>
      </c>
    </row>
    <row r="62" spans="1:6" x14ac:dyDescent="0.3">
      <c r="A62" s="26" t="s">
        <v>69</v>
      </c>
      <c r="B62" s="27">
        <v>22401346800</v>
      </c>
      <c r="E62" s="26" t="s">
        <v>249</v>
      </c>
      <c r="F62" s="27">
        <v>1515900</v>
      </c>
    </row>
    <row r="63" spans="1:6" x14ac:dyDescent="0.3">
      <c r="A63" s="22" t="s">
        <v>45</v>
      </c>
      <c r="B63" s="23">
        <v>5579700</v>
      </c>
      <c r="E63" s="26" t="s">
        <v>250</v>
      </c>
      <c r="F63" s="27">
        <v>459971100</v>
      </c>
    </row>
    <row r="64" spans="1:6" x14ac:dyDescent="0.3">
      <c r="A64" s="22" t="s">
        <v>150</v>
      </c>
      <c r="B64" s="23">
        <v>2888795300</v>
      </c>
      <c r="E64" s="26" t="s">
        <v>251</v>
      </c>
      <c r="F64" s="27">
        <v>459971100</v>
      </c>
    </row>
    <row r="65" spans="1:6" x14ac:dyDescent="0.3">
      <c r="A65" s="22" t="s">
        <v>151</v>
      </c>
      <c r="B65" s="24">
        <v>643738700</v>
      </c>
      <c r="E65" s="26" t="s">
        <v>246</v>
      </c>
      <c r="F65" s="27">
        <v>459971100</v>
      </c>
    </row>
    <row r="66" spans="1:6" x14ac:dyDescent="0.3">
      <c r="A66" s="22" t="s">
        <v>152</v>
      </c>
      <c r="B66" s="24">
        <v>248928000</v>
      </c>
      <c r="E66" s="22" t="s">
        <v>252</v>
      </c>
      <c r="F66" s="23">
        <v>5565714.2699999996</v>
      </c>
    </row>
    <row r="67" spans="1:6" ht="27.6" x14ac:dyDescent="0.3">
      <c r="A67" s="22" t="s">
        <v>153</v>
      </c>
      <c r="B67" s="24">
        <v>1203693500</v>
      </c>
      <c r="E67" s="22" t="s">
        <v>253</v>
      </c>
      <c r="F67" s="28">
        <v>82.64</v>
      </c>
    </row>
    <row r="68" spans="1:6" ht="27.6" x14ac:dyDescent="0.3">
      <c r="A68" s="22" t="s">
        <v>154</v>
      </c>
      <c r="B68" s="24">
        <v>665394200</v>
      </c>
      <c r="E68" s="22" t="s">
        <v>254</v>
      </c>
      <c r="F68" s="28">
        <v>82.64</v>
      </c>
    </row>
    <row r="69" spans="1:6" ht="27.6" x14ac:dyDescent="0.3">
      <c r="A69" s="22" t="s">
        <v>155</v>
      </c>
      <c r="B69" s="24">
        <v>5000000</v>
      </c>
      <c r="E69" s="22" t="s">
        <v>255</v>
      </c>
      <c r="F69" s="23">
        <v>459971100</v>
      </c>
    </row>
    <row r="70" spans="1:6" x14ac:dyDescent="0.3">
      <c r="A70" s="22" t="s">
        <v>156</v>
      </c>
      <c r="B70" s="24">
        <v>10635600</v>
      </c>
      <c r="E70" s="22" t="s">
        <v>256</v>
      </c>
      <c r="F70" s="23">
        <v>5591183.6600000001</v>
      </c>
    </row>
    <row r="71" spans="1:6" x14ac:dyDescent="0.3">
      <c r="A71" s="22" t="s">
        <v>157</v>
      </c>
      <c r="B71" s="24">
        <v>56275400</v>
      </c>
      <c r="E71" s="22" t="s">
        <v>257</v>
      </c>
      <c r="F71" s="28">
        <v>82.27</v>
      </c>
    </row>
    <row r="72" spans="1:6" ht="27.6" x14ac:dyDescent="0.3">
      <c r="A72" s="22" t="s">
        <v>158</v>
      </c>
      <c r="B72" s="24">
        <v>0</v>
      </c>
      <c r="E72" s="22" t="s">
        <v>258</v>
      </c>
      <c r="F72" s="28">
        <v>82.27</v>
      </c>
    </row>
    <row r="73" spans="1:6" x14ac:dyDescent="0.3">
      <c r="A73" s="22" t="s">
        <v>159</v>
      </c>
      <c r="B73" s="24">
        <v>37010000</v>
      </c>
      <c r="E73" s="22" t="s">
        <v>259</v>
      </c>
      <c r="F73" s="23">
        <v>78200</v>
      </c>
    </row>
    <row r="74" spans="1:6" x14ac:dyDescent="0.3">
      <c r="A74" s="22" t="s">
        <v>160</v>
      </c>
      <c r="B74" s="24">
        <v>7788500</v>
      </c>
    </row>
    <row r="75" spans="1:6" x14ac:dyDescent="0.3">
      <c r="A75" s="22" t="s">
        <v>161</v>
      </c>
      <c r="B75" s="25">
        <v>-840600</v>
      </c>
    </row>
    <row r="76" spans="1:6" x14ac:dyDescent="0.3">
      <c r="A76" s="22" t="s">
        <v>162</v>
      </c>
      <c r="B76" s="24">
        <v>11172000</v>
      </c>
    </row>
    <row r="77" spans="1:6" x14ac:dyDescent="0.3">
      <c r="A77" s="26" t="s">
        <v>163</v>
      </c>
      <c r="B77" s="27">
        <v>2894375000</v>
      </c>
    </row>
    <row r="78" spans="1:6" x14ac:dyDescent="0.3">
      <c r="A78" s="22" t="s">
        <v>164</v>
      </c>
      <c r="B78" s="23">
        <v>8602600</v>
      </c>
    </row>
    <row r="79" spans="1:6" x14ac:dyDescent="0.3">
      <c r="A79" s="26" t="s">
        <v>164</v>
      </c>
      <c r="B79" s="27">
        <v>8602600</v>
      </c>
    </row>
    <row r="80" spans="1:6" x14ac:dyDescent="0.3">
      <c r="A80" s="26" t="s">
        <v>165</v>
      </c>
      <c r="B80" s="27">
        <v>2902977600</v>
      </c>
    </row>
    <row r="81" spans="1:2" x14ac:dyDescent="0.3">
      <c r="A81" s="26" t="s">
        <v>166</v>
      </c>
      <c r="B81" s="27">
        <v>25304324400</v>
      </c>
    </row>
    <row r="82" spans="1:2" x14ac:dyDescent="0.3">
      <c r="A82" s="22" t="s">
        <v>167</v>
      </c>
      <c r="B82" s="23">
        <v>5579742.79</v>
      </c>
    </row>
    <row r="83" spans="1:2" x14ac:dyDescent="0.3">
      <c r="A83" s="22" t="s">
        <v>168</v>
      </c>
      <c r="B83" s="23">
        <v>0</v>
      </c>
    </row>
    <row r="84" spans="1:2" x14ac:dyDescent="0.3">
      <c r="A84" s="22" t="s">
        <v>169</v>
      </c>
      <c r="B84" s="23">
        <v>5579742.79</v>
      </c>
    </row>
    <row r="85" spans="1:2" ht="27.6" x14ac:dyDescent="0.3">
      <c r="A85" s="22" t="s">
        <v>170</v>
      </c>
      <c r="B85" s="23">
        <v>6500000</v>
      </c>
    </row>
    <row r="86" spans="1:2" ht="27.6" x14ac:dyDescent="0.3">
      <c r="A86" s="22" t="s">
        <v>171</v>
      </c>
      <c r="B86" s="23">
        <v>0</v>
      </c>
    </row>
    <row r="87" spans="1:2" ht="27.6" x14ac:dyDescent="0.3">
      <c r="A87" s="22" t="s">
        <v>172</v>
      </c>
      <c r="B87" s="23">
        <v>1859914.26</v>
      </c>
    </row>
    <row r="88" spans="1:2" ht="27.6" x14ac:dyDescent="0.3">
      <c r="A88" s="22" t="s">
        <v>173</v>
      </c>
      <c r="B88" s="23">
        <v>1859914.26</v>
      </c>
    </row>
    <row r="89" spans="1:2" x14ac:dyDescent="0.3">
      <c r="A89" s="22" t="s">
        <v>174</v>
      </c>
      <c r="B89" s="23">
        <v>5579742.79</v>
      </c>
    </row>
    <row r="90" spans="1:2" x14ac:dyDescent="0.3">
      <c r="A90" s="22" t="s">
        <v>175</v>
      </c>
      <c r="B90" s="23">
        <v>5579742.79</v>
      </c>
    </row>
    <row r="91" spans="1:2" x14ac:dyDescent="0.3">
      <c r="A91" s="22" t="s">
        <v>176</v>
      </c>
      <c r="B91" s="28">
        <v>1</v>
      </c>
    </row>
    <row r="92" spans="1:2" x14ac:dyDescent="0.3">
      <c r="A92" s="22" t="s">
        <v>177</v>
      </c>
      <c r="B92" s="23">
        <v>0</v>
      </c>
    </row>
    <row r="93" spans="1:2" x14ac:dyDescent="0.3">
      <c r="A93" s="22" t="s">
        <v>178</v>
      </c>
      <c r="B93" s="23"/>
    </row>
    <row r="94" spans="1:2" x14ac:dyDescent="0.3">
      <c r="A94" s="22" t="s">
        <v>179</v>
      </c>
      <c r="B94" s="29">
        <v>16.3</v>
      </c>
    </row>
    <row r="95" spans="1:2" x14ac:dyDescent="0.3">
      <c r="A95" s="22" t="s">
        <v>180</v>
      </c>
      <c r="B95" s="29">
        <v>16.989999999999998</v>
      </c>
    </row>
    <row r="96" spans="1:2" x14ac:dyDescent="0.3">
      <c r="A96" s="22" t="s">
        <v>181</v>
      </c>
      <c r="B96" s="29">
        <v>2.0299999999999998</v>
      </c>
    </row>
    <row r="97" spans="1:2" x14ac:dyDescent="0.3">
      <c r="A97" s="22" t="s">
        <v>182</v>
      </c>
      <c r="B97" s="29">
        <v>19.02</v>
      </c>
    </row>
    <row r="98" spans="1:2" x14ac:dyDescent="0.3">
      <c r="A98" s="22" t="s">
        <v>183</v>
      </c>
      <c r="B98" s="23">
        <v>16758146200</v>
      </c>
    </row>
    <row r="99" spans="1:2" x14ac:dyDescent="0.3">
      <c r="A99" s="22" t="s">
        <v>184</v>
      </c>
      <c r="B99" s="23">
        <v>2847276500</v>
      </c>
    </row>
    <row r="100" spans="1:2" x14ac:dyDescent="0.3">
      <c r="A100" s="22" t="s">
        <v>185</v>
      </c>
      <c r="B100" s="23">
        <v>339907600</v>
      </c>
    </row>
    <row r="101" spans="1:2" x14ac:dyDescent="0.3">
      <c r="A101" s="22" t="s">
        <v>186</v>
      </c>
      <c r="B101" s="23">
        <v>3187184100</v>
      </c>
    </row>
    <row r="102" spans="1:2" x14ac:dyDescent="0.3">
      <c r="A102" s="22" t="s">
        <v>187</v>
      </c>
      <c r="B102" s="23">
        <v>2731246400</v>
      </c>
    </row>
    <row r="103" spans="1:2" ht="27.6" x14ac:dyDescent="0.3">
      <c r="A103" s="22" t="s">
        <v>188</v>
      </c>
      <c r="B103" s="23">
        <v>116030100</v>
      </c>
    </row>
    <row r="104" spans="1:2" x14ac:dyDescent="0.3">
      <c r="A104" s="22" t="s">
        <v>189</v>
      </c>
      <c r="B104" s="29">
        <v>10.26</v>
      </c>
    </row>
    <row r="105" spans="1:2" x14ac:dyDescent="0.3">
      <c r="A105" s="22" t="s">
        <v>190</v>
      </c>
      <c r="B105" s="29">
        <v>115.51</v>
      </c>
    </row>
    <row r="106" spans="1:2" x14ac:dyDescent="0.3">
      <c r="A106" s="22" t="s">
        <v>191</v>
      </c>
      <c r="B106" s="29">
        <v>119.13</v>
      </c>
    </row>
    <row r="107" spans="1:2" ht="27.6" x14ac:dyDescent="0.3">
      <c r="A107" s="22" t="s">
        <v>192</v>
      </c>
      <c r="B107" s="23">
        <v>173222</v>
      </c>
    </row>
    <row r="108" spans="1:2" x14ac:dyDescent="0.3">
      <c r="A108" s="22" t="s">
        <v>193</v>
      </c>
      <c r="B108" s="23">
        <v>198858200</v>
      </c>
    </row>
    <row r="109" spans="1:2" x14ac:dyDescent="0.3">
      <c r="A109" s="22" t="s">
        <v>194</v>
      </c>
      <c r="B109" s="23">
        <v>198858200</v>
      </c>
    </row>
    <row r="110" spans="1:2" x14ac:dyDescent="0.3">
      <c r="A110" s="22" t="s">
        <v>195</v>
      </c>
      <c r="B110" s="23">
        <v>199756700</v>
      </c>
    </row>
    <row r="111" spans="1:2" x14ac:dyDescent="0.3">
      <c r="A111" s="22" t="s">
        <v>196</v>
      </c>
      <c r="B111" s="23">
        <v>898500</v>
      </c>
    </row>
    <row r="112" spans="1:2" ht="27.6" x14ac:dyDescent="0.3">
      <c r="A112" s="22" t="s">
        <v>197</v>
      </c>
      <c r="B112" s="23">
        <v>50973300</v>
      </c>
    </row>
    <row r="113" spans="1:2" x14ac:dyDescent="0.3">
      <c r="A113" s="22" t="s">
        <v>198</v>
      </c>
      <c r="B113" s="29">
        <v>0.31</v>
      </c>
    </row>
    <row r="114" spans="1:2" ht="27.6" x14ac:dyDescent="0.3">
      <c r="A114" s="22" t="s">
        <v>199</v>
      </c>
      <c r="B114" s="23">
        <v>198858200</v>
      </c>
    </row>
    <row r="115" spans="1:2" x14ac:dyDescent="0.3">
      <c r="A115" s="22" t="s">
        <v>200</v>
      </c>
      <c r="B115" s="23">
        <v>15196100</v>
      </c>
    </row>
    <row r="116" spans="1:2" x14ac:dyDescent="0.3">
      <c r="A116" s="22" t="s">
        <v>201</v>
      </c>
      <c r="B116" s="23">
        <v>55891500</v>
      </c>
    </row>
    <row r="117" spans="1:2" ht="27.6" x14ac:dyDescent="0.3">
      <c r="A117" s="22" t="s">
        <v>202</v>
      </c>
      <c r="B117" s="23">
        <v>69235700</v>
      </c>
    </row>
    <row r="118" spans="1:2" x14ac:dyDescent="0.3">
      <c r="A118" s="22" t="s">
        <v>203</v>
      </c>
      <c r="B118" s="23">
        <v>140323300</v>
      </c>
    </row>
    <row r="119" spans="1:2" x14ac:dyDescent="0.3">
      <c r="A119" s="22" t="s">
        <v>204</v>
      </c>
      <c r="B119" s="23">
        <v>2290092</v>
      </c>
    </row>
    <row r="120" spans="1:2" x14ac:dyDescent="0.3">
      <c r="A120" s="22" t="s">
        <v>205</v>
      </c>
      <c r="B120" s="23">
        <v>128448900</v>
      </c>
    </row>
    <row r="121" spans="1:2" x14ac:dyDescent="0.3">
      <c r="A121" s="22" t="s">
        <v>205</v>
      </c>
      <c r="B121" s="23">
        <v>156936700</v>
      </c>
    </row>
    <row r="122" spans="1:2" x14ac:dyDescent="0.3">
      <c r="A122" s="22" t="s">
        <v>205</v>
      </c>
      <c r="B122" s="23">
        <v>120248800</v>
      </c>
    </row>
    <row r="123" spans="1:2" x14ac:dyDescent="0.3">
      <c r="A123" s="22" t="s">
        <v>205</v>
      </c>
      <c r="B123" s="23">
        <v>241307500</v>
      </c>
    </row>
    <row r="124" spans="1:2" x14ac:dyDescent="0.3">
      <c r="A124" s="22" t="s">
        <v>205</v>
      </c>
      <c r="B124" s="23">
        <v>434878200</v>
      </c>
    </row>
    <row r="125" spans="1:2" x14ac:dyDescent="0.3">
      <c r="A125" s="22" t="s">
        <v>205</v>
      </c>
      <c r="B125" s="23">
        <v>563122900</v>
      </c>
    </row>
    <row r="126" spans="1:2" x14ac:dyDescent="0.3">
      <c r="A126" s="22" t="s">
        <v>205</v>
      </c>
      <c r="B126" s="23">
        <v>887684700</v>
      </c>
    </row>
    <row r="127" spans="1:2" x14ac:dyDescent="0.3">
      <c r="A127" s="22" t="s">
        <v>205</v>
      </c>
      <c r="B127" s="23">
        <v>1486280900</v>
      </c>
    </row>
    <row r="128" spans="1:2" x14ac:dyDescent="0.3">
      <c r="A128" s="22" t="s">
        <v>206</v>
      </c>
      <c r="B128" s="23">
        <v>8319362800</v>
      </c>
    </row>
    <row r="129" spans="1:2" x14ac:dyDescent="0.3">
      <c r="A129" s="22" t="s">
        <v>206</v>
      </c>
      <c r="B129" s="23">
        <v>1983743900</v>
      </c>
    </row>
    <row r="130" spans="1:2" x14ac:dyDescent="0.3">
      <c r="A130" s="22" t="s">
        <v>206</v>
      </c>
      <c r="B130" s="23">
        <v>2297477500</v>
      </c>
    </row>
    <row r="131" spans="1:2" x14ac:dyDescent="0.3">
      <c r="A131" s="22" t="s">
        <v>207</v>
      </c>
      <c r="B131" s="23">
        <v>204250812000</v>
      </c>
    </row>
  </sheetData>
  <pageMargins left="0.7" right="0.7" top="0.75" bottom="0.75" header="0.3" footer="0.3"/>
  <pageSetup scale="10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D801-C5DC-4A6B-9637-DA17F1C5835E}">
  <dimension ref="A1:F157"/>
  <sheetViews>
    <sheetView workbookViewId="0">
      <selection activeCell="C23" sqref="C23"/>
    </sheetView>
  </sheetViews>
  <sheetFormatPr defaultRowHeight="14.4" x14ac:dyDescent="0.3"/>
  <cols>
    <col min="1" max="1" width="43.109375" customWidth="1"/>
    <col min="2" max="2" width="26.5546875" customWidth="1"/>
    <col min="5" max="5" width="51" customWidth="1"/>
    <col min="6" max="6" width="25.33203125" customWidth="1"/>
  </cols>
  <sheetData>
    <row r="1" spans="1:6" ht="15" thickBot="1" x14ac:dyDescent="0.35">
      <c r="A1" s="11" t="s">
        <v>87</v>
      </c>
      <c r="B1" s="12"/>
      <c r="E1" s="11" t="s">
        <v>464</v>
      </c>
      <c r="F1" s="12"/>
    </row>
    <row r="2" spans="1:6" ht="15" thickTop="1" x14ac:dyDescent="0.3">
      <c r="A2" s="13" t="s">
        <v>88</v>
      </c>
      <c r="B2" s="14" t="s">
        <v>405</v>
      </c>
      <c r="E2" s="13" t="s">
        <v>88</v>
      </c>
      <c r="F2" s="14" t="s">
        <v>405</v>
      </c>
    </row>
    <row r="3" spans="1:6" x14ac:dyDescent="0.3">
      <c r="A3" s="13" t="s">
        <v>90</v>
      </c>
      <c r="B3" s="13" t="s">
        <v>91</v>
      </c>
      <c r="E3" s="13" t="s">
        <v>90</v>
      </c>
      <c r="F3" s="13" t="s">
        <v>91</v>
      </c>
    </row>
    <row r="4" spans="1:6" x14ac:dyDescent="0.3">
      <c r="A4" s="13" t="s">
        <v>92</v>
      </c>
      <c r="B4" s="13" t="s">
        <v>91</v>
      </c>
      <c r="E4" s="13" t="s">
        <v>92</v>
      </c>
      <c r="F4" s="13" t="s">
        <v>91</v>
      </c>
    </row>
    <row r="5" spans="1:6" x14ac:dyDescent="0.3">
      <c r="A5" s="13" t="s">
        <v>93</v>
      </c>
      <c r="B5" s="13" t="s">
        <v>94</v>
      </c>
      <c r="E5" s="13" t="s">
        <v>93</v>
      </c>
      <c r="F5" s="13" t="s">
        <v>94</v>
      </c>
    </row>
    <row r="6" spans="1:6" x14ac:dyDescent="0.3">
      <c r="A6" s="13" t="s">
        <v>95</v>
      </c>
      <c r="B6" s="13" t="s">
        <v>96</v>
      </c>
      <c r="E6" s="13" t="s">
        <v>95</v>
      </c>
      <c r="F6" s="13" t="s">
        <v>96</v>
      </c>
    </row>
    <row r="7" spans="1:6" x14ac:dyDescent="0.3">
      <c r="A7" s="13" t="s">
        <v>97</v>
      </c>
      <c r="B7" s="13" t="s">
        <v>98</v>
      </c>
      <c r="E7" s="13" t="s">
        <v>97</v>
      </c>
      <c r="F7" s="13" t="s">
        <v>98</v>
      </c>
    </row>
    <row r="8" spans="1:6" x14ac:dyDescent="0.3">
      <c r="A8" s="13" t="s">
        <v>99</v>
      </c>
      <c r="B8" s="13" t="s">
        <v>100</v>
      </c>
      <c r="E8" s="13" t="s">
        <v>99</v>
      </c>
      <c r="F8" s="13" t="s">
        <v>100</v>
      </c>
    </row>
    <row r="9" spans="1:6" x14ac:dyDescent="0.3">
      <c r="A9" s="13" t="s">
        <v>101</v>
      </c>
      <c r="B9" s="13" t="s">
        <v>102</v>
      </c>
      <c r="E9" s="13" t="s">
        <v>101</v>
      </c>
      <c r="F9" s="13" t="s">
        <v>102</v>
      </c>
    </row>
    <row r="10" spans="1:6" x14ac:dyDescent="0.3">
      <c r="A10" s="13" t="s">
        <v>103</v>
      </c>
      <c r="B10" s="15">
        <v>45196.311403657397</v>
      </c>
      <c r="E10" s="13" t="s">
        <v>103</v>
      </c>
      <c r="F10" s="15">
        <v>45196.3114037384</v>
      </c>
    </row>
    <row r="11" spans="1:6" x14ac:dyDescent="0.3">
      <c r="A11" s="16" t="s">
        <v>104</v>
      </c>
      <c r="B11" s="17" t="s">
        <v>105</v>
      </c>
      <c r="E11" s="16" t="s">
        <v>104</v>
      </c>
      <c r="F11" s="17" t="s">
        <v>105</v>
      </c>
    </row>
    <row r="12" spans="1:6" x14ac:dyDescent="0.3">
      <c r="A12" s="18" t="s">
        <v>106</v>
      </c>
      <c r="B12" s="19">
        <v>45016</v>
      </c>
      <c r="E12" s="18" t="s">
        <v>106</v>
      </c>
      <c r="F12" s="19">
        <v>45016</v>
      </c>
    </row>
    <row r="14" spans="1:6" ht="27.6" x14ac:dyDescent="0.3">
      <c r="A14" s="20" t="s">
        <v>107</v>
      </c>
      <c r="B14" s="16"/>
      <c r="E14" s="20" t="s">
        <v>208</v>
      </c>
      <c r="F14" s="16"/>
    </row>
    <row r="15" spans="1:6" x14ac:dyDescent="0.3">
      <c r="A15" s="20" t="s">
        <v>108</v>
      </c>
      <c r="B15" s="21" t="s">
        <v>109</v>
      </c>
      <c r="E15" s="20" t="s">
        <v>108</v>
      </c>
      <c r="F15" s="21" t="s">
        <v>109</v>
      </c>
    </row>
    <row r="16" spans="1:6" x14ac:dyDescent="0.3">
      <c r="A16" s="22" t="s">
        <v>110</v>
      </c>
      <c r="B16" s="23">
        <v>686489413</v>
      </c>
      <c r="E16" s="22" t="s">
        <v>328</v>
      </c>
      <c r="F16" s="23">
        <v>879292351</v>
      </c>
    </row>
    <row r="17" spans="1:6" x14ac:dyDescent="0.3">
      <c r="A17" s="22" t="s">
        <v>406</v>
      </c>
      <c r="B17" s="24">
        <v>86812982</v>
      </c>
      <c r="E17" s="22" t="s">
        <v>465</v>
      </c>
      <c r="F17" s="23">
        <v>279050297</v>
      </c>
    </row>
    <row r="18" spans="1:6" ht="27.6" x14ac:dyDescent="0.3">
      <c r="A18" s="22" t="s">
        <v>407</v>
      </c>
      <c r="B18" s="24">
        <v>480256431</v>
      </c>
      <c r="E18" s="22" t="s">
        <v>330</v>
      </c>
      <c r="F18" s="23">
        <v>23054570</v>
      </c>
    </row>
    <row r="19" spans="1:6" x14ac:dyDescent="0.3">
      <c r="A19" s="22" t="s">
        <v>408</v>
      </c>
      <c r="B19" s="24">
        <v>119420000</v>
      </c>
      <c r="E19" s="22" t="s">
        <v>331</v>
      </c>
      <c r="F19" s="23">
        <v>29270880</v>
      </c>
    </row>
    <row r="20" spans="1:6" ht="27.6" x14ac:dyDescent="0.3">
      <c r="A20" s="22" t="s">
        <v>114</v>
      </c>
      <c r="B20" s="23">
        <v>678075515</v>
      </c>
      <c r="E20" s="26" t="s">
        <v>31</v>
      </c>
      <c r="F20" s="27">
        <v>1210668098</v>
      </c>
    </row>
    <row r="21" spans="1:6" x14ac:dyDescent="0.3">
      <c r="A21" s="22" t="s">
        <v>409</v>
      </c>
      <c r="B21" s="24">
        <v>3103280</v>
      </c>
      <c r="E21" s="22" t="s">
        <v>62</v>
      </c>
      <c r="F21" s="23">
        <v>651119912</v>
      </c>
    </row>
    <row r="22" spans="1:6" x14ac:dyDescent="0.3">
      <c r="A22" s="22" t="s">
        <v>410</v>
      </c>
      <c r="B22" s="24">
        <v>107287660</v>
      </c>
      <c r="E22" s="22" t="s">
        <v>466</v>
      </c>
      <c r="F22" s="24">
        <v>196484672</v>
      </c>
    </row>
    <row r="23" spans="1:6" x14ac:dyDescent="0.3">
      <c r="A23" s="22" t="s">
        <v>411</v>
      </c>
      <c r="B23" s="24">
        <v>310635743</v>
      </c>
      <c r="E23" s="22" t="s">
        <v>467</v>
      </c>
      <c r="F23" s="24">
        <v>12730117</v>
      </c>
    </row>
    <row r="24" spans="1:6" x14ac:dyDescent="0.3">
      <c r="A24" s="22" t="s">
        <v>412</v>
      </c>
      <c r="B24" s="24">
        <v>26782094</v>
      </c>
      <c r="E24" s="22" t="s">
        <v>468</v>
      </c>
      <c r="F24" s="25">
        <v>-1317590</v>
      </c>
    </row>
    <row r="25" spans="1:6" x14ac:dyDescent="0.3">
      <c r="A25" s="22" t="s">
        <v>413</v>
      </c>
      <c r="B25" s="24">
        <v>162397346</v>
      </c>
      <c r="E25" s="22" t="s">
        <v>469</v>
      </c>
      <c r="F25" s="24">
        <v>542579</v>
      </c>
    </row>
    <row r="26" spans="1:6" x14ac:dyDescent="0.3">
      <c r="A26" s="22" t="s">
        <v>414</v>
      </c>
      <c r="B26" s="24">
        <v>67869392</v>
      </c>
      <c r="E26" s="22" t="s">
        <v>470</v>
      </c>
      <c r="F26" s="24">
        <v>30509008</v>
      </c>
    </row>
    <row r="27" spans="1:6" x14ac:dyDescent="0.3">
      <c r="A27" s="22" t="s">
        <v>70</v>
      </c>
      <c r="B27" s="23">
        <v>6395519671</v>
      </c>
      <c r="E27" s="22" t="s">
        <v>471</v>
      </c>
      <c r="F27" s="24">
        <v>411367848</v>
      </c>
    </row>
    <row r="28" spans="1:6" x14ac:dyDescent="0.3">
      <c r="A28" s="22" t="s">
        <v>415</v>
      </c>
      <c r="B28" s="24">
        <v>4050595680</v>
      </c>
      <c r="E28" s="22" t="s">
        <v>472</v>
      </c>
      <c r="F28" s="23"/>
    </row>
    <row r="29" spans="1:6" x14ac:dyDescent="0.3">
      <c r="A29" s="22" t="s">
        <v>416</v>
      </c>
      <c r="B29" s="24">
        <v>20040640</v>
      </c>
      <c r="E29" s="22" t="s">
        <v>473</v>
      </c>
      <c r="F29" s="23"/>
    </row>
    <row r="30" spans="1:6" x14ac:dyDescent="0.3">
      <c r="A30" s="22" t="s">
        <v>417</v>
      </c>
      <c r="B30" s="24">
        <v>221900</v>
      </c>
      <c r="E30" s="26" t="s">
        <v>474</v>
      </c>
      <c r="F30" s="27">
        <v>651119912</v>
      </c>
    </row>
    <row r="31" spans="1:6" ht="27.6" x14ac:dyDescent="0.3">
      <c r="A31" s="22" t="s">
        <v>418</v>
      </c>
      <c r="B31" s="24">
        <v>106962583</v>
      </c>
      <c r="E31" s="26" t="s">
        <v>63</v>
      </c>
      <c r="F31" s="27">
        <v>1861788010</v>
      </c>
    </row>
    <row r="32" spans="1:6" x14ac:dyDescent="0.3">
      <c r="A32" s="22" t="s">
        <v>419</v>
      </c>
      <c r="B32" s="24">
        <v>526539870</v>
      </c>
      <c r="E32" s="22" t="s">
        <v>32</v>
      </c>
      <c r="F32" s="23">
        <v>505433879</v>
      </c>
    </row>
    <row r="33" spans="1:6" x14ac:dyDescent="0.3">
      <c r="A33" s="22" t="s">
        <v>420</v>
      </c>
      <c r="B33" s="24">
        <v>1691158998</v>
      </c>
      <c r="E33" s="22" t="s">
        <v>475</v>
      </c>
      <c r="F33" s="24">
        <v>394765407</v>
      </c>
    </row>
    <row r="34" spans="1:6" x14ac:dyDescent="0.3">
      <c r="A34" s="22" t="s">
        <v>71</v>
      </c>
      <c r="B34" s="23">
        <v>10838663147</v>
      </c>
      <c r="E34" s="22" t="s">
        <v>476</v>
      </c>
      <c r="F34" s="24">
        <v>13380975</v>
      </c>
    </row>
    <row r="35" spans="1:6" ht="27.6" x14ac:dyDescent="0.3">
      <c r="A35" s="22" t="s">
        <v>421</v>
      </c>
      <c r="B35" s="24">
        <v>6769499593</v>
      </c>
      <c r="E35" s="22" t="s">
        <v>477</v>
      </c>
      <c r="F35" s="24">
        <v>97287497</v>
      </c>
    </row>
    <row r="36" spans="1:6" x14ac:dyDescent="0.3">
      <c r="A36" s="22" t="s">
        <v>422</v>
      </c>
      <c r="B36" s="24">
        <v>7698171</v>
      </c>
      <c r="E36" s="26" t="s">
        <v>220</v>
      </c>
      <c r="F36" s="27">
        <v>505433879</v>
      </c>
    </row>
    <row r="37" spans="1:6" x14ac:dyDescent="0.3">
      <c r="A37" s="22" t="s">
        <v>71</v>
      </c>
      <c r="B37" s="24">
        <v>3323965025</v>
      </c>
      <c r="E37" s="22" t="s">
        <v>225</v>
      </c>
      <c r="F37" s="23">
        <v>824390232</v>
      </c>
    </row>
    <row r="38" spans="1:6" x14ac:dyDescent="0.3">
      <c r="A38" s="22" t="s">
        <v>423</v>
      </c>
      <c r="B38" s="24">
        <v>8076480</v>
      </c>
      <c r="E38" s="22" t="s">
        <v>350</v>
      </c>
      <c r="F38" s="24">
        <v>152341687</v>
      </c>
    </row>
    <row r="39" spans="1:6" x14ac:dyDescent="0.3">
      <c r="A39" s="22" t="s">
        <v>424</v>
      </c>
      <c r="B39" s="24">
        <v>729423878</v>
      </c>
      <c r="E39" s="22" t="s">
        <v>227</v>
      </c>
      <c r="F39" s="24">
        <v>15846567</v>
      </c>
    </row>
    <row r="40" spans="1:6" x14ac:dyDescent="0.3">
      <c r="A40" s="22" t="s">
        <v>285</v>
      </c>
      <c r="B40" s="23">
        <v>109690036</v>
      </c>
      <c r="E40" s="22" t="s">
        <v>228</v>
      </c>
      <c r="F40" s="24">
        <v>2713187</v>
      </c>
    </row>
    <row r="41" spans="1:6" x14ac:dyDescent="0.3">
      <c r="A41" s="22" t="s">
        <v>130</v>
      </c>
      <c r="B41" s="24">
        <v>94340437</v>
      </c>
      <c r="E41" s="22" t="s">
        <v>478</v>
      </c>
      <c r="F41" s="24">
        <v>32807911</v>
      </c>
    </row>
    <row r="42" spans="1:6" x14ac:dyDescent="0.3">
      <c r="A42" s="22" t="s">
        <v>425</v>
      </c>
      <c r="B42" s="24">
        <v>111002632</v>
      </c>
      <c r="E42" s="22" t="s">
        <v>479</v>
      </c>
      <c r="F42" s="24">
        <v>14946054</v>
      </c>
    </row>
    <row r="43" spans="1:6" x14ac:dyDescent="0.3">
      <c r="A43" s="22" t="s">
        <v>426</v>
      </c>
      <c r="B43" s="24">
        <v>17902406</v>
      </c>
      <c r="E43" s="22" t="s">
        <v>480</v>
      </c>
      <c r="F43" s="24">
        <v>199538</v>
      </c>
    </row>
    <row r="44" spans="1:6" x14ac:dyDescent="0.3">
      <c r="A44" s="22" t="s">
        <v>427</v>
      </c>
      <c r="B44" s="25">
        <v>-113555439</v>
      </c>
      <c r="E44" s="22" t="s">
        <v>356</v>
      </c>
      <c r="F44" s="24">
        <v>137405</v>
      </c>
    </row>
    <row r="45" spans="1:6" x14ac:dyDescent="0.3">
      <c r="A45" s="22" t="s">
        <v>134</v>
      </c>
      <c r="B45" s="23">
        <v>1013318</v>
      </c>
      <c r="E45" s="22" t="s">
        <v>481</v>
      </c>
      <c r="F45" s="24">
        <v>248666</v>
      </c>
    </row>
    <row r="46" spans="1:6" x14ac:dyDescent="0.3">
      <c r="A46" s="22" t="s">
        <v>73</v>
      </c>
      <c r="B46" s="23">
        <v>875453870</v>
      </c>
      <c r="E46" s="22" t="s">
        <v>233</v>
      </c>
      <c r="F46" s="24">
        <v>1771894</v>
      </c>
    </row>
    <row r="47" spans="1:6" x14ac:dyDescent="0.3">
      <c r="A47" s="22" t="s">
        <v>428</v>
      </c>
      <c r="B47" s="23"/>
      <c r="E47" s="22" t="s">
        <v>482</v>
      </c>
      <c r="F47" s="24">
        <v>7475175</v>
      </c>
    </row>
    <row r="48" spans="1:6" x14ac:dyDescent="0.3">
      <c r="A48" s="22" t="s">
        <v>136</v>
      </c>
      <c r="B48" s="24">
        <v>151100647</v>
      </c>
      <c r="E48" s="22" t="s">
        <v>235</v>
      </c>
      <c r="F48" s="24">
        <v>34644161</v>
      </c>
    </row>
    <row r="49" spans="1:6" x14ac:dyDescent="0.3">
      <c r="A49" s="22" t="s">
        <v>429</v>
      </c>
      <c r="B49" s="24">
        <v>20372701</v>
      </c>
      <c r="E49" s="22" t="s">
        <v>236</v>
      </c>
      <c r="F49" s="24">
        <v>14788575</v>
      </c>
    </row>
    <row r="50" spans="1:6" x14ac:dyDescent="0.3">
      <c r="A50" s="22" t="s">
        <v>430</v>
      </c>
      <c r="B50" s="24">
        <v>379124</v>
      </c>
      <c r="E50" s="22" t="s">
        <v>483</v>
      </c>
      <c r="F50" s="24">
        <v>32599179</v>
      </c>
    </row>
    <row r="51" spans="1:6" x14ac:dyDescent="0.3">
      <c r="A51" s="22" t="s">
        <v>431</v>
      </c>
      <c r="B51" s="24">
        <v>0</v>
      </c>
      <c r="E51" s="22" t="s">
        <v>484</v>
      </c>
      <c r="F51" s="24">
        <v>97319068</v>
      </c>
    </row>
    <row r="52" spans="1:6" x14ac:dyDescent="0.3">
      <c r="A52" s="22" t="s">
        <v>432</v>
      </c>
      <c r="B52" s="24">
        <v>9009963</v>
      </c>
      <c r="E52" s="22" t="s">
        <v>225</v>
      </c>
      <c r="F52" s="24">
        <v>416551165</v>
      </c>
    </row>
    <row r="53" spans="1:6" x14ac:dyDescent="0.3">
      <c r="A53" s="22" t="s">
        <v>67</v>
      </c>
      <c r="B53" s="24">
        <v>54892587</v>
      </c>
      <c r="E53" s="26" t="s">
        <v>237</v>
      </c>
      <c r="F53" s="27">
        <v>824390232</v>
      </c>
    </row>
    <row r="54" spans="1:6" x14ac:dyDescent="0.3">
      <c r="A54" s="22" t="s">
        <v>433</v>
      </c>
      <c r="B54" s="24">
        <v>119903400</v>
      </c>
      <c r="E54" s="26" t="s">
        <v>485</v>
      </c>
      <c r="F54" s="27">
        <v>505433879</v>
      </c>
    </row>
    <row r="55" spans="1:6" x14ac:dyDescent="0.3">
      <c r="A55" s="22" t="s">
        <v>434</v>
      </c>
      <c r="B55" s="25">
        <v>-43709000</v>
      </c>
      <c r="E55" s="22" t="s">
        <v>486</v>
      </c>
      <c r="F55" s="23">
        <v>13917000</v>
      </c>
    </row>
    <row r="56" spans="1:6" x14ac:dyDescent="0.3">
      <c r="A56" s="22" t="s">
        <v>435</v>
      </c>
      <c r="B56" s="32">
        <v>41</v>
      </c>
      <c r="E56" s="22" t="s">
        <v>487</v>
      </c>
      <c r="F56" s="30">
        <v>-3653500</v>
      </c>
    </row>
    <row r="57" spans="1:6" ht="27.6" x14ac:dyDescent="0.3">
      <c r="A57" s="22" t="s">
        <v>436</v>
      </c>
      <c r="B57" s="24">
        <v>216216187</v>
      </c>
      <c r="E57" s="22" t="s">
        <v>488</v>
      </c>
      <c r="F57" s="28">
        <v>29</v>
      </c>
    </row>
    <row r="58" spans="1:6" x14ac:dyDescent="0.3">
      <c r="A58" s="22" t="s">
        <v>437</v>
      </c>
      <c r="B58" s="23"/>
      <c r="E58" s="22" t="s">
        <v>489</v>
      </c>
      <c r="F58" s="23">
        <v>59135700</v>
      </c>
    </row>
    <row r="59" spans="1:6" x14ac:dyDescent="0.3">
      <c r="A59" s="26" t="s">
        <v>30</v>
      </c>
      <c r="B59" s="27">
        <v>19584904970</v>
      </c>
      <c r="E59" s="22" t="s">
        <v>490</v>
      </c>
      <c r="F59" s="23"/>
    </row>
    <row r="60" spans="1:6" x14ac:dyDescent="0.3">
      <c r="A60" s="22" t="s">
        <v>67</v>
      </c>
      <c r="B60" s="23">
        <v>12108321521</v>
      </c>
      <c r="E60" s="22" t="s">
        <v>491</v>
      </c>
      <c r="F60" s="23"/>
    </row>
    <row r="61" spans="1:6" x14ac:dyDescent="0.3">
      <c r="A61" s="22" t="s">
        <v>438</v>
      </c>
      <c r="B61" s="24">
        <v>49978962</v>
      </c>
      <c r="E61" s="26" t="s">
        <v>371</v>
      </c>
      <c r="F61" s="27">
        <v>69399229</v>
      </c>
    </row>
    <row r="62" spans="1:6" x14ac:dyDescent="0.3">
      <c r="A62" s="22" t="s">
        <v>439</v>
      </c>
      <c r="B62" s="24">
        <v>1608349299</v>
      </c>
      <c r="E62" s="26" t="s">
        <v>373</v>
      </c>
      <c r="F62" s="27">
        <v>462564670</v>
      </c>
    </row>
    <row r="63" spans="1:6" x14ac:dyDescent="0.3">
      <c r="A63" s="22" t="s">
        <v>295</v>
      </c>
      <c r="B63" s="24">
        <v>3848298564</v>
      </c>
      <c r="E63" s="22" t="s">
        <v>492</v>
      </c>
      <c r="F63" s="23">
        <v>114564400</v>
      </c>
    </row>
    <row r="64" spans="1:6" x14ac:dyDescent="0.3">
      <c r="A64" s="22" t="s">
        <v>440</v>
      </c>
      <c r="B64" s="24">
        <v>113475314</v>
      </c>
      <c r="E64" s="22" t="s">
        <v>493</v>
      </c>
      <c r="F64" s="23">
        <v>3370000</v>
      </c>
    </row>
    <row r="65" spans="1:6" x14ac:dyDescent="0.3">
      <c r="A65" s="22" t="s">
        <v>441</v>
      </c>
      <c r="B65" s="24">
        <v>6488219382</v>
      </c>
      <c r="E65" s="26" t="s">
        <v>377</v>
      </c>
      <c r="F65" s="27">
        <v>117934400</v>
      </c>
    </row>
    <row r="66" spans="1:6" x14ac:dyDescent="0.3">
      <c r="A66" s="22" t="s">
        <v>68</v>
      </c>
      <c r="B66" s="23">
        <v>1890618073</v>
      </c>
      <c r="E66" s="26" t="s">
        <v>246</v>
      </c>
      <c r="F66" s="27">
        <v>344630270</v>
      </c>
    </row>
    <row r="67" spans="1:6" x14ac:dyDescent="0.3">
      <c r="A67" s="22" t="s">
        <v>442</v>
      </c>
      <c r="B67" s="24">
        <v>98022849</v>
      </c>
      <c r="E67" s="22" t="s">
        <v>494</v>
      </c>
      <c r="F67" s="23">
        <v>9982876</v>
      </c>
    </row>
    <row r="68" spans="1:6" x14ac:dyDescent="0.3">
      <c r="A68" s="22" t="s">
        <v>443</v>
      </c>
      <c r="B68" s="24">
        <v>1792595224</v>
      </c>
      <c r="E68" s="26" t="s">
        <v>380</v>
      </c>
      <c r="F68" s="27">
        <v>9982876</v>
      </c>
    </row>
    <row r="69" spans="1:6" ht="27.6" x14ac:dyDescent="0.3">
      <c r="A69" s="22" t="s">
        <v>444</v>
      </c>
      <c r="B69" s="23"/>
      <c r="E69" s="26" t="s">
        <v>247</v>
      </c>
      <c r="F69" s="27">
        <v>354613146</v>
      </c>
    </row>
    <row r="70" spans="1:6" x14ac:dyDescent="0.3">
      <c r="A70" s="22" t="s">
        <v>445</v>
      </c>
      <c r="B70" s="23">
        <v>2388673665</v>
      </c>
      <c r="E70" s="22" t="s">
        <v>248</v>
      </c>
      <c r="F70" s="23">
        <v>14246738</v>
      </c>
    </row>
    <row r="71" spans="1:6" x14ac:dyDescent="0.3">
      <c r="A71" s="22" t="s">
        <v>145</v>
      </c>
      <c r="B71" s="23">
        <v>985446292</v>
      </c>
      <c r="E71" s="26" t="s">
        <v>249</v>
      </c>
      <c r="F71" s="27">
        <v>14246738</v>
      </c>
    </row>
    <row r="72" spans="1:6" x14ac:dyDescent="0.3">
      <c r="A72" s="22" t="s">
        <v>146</v>
      </c>
      <c r="B72" s="24">
        <v>136037076</v>
      </c>
      <c r="E72" s="26" t="s">
        <v>495</v>
      </c>
      <c r="F72" s="27">
        <v>340366408</v>
      </c>
    </row>
    <row r="73" spans="1:6" x14ac:dyDescent="0.3">
      <c r="A73" s="22" t="s">
        <v>446</v>
      </c>
      <c r="B73" s="24">
        <v>3228016</v>
      </c>
      <c r="E73" s="26" t="s">
        <v>496</v>
      </c>
      <c r="F73" s="27">
        <v>340366408</v>
      </c>
    </row>
    <row r="74" spans="1:6" x14ac:dyDescent="0.3">
      <c r="A74" s="22" t="s">
        <v>289</v>
      </c>
      <c r="B74" s="24">
        <v>33390137</v>
      </c>
      <c r="E74" s="26" t="s">
        <v>497</v>
      </c>
      <c r="F74" s="27">
        <v>340366408</v>
      </c>
    </row>
    <row r="75" spans="1:6" x14ac:dyDescent="0.3">
      <c r="A75" s="22" t="s">
        <v>447</v>
      </c>
      <c r="B75" s="24">
        <v>242830603</v>
      </c>
      <c r="E75" s="22" t="s">
        <v>253</v>
      </c>
      <c r="F75" s="28">
        <v>48.86</v>
      </c>
    </row>
    <row r="76" spans="1:6" x14ac:dyDescent="0.3">
      <c r="A76" s="22" t="s">
        <v>448</v>
      </c>
      <c r="B76" s="24">
        <v>49946771</v>
      </c>
      <c r="E76" s="22" t="s">
        <v>387</v>
      </c>
      <c r="F76" s="28">
        <v>47.84</v>
      </c>
    </row>
    <row r="77" spans="1:6" x14ac:dyDescent="0.3">
      <c r="A77" s="22" t="s">
        <v>149</v>
      </c>
      <c r="B77" s="24">
        <v>520013689</v>
      </c>
      <c r="E77" s="22" t="s">
        <v>254</v>
      </c>
      <c r="F77" s="28">
        <v>48.86</v>
      </c>
    </row>
    <row r="78" spans="1:6" x14ac:dyDescent="0.3">
      <c r="A78" s="26" t="s">
        <v>69</v>
      </c>
      <c r="B78" s="27">
        <v>17373059551</v>
      </c>
      <c r="E78" s="22" t="s">
        <v>498</v>
      </c>
      <c r="F78" s="23">
        <v>6966305.96</v>
      </c>
    </row>
    <row r="79" spans="1:6" x14ac:dyDescent="0.3">
      <c r="A79" s="22" t="s">
        <v>45</v>
      </c>
      <c r="B79" s="23">
        <v>13967750</v>
      </c>
      <c r="E79" s="22" t="s">
        <v>386</v>
      </c>
      <c r="F79" s="23">
        <v>7104990.3600000003</v>
      </c>
    </row>
    <row r="80" spans="1:6" x14ac:dyDescent="0.3">
      <c r="A80" s="22" t="s">
        <v>449</v>
      </c>
      <c r="B80" s="24">
        <v>13965631</v>
      </c>
      <c r="E80" s="22" t="s">
        <v>499</v>
      </c>
      <c r="F80" s="23">
        <v>340366408</v>
      </c>
    </row>
    <row r="81" spans="1:6" x14ac:dyDescent="0.3">
      <c r="A81" s="22" t="s">
        <v>450</v>
      </c>
      <c r="B81" s="33">
        <v>2119</v>
      </c>
      <c r="E81" s="22" t="s">
        <v>258</v>
      </c>
      <c r="F81" s="28">
        <v>47.84</v>
      </c>
    </row>
    <row r="82" spans="1:6" ht="27.6" x14ac:dyDescent="0.3">
      <c r="A82" s="22" t="s">
        <v>451</v>
      </c>
      <c r="B82" s="23">
        <v>7608859</v>
      </c>
      <c r="E82" s="22" t="s">
        <v>392</v>
      </c>
      <c r="F82" s="23">
        <v>340366408</v>
      </c>
    </row>
    <row r="83" spans="1:6" x14ac:dyDescent="0.3">
      <c r="A83" s="22" t="s">
        <v>150</v>
      </c>
      <c r="B83" s="23">
        <v>2123401284</v>
      </c>
      <c r="E83" s="22" t="s">
        <v>500</v>
      </c>
      <c r="F83" s="23">
        <v>248666</v>
      </c>
    </row>
    <row r="84" spans="1:6" x14ac:dyDescent="0.3">
      <c r="A84" s="22" t="s">
        <v>305</v>
      </c>
      <c r="B84" s="24">
        <v>435778519</v>
      </c>
      <c r="E84" s="22" t="s">
        <v>390</v>
      </c>
      <c r="F84" s="23">
        <v>248666</v>
      </c>
    </row>
    <row r="85" spans="1:6" x14ac:dyDescent="0.3">
      <c r="A85" s="22" t="s">
        <v>452</v>
      </c>
      <c r="B85" s="24">
        <v>160232000</v>
      </c>
      <c r="E85" s="22" t="s">
        <v>391</v>
      </c>
      <c r="F85" s="23">
        <v>16455886</v>
      </c>
    </row>
    <row r="86" spans="1:6" ht="27.6" x14ac:dyDescent="0.3">
      <c r="A86" s="22" t="s">
        <v>453</v>
      </c>
      <c r="B86" s="24">
        <v>507229514</v>
      </c>
      <c r="E86" s="22" t="s">
        <v>395</v>
      </c>
      <c r="F86" s="28">
        <v>48.86</v>
      </c>
    </row>
    <row r="87" spans="1:6" ht="27.6" x14ac:dyDescent="0.3">
      <c r="A87" s="22" t="s">
        <v>159</v>
      </c>
      <c r="B87" s="24">
        <v>21758809</v>
      </c>
      <c r="E87" s="22" t="s">
        <v>396</v>
      </c>
      <c r="F87" s="28">
        <v>47.84</v>
      </c>
    </row>
    <row r="88" spans="1:6" ht="27.6" x14ac:dyDescent="0.3">
      <c r="A88" s="22" t="s">
        <v>158</v>
      </c>
      <c r="B88" s="24">
        <v>0</v>
      </c>
      <c r="E88" s="22" t="s">
        <v>393</v>
      </c>
      <c r="F88" s="23">
        <v>6966305.96</v>
      </c>
    </row>
    <row r="89" spans="1:6" ht="27.6" x14ac:dyDescent="0.3">
      <c r="A89" s="22" t="s">
        <v>454</v>
      </c>
      <c r="B89" s="25">
        <v>-355895</v>
      </c>
      <c r="E89" s="22" t="s">
        <v>394</v>
      </c>
      <c r="F89" s="23">
        <v>7104990.3600000003</v>
      </c>
    </row>
    <row r="90" spans="1:6" ht="27.6" x14ac:dyDescent="0.3">
      <c r="A90" s="22" t="s">
        <v>306</v>
      </c>
      <c r="B90" s="24">
        <v>150662553</v>
      </c>
      <c r="E90" s="22" t="s">
        <v>402</v>
      </c>
      <c r="F90" s="28">
        <v>48.86</v>
      </c>
    </row>
    <row r="91" spans="1:6" ht="27.6" x14ac:dyDescent="0.3">
      <c r="A91" s="22" t="s">
        <v>455</v>
      </c>
      <c r="B91" s="24">
        <v>3500000</v>
      </c>
      <c r="E91" s="22" t="s">
        <v>397</v>
      </c>
      <c r="F91" s="28">
        <v>47.84</v>
      </c>
    </row>
    <row r="92" spans="1:6" ht="27.6" x14ac:dyDescent="0.3">
      <c r="A92" s="22" t="s">
        <v>456</v>
      </c>
      <c r="B92" s="24">
        <v>15594494</v>
      </c>
      <c r="E92" s="22" t="s">
        <v>401</v>
      </c>
      <c r="F92" s="23">
        <v>340366408</v>
      </c>
    </row>
    <row r="93" spans="1:6" ht="27.6" x14ac:dyDescent="0.3">
      <c r="A93" s="22" t="s">
        <v>310</v>
      </c>
      <c r="B93" s="24">
        <v>30918416</v>
      </c>
      <c r="E93" s="22" t="s">
        <v>400</v>
      </c>
      <c r="F93" s="23">
        <v>340366408</v>
      </c>
    </row>
    <row r="94" spans="1:6" ht="27.6" x14ac:dyDescent="0.3">
      <c r="A94" s="22" t="s">
        <v>457</v>
      </c>
      <c r="B94" s="23"/>
      <c r="E94" s="22" t="s">
        <v>398</v>
      </c>
      <c r="F94" s="23">
        <v>340366408</v>
      </c>
    </row>
    <row r="95" spans="1:6" ht="27.6" x14ac:dyDescent="0.3">
      <c r="A95" s="22" t="s">
        <v>458</v>
      </c>
      <c r="B95" s="24">
        <v>141696105</v>
      </c>
      <c r="E95" s="22" t="s">
        <v>403</v>
      </c>
      <c r="F95" s="23">
        <v>340366408</v>
      </c>
    </row>
    <row r="96" spans="1:6" x14ac:dyDescent="0.3">
      <c r="A96" s="22" t="s">
        <v>153</v>
      </c>
      <c r="B96" s="24">
        <v>656386769</v>
      </c>
      <c r="E96" s="22" t="s">
        <v>399</v>
      </c>
      <c r="F96" s="28">
        <v>1</v>
      </c>
    </row>
    <row r="97" spans="1:6" x14ac:dyDescent="0.3">
      <c r="A97" s="26" t="s">
        <v>314</v>
      </c>
      <c r="B97" s="27">
        <v>2144977893</v>
      </c>
      <c r="E97" s="22" t="s">
        <v>404</v>
      </c>
      <c r="F97" s="28">
        <v>1</v>
      </c>
    </row>
    <row r="98" spans="1:6" ht="27.6" x14ac:dyDescent="0.3">
      <c r="A98" s="22" t="s">
        <v>164</v>
      </c>
      <c r="B98" s="23">
        <v>66867526</v>
      </c>
      <c r="E98" s="22" t="s">
        <v>501</v>
      </c>
      <c r="F98" s="28">
        <v>95.68</v>
      </c>
    </row>
    <row r="99" spans="1:6" ht="27.6" x14ac:dyDescent="0.3">
      <c r="A99" s="26" t="s">
        <v>164</v>
      </c>
      <c r="B99" s="27">
        <v>66867526</v>
      </c>
      <c r="E99" s="22" t="s">
        <v>502</v>
      </c>
      <c r="F99" s="23">
        <v>3552495.18</v>
      </c>
    </row>
    <row r="100" spans="1:6" ht="27.6" x14ac:dyDescent="0.3">
      <c r="A100" s="26" t="s">
        <v>315</v>
      </c>
      <c r="B100" s="27">
        <v>2211845419</v>
      </c>
      <c r="E100" s="22" t="s">
        <v>503</v>
      </c>
      <c r="F100" s="23">
        <v>3483152.98</v>
      </c>
    </row>
    <row r="101" spans="1:6" ht="27.6" x14ac:dyDescent="0.3">
      <c r="A101" s="26" t="s">
        <v>459</v>
      </c>
      <c r="B101" s="27">
        <v>19584904970</v>
      </c>
      <c r="E101" s="22" t="s">
        <v>504</v>
      </c>
      <c r="F101" s="28">
        <v>97.72</v>
      </c>
    </row>
    <row r="102" spans="1:6" ht="27.6" x14ac:dyDescent="0.3">
      <c r="A102" s="22" t="s">
        <v>317</v>
      </c>
      <c r="B102" s="23">
        <v>6982815.7300000004</v>
      </c>
      <c r="E102" s="22" t="s">
        <v>505</v>
      </c>
      <c r="F102" s="28">
        <v>95.68</v>
      </c>
    </row>
    <row r="103" spans="1:6" ht="27.6" x14ac:dyDescent="0.3">
      <c r="A103" s="22" t="s">
        <v>168</v>
      </c>
      <c r="B103" s="23">
        <v>0</v>
      </c>
      <c r="E103" s="22" t="s">
        <v>506</v>
      </c>
      <c r="F103" s="28">
        <v>97.72</v>
      </c>
    </row>
    <row r="104" spans="1:6" x14ac:dyDescent="0.3">
      <c r="A104" s="22" t="s">
        <v>169</v>
      </c>
      <c r="B104" s="23">
        <v>6982815.7300000004</v>
      </c>
    </row>
    <row r="105" spans="1:6" x14ac:dyDescent="0.3">
      <c r="A105" s="22" t="s">
        <v>460</v>
      </c>
      <c r="B105" s="23">
        <v>728500</v>
      </c>
    </row>
    <row r="106" spans="1:6" x14ac:dyDescent="0.3">
      <c r="A106" s="22" t="s">
        <v>461</v>
      </c>
      <c r="B106" s="24">
        <v>201300</v>
      </c>
    </row>
    <row r="107" spans="1:6" ht="27.6" x14ac:dyDescent="0.3">
      <c r="A107" s="22" t="s">
        <v>462</v>
      </c>
      <c r="B107" s="24">
        <v>512800</v>
      </c>
    </row>
    <row r="108" spans="1:6" x14ac:dyDescent="0.3">
      <c r="A108" s="22" t="s">
        <v>463</v>
      </c>
      <c r="B108" s="24">
        <v>14400</v>
      </c>
    </row>
    <row r="109" spans="1:6" x14ac:dyDescent="0.3">
      <c r="A109" s="22" t="s">
        <v>170</v>
      </c>
      <c r="B109" s="23">
        <v>12500000</v>
      </c>
    </row>
    <row r="110" spans="1:6" x14ac:dyDescent="0.3">
      <c r="A110" s="22" t="s">
        <v>175</v>
      </c>
      <c r="B110" s="23">
        <v>6982815.7300000004</v>
      </c>
    </row>
    <row r="111" spans="1:6" x14ac:dyDescent="0.3">
      <c r="A111" s="22" t="s">
        <v>174</v>
      </c>
      <c r="B111" s="23">
        <v>6982815.7300000004</v>
      </c>
    </row>
    <row r="112" spans="1:6" x14ac:dyDescent="0.3">
      <c r="A112" s="22" t="s">
        <v>323</v>
      </c>
      <c r="B112" s="28">
        <v>1</v>
      </c>
    </row>
    <row r="113" spans="1:2" x14ac:dyDescent="0.3">
      <c r="A113" s="22" t="s">
        <v>324</v>
      </c>
      <c r="B113" s="23">
        <v>0</v>
      </c>
    </row>
    <row r="114" spans="1:2" x14ac:dyDescent="0.3">
      <c r="A114" s="22" t="s">
        <v>171</v>
      </c>
      <c r="B114" s="23">
        <v>0</v>
      </c>
    </row>
    <row r="115" spans="1:2" ht="27.6" x14ac:dyDescent="0.3">
      <c r="A115" s="22" t="s">
        <v>172</v>
      </c>
      <c r="B115" s="23">
        <v>3491407.87</v>
      </c>
    </row>
    <row r="116" spans="1:2" x14ac:dyDescent="0.3">
      <c r="A116" s="22" t="s">
        <v>173</v>
      </c>
      <c r="B116" s="23">
        <v>3491407.87</v>
      </c>
    </row>
    <row r="117" spans="1:2" x14ac:dyDescent="0.3">
      <c r="A117" s="22" t="s">
        <v>178</v>
      </c>
      <c r="B117" s="23"/>
    </row>
    <row r="118" spans="1:2" ht="27.6" x14ac:dyDescent="0.3">
      <c r="A118" s="22" t="s">
        <v>188</v>
      </c>
      <c r="B118" s="23">
        <v>51837245.100000001</v>
      </c>
    </row>
    <row r="119" spans="1:2" x14ac:dyDescent="0.3">
      <c r="A119" s="22" t="s">
        <v>187</v>
      </c>
      <c r="B119" s="23">
        <v>1944472660.6400001</v>
      </c>
    </row>
    <row r="120" spans="1:2" x14ac:dyDescent="0.3">
      <c r="A120" s="22" t="s">
        <v>184</v>
      </c>
      <c r="B120" s="23">
        <v>1996309905.74</v>
      </c>
    </row>
    <row r="121" spans="1:2" x14ac:dyDescent="0.3">
      <c r="A121" s="22" t="s">
        <v>186</v>
      </c>
      <c r="B121" s="23">
        <v>2084227300</v>
      </c>
    </row>
    <row r="122" spans="1:2" x14ac:dyDescent="0.3">
      <c r="A122" s="22" t="s">
        <v>183</v>
      </c>
      <c r="B122" s="23">
        <v>11519387800</v>
      </c>
    </row>
    <row r="123" spans="1:2" x14ac:dyDescent="0.3">
      <c r="A123" s="22" t="s">
        <v>185</v>
      </c>
      <c r="B123" s="23">
        <v>87917394.260000005</v>
      </c>
    </row>
    <row r="124" spans="1:2" x14ac:dyDescent="0.3">
      <c r="A124" s="22" t="s">
        <v>179</v>
      </c>
      <c r="B124" s="29">
        <v>16.88</v>
      </c>
    </row>
    <row r="125" spans="1:2" x14ac:dyDescent="0.3">
      <c r="A125" s="22" t="s">
        <v>180</v>
      </c>
      <c r="B125" s="29">
        <v>17.329999999999998</v>
      </c>
    </row>
    <row r="126" spans="1:2" x14ac:dyDescent="0.3">
      <c r="A126" s="22" t="s">
        <v>181</v>
      </c>
      <c r="B126" s="29">
        <v>0.76</v>
      </c>
    </row>
    <row r="127" spans="1:2" x14ac:dyDescent="0.3">
      <c r="A127" s="22" t="s">
        <v>182</v>
      </c>
      <c r="B127" s="29">
        <v>18.09</v>
      </c>
    </row>
    <row r="128" spans="1:2" x14ac:dyDescent="0.3">
      <c r="A128" s="22" t="s">
        <v>189</v>
      </c>
      <c r="B128" s="29">
        <v>10.15</v>
      </c>
    </row>
    <row r="129" spans="1:2" x14ac:dyDescent="0.3">
      <c r="A129" s="22" t="s">
        <v>190</v>
      </c>
      <c r="B129" s="29">
        <v>121.76</v>
      </c>
    </row>
    <row r="130" spans="1:2" x14ac:dyDescent="0.3">
      <c r="A130" s="22" t="s">
        <v>191</v>
      </c>
      <c r="B130" s="29">
        <v>126.86</v>
      </c>
    </row>
    <row r="131" spans="1:2" ht="27.6" x14ac:dyDescent="0.3">
      <c r="A131" s="22" t="s">
        <v>192</v>
      </c>
      <c r="B131" s="23">
        <v>126660</v>
      </c>
    </row>
    <row r="132" spans="1:2" x14ac:dyDescent="0.3">
      <c r="A132" s="22" t="s">
        <v>193</v>
      </c>
      <c r="B132" s="23">
        <v>312469700</v>
      </c>
    </row>
    <row r="133" spans="1:2" x14ac:dyDescent="0.3">
      <c r="A133" s="22" t="s">
        <v>194</v>
      </c>
      <c r="B133" s="23">
        <v>312469700</v>
      </c>
    </row>
    <row r="134" spans="1:2" x14ac:dyDescent="0.3">
      <c r="A134" s="22" t="s">
        <v>197</v>
      </c>
      <c r="B134" s="23">
        <v>57962600</v>
      </c>
    </row>
    <row r="135" spans="1:2" x14ac:dyDescent="0.3">
      <c r="A135" s="22" t="s">
        <v>198</v>
      </c>
      <c r="B135" s="29">
        <v>0.54</v>
      </c>
    </row>
    <row r="136" spans="1:2" x14ac:dyDescent="0.3">
      <c r="A136" s="22" t="s">
        <v>195</v>
      </c>
      <c r="B136" s="23">
        <v>357439700</v>
      </c>
    </row>
    <row r="137" spans="1:2" x14ac:dyDescent="0.3">
      <c r="A137" s="22" t="s">
        <v>196</v>
      </c>
      <c r="B137" s="23">
        <v>44970000</v>
      </c>
    </row>
    <row r="138" spans="1:2" ht="27.6" x14ac:dyDescent="0.3">
      <c r="A138" s="22" t="s">
        <v>199</v>
      </c>
      <c r="B138" s="23">
        <v>312469700</v>
      </c>
    </row>
    <row r="139" spans="1:2" x14ac:dyDescent="0.3">
      <c r="A139" s="22" t="s">
        <v>200</v>
      </c>
      <c r="B139" s="23"/>
    </row>
    <row r="140" spans="1:2" x14ac:dyDescent="0.3">
      <c r="A140" s="22" t="s">
        <v>201</v>
      </c>
      <c r="B140" s="23"/>
    </row>
    <row r="141" spans="1:2" x14ac:dyDescent="0.3">
      <c r="A141" s="22" t="s">
        <v>202</v>
      </c>
      <c r="B141" s="23"/>
    </row>
    <row r="142" spans="1:2" x14ac:dyDescent="0.3">
      <c r="A142" s="22" t="s">
        <v>203</v>
      </c>
      <c r="B142" s="23"/>
    </row>
    <row r="143" spans="1:2" x14ac:dyDescent="0.3">
      <c r="A143" s="22" t="s">
        <v>205</v>
      </c>
      <c r="B143" s="23">
        <v>10332100</v>
      </c>
    </row>
    <row r="144" spans="1:2" x14ac:dyDescent="0.3">
      <c r="A144" s="22" t="s">
        <v>205</v>
      </c>
      <c r="B144" s="23">
        <v>122961700</v>
      </c>
    </row>
    <row r="145" spans="1:2" x14ac:dyDescent="0.3">
      <c r="A145" s="22" t="s">
        <v>205</v>
      </c>
      <c r="B145" s="23">
        <v>100800000</v>
      </c>
    </row>
    <row r="146" spans="1:2" x14ac:dyDescent="0.3">
      <c r="A146" s="22" t="s">
        <v>205</v>
      </c>
      <c r="B146" s="23">
        <v>246338500</v>
      </c>
    </row>
    <row r="147" spans="1:2" x14ac:dyDescent="0.3">
      <c r="A147" s="22" t="s">
        <v>205</v>
      </c>
      <c r="B147" s="23">
        <v>456042700</v>
      </c>
    </row>
    <row r="148" spans="1:2" x14ac:dyDescent="0.3">
      <c r="A148" s="22" t="s">
        <v>205</v>
      </c>
      <c r="B148" s="23">
        <v>469258700</v>
      </c>
    </row>
    <row r="149" spans="1:2" x14ac:dyDescent="0.3">
      <c r="A149" s="22" t="s">
        <v>205</v>
      </c>
      <c r="B149" s="23">
        <v>697520700</v>
      </c>
    </row>
    <row r="150" spans="1:2" x14ac:dyDescent="0.3">
      <c r="A150" s="22" t="s">
        <v>205</v>
      </c>
      <c r="B150" s="23">
        <v>1198024600</v>
      </c>
    </row>
    <row r="151" spans="1:2" x14ac:dyDescent="0.3">
      <c r="A151" s="22" t="s">
        <v>206</v>
      </c>
      <c r="B151" s="23">
        <v>3094581600</v>
      </c>
    </row>
    <row r="152" spans="1:2" x14ac:dyDescent="0.3">
      <c r="A152" s="22" t="s">
        <v>206</v>
      </c>
      <c r="B152" s="23">
        <v>200226900</v>
      </c>
    </row>
    <row r="153" spans="1:2" x14ac:dyDescent="0.3">
      <c r="A153" s="22" t="s">
        <v>206</v>
      </c>
      <c r="B153" s="23">
        <v>2425397500</v>
      </c>
    </row>
    <row r="154" spans="1:2" x14ac:dyDescent="0.3">
      <c r="A154" s="22" t="s">
        <v>327</v>
      </c>
      <c r="B154" s="29">
        <v>43.6</v>
      </c>
    </row>
    <row r="155" spans="1:2" x14ac:dyDescent="0.3">
      <c r="A155" s="22" t="s">
        <v>204</v>
      </c>
      <c r="B155" s="23">
        <v>1931946</v>
      </c>
    </row>
    <row r="156" spans="1:2" x14ac:dyDescent="0.3">
      <c r="A156" s="22" t="s">
        <v>326</v>
      </c>
      <c r="B156" s="23">
        <v>2511910000</v>
      </c>
    </row>
    <row r="157" spans="1:2" x14ac:dyDescent="0.3">
      <c r="A157" s="22" t="s">
        <v>207</v>
      </c>
      <c r="B157" s="23">
        <v>23145452800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2A8C-088F-4383-A098-4E5BC8B862A9}">
  <dimension ref="A1:F116"/>
  <sheetViews>
    <sheetView topLeftCell="A4" workbookViewId="0">
      <selection activeCell="B107" sqref="B107"/>
    </sheetView>
  </sheetViews>
  <sheetFormatPr defaultRowHeight="14.4" x14ac:dyDescent="0.3"/>
  <cols>
    <col min="1" max="1" width="58.109375" customWidth="1"/>
    <col min="2" max="2" width="23.77734375" customWidth="1"/>
    <col min="3" max="3" width="8" customWidth="1"/>
    <col min="5" max="5" width="47.44140625" customWidth="1"/>
    <col min="6" max="6" width="20" customWidth="1"/>
  </cols>
  <sheetData>
    <row r="1" spans="1:6" ht="28.2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507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2" t="s">
        <v>31</v>
      </c>
      <c r="F3" s="23">
        <v>874483700</v>
      </c>
    </row>
    <row r="4" spans="1:6" x14ac:dyDescent="0.3">
      <c r="A4" s="13" t="s">
        <v>92</v>
      </c>
      <c r="B4" s="13" t="s">
        <v>91</v>
      </c>
      <c r="E4" s="22" t="s">
        <v>539</v>
      </c>
      <c r="F4" s="24">
        <v>667285200</v>
      </c>
    </row>
    <row r="5" spans="1:6" x14ac:dyDescent="0.3">
      <c r="A5" s="13" t="s">
        <v>93</v>
      </c>
      <c r="B5" s="13" t="s">
        <v>94</v>
      </c>
      <c r="E5" s="22" t="s">
        <v>540</v>
      </c>
      <c r="F5" s="24">
        <v>182243600</v>
      </c>
    </row>
    <row r="6" spans="1:6" ht="27.6" x14ac:dyDescent="0.3">
      <c r="A6" s="13" t="s">
        <v>95</v>
      </c>
      <c r="B6" s="13" t="s">
        <v>96</v>
      </c>
      <c r="E6" s="22" t="s">
        <v>541</v>
      </c>
      <c r="F6" s="24">
        <v>9071900</v>
      </c>
    </row>
    <row r="7" spans="1:6" x14ac:dyDescent="0.3">
      <c r="A7" s="13" t="s">
        <v>97</v>
      </c>
      <c r="B7" s="13" t="s">
        <v>98</v>
      </c>
      <c r="E7" s="22" t="s">
        <v>542</v>
      </c>
      <c r="F7" s="24">
        <v>15883000</v>
      </c>
    </row>
    <row r="8" spans="1:6" x14ac:dyDescent="0.3">
      <c r="A8" s="13" t="s">
        <v>99</v>
      </c>
      <c r="B8" s="13" t="s">
        <v>100</v>
      </c>
      <c r="E8" s="26" t="s">
        <v>539</v>
      </c>
      <c r="F8" s="27">
        <v>874483700</v>
      </c>
    </row>
    <row r="9" spans="1:6" x14ac:dyDescent="0.3">
      <c r="A9" s="13" t="s">
        <v>101</v>
      </c>
      <c r="B9" s="13" t="s">
        <v>102</v>
      </c>
      <c r="E9" s="22" t="s">
        <v>62</v>
      </c>
      <c r="F9" s="23">
        <v>183489300</v>
      </c>
    </row>
    <row r="10" spans="1:6" x14ac:dyDescent="0.3">
      <c r="A10" s="13" t="s">
        <v>103</v>
      </c>
      <c r="B10" s="15">
        <v>45196.311676307902</v>
      </c>
      <c r="E10" s="22" t="s">
        <v>466</v>
      </c>
      <c r="F10" s="23"/>
    </row>
    <row r="11" spans="1:6" ht="27.6" x14ac:dyDescent="0.3">
      <c r="A11" s="16" t="s">
        <v>104</v>
      </c>
      <c r="B11" s="17" t="s">
        <v>105</v>
      </c>
      <c r="E11" s="22" t="s">
        <v>543</v>
      </c>
      <c r="F11" s="23"/>
    </row>
    <row r="12" spans="1:6" x14ac:dyDescent="0.3">
      <c r="A12" s="18" t="s">
        <v>106</v>
      </c>
      <c r="B12" s="19">
        <v>45016</v>
      </c>
      <c r="E12" s="22" t="s">
        <v>470</v>
      </c>
      <c r="F12" s="23"/>
    </row>
    <row r="13" spans="1:6" x14ac:dyDescent="0.3">
      <c r="E13" s="22" t="s">
        <v>467</v>
      </c>
      <c r="F13" s="23"/>
    </row>
    <row r="14" spans="1:6" x14ac:dyDescent="0.3">
      <c r="A14" s="20" t="s">
        <v>107</v>
      </c>
      <c r="B14" s="16"/>
      <c r="E14" s="22" t="s">
        <v>468</v>
      </c>
      <c r="F14" s="23"/>
    </row>
    <row r="15" spans="1:6" x14ac:dyDescent="0.3">
      <c r="A15" s="20" t="s">
        <v>108</v>
      </c>
      <c r="B15" s="21" t="s">
        <v>109</v>
      </c>
      <c r="E15" s="22" t="s">
        <v>346</v>
      </c>
      <c r="F15" s="23"/>
    </row>
    <row r="16" spans="1:6" x14ac:dyDescent="0.3">
      <c r="A16" s="22" t="s">
        <v>261</v>
      </c>
      <c r="B16" s="23">
        <v>661177600</v>
      </c>
      <c r="E16" s="26" t="s">
        <v>474</v>
      </c>
      <c r="F16" s="27">
        <v>183489300</v>
      </c>
    </row>
    <row r="17" spans="1:6" x14ac:dyDescent="0.3">
      <c r="A17" s="22" t="s">
        <v>111</v>
      </c>
      <c r="B17" s="24">
        <v>96658800</v>
      </c>
      <c r="E17" s="26" t="s">
        <v>544</v>
      </c>
      <c r="F17" s="27">
        <v>1057973000</v>
      </c>
    </row>
    <row r="18" spans="1:6" x14ac:dyDescent="0.3">
      <c r="A18" s="22" t="s">
        <v>508</v>
      </c>
      <c r="B18" s="24">
        <v>430038800</v>
      </c>
      <c r="E18" s="22" t="s">
        <v>32</v>
      </c>
      <c r="F18" s="23">
        <v>433891500</v>
      </c>
    </row>
    <row r="19" spans="1:6" x14ac:dyDescent="0.3">
      <c r="A19" s="22" t="s">
        <v>509</v>
      </c>
      <c r="B19" s="24">
        <v>134480000</v>
      </c>
      <c r="E19" s="22" t="s">
        <v>475</v>
      </c>
      <c r="F19" s="23"/>
    </row>
    <row r="20" spans="1:6" x14ac:dyDescent="0.3">
      <c r="A20" s="22" t="s">
        <v>510</v>
      </c>
      <c r="B20" s="23">
        <v>425901700</v>
      </c>
      <c r="E20" s="22" t="s">
        <v>545</v>
      </c>
      <c r="F20" s="23"/>
    </row>
    <row r="21" spans="1:6" x14ac:dyDescent="0.3">
      <c r="A21" s="22" t="s">
        <v>511</v>
      </c>
      <c r="B21" s="24">
        <v>64473700</v>
      </c>
      <c r="E21" s="22" t="s">
        <v>546</v>
      </c>
      <c r="F21" s="23"/>
    </row>
    <row r="22" spans="1:6" x14ac:dyDescent="0.3">
      <c r="A22" s="22" t="s">
        <v>512</v>
      </c>
      <c r="B22" s="24">
        <v>141444600</v>
      </c>
      <c r="E22" s="26" t="s">
        <v>547</v>
      </c>
      <c r="F22" s="27">
        <v>433891500</v>
      </c>
    </row>
    <row r="23" spans="1:6" x14ac:dyDescent="0.3">
      <c r="A23" s="22" t="s">
        <v>513</v>
      </c>
      <c r="B23" s="24">
        <v>219983400</v>
      </c>
      <c r="E23" s="22" t="s">
        <v>548</v>
      </c>
      <c r="F23" s="23">
        <v>97023200</v>
      </c>
    </row>
    <row r="24" spans="1:6" x14ac:dyDescent="0.3">
      <c r="A24" s="22" t="s">
        <v>70</v>
      </c>
      <c r="B24" s="23">
        <v>2880948300</v>
      </c>
      <c r="E24" s="22" t="s">
        <v>237</v>
      </c>
      <c r="F24" s="23"/>
    </row>
    <row r="25" spans="1:6" x14ac:dyDescent="0.3">
      <c r="A25" s="22" t="s">
        <v>514</v>
      </c>
      <c r="B25" s="24">
        <v>2281944800</v>
      </c>
      <c r="E25" s="22" t="s">
        <v>549</v>
      </c>
      <c r="F25" s="23"/>
    </row>
    <row r="26" spans="1:6" x14ac:dyDescent="0.3">
      <c r="A26" s="22" t="s">
        <v>274</v>
      </c>
      <c r="B26" s="24">
        <v>11931200</v>
      </c>
      <c r="E26" s="22" t="s">
        <v>550</v>
      </c>
      <c r="F26" s="23"/>
    </row>
    <row r="27" spans="1:6" x14ac:dyDescent="0.3">
      <c r="A27" s="22" t="s">
        <v>420</v>
      </c>
      <c r="B27" s="24">
        <v>587072300</v>
      </c>
      <c r="E27" s="22" t="s">
        <v>229</v>
      </c>
      <c r="F27" s="23"/>
    </row>
    <row r="28" spans="1:6" x14ac:dyDescent="0.3">
      <c r="A28" s="22" t="s">
        <v>71</v>
      </c>
      <c r="B28" s="23">
        <v>8683875400</v>
      </c>
      <c r="E28" s="22" t="s">
        <v>551</v>
      </c>
      <c r="F28" s="23"/>
    </row>
    <row r="29" spans="1:6" x14ac:dyDescent="0.3">
      <c r="A29" s="22" t="s">
        <v>515</v>
      </c>
      <c r="B29" s="24">
        <v>11125200</v>
      </c>
      <c r="E29" s="22" t="s">
        <v>552</v>
      </c>
      <c r="F29" s="23"/>
    </row>
    <row r="30" spans="1:6" x14ac:dyDescent="0.3">
      <c r="A30" s="22" t="s">
        <v>71</v>
      </c>
      <c r="B30" s="24">
        <v>8335948900</v>
      </c>
      <c r="E30" s="22" t="s">
        <v>553</v>
      </c>
      <c r="F30" s="23"/>
    </row>
    <row r="31" spans="1:6" x14ac:dyDescent="0.3">
      <c r="A31" s="22" t="s">
        <v>516</v>
      </c>
      <c r="B31" s="24">
        <v>2054200</v>
      </c>
      <c r="E31" s="22" t="s">
        <v>554</v>
      </c>
      <c r="F31" s="23"/>
    </row>
    <row r="32" spans="1:6" x14ac:dyDescent="0.3">
      <c r="A32" s="22" t="s">
        <v>517</v>
      </c>
      <c r="B32" s="24">
        <v>334747100</v>
      </c>
      <c r="E32" s="22" t="s">
        <v>233</v>
      </c>
      <c r="F32" s="23"/>
    </row>
    <row r="33" spans="1:6" x14ac:dyDescent="0.3">
      <c r="A33" s="22" t="s">
        <v>285</v>
      </c>
      <c r="B33" s="23">
        <v>48525800</v>
      </c>
      <c r="E33" s="22" t="s">
        <v>555</v>
      </c>
      <c r="F33" s="23"/>
    </row>
    <row r="34" spans="1:6" x14ac:dyDescent="0.3">
      <c r="A34" s="22" t="s">
        <v>130</v>
      </c>
      <c r="B34" s="24">
        <v>16635900</v>
      </c>
      <c r="E34" s="22" t="s">
        <v>556</v>
      </c>
      <c r="F34" s="23"/>
    </row>
    <row r="35" spans="1:6" x14ac:dyDescent="0.3">
      <c r="A35" s="22" t="s">
        <v>518</v>
      </c>
      <c r="B35" s="24">
        <v>224439600</v>
      </c>
      <c r="E35" s="22" t="s">
        <v>236</v>
      </c>
      <c r="F35" s="23"/>
    </row>
    <row r="36" spans="1:6" x14ac:dyDescent="0.3">
      <c r="A36" s="22" t="s">
        <v>286</v>
      </c>
      <c r="B36" s="24">
        <v>2096000</v>
      </c>
      <c r="E36" s="22" t="s">
        <v>484</v>
      </c>
      <c r="F36" s="23"/>
    </row>
    <row r="37" spans="1:6" x14ac:dyDescent="0.3">
      <c r="A37" s="22" t="s">
        <v>133</v>
      </c>
      <c r="B37" s="25">
        <v>-196067100</v>
      </c>
      <c r="E37" s="22" t="s">
        <v>225</v>
      </c>
      <c r="F37" s="23">
        <v>189096200</v>
      </c>
    </row>
    <row r="38" spans="1:6" x14ac:dyDescent="0.3">
      <c r="A38" s="22" t="s">
        <v>72</v>
      </c>
      <c r="B38" s="24">
        <v>1421400</v>
      </c>
      <c r="E38" s="22" t="s">
        <v>557</v>
      </c>
      <c r="F38" s="23">
        <v>124898200</v>
      </c>
    </row>
    <row r="39" spans="1:6" x14ac:dyDescent="0.3">
      <c r="A39" s="22" t="s">
        <v>134</v>
      </c>
      <c r="B39" s="23">
        <v>2892400</v>
      </c>
      <c r="E39" s="26" t="s">
        <v>237</v>
      </c>
      <c r="F39" s="27">
        <v>411017600</v>
      </c>
    </row>
    <row r="40" spans="1:6" x14ac:dyDescent="0.3">
      <c r="A40" s="22" t="s">
        <v>73</v>
      </c>
      <c r="B40" s="23">
        <v>740858400</v>
      </c>
      <c r="E40" s="22" t="s">
        <v>558</v>
      </c>
      <c r="F40" s="23"/>
    </row>
    <row r="41" spans="1:6" ht="27.6" x14ac:dyDescent="0.3">
      <c r="A41" s="22" t="s">
        <v>289</v>
      </c>
      <c r="B41" s="24">
        <v>102861000</v>
      </c>
      <c r="E41" s="22" t="s">
        <v>559</v>
      </c>
      <c r="F41" s="23"/>
    </row>
    <row r="42" spans="1:6" x14ac:dyDescent="0.3">
      <c r="A42" s="22" t="s">
        <v>519</v>
      </c>
      <c r="B42" s="24">
        <v>7488700</v>
      </c>
      <c r="E42" s="22" t="s">
        <v>364</v>
      </c>
      <c r="F42" s="23"/>
    </row>
    <row r="43" spans="1:6" x14ac:dyDescent="0.3">
      <c r="A43" s="22" t="s">
        <v>520</v>
      </c>
      <c r="B43" s="24">
        <v>13300</v>
      </c>
      <c r="E43" s="22" t="s">
        <v>560</v>
      </c>
      <c r="F43" s="23"/>
    </row>
    <row r="44" spans="1:6" x14ac:dyDescent="0.3">
      <c r="A44" s="22" t="s">
        <v>521</v>
      </c>
      <c r="B44" s="24">
        <v>0</v>
      </c>
      <c r="E44" s="22" t="s">
        <v>561</v>
      </c>
      <c r="F44" s="23"/>
    </row>
    <row r="45" spans="1:6" x14ac:dyDescent="0.3">
      <c r="A45" s="22" t="s">
        <v>433</v>
      </c>
      <c r="B45" s="24">
        <v>68250900</v>
      </c>
      <c r="E45" s="22" t="s">
        <v>371</v>
      </c>
      <c r="F45" s="23">
        <v>26852100</v>
      </c>
    </row>
    <row r="46" spans="1:6" x14ac:dyDescent="0.3">
      <c r="A46" s="22" t="s">
        <v>434</v>
      </c>
      <c r="B46" s="25">
        <v>-4193300</v>
      </c>
      <c r="E46" s="26" t="s">
        <v>371</v>
      </c>
      <c r="F46" s="27">
        <v>26852100</v>
      </c>
    </row>
    <row r="47" spans="1:6" x14ac:dyDescent="0.3">
      <c r="A47" s="22" t="s">
        <v>212</v>
      </c>
      <c r="B47" s="24">
        <v>566437800</v>
      </c>
      <c r="E47" s="26" t="s">
        <v>245</v>
      </c>
      <c r="F47" s="27">
        <v>186211800</v>
      </c>
    </row>
    <row r="48" spans="1:6" x14ac:dyDescent="0.3">
      <c r="A48" s="26" t="s">
        <v>30</v>
      </c>
      <c r="B48" s="27">
        <v>13444179600</v>
      </c>
      <c r="E48" s="22" t="s">
        <v>562</v>
      </c>
      <c r="F48" s="23">
        <v>77685200</v>
      </c>
    </row>
    <row r="49" spans="1:6" x14ac:dyDescent="0.3">
      <c r="A49" s="22" t="s">
        <v>67</v>
      </c>
      <c r="B49" s="23">
        <v>9458247200</v>
      </c>
      <c r="E49" s="22" t="s">
        <v>374</v>
      </c>
      <c r="F49" s="23"/>
    </row>
    <row r="50" spans="1:6" x14ac:dyDescent="0.3">
      <c r="A50" s="22" t="s">
        <v>522</v>
      </c>
      <c r="B50" s="24">
        <v>47600300</v>
      </c>
      <c r="E50" s="22" t="s">
        <v>375</v>
      </c>
      <c r="F50" s="23"/>
    </row>
    <row r="51" spans="1:6" x14ac:dyDescent="0.3">
      <c r="A51" s="22" t="s">
        <v>523</v>
      </c>
      <c r="B51" s="24">
        <v>1435438600</v>
      </c>
      <c r="E51" s="26" t="s">
        <v>377</v>
      </c>
      <c r="F51" s="27">
        <v>77685200</v>
      </c>
    </row>
    <row r="52" spans="1:6" x14ac:dyDescent="0.3">
      <c r="A52" s="22" t="s">
        <v>295</v>
      </c>
      <c r="B52" s="24">
        <v>2974159900</v>
      </c>
      <c r="E52" s="26" t="s">
        <v>563</v>
      </c>
      <c r="F52" s="27">
        <v>108526600</v>
      </c>
    </row>
    <row r="53" spans="1:6" x14ac:dyDescent="0.3">
      <c r="A53" s="22" t="s">
        <v>524</v>
      </c>
      <c r="B53" s="24">
        <v>367776400</v>
      </c>
      <c r="E53" s="22" t="s">
        <v>564</v>
      </c>
      <c r="F53" s="23">
        <v>658500</v>
      </c>
    </row>
    <row r="54" spans="1:6" x14ac:dyDescent="0.3">
      <c r="A54" s="22" t="s">
        <v>525</v>
      </c>
      <c r="B54" s="24">
        <v>4633272000</v>
      </c>
      <c r="E54" s="26" t="s">
        <v>380</v>
      </c>
      <c r="F54" s="27">
        <v>658500</v>
      </c>
    </row>
    <row r="55" spans="1:6" ht="27.6" x14ac:dyDescent="0.3">
      <c r="A55" s="22" t="s">
        <v>68</v>
      </c>
      <c r="B55" s="23">
        <v>2062135700</v>
      </c>
      <c r="E55" s="26" t="s">
        <v>565</v>
      </c>
      <c r="F55" s="27">
        <v>109185100</v>
      </c>
    </row>
    <row r="56" spans="1:6" x14ac:dyDescent="0.3">
      <c r="A56" s="22" t="s">
        <v>526</v>
      </c>
      <c r="B56" s="24">
        <v>156000</v>
      </c>
      <c r="E56" s="22" t="s">
        <v>248</v>
      </c>
      <c r="F56" s="23">
        <v>1000600</v>
      </c>
    </row>
    <row r="57" spans="1:6" x14ac:dyDescent="0.3">
      <c r="A57" s="22" t="s">
        <v>527</v>
      </c>
      <c r="B57" s="24">
        <v>250344000</v>
      </c>
      <c r="E57" s="26" t="s">
        <v>566</v>
      </c>
      <c r="F57" s="27">
        <v>1000600</v>
      </c>
    </row>
    <row r="58" spans="1:6" x14ac:dyDescent="0.3">
      <c r="A58" s="22" t="s">
        <v>443</v>
      </c>
      <c r="B58" s="24">
        <v>1811635700</v>
      </c>
      <c r="E58" s="26" t="s">
        <v>567</v>
      </c>
      <c r="F58" s="27">
        <v>108184500</v>
      </c>
    </row>
    <row r="59" spans="1:6" x14ac:dyDescent="0.3">
      <c r="A59" s="22" t="s">
        <v>300</v>
      </c>
      <c r="B59" s="23">
        <v>622045700</v>
      </c>
      <c r="E59" s="26" t="s">
        <v>496</v>
      </c>
      <c r="F59" s="27">
        <v>108184500</v>
      </c>
    </row>
    <row r="60" spans="1:6" x14ac:dyDescent="0.3">
      <c r="A60" s="22" t="s">
        <v>301</v>
      </c>
      <c r="B60" s="24">
        <v>95438100</v>
      </c>
      <c r="E60" s="26" t="s">
        <v>568</v>
      </c>
      <c r="F60" s="27">
        <v>108184500</v>
      </c>
    </row>
    <row r="61" spans="1:6" x14ac:dyDescent="0.3">
      <c r="A61" s="22" t="s">
        <v>446</v>
      </c>
      <c r="B61" s="24">
        <v>0</v>
      </c>
      <c r="E61" s="22" t="s">
        <v>384</v>
      </c>
      <c r="F61" s="23">
        <v>3073423.3</v>
      </c>
    </row>
    <row r="62" spans="1:6" x14ac:dyDescent="0.3">
      <c r="A62" s="22" t="s">
        <v>289</v>
      </c>
      <c r="B62" s="24">
        <v>40979500</v>
      </c>
      <c r="E62" s="22" t="s">
        <v>569</v>
      </c>
      <c r="F62" s="28">
        <v>35.200000000000003</v>
      </c>
    </row>
    <row r="63" spans="1:6" x14ac:dyDescent="0.3">
      <c r="A63" s="22" t="s">
        <v>528</v>
      </c>
      <c r="B63" s="24">
        <v>79889400</v>
      </c>
      <c r="E63" s="22" t="s">
        <v>254</v>
      </c>
      <c r="F63" s="28">
        <v>35.200000000000003</v>
      </c>
    </row>
    <row r="64" spans="1:6" x14ac:dyDescent="0.3">
      <c r="A64" s="22" t="s">
        <v>149</v>
      </c>
      <c r="B64" s="24">
        <v>405738700</v>
      </c>
      <c r="E64" s="22" t="s">
        <v>499</v>
      </c>
      <c r="F64" s="23">
        <v>108184500</v>
      </c>
    </row>
    <row r="65" spans="1:6" x14ac:dyDescent="0.3">
      <c r="A65" s="26" t="s">
        <v>69</v>
      </c>
      <c r="B65" s="27">
        <v>12142428600</v>
      </c>
      <c r="E65" s="22" t="s">
        <v>386</v>
      </c>
      <c r="F65" s="23">
        <v>3087457.19</v>
      </c>
    </row>
    <row r="66" spans="1:6" x14ac:dyDescent="0.3">
      <c r="A66" s="22" t="s">
        <v>45</v>
      </c>
      <c r="B66" s="23">
        <v>6153700</v>
      </c>
      <c r="E66" s="22" t="s">
        <v>257</v>
      </c>
      <c r="F66" s="28">
        <v>35.04</v>
      </c>
    </row>
    <row r="67" spans="1:6" x14ac:dyDescent="0.3">
      <c r="A67" s="22" t="s">
        <v>529</v>
      </c>
      <c r="B67" s="23">
        <v>4260900</v>
      </c>
      <c r="E67" s="22" t="s">
        <v>257</v>
      </c>
      <c r="F67" s="28">
        <v>35.04</v>
      </c>
    </row>
    <row r="68" spans="1:6" x14ac:dyDescent="0.3">
      <c r="A68" s="22" t="s">
        <v>530</v>
      </c>
      <c r="B68" s="23">
        <v>1287402500</v>
      </c>
      <c r="E68" s="22" t="s">
        <v>570</v>
      </c>
      <c r="F68" s="23"/>
    </row>
    <row r="69" spans="1:6" x14ac:dyDescent="0.3">
      <c r="A69" s="22" t="s">
        <v>305</v>
      </c>
      <c r="B69" s="24">
        <v>204503400</v>
      </c>
      <c r="E69" s="22" t="s">
        <v>571</v>
      </c>
      <c r="F69" s="23"/>
    </row>
    <row r="70" spans="1:6" x14ac:dyDescent="0.3">
      <c r="A70" s="22" t="s">
        <v>452</v>
      </c>
      <c r="B70" s="24">
        <v>14501900</v>
      </c>
      <c r="E70" s="22" t="s">
        <v>572</v>
      </c>
      <c r="F70" s="23"/>
    </row>
    <row r="71" spans="1:6" x14ac:dyDescent="0.3">
      <c r="A71" s="22" t="s">
        <v>531</v>
      </c>
      <c r="B71" s="24">
        <v>519357800</v>
      </c>
      <c r="E71" s="22" t="s">
        <v>573</v>
      </c>
      <c r="F71" s="23"/>
    </row>
    <row r="72" spans="1:6" x14ac:dyDescent="0.3">
      <c r="A72" s="22" t="s">
        <v>532</v>
      </c>
      <c r="B72" s="24">
        <v>0</v>
      </c>
      <c r="E72" s="22" t="s">
        <v>574</v>
      </c>
      <c r="F72" s="23"/>
    </row>
    <row r="73" spans="1:6" x14ac:dyDescent="0.3">
      <c r="A73" s="22" t="s">
        <v>533</v>
      </c>
      <c r="B73" s="24">
        <v>4323700</v>
      </c>
      <c r="E73" s="22" t="s">
        <v>575</v>
      </c>
      <c r="F73" s="23"/>
    </row>
    <row r="74" spans="1:6" x14ac:dyDescent="0.3">
      <c r="A74" s="22" t="s">
        <v>306</v>
      </c>
      <c r="B74" s="24">
        <v>37900700</v>
      </c>
      <c r="E74" s="22" t="s">
        <v>576</v>
      </c>
      <c r="F74" s="23"/>
    </row>
    <row r="75" spans="1:6" x14ac:dyDescent="0.3">
      <c r="A75" s="22" t="s">
        <v>309</v>
      </c>
      <c r="B75" s="24">
        <v>6945800</v>
      </c>
      <c r="E75" s="22" t="s">
        <v>577</v>
      </c>
      <c r="F75" s="23"/>
    </row>
    <row r="76" spans="1:6" x14ac:dyDescent="0.3">
      <c r="A76" s="22" t="s">
        <v>534</v>
      </c>
      <c r="B76" s="24">
        <v>4356700</v>
      </c>
      <c r="E76" s="22" t="s">
        <v>578</v>
      </c>
      <c r="F76" s="23"/>
    </row>
    <row r="77" spans="1:6" x14ac:dyDescent="0.3">
      <c r="A77" s="22" t="s">
        <v>308</v>
      </c>
      <c r="B77" s="24">
        <v>17820000</v>
      </c>
      <c r="E77" s="22" t="s">
        <v>579</v>
      </c>
      <c r="F77" s="23"/>
    </row>
    <row r="78" spans="1:6" x14ac:dyDescent="0.3">
      <c r="A78" s="22" t="s">
        <v>535</v>
      </c>
      <c r="B78" s="24">
        <v>477692500</v>
      </c>
      <c r="E78" s="22" t="s">
        <v>390</v>
      </c>
      <c r="F78" s="23"/>
    </row>
    <row r="79" spans="1:6" x14ac:dyDescent="0.3">
      <c r="A79" s="22" t="s">
        <v>536</v>
      </c>
      <c r="B79" s="23"/>
      <c r="E79" s="22" t="s">
        <v>391</v>
      </c>
      <c r="F79" s="23">
        <v>131456500</v>
      </c>
    </row>
    <row r="80" spans="1:6" ht="27.6" x14ac:dyDescent="0.3">
      <c r="A80" s="26" t="s">
        <v>314</v>
      </c>
      <c r="B80" s="27">
        <v>1297817100</v>
      </c>
      <c r="E80" s="22" t="s">
        <v>392</v>
      </c>
      <c r="F80" s="23">
        <v>108184500</v>
      </c>
    </row>
    <row r="81" spans="1:6" ht="27.6" x14ac:dyDescent="0.3">
      <c r="A81" s="22" t="s">
        <v>164</v>
      </c>
      <c r="B81" s="23">
        <v>3933900</v>
      </c>
      <c r="E81" s="22" t="s">
        <v>393</v>
      </c>
      <c r="F81" s="23">
        <v>3073423.3</v>
      </c>
    </row>
    <row r="82" spans="1:6" ht="27.6" x14ac:dyDescent="0.3">
      <c r="A82" s="26" t="s">
        <v>315</v>
      </c>
      <c r="B82" s="27">
        <v>1301751000</v>
      </c>
      <c r="E82" s="22" t="s">
        <v>394</v>
      </c>
      <c r="F82" s="23">
        <v>3087457.19</v>
      </c>
    </row>
    <row r="83" spans="1:6" ht="27.6" x14ac:dyDescent="0.3">
      <c r="A83" s="26" t="s">
        <v>537</v>
      </c>
      <c r="B83" s="27">
        <v>13444179600</v>
      </c>
      <c r="E83" s="22" t="s">
        <v>395</v>
      </c>
      <c r="F83" s="28">
        <v>35.200000000000003</v>
      </c>
    </row>
    <row r="84" spans="1:6" ht="27.6" x14ac:dyDescent="0.3">
      <c r="A84" s="22" t="s">
        <v>317</v>
      </c>
      <c r="B84" s="23">
        <v>3076852.01</v>
      </c>
      <c r="E84" s="22" t="s">
        <v>396</v>
      </c>
      <c r="F84" s="28">
        <v>35.04</v>
      </c>
    </row>
    <row r="85" spans="1:6" ht="27.6" x14ac:dyDescent="0.3">
      <c r="A85" s="22" t="s">
        <v>169</v>
      </c>
      <c r="B85" s="23">
        <v>3076852.01</v>
      </c>
      <c r="E85" s="22" t="s">
        <v>402</v>
      </c>
      <c r="F85" s="28">
        <v>35.200000000000003</v>
      </c>
    </row>
    <row r="86" spans="1:6" x14ac:dyDescent="0.3">
      <c r="A86" s="22" t="s">
        <v>168</v>
      </c>
      <c r="B86" s="23">
        <v>0</v>
      </c>
      <c r="E86" s="22" t="s">
        <v>404</v>
      </c>
      <c r="F86" s="28">
        <v>1</v>
      </c>
    </row>
    <row r="87" spans="1:6" ht="27.6" x14ac:dyDescent="0.3">
      <c r="A87" s="22" t="s">
        <v>170</v>
      </c>
      <c r="B87" s="23">
        <v>4250000</v>
      </c>
      <c r="E87" s="22" t="s">
        <v>397</v>
      </c>
      <c r="F87" s="28">
        <v>35.04</v>
      </c>
    </row>
    <row r="88" spans="1:6" ht="27.6" x14ac:dyDescent="0.3">
      <c r="A88" s="22" t="s">
        <v>174</v>
      </c>
      <c r="B88" s="23">
        <v>3076852.01</v>
      </c>
      <c r="E88" s="22" t="s">
        <v>401</v>
      </c>
      <c r="F88" s="23">
        <v>108184500</v>
      </c>
    </row>
    <row r="89" spans="1:6" ht="27.6" x14ac:dyDescent="0.3">
      <c r="A89" s="22" t="s">
        <v>175</v>
      </c>
      <c r="B89" s="23">
        <v>3076852.01</v>
      </c>
      <c r="E89" s="22" t="s">
        <v>400</v>
      </c>
      <c r="F89" s="23">
        <v>108184500</v>
      </c>
    </row>
    <row r="90" spans="1:6" ht="27.6" x14ac:dyDescent="0.3">
      <c r="A90" s="22" t="s">
        <v>323</v>
      </c>
      <c r="B90" s="28">
        <v>1</v>
      </c>
      <c r="E90" s="22" t="s">
        <v>403</v>
      </c>
      <c r="F90" s="23">
        <v>108184500</v>
      </c>
    </row>
    <row r="91" spans="1:6" x14ac:dyDescent="0.3">
      <c r="A91" s="22" t="s">
        <v>538</v>
      </c>
      <c r="B91" s="23">
        <v>0</v>
      </c>
      <c r="E91" s="22" t="s">
        <v>399</v>
      </c>
      <c r="F91" s="28">
        <v>1</v>
      </c>
    </row>
    <row r="92" spans="1:6" ht="27.6" x14ac:dyDescent="0.3">
      <c r="A92" s="22" t="s">
        <v>178</v>
      </c>
      <c r="B92" s="23"/>
      <c r="E92" s="22" t="s">
        <v>398</v>
      </c>
      <c r="F92" s="23">
        <v>108184500</v>
      </c>
    </row>
    <row r="93" spans="1:6" x14ac:dyDescent="0.3">
      <c r="A93" s="22" t="s">
        <v>179</v>
      </c>
      <c r="B93" s="29">
        <v>14.2</v>
      </c>
    </row>
    <row r="94" spans="1:6" x14ac:dyDescent="0.3">
      <c r="A94" s="22" t="s">
        <v>180</v>
      </c>
      <c r="B94" s="29">
        <v>14.73</v>
      </c>
    </row>
    <row r="95" spans="1:6" x14ac:dyDescent="0.3">
      <c r="A95" s="22" t="s">
        <v>181</v>
      </c>
      <c r="B95" s="29">
        <v>2.96</v>
      </c>
    </row>
    <row r="96" spans="1:6" x14ac:dyDescent="0.3">
      <c r="A96" s="22" t="s">
        <v>182</v>
      </c>
      <c r="B96" s="29">
        <v>17.690000000000001</v>
      </c>
    </row>
    <row r="97" spans="1:2" x14ac:dyDescent="0.3">
      <c r="A97" s="22" t="s">
        <v>183</v>
      </c>
      <c r="B97" s="23">
        <v>8870611000</v>
      </c>
    </row>
    <row r="98" spans="1:2" x14ac:dyDescent="0.3">
      <c r="A98" s="22" t="s">
        <v>187</v>
      </c>
      <c r="B98" s="23">
        <v>1259520000</v>
      </c>
    </row>
    <row r="99" spans="1:2" x14ac:dyDescent="0.3">
      <c r="A99" s="22" t="s">
        <v>184</v>
      </c>
      <c r="B99" s="23">
        <v>1306613000</v>
      </c>
    </row>
    <row r="100" spans="1:2" x14ac:dyDescent="0.3">
      <c r="A100" s="22" t="s">
        <v>185</v>
      </c>
      <c r="B100" s="23">
        <v>262365000</v>
      </c>
    </row>
    <row r="101" spans="1:2" x14ac:dyDescent="0.3">
      <c r="A101" s="22" t="s">
        <v>186</v>
      </c>
      <c r="B101" s="23">
        <v>1568979000</v>
      </c>
    </row>
    <row r="102" spans="1:2" x14ac:dyDescent="0.3">
      <c r="A102" s="22" t="s">
        <v>188</v>
      </c>
      <c r="B102" s="23">
        <v>47093000</v>
      </c>
    </row>
    <row r="103" spans="1:2" x14ac:dyDescent="0.3">
      <c r="A103" s="22" t="s">
        <v>191</v>
      </c>
      <c r="B103" s="29">
        <v>141.58000000000001</v>
      </c>
    </row>
    <row r="104" spans="1:2" x14ac:dyDescent="0.3">
      <c r="A104" s="22" t="s">
        <v>189</v>
      </c>
      <c r="B104" s="29">
        <v>8.35</v>
      </c>
    </row>
    <row r="105" spans="1:2" x14ac:dyDescent="0.3">
      <c r="A105" s="22" t="s">
        <v>190</v>
      </c>
      <c r="B105" s="29">
        <v>129.27000000000001</v>
      </c>
    </row>
    <row r="106" spans="1:2" x14ac:dyDescent="0.3">
      <c r="A106" s="22" t="s">
        <v>192</v>
      </c>
      <c r="B106" s="23">
        <v>91898</v>
      </c>
    </row>
    <row r="107" spans="1:2" x14ac:dyDescent="0.3">
      <c r="A107" s="22" t="s">
        <v>193</v>
      </c>
      <c r="B107" s="23">
        <v>187411000</v>
      </c>
    </row>
    <row r="108" spans="1:2" x14ac:dyDescent="0.3">
      <c r="A108" s="22" t="s">
        <v>194</v>
      </c>
      <c r="B108" s="23">
        <v>187411000</v>
      </c>
    </row>
    <row r="109" spans="1:2" x14ac:dyDescent="0.3">
      <c r="A109" s="22" t="s">
        <v>195</v>
      </c>
      <c r="B109" s="23">
        <v>203262000</v>
      </c>
    </row>
    <row r="110" spans="1:2" x14ac:dyDescent="0.3">
      <c r="A110" s="22" t="s">
        <v>196</v>
      </c>
      <c r="B110" s="23">
        <v>15851000</v>
      </c>
    </row>
    <row r="111" spans="1:2" x14ac:dyDescent="0.3">
      <c r="A111" s="22" t="s">
        <v>200</v>
      </c>
      <c r="B111" s="23">
        <v>11003500</v>
      </c>
    </row>
    <row r="112" spans="1:2" x14ac:dyDescent="0.3">
      <c r="A112" s="22" t="s">
        <v>201</v>
      </c>
      <c r="B112" s="23">
        <v>35218000</v>
      </c>
    </row>
    <row r="113" spans="1:2" x14ac:dyDescent="0.3">
      <c r="A113" s="22" t="s">
        <v>202</v>
      </c>
      <c r="B113" s="23">
        <v>33638400</v>
      </c>
    </row>
    <row r="114" spans="1:2" x14ac:dyDescent="0.3">
      <c r="A114" s="22" t="s">
        <v>203</v>
      </c>
      <c r="B114" s="23">
        <v>79859900</v>
      </c>
    </row>
    <row r="115" spans="1:2" x14ac:dyDescent="0.3">
      <c r="A115" s="22" t="s">
        <v>204</v>
      </c>
      <c r="B115" s="23">
        <v>876964</v>
      </c>
    </row>
    <row r="116" spans="1:2" x14ac:dyDescent="0.3">
      <c r="A116" s="22" t="s">
        <v>207</v>
      </c>
      <c r="B1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F6BF-ECC7-4085-970B-E323BD91214A}">
  <dimension ref="A1:F146"/>
  <sheetViews>
    <sheetView workbookViewId="0">
      <selection activeCell="E1" sqref="E1:F97"/>
    </sheetView>
  </sheetViews>
  <sheetFormatPr defaultRowHeight="14.4" x14ac:dyDescent="0.3"/>
  <cols>
    <col min="1" max="1" width="56.109375" customWidth="1"/>
    <col min="2" max="2" width="26.109375" customWidth="1"/>
    <col min="5" max="5" width="44.6640625" customWidth="1"/>
    <col min="6" max="6" width="24" customWidth="1"/>
  </cols>
  <sheetData>
    <row r="1" spans="1:6" ht="28.2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580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6" t="s">
        <v>63</v>
      </c>
      <c r="F3" s="27">
        <v>681420272</v>
      </c>
    </row>
    <row r="4" spans="1:6" x14ac:dyDescent="0.3">
      <c r="A4" s="13" t="s">
        <v>92</v>
      </c>
      <c r="B4" s="13" t="s">
        <v>91</v>
      </c>
      <c r="E4" s="22" t="s">
        <v>636</v>
      </c>
      <c r="F4" s="23">
        <v>307350622</v>
      </c>
    </row>
    <row r="5" spans="1:6" x14ac:dyDescent="0.3">
      <c r="A5" s="13" t="s">
        <v>93</v>
      </c>
      <c r="B5" s="13" t="s">
        <v>94</v>
      </c>
      <c r="E5" s="22" t="s">
        <v>465</v>
      </c>
      <c r="F5" s="23">
        <v>98944138</v>
      </c>
    </row>
    <row r="6" spans="1:6" ht="27.6" x14ac:dyDescent="0.3">
      <c r="A6" s="13" t="s">
        <v>95</v>
      </c>
      <c r="B6" s="13" t="s">
        <v>96</v>
      </c>
      <c r="E6" s="22" t="s">
        <v>637</v>
      </c>
      <c r="F6" s="23">
        <v>10293531</v>
      </c>
    </row>
    <row r="7" spans="1:6" x14ac:dyDescent="0.3">
      <c r="A7" s="13" t="s">
        <v>97</v>
      </c>
      <c r="B7" s="13" t="s">
        <v>98</v>
      </c>
      <c r="E7" s="22" t="s">
        <v>212</v>
      </c>
      <c r="F7" s="23">
        <v>4922321</v>
      </c>
    </row>
    <row r="8" spans="1:6" x14ac:dyDescent="0.3">
      <c r="A8" s="13" t="s">
        <v>99</v>
      </c>
      <c r="B8" s="13" t="s">
        <v>100</v>
      </c>
      <c r="E8" s="26" t="s">
        <v>61</v>
      </c>
      <c r="F8" s="27">
        <v>421510612</v>
      </c>
    </row>
    <row r="9" spans="1:6" x14ac:dyDescent="0.3">
      <c r="A9" s="13" t="s">
        <v>101</v>
      </c>
      <c r="B9" s="13" t="s">
        <v>102</v>
      </c>
      <c r="E9" s="22" t="s">
        <v>62</v>
      </c>
      <c r="F9" s="23">
        <v>259909660</v>
      </c>
    </row>
    <row r="10" spans="1:6" x14ac:dyDescent="0.3">
      <c r="A10" s="13" t="s">
        <v>103</v>
      </c>
      <c r="B10" s="15">
        <v>45196.311945335598</v>
      </c>
      <c r="E10" s="22" t="s">
        <v>638</v>
      </c>
      <c r="F10" s="24">
        <v>82368296</v>
      </c>
    </row>
    <row r="11" spans="1:6" ht="27.6" x14ac:dyDescent="0.3">
      <c r="A11" s="16" t="s">
        <v>104</v>
      </c>
      <c r="B11" s="17" t="s">
        <v>105</v>
      </c>
      <c r="E11" s="22" t="s">
        <v>639</v>
      </c>
      <c r="F11" s="24">
        <v>9068640</v>
      </c>
    </row>
    <row r="12" spans="1:6" x14ac:dyDescent="0.3">
      <c r="A12" s="18" t="s">
        <v>106</v>
      </c>
      <c r="B12" s="19">
        <v>45016</v>
      </c>
      <c r="E12" s="22" t="s">
        <v>640</v>
      </c>
      <c r="F12" s="25">
        <v>-14077645</v>
      </c>
    </row>
    <row r="13" spans="1:6" x14ac:dyDescent="0.3">
      <c r="E13" s="22" t="s">
        <v>641</v>
      </c>
      <c r="F13" s="24">
        <v>107784</v>
      </c>
    </row>
    <row r="14" spans="1:6" ht="27.6" x14ac:dyDescent="0.3">
      <c r="A14" s="20" t="s">
        <v>107</v>
      </c>
      <c r="B14" s="16"/>
      <c r="E14" s="22" t="s">
        <v>642</v>
      </c>
      <c r="F14" s="24">
        <v>17038445</v>
      </c>
    </row>
    <row r="15" spans="1:6" x14ac:dyDescent="0.3">
      <c r="A15" s="20" t="s">
        <v>108</v>
      </c>
      <c r="B15" s="21" t="s">
        <v>109</v>
      </c>
      <c r="E15" s="22" t="s">
        <v>643</v>
      </c>
      <c r="F15" s="24">
        <v>157998624</v>
      </c>
    </row>
    <row r="16" spans="1:6" x14ac:dyDescent="0.3">
      <c r="A16" s="22" t="s">
        <v>581</v>
      </c>
      <c r="B16" s="23">
        <v>199852047</v>
      </c>
      <c r="E16" s="22" t="s">
        <v>644</v>
      </c>
      <c r="F16" s="24">
        <v>3651752</v>
      </c>
    </row>
    <row r="17" spans="1:6" x14ac:dyDescent="0.3">
      <c r="A17" s="22" t="s">
        <v>582</v>
      </c>
      <c r="B17" s="24">
        <v>19020194</v>
      </c>
      <c r="E17" s="22" t="s">
        <v>62</v>
      </c>
      <c r="F17" s="24">
        <v>3753764</v>
      </c>
    </row>
    <row r="18" spans="1:6" x14ac:dyDescent="0.3">
      <c r="A18" s="22" t="s">
        <v>583</v>
      </c>
      <c r="B18" s="24">
        <v>180831853</v>
      </c>
      <c r="E18" s="26" t="s">
        <v>474</v>
      </c>
      <c r="F18" s="27">
        <v>259909660</v>
      </c>
    </row>
    <row r="19" spans="1:6" x14ac:dyDescent="0.3">
      <c r="A19" s="22" t="s">
        <v>510</v>
      </c>
      <c r="B19" s="23">
        <v>229401424</v>
      </c>
      <c r="E19" s="22" t="s">
        <v>32</v>
      </c>
      <c r="F19" s="23">
        <v>144111322</v>
      </c>
    </row>
    <row r="20" spans="1:6" x14ac:dyDescent="0.3">
      <c r="A20" s="22" t="s">
        <v>584</v>
      </c>
      <c r="B20" s="24">
        <v>29034736</v>
      </c>
      <c r="E20" s="22" t="s">
        <v>475</v>
      </c>
      <c r="F20" s="24">
        <v>117657645</v>
      </c>
    </row>
    <row r="21" spans="1:6" x14ac:dyDescent="0.3">
      <c r="A21" s="22" t="s">
        <v>585</v>
      </c>
      <c r="B21" s="24">
        <v>64807500</v>
      </c>
      <c r="E21" s="22" t="s">
        <v>645</v>
      </c>
      <c r="F21" s="24">
        <v>9951319</v>
      </c>
    </row>
    <row r="22" spans="1:6" x14ac:dyDescent="0.3">
      <c r="A22" s="22" t="s">
        <v>586</v>
      </c>
      <c r="B22" s="24">
        <v>36023560</v>
      </c>
      <c r="E22" s="22" t="s">
        <v>646</v>
      </c>
      <c r="F22" s="24">
        <v>16502358</v>
      </c>
    </row>
    <row r="23" spans="1:6" x14ac:dyDescent="0.3">
      <c r="A23" s="22" t="s">
        <v>513</v>
      </c>
      <c r="B23" s="24">
        <v>99535628</v>
      </c>
      <c r="E23" s="26" t="s">
        <v>547</v>
      </c>
      <c r="F23" s="27">
        <v>144111322</v>
      </c>
    </row>
    <row r="24" spans="1:6" x14ac:dyDescent="0.3">
      <c r="A24" s="22" t="s">
        <v>70</v>
      </c>
      <c r="B24" s="23">
        <v>1953379702</v>
      </c>
      <c r="E24" s="22" t="s">
        <v>237</v>
      </c>
      <c r="F24" s="23">
        <v>336450287</v>
      </c>
    </row>
    <row r="25" spans="1:6" x14ac:dyDescent="0.3">
      <c r="A25" s="22" t="s">
        <v>587</v>
      </c>
      <c r="B25" s="24">
        <v>1239635493</v>
      </c>
      <c r="E25" s="22" t="s">
        <v>647</v>
      </c>
      <c r="F25" s="24">
        <v>74378486</v>
      </c>
    </row>
    <row r="26" spans="1:6" x14ac:dyDescent="0.3">
      <c r="A26" s="22" t="s">
        <v>588</v>
      </c>
      <c r="B26" s="24">
        <v>180795864</v>
      </c>
      <c r="E26" s="22" t="s">
        <v>648</v>
      </c>
      <c r="F26" s="24">
        <v>84790295</v>
      </c>
    </row>
    <row r="27" spans="1:6" x14ac:dyDescent="0.3">
      <c r="A27" s="22" t="s">
        <v>589</v>
      </c>
      <c r="B27" s="24">
        <v>359616543</v>
      </c>
      <c r="E27" s="22" t="s">
        <v>550</v>
      </c>
      <c r="F27" s="24">
        <v>1988796</v>
      </c>
    </row>
    <row r="28" spans="1:6" x14ac:dyDescent="0.3">
      <c r="A28" s="22" t="s">
        <v>590</v>
      </c>
      <c r="B28" s="24">
        <v>14520850</v>
      </c>
      <c r="E28" s="22" t="s">
        <v>649</v>
      </c>
      <c r="F28" s="24">
        <v>11976963</v>
      </c>
    </row>
    <row r="29" spans="1:6" ht="27.6" x14ac:dyDescent="0.3">
      <c r="A29" s="22" t="s">
        <v>591</v>
      </c>
      <c r="B29" s="24">
        <v>146347053</v>
      </c>
      <c r="E29" s="22" t="s">
        <v>650</v>
      </c>
      <c r="F29" s="24">
        <v>82953</v>
      </c>
    </row>
    <row r="30" spans="1:6" x14ac:dyDescent="0.3">
      <c r="A30" s="22" t="s">
        <v>415</v>
      </c>
      <c r="B30" s="24">
        <v>1464844</v>
      </c>
      <c r="E30" s="22" t="s">
        <v>556</v>
      </c>
      <c r="F30" s="24">
        <v>12071736</v>
      </c>
    </row>
    <row r="31" spans="1:6" x14ac:dyDescent="0.3">
      <c r="A31" s="22" t="s">
        <v>592</v>
      </c>
      <c r="B31" s="24">
        <v>12472</v>
      </c>
      <c r="E31" s="22" t="s">
        <v>233</v>
      </c>
      <c r="F31" s="24">
        <v>553947</v>
      </c>
    </row>
    <row r="32" spans="1:6" x14ac:dyDescent="0.3">
      <c r="A32" s="22" t="s">
        <v>593</v>
      </c>
      <c r="B32" s="24">
        <v>10335499</v>
      </c>
      <c r="E32" s="22" t="s">
        <v>651</v>
      </c>
      <c r="F32" s="24">
        <v>4585880</v>
      </c>
    </row>
    <row r="33" spans="1:6" x14ac:dyDescent="0.3">
      <c r="A33" s="22" t="s">
        <v>594</v>
      </c>
      <c r="B33" s="24">
        <v>651084</v>
      </c>
      <c r="E33" s="22" t="s">
        <v>236</v>
      </c>
      <c r="F33" s="24">
        <v>3943982</v>
      </c>
    </row>
    <row r="34" spans="1:6" x14ac:dyDescent="0.3">
      <c r="A34" s="22" t="s">
        <v>71</v>
      </c>
      <c r="B34" s="23">
        <v>3591074627</v>
      </c>
      <c r="E34" s="22" t="s">
        <v>652</v>
      </c>
      <c r="F34" s="23"/>
    </row>
    <row r="35" spans="1:6" x14ac:dyDescent="0.3">
      <c r="A35" s="22" t="s">
        <v>595</v>
      </c>
      <c r="B35" s="33">
        <v>2077</v>
      </c>
      <c r="E35" s="22" t="s">
        <v>653</v>
      </c>
      <c r="F35" s="23"/>
    </row>
    <row r="36" spans="1:6" x14ac:dyDescent="0.3">
      <c r="A36" s="22" t="s">
        <v>596</v>
      </c>
      <c r="B36" s="24">
        <v>3542530688</v>
      </c>
      <c r="E36" s="22" t="s">
        <v>654</v>
      </c>
      <c r="F36" s="24">
        <v>1757300</v>
      </c>
    </row>
    <row r="37" spans="1:6" ht="27.6" x14ac:dyDescent="0.3">
      <c r="A37" s="22" t="s">
        <v>597</v>
      </c>
      <c r="B37" s="24">
        <v>0</v>
      </c>
      <c r="E37" s="22" t="s">
        <v>655</v>
      </c>
      <c r="F37" s="24">
        <v>0</v>
      </c>
    </row>
    <row r="38" spans="1:6" x14ac:dyDescent="0.3">
      <c r="A38" s="22" t="s">
        <v>598</v>
      </c>
      <c r="B38" s="24">
        <v>48541862</v>
      </c>
      <c r="E38" s="22" t="s">
        <v>656</v>
      </c>
      <c r="F38" s="24">
        <v>0</v>
      </c>
    </row>
    <row r="39" spans="1:6" x14ac:dyDescent="0.3">
      <c r="A39" s="22" t="s">
        <v>285</v>
      </c>
      <c r="B39" s="23">
        <v>22612045</v>
      </c>
      <c r="E39" s="22" t="s">
        <v>657</v>
      </c>
      <c r="F39" s="24">
        <v>4235292</v>
      </c>
    </row>
    <row r="40" spans="1:6" x14ac:dyDescent="0.3">
      <c r="A40" s="22" t="s">
        <v>599</v>
      </c>
      <c r="B40" s="24">
        <v>11324469</v>
      </c>
      <c r="E40" s="22" t="s">
        <v>658</v>
      </c>
      <c r="F40" s="24">
        <v>9357718</v>
      </c>
    </row>
    <row r="41" spans="1:6" x14ac:dyDescent="0.3">
      <c r="A41" s="22" t="s">
        <v>600</v>
      </c>
      <c r="B41" s="24">
        <v>1540585</v>
      </c>
      <c r="E41" s="22" t="s">
        <v>659</v>
      </c>
      <c r="F41" s="24">
        <v>58252945</v>
      </c>
    </row>
    <row r="42" spans="1:6" x14ac:dyDescent="0.3">
      <c r="A42" s="22" t="s">
        <v>601</v>
      </c>
      <c r="B42" s="24">
        <v>42967959</v>
      </c>
      <c r="E42" s="22" t="s">
        <v>660</v>
      </c>
      <c r="F42" s="24">
        <v>15158400</v>
      </c>
    </row>
    <row r="43" spans="1:6" ht="27.6" x14ac:dyDescent="0.3">
      <c r="A43" s="22" t="s">
        <v>602</v>
      </c>
      <c r="B43" s="25">
        <v>-37081868</v>
      </c>
      <c r="E43" s="22" t="s">
        <v>661</v>
      </c>
      <c r="F43" s="24">
        <v>43094545</v>
      </c>
    </row>
    <row r="44" spans="1:6" x14ac:dyDescent="0.3">
      <c r="A44" s="22" t="s">
        <v>603</v>
      </c>
      <c r="B44" s="24">
        <v>13458700</v>
      </c>
      <c r="E44" s="22" t="s">
        <v>662</v>
      </c>
      <c r="F44" s="24">
        <v>68473994</v>
      </c>
    </row>
    <row r="45" spans="1:6" ht="27.6" x14ac:dyDescent="0.3">
      <c r="A45" s="22" t="s">
        <v>604</v>
      </c>
      <c r="B45" s="25">
        <v>-9597800</v>
      </c>
      <c r="E45" s="26" t="s">
        <v>237</v>
      </c>
      <c r="F45" s="27">
        <v>336450287</v>
      </c>
    </row>
    <row r="46" spans="1:6" x14ac:dyDescent="0.3">
      <c r="A46" s="22" t="s">
        <v>605</v>
      </c>
      <c r="B46" s="24">
        <v>46600</v>
      </c>
      <c r="E46" s="22" t="s">
        <v>663</v>
      </c>
      <c r="F46" s="23">
        <v>48429800</v>
      </c>
    </row>
    <row r="47" spans="1:6" x14ac:dyDescent="0.3">
      <c r="A47" s="22" t="s">
        <v>606</v>
      </c>
      <c r="B47" s="25">
        <v>-46600</v>
      </c>
      <c r="E47" s="22" t="s">
        <v>664</v>
      </c>
      <c r="F47" s="23">
        <v>227600</v>
      </c>
    </row>
    <row r="48" spans="1:6" ht="27.6" x14ac:dyDescent="0.3">
      <c r="A48" s="22" t="s">
        <v>607</v>
      </c>
      <c r="B48" s="24">
        <v>159000</v>
      </c>
      <c r="E48" s="22" t="s">
        <v>665</v>
      </c>
      <c r="F48" s="23">
        <v>5084500</v>
      </c>
    </row>
    <row r="49" spans="1:6" x14ac:dyDescent="0.3">
      <c r="A49" s="22" t="s">
        <v>608</v>
      </c>
      <c r="B49" s="25">
        <v>-159000</v>
      </c>
      <c r="E49" s="22" t="s">
        <v>304</v>
      </c>
      <c r="F49" s="23">
        <v>1858400</v>
      </c>
    </row>
    <row r="50" spans="1:6" x14ac:dyDescent="0.3">
      <c r="A50" s="22" t="s">
        <v>73</v>
      </c>
      <c r="B50" s="23">
        <v>199839973</v>
      </c>
      <c r="E50" s="22" t="s">
        <v>666</v>
      </c>
      <c r="F50" s="30">
        <v>-1709800</v>
      </c>
    </row>
    <row r="51" spans="1:6" x14ac:dyDescent="0.3">
      <c r="A51" s="22" t="s">
        <v>289</v>
      </c>
      <c r="B51" s="24">
        <v>53859399</v>
      </c>
      <c r="E51" s="22" t="s">
        <v>667</v>
      </c>
      <c r="F51" s="30">
        <v>-110900</v>
      </c>
    </row>
    <row r="52" spans="1:6" x14ac:dyDescent="0.3">
      <c r="A52" s="22" t="s">
        <v>609</v>
      </c>
      <c r="B52" s="24">
        <v>1066886</v>
      </c>
      <c r="E52" s="22" t="s">
        <v>668</v>
      </c>
      <c r="F52" s="30">
        <v>-181500</v>
      </c>
    </row>
    <row r="53" spans="1:6" x14ac:dyDescent="0.3">
      <c r="A53" s="22" t="s">
        <v>430</v>
      </c>
      <c r="B53" s="24">
        <v>114152</v>
      </c>
      <c r="E53" s="22" t="s">
        <v>669</v>
      </c>
      <c r="F53" s="30">
        <v>-47900</v>
      </c>
    </row>
    <row r="54" spans="1:6" x14ac:dyDescent="0.3">
      <c r="A54" s="22" t="s">
        <v>610</v>
      </c>
      <c r="B54" s="33">
        <v>6330</v>
      </c>
      <c r="E54" s="22" t="s">
        <v>670</v>
      </c>
      <c r="F54" s="30">
        <v>-496000</v>
      </c>
    </row>
    <row r="55" spans="1:6" x14ac:dyDescent="0.3">
      <c r="A55" s="22" t="s">
        <v>291</v>
      </c>
      <c r="B55" s="24">
        <v>8206600</v>
      </c>
      <c r="E55" s="22" t="s">
        <v>671</v>
      </c>
      <c r="F55" s="28">
        <v>42</v>
      </c>
    </row>
    <row r="56" spans="1:6" x14ac:dyDescent="0.3">
      <c r="A56" s="22" t="s">
        <v>73</v>
      </c>
      <c r="B56" s="24">
        <v>136586606</v>
      </c>
      <c r="E56" s="26" t="s">
        <v>65</v>
      </c>
      <c r="F56" s="27">
        <v>53054242</v>
      </c>
    </row>
    <row r="57" spans="1:6" x14ac:dyDescent="0.3">
      <c r="A57" s="22" t="s">
        <v>611</v>
      </c>
      <c r="B57" s="23">
        <v>8137530</v>
      </c>
      <c r="E57" s="26" t="s">
        <v>373</v>
      </c>
      <c r="F57" s="27">
        <v>147804421</v>
      </c>
    </row>
    <row r="58" spans="1:6" x14ac:dyDescent="0.3">
      <c r="A58" s="26" t="s">
        <v>30</v>
      </c>
      <c r="B58" s="27">
        <v>6204297348</v>
      </c>
      <c r="E58" s="26" t="s">
        <v>563</v>
      </c>
      <c r="F58" s="27">
        <v>147804421</v>
      </c>
    </row>
    <row r="59" spans="1:6" x14ac:dyDescent="0.3">
      <c r="A59" s="22" t="s">
        <v>145</v>
      </c>
      <c r="B59" s="23">
        <v>318293184</v>
      </c>
      <c r="E59" s="22" t="s">
        <v>672</v>
      </c>
      <c r="F59" s="23">
        <v>1445675</v>
      </c>
    </row>
    <row r="60" spans="1:6" x14ac:dyDescent="0.3">
      <c r="A60" s="22" t="s">
        <v>301</v>
      </c>
      <c r="B60" s="24">
        <v>30880205</v>
      </c>
      <c r="E60" s="26" t="s">
        <v>380</v>
      </c>
      <c r="F60" s="27">
        <v>1445675</v>
      </c>
    </row>
    <row r="61" spans="1:6" x14ac:dyDescent="0.3">
      <c r="A61" s="22" t="s">
        <v>289</v>
      </c>
      <c r="B61" s="24">
        <v>15559185</v>
      </c>
      <c r="E61" s="26" t="s">
        <v>247</v>
      </c>
      <c r="F61" s="27">
        <v>149250096</v>
      </c>
    </row>
    <row r="62" spans="1:6" x14ac:dyDescent="0.3">
      <c r="A62" s="22" t="s">
        <v>612</v>
      </c>
      <c r="B62" s="24">
        <v>8458029</v>
      </c>
      <c r="E62" s="22" t="s">
        <v>673</v>
      </c>
      <c r="F62" s="23">
        <v>0</v>
      </c>
    </row>
    <row r="63" spans="1:6" x14ac:dyDescent="0.3">
      <c r="A63" s="22" t="s">
        <v>613</v>
      </c>
      <c r="B63" s="24">
        <v>17157419</v>
      </c>
      <c r="E63" s="26" t="s">
        <v>566</v>
      </c>
      <c r="F63" s="27">
        <v>0</v>
      </c>
    </row>
    <row r="64" spans="1:6" ht="27.6" x14ac:dyDescent="0.3">
      <c r="A64" s="22" t="s">
        <v>614</v>
      </c>
      <c r="B64" s="24">
        <v>2154800</v>
      </c>
      <c r="E64" s="26" t="s">
        <v>674</v>
      </c>
      <c r="F64" s="27">
        <v>149250096</v>
      </c>
    </row>
    <row r="65" spans="1:6" x14ac:dyDescent="0.3">
      <c r="A65" s="22" t="s">
        <v>149</v>
      </c>
      <c r="B65" s="24">
        <v>244083546</v>
      </c>
      <c r="E65" s="26" t="s">
        <v>382</v>
      </c>
      <c r="F65" s="27">
        <v>149250096</v>
      </c>
    </row>
    <row r="66" spans="1:6" x14ac:dyDescent="0.3">
      <c r="A66" s="22" t="s">
        <v>67</v>
      </c>
      <c r="B66" s="23">
        <v>3612726221</v>
      </c>
      <c r="E66" s="26" t="s">
        <v>675</v>
      </c>
      <c r="F66" s="27">
        <v>149250096</v>
      </c>
    </row>
    <row r="67" spans="1:6" x14ac:dyDescent="0.3">
      <c r="A67" s="22" t="s">
        <v>615</v>
      </c>
      <c r="B67" s="24">
        <v>2435164</v>
      </c>
      <c r="E67" s="22" t="s">
        <v>498</v>
      </c>
      <c r="F67" s="23">
        <v>1985666.54</v>
      </c>
    </row>
    <row r="68" spans="1:6" x14ac:dyDescent="0.3">
      <c r="A68" s="22" t="s">
        <v>616</v>
      </c>
      <c r="B68" s="24">
        <v>686434025</v>
      </c>
      <c r="E68" s="22" t="s">
        <v>676</v>
      </c>
      <c r="F68" s="23">
        <v>149250096</v>
      </c>
    </row>
    <row r="69" spans="1:6" x14ac:dyDescent="0.3">
      <c r="A69" s="22" t="s">
        <v>295</v>
      </c>
      <c r="B69" s="24">
        <v>1217850232</v>
      </c>
      <c r="E69" s="22" t="s">
        <v>253</v>
      </c>
      <c r="F69" s="28">
        <v>74.959999999999994</v>
      </c>
    </row>
    <row r="70" spans="1:6" x14ac:dyDescent="0.3">
      <c r="A70" s="22" t="s">
        <v>617</v>
      </c>
      <c r="B70" s="24">
        <v>26074227</v>
      </c>
      <c r="E70" s="22" t="s">
        <v>254</v>
      </c>
      <c r="F70" s="28">
        <v>74.959999999999994</v>
      </c>
    </row>
    <row r="71" spans="1:6" x14ac:dyDescent="0.3">
      <c r="A71" s="22" t="s">
        <v>618</v>
      </c>
      <c r="B71" s="24">
        <v>1679932573</v>
      </c>
      <c r="E71" s="22" t="s">
        <v>677</v>
      </c>
      <c r="F71" s="23">
        <v>1986168.84</v>
      </c>
    </row>
    <row r="72" spans="1:6" x14ac:dyDescent="0.3">
      <c r="A72" s="22" t="s">
        <v>619</v>
      </c>
      <c r="B72" s="23">
        <v>579794726</v>
      </c>
      <c r="E72" s="22" t="s">
        <v>387</v>
      </c>
      <c r="F72" s="28">
        <v>74.94</v>
      </c>
    </row>
    <row r="73" spans="1:6" x14ac:dyDescent="0.3">
      <c r="A73" s="22" t="s">
        <v>68</v>
      </c>
      <c r="B73" s="23">
        <v>570339234</v>
      </c>
      <c r="E73" s="22" t="s">
        <v>258</v>
      </c>
      <c r="F73" s="28">
        <v>74.94</v>
      </c>
    </row>
    <row r="74" spans="1:6" x14ac:dyDescent="0.3">
      <c r="A74" s="26" t="s">
        <v>69</v>
      </c>
      <c r="B74" s="27">
        <v>5081153365</v>
      </c>
      <c r="E74" s="22" t="s">
        <v>678</v>
      </c>
      <c r="F74" s="23">
        <v>7519800</v>
      </c>
    </row>
    <row r="75" spans="1:6" x14ac:dyDescent="0.3">
      <c r="A75" s="22" t="s">
        <v>45</v>
      </c>
      <c r="B75" s="23">
        <v>14932783</v>
      </c>
      <c r="E75" s="22" t="s">
        <v>679</v>
      </c>
      <c r="F75" s="23">
        <v>115043</v>
      </c>
    </row>
    <row r="76" spans="1:6" x14ac:dyDescent="0.3">
      <c r="A76" s="22" t="s">
        <v>45</v>
      </c>
      <c r="B76" s="24">
        <v>9932783</v>
      </c>
      <c r="E76" s="22" t="s">
        <v>680</v>
      </c>
      <c r="F76" s="31">
        <v>8910</v>
      </c>
    </row>
    <row r="77" spans="1:6" x14ac:dyDescent="0.3">
      <c r="A77" s="22" t="s">
        <v>620</v>
      </c>
      <c r="B77" s="24">
        <v>5000000</v>
      </c>
      <c r="E77" s="22" t="s">
        <v>681</v>
      </c>
      <c r="F77" s="23">
        <v>2010100</v>
      </c>
    </row>
    <row r="78" spans="1:6" x14ac:dyDescent="0.3">
      <c r="A78" s="22" t="s">
        <v>150</v>
      </c>
      <c r="B78" s="23">
        <v>1107608142</v>
      </c>
      <c r="E78" s="22" t="s">
        <v>391</v>
      </c>
      <c r="F78" s="23">
        <v>4235292</v>
      </c>
    </row>
    <row r="79" spans="1:6" x14ac:dyDescent="0.3">
      <c r="A79" s="22" t="s">
        <v>305</v>
      </c>
      <c r="B79" s="24">
        <v>148317983</v>
      </c>
      <c r="E79" s="22" t="s">
        <v>390</v>
      </c>
      <c r="F79" s="23">
        <v>123953</v>
      </c>
    </row>
    <row r="80" spans="1:6" x14ac:dyDescent="0.3">
      <c r="A80" s="22" t="s">
        <v>306</v>
      </c>
      <c r="B80" s="24">
        <v>3531886</v>
      </c>
      <c r="E80" s="22" t="s">
        <v>571</v>
      </c>
      <c r="F80" s="23">
        <v>3172100</v>
      </c>
    </row>
    <row r="81" spans="1:6" x14ac:dyDescent="0.3">
      <c r="A81" s="22" t="s">
        <v>533</v>
      </c>
      <c r="B81" s="24">
        <v>6561992</v>
      </c>
      <c r="E81" s="22" t="s">
        <v>572</v>
      </c>
      <c r="F81" s="30">
        <v>-422400</v>
      </c>
    </row>
    <row r="82" spans="1:6" x14ac:dyDescent="0.3">
      <c r="A82" s="22" t="s">
        <v>621</v>
      </c>
      <c r="B82" s="24">
        <v>253154188</v>
      </c>
      <c r="E82" s="22" t="s">
        <v>573</v>
      </c>
      <c r="F82" s="23">
        <v>2749700</v>
      </c>
    </row>
    <row r="83" spans="1:6" x14ac:dyDescent="0.3">
      <c r="A83" s="22" t="s">
        <v>622</v>
      </c>
      <c r="B83" s="24">
        <v>20513408</v>
      </c>
      <c r="E83" s="22" t="s">
        <v>682</v>
      </c>
      <c r="F83" s="23">
        <v>5992592</v>
      </c>
    </row>
    <row r="84" spans="1:6" ht="27.6" x14ac:dyDescent="0.3">
      <c r="A84" s="22" t="s">
        <v>623</v>
      </c>
      <c r="B84" s="24">
        <v>1475671</v>
      </c>
      <c r="E84" s="22" t="s">
        <v>683</v>
      </c>
      <c r="F84" s="23">
        <v>1757300</v>
      </c>
    </row>
    <row r="85" spans="1:6" ht="27.6" x14ac:dyDescent="0.3">
      <c r="A85" s="22" t="s">
        <v>309</v>
      </c>
      <c r="B85" s="24">
        <v>5074965</v>
      </c>
      <c r="E85" s="22" t="s">
        <v>392</v>
      </c>
      <c r="F85" s="23">
        <v>149250096</v>
      </c>
    </row>
    <row r="86" spans="1:6" ht="27.6" x14ac:dyDescent="0.3">
      <c r="A86" s="22" t="s">
        <v>624</v>
      </c>
      <c r="B86" s="24">
        <v>8942000</v>
      </c>
      <c r="E86" s="22" t="s">
        <v>395</v>
      </c>
      <c r="F86" s="28">
        <v>74.959999999999994</v>
      </c>
    </row>
    <row r="87" spans="1:6" ht="27.6" x14ac:dyDescent="0.3">
      <c r="A87" s="22" t="s">
        <v>308</v>
      </c>
      <c r="B87" s="24">
        <v>23000000</v>
      </c>
      <c r="E87" s="22" t="s">
        <v>396</v>
      </c>
      <c r="F87" s="28">
        <v>74.94</v>
      </c>
    </row>
    <row r="88" spans="1:6" ht="27.6" x14ac:dyDescent="0.3">
      <c r="A88" s="22" t="s">
        <v>625</v>
      </c>
      <c r="B88" s="24">
        <v>101800</v>
      </c>
      <c r="E88" s="22" t="s">
        <v>393</v>
      </c>
      <c r="F88" s="23">
        <v>1985666.54</v>
      </c>
    </row>
    <row r="89" spans="1:6" ht="27.6" x14ac:dyDescent="0.3">
      <c r="A89" s="22" t="s">
        <v>626</v>
      </c>
      <c r="B89" s="24">
        <v>1224046</v>
      </c>
      <c r="E89" s="22" t="s">
        <v>394</v>
      </c>
      <c r="F89" s="23">
        <v>1986168.84</v>
      </c>
    </row>
    <row r="90" spans="1:6" ht="27.6" x14ac:dyDescent="0.3">
      <c r="A90" s="22" t="s">
        <v>627</v>
      </c>
      <c r="B90" s="33">
        <v>500</v>
      </c>
      <c r="E90" s="22" t="s">
        <v>397</v>
      </c>
      <c r="F90" s="28">
        <v>74.94</v>
      </c>
    </row>
    <row r="91" spans="1:6" ht="27.6" x14ac:dyDescent="0.3">
      <c r="A91" s="22" t="s">
        <v>628</v>
      </c>
      <c r="B91" s="24">
        <v>378000</v>
      </c>
      <c r="E91" s="22" t="s">
        <v>398</v>
      </c>
      <c r="F91" s="23">
        <v>149250096</v>
      </c>
    </row>
    <row r="92" spans="1:6" x14ac:dyDescent="0.3">
      <c r="A92" s="22" t="s">
        <v>629</v>
      </c>
      <c r="B92" s="24">
        <v>635331703</v>
      </c>
      <c r="E92" s="22" t="s">
        <v>399</v>
      </c>
      <c r="F92" s="28">
        <v>1</v>
      </c>
    </row>
    <row r="93" spans="1:6" ht="27.6" x14ac:dyDescent="0.3">
      <c r="A93" s="22" t="s">
        <v>630</v>
      </c>
      <c r="B93" s="23">
        <v>603058</v>
      </c>
      <c r="E93" s="22" t="s">
        <v>402</v>
      </c>
      <c r="F93" s="28">
        <v>74.959999999999994</v>
      </c>
    </row>
    <row r="94" spans="1:6" ht="27.6" x14ac:dyDescent="0.3">
      <c r="A94" s="26" t="s">
        <v>314</v>
      </c>
      <c r="B94" s="27">
        <v>1123143983</v>
      </c>
      <c r="E94" s="22" t="s">
        <v>401</v>
      </c>
      <c r="F94" s="23">
        <v>149250096</v>
      </c>
    </row>
    <row r="95" spans="1:6" ht="27.6" x14ac:dyDescent="0.3">
      <c r="A95" s="26" t="s">
        <v>315</v>
      </c>
      <c r="B95" s="27">
        <v>1123143983</v>
      </c>
      <c r="E95" s="22" t="s">
        <v>400</v>
      </c>
      <c r="F95" s="23">
        <v>149250096</v>
      </c>
    </row>
    <row r="96" spans="1:6" ht="27.6" x14ac:dyDescent="0.3">
      <c r="A96" s="26" t="s">
        <v>631</v>
      </c>
      <c r="B96" s="27">
        <v>6204297348</v>
      </c>
      <c r="E96" s="22" t="s">
        <v>403</v>
      </c>
      <c r="F96" s="23">
        <v>149250096</v>
      </c>
    </row>
    <row r="97" spans="1:6" x14ac:dyDescent="0.3">
      <c r="A97" s="22" t="s">
        <v>317</v>
      </c>
      <c r="B97" s="23">
        <v>1986556.58</v>
      </c>
      <c r="E97" s="22" t="s">
        <v>404</v>
      </c>
      <c r="F97" s="28">
        <v>1</v>
      </c>
    </row>
    <row r="98" spans="1:6" x14ac:dyDescent="0.3">
      <c r="A98" s="22" t="s">
        <v>169</v>
      </c>
      <c r="B98" s="23">
        <v>1986556.58</v>
      </c>
    </row>
    <row r="99" spans="1:6" x14ac:dyDescent="0.3">
      <c r="A99" s="22" t="s">
        <v>168</v>
      </c>
      <c r="B99" s="23">
        <v>0</v>
      </c>
    </row>
    <row r="100" spans="1:6" x14ac:dyDescent="0.3">
      <c r="A100" s="22" t="s">
        <v>170</v>
      </c>
      <c r="B100" s="23">
        <v>2800000</v>
      </c>
    </row>
    <row r="101" spans="1:6" x14ac:dyDescent="0.3">
      <c r="A101" s="22" t="s">
        <v>175</v>
      </c>
      <c r="B101" s="23">
        <v>1986556.58</v>
      </c>
    </row>
    <row r="102" spans="1:6" x14ac:dyDescent="0.3">
      <c r="A102" s="22" t="s">
        <v>538</v>
      </c>
      <c r="B102" s="23">
        <v>0</v>
      </c>
    </row>
    <row r="103" spans="1:6" x14ac:dyDescent="0.3">
      <c r="A103" s="22" t="s">
        <v>323</v>
      </c>
      <c r="B103" s="28">
        <v>1</v>
      </c>
    </row>
    <row r="104" spans="1:6" x14ac:dyDescent="0.3">
      <c r="A104" s="22" t="s">
        <v>174</v>
      </c>
      <c r="B104" s="23">
        <v>1986556.58</v>
      </c>
    </row>
    <row r="105" spans="1:6" x14ac:dyDescent="0.3">
      <c r="A105" s="22" t="s">
        <v>632</v>
      </c>
      <c r="B105" s="23">
        <v>1000000</v>
      </c>
    </row>
    <row r="106" spans="1:6" x14ac:dyDescent="0.3">
      <c r="A106" s="22" t="s">
        <v>633</v>
      </c>
      <c r="B106" s="23">
        <v>1000000</v>
      </c>
    </row>
    <row r="107" spans="1:6" x14ac:dyDescent="0.3">
      <c r="A107" s="22" t="s">
        <v>634</v>
      </c>
      <c r="B107" s="23">
        <v>0</v>
      </c>
    </row>
    <row r="108" spans="1:6" x14ac:dyDescent="0.3">
      <c r="A108" s="22" t="s">
        <v>635</v>
      </c>
      <c r="B108" s="23">
        <v>1000000</v>
      </c>
    </row>
    <row r="109" spans="1:6" x14ac:dyDescent="0.3">
      <c r="A109" s="22" t="s">
        <v>178</v>
      </c>
      <c r="B109" s="23"/>
    </row>
    <row r="110" spans="1:6" x14ac:dyDescent="0.3">
      <c r="A110" s="22" t="s">
        <v>187</v>
      </c>
      <c r="B110" s="23">
        <v>1017105000</v>
      </c>
    </row>
    <row r="111" spans="1:6" x14ac:dyDescent="0.3">
      <c r="A111" s="22" t="s">
        <v>188</v>
      </c>
      <c r="B111" s="23">
        <v>5000000</v>
      </c>
    </row>
    <row r="112" spans="1:6" x14ac:dyDescent="0.3">
      <c r="A112" s="22" t="s">
        <v>184</v>
      </c>
      <c r="B112" s="23">
        <v>1022105000</v>
      </c>
    </row>
    <row r="113" spans="1:2" x14ac:dyDescent="0.3">
      <c r="A113" s="22" t="s">
        <v>185</v>
      </c>
      <c r="B113" s="23">
        <v>40008300</v>
      </c>
    </row>
    <row r="114" spans="1:2" x14ac:dyDescent="0.3">
      <c r="A114" s="22" t="s">
        <v>186</v>
      </c>
      <c r="B114" s="23">
        <v>1062113300</v>
      </c>
    </row>
    <row r="115" spans="1:2" x14ac:dyDescent="0.3">
      <c r="A115" s="22" t="s">
        <v>183</v>
      </c>
      <c r="B115" s="23">
        <v>4568109300</v>
      </c>
    </row>
    <row r="116" spans="1:2" x14ac:dyDescent="0.3">
      <c r="A116" s="22" t="s">
        <v>179</v>
      </c>
      <c r="B116" s="29">
        <v>22.3</v>
      </c>
    </row>
    <row r="117" spans="1:2" x14ac:dyDescent="0.3">
      <c r="A117" s="22" t="s">
        <v>180</v>
      </c>
      <c r="B117" s="29">
        <v>22.4</v>
      </c>
    </row>
    <row r="118" spans="1:2" x14ac:dyDescent="0.3">
      <c r="A118" s="22" t="s">
        <v>181</v>
      </c>
      <c r="B118" s="29">
        <v>0.9</v>
      </c>
    </row>
    <row r="119" spans="1:2" x14ac:dyDescent="0.3">
      <c r="A119" s="22" t="s">
        <v>182</v>
      </c>
      <c r="B119" s="29">
        <v>23.3</v>
      </c>
    </row>
    <row r="120" spans="1:2" x14ac:dyDescent="0.3">
      <c r="A120" s="22" t="s">
        <v>189</v>
      </c>
      <c r="B120" s="29">
        <v>16.5</v>
      </c>
    </row>
    <row r="121" spans="1:2" x14ac:dyDescent="0.3">
      <c r="A121" s="22" t="s">
        <v>190</v>
      </c>
      <c r="B121" s="29">
        <v>123.7</v>
      </c>
    </row>
    <row r="122" spans="1:2" x14ac:dyDescent="0.3">
      <c r="A122" s="22" t="s">
        <v>191</v>
      </c>
      <c r="B122" s="29">
        <v>117.32</v>
      </c>
    </row>
    <row r="123" spans="1:2" x14ac:dyDescent="0.3">
      <c r="A123" s="22" t="s">
        <v>192</v>
      </c>
      <c r="B123" s="23">
        <v>73481</v>
      </c>
    </row>
    <row r="124" spans="1:2" x14ac:dyDescent="0.3">
      <c r="A124" s="22" t="s">
        <v>198</v>
      </c>
      <c r="B124" s="29">
        <v>0.41</v>
      </c>
    </row>
    <row r="125" spans="1:2" x14ac:dyDescent="0.3">
      <c r="A125" s="22" t="s">
        <v>194</v>
      </c>
      <c r="B125" s="23">
        <v>64186700</v>
      </c>
    </row>
    <row r="126" spans="1:2" x14ac:dyDescent="0.3">
      <c r="A126" s="22" t="s">
        <v>197</v>
      </c>
      <c r="B126" s="23">
        <v>14786500</v>
      </c>
    </row>
    <row r="127" spans="1:2" x14ac:dyDescent="0.3">
      <c r="A127" s="22" t="s">
        <v>195</v>
      </c>
      <c r="B127" s="23">
        <v>64973700</v>
      </c>
    </row>
    <row r="128" spans="1:2" x14ac:dyDescent="0.3">
      <c r="A128" s="22" t="s">
        <v>196</v>
      </c>
      <c r="B128" s="23">
        <v>787000</v>
      </c>
    </row>
    <row r="129" spans="1:2" x14ac:dyDescent="0.3">
      <c r="A129" s="22" t="s">
        <v>200</v>
      </c>
      <c r="B129" s="23">
        <v>8720300</v>
      </c>
    </row>
    <row r="130" spans="1:2" x14ac:dyDescent="0.3">
      <c r="A130" s="22" t="s">
        <v>201</v>
      </c>
      <c r="B130" s="23">
        <v>20019400</v>
      </c>
    </row>
    <row r="131" spans="1:2" x14ac:dyDescent="0.3">
      <c r="A131" s="22" t="s">
        <v>202</v>
      </c>
      <c r="B131" s="23">
        <v>8042800</v>
      </c>
    </row>
    <row r="132" spans="1:2" x14ac:dyDescent="0.3">
      <c r="A132" s="22" t="s">
        <v>203</v>
      </c>
      <c r="B132" s="23">
        <v>36782500</v>
      </c>
    </row>
    <row r="133" spans="1:2" x14ac:dyDescent="0.3">
      <c r="A133" s="22" t="s">
        <v>205</v>
      </c>
      <c r="B133" s="23">
        <v>17641100</v>
      </c>
    </row>
    <row r="134" spans="1:2" x14ac:dyDescent="0.3">
      <c r="A134" s="22" t="s">
        <v>205</v>
      </c>
      <c r="B134" s="23">
        <v>35909000</v>
      </c>
    </row>
    <row r="135" spans="1:2" x14ac:dyDescent="0.3">
      <c r="A135" s="22" t="s">
        <v>205</v>
      </c>
      <c r="B135" s="23">
        <v>36023400</v>
      </c>
    </row>
    <row r="136" spans="1:2" x14ac:dyDescent="0.3">
      <c r="A136" s="22" t="s">
        <v>205</v>
      </c>
      <c r="B136" s="23">
        <v>62881200</v>
      </c>
    </row>
    <row r="137" spans="1:2" x14ac:dyDescent="0.3">
      <c r="A137" s="22" t="s">
        <v>205</v>
      </c>
      <c r="B137" s="23">
        <v>115614800</v>
      </c>
    </row>
    <row r="138" spans="1:2" x14ac:dyDescent="0.3">
      <c r="A138" s="22" t="s">
        <v>205</v>
      </c>
      <c r="B138" s="23">
        <v>145135200</v>
      </c>
    </row>
    <row r="139" spans="1:2" x14ac:dyDescent="0.3">
      <c r="A139" s="22" t="s">
        <v>205</v>
      </c>
      <c r="B139" s="23">
        <v>221811700</v>
      </c>
    </row>
    <row r="140" spans="1:2" x14ac:dyDescent="0.3">
      <c r="A140" s="22" t="s">
        <v>205</v>
      </c>
      <c r="B140" s="23">
        <v>510988200</v>
      </c>
    </row>
    <row r="141" spans="1:2" x14ac:dyDescent="0.3">
      <c r="A141" s="22" t="s">
        <v>206</v>
      </c>
      <c r="B141" s="23">
        <v>1460512500</v>
      </c>
    </row>
    <row r="142" spans="1:2" x14ac:dyDescent="0.3">
      <c r="A142" s="22" t="s">
        <v>206</v>
      </c>
      <c r="B142" s="23">
        <v>370858100</v>
      </c>
    </row>
    <row r="143" spans="1:2" x14ac:dyDescent="0.3">
      <c r="A143" s="22" t="s">
        <v>206</v>
      </c>
      <c r="B143" s="23">
        <v>617339500</v>
      </c>
    </row>
    <row r="144" spans="1:2" x14ac:dyDescent="0.3">
      <c r="A144" s="22" t="s">
        <v>326</v>
      </c>
      <c r="B144" s="23">
        <v>591510000</v>
      </c>
    </row>
    <row r="145" spans="1:2" x14ac:dyDescent="0.3">
      <c r="A145" s="22" t="s">
        <v>204</v>
      </c>
      <c r="B145" s="23">
        <v>612552</v>
      </c>
    </row>
    <row r="146" spans="1:2" x14ac:dyDescent="0.3">
      <c r="A146" s="22" t="s">
        <v>207</v>
      </c>
      <c r="B146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AF5A-FD13-47B7-9719-5B0F5DF61649}">
  <dimension ref="A1:F137"/>
  <sheetViews>
    <sheetView workbookViewId="0">
      <selection activeCell="D18" sqref="D18"/>
    </sheetView>
  </sheetViews>
  <sheetFormatPr defaultRowHeight="14.4" x14ac:dyDescent="0.3"/>
  <cols>
    <col min="1" max="1" width="50.33203125" customWidth="1"/>
    <col min="2" max="2" width="20.33203125" customWidth="1"/>
    <col min="5" max="5" width="51.109375" customWidth="1"/>
    <col min="6" max="6" width="26.33203125" customWidth="1"/>
  </cols>
  <sheetData>
    <row r="1" spans="1:6" ht="15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684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6" t="s">
        <v>63</v>
      </c>
      <c r="F3" s="27">
        <v>1107779769</v>
      </c>
    </row>
    <row r="4" spans="1:6" x14ac:dyDescent="0.3">
      <c r="A4" s="13" t="s">
        <v>92</v>
      </c>
      <c r="B4" s="13" t="s">
        <v>91</v>
      </c>
      <c r="E4" s="22" t="s">
        <v>61</v>
      </c>
      <c r="F4" s="23">
        <v>941386084</v>
      </c>
    </row>
    <row r="5" spans="1:6" x14ac:dyDescent="0.3">
      <c r="A5" s="13" t="s">
        <v>93</v>
      </c>
      <c r="B5" s="13" t="s">
        <v>94</v>
      </c>
      <c r="E5" s="22" t="s">
        <v>732</v>
      </c>
      <c r="F5" s="24">
        <v>657765086</v>
      </c>
    </row>
    <row r="6" spans="1:6" x14ac:dyDescent="0.3">
      <c r="A6" s="13" t="s">
        <v>95</v>
      </c>
      <c r="B6" s="13" t="s">
        <v>96</v>
      </c>
      <c r="E6" s="22" t="s">
        <v>465</v>
      </c>
      <c r="F6" s="24">
        <v>248010559</v>
      </c>
    </row>
    <row r="7" spans="1:6" ht="27.6" x14ac:dyDescent="0.3">
      <c r="A7" s="13" t="s">
        <v>97</v>
      </c>
      <c r="B7" s="13" t="s">
        <v>98</v>
      </c>
      <c r="E7" s="22" t="s">
        <v>733</v>
      </c>
      <c r="F7" s="24">
        <v>16137019</v>
      </c>
    </row>
    <row r="8" spans="1:6" x14ac:dyDescent="0.3">
      <c r="A8" s="13" t="s">
        <v>99</v>
      </c>
      <c r="B8" s="13" t="s">
        <v>100</v>
      </c>
      <c r="E8" s="22" t="s">
        <v>62</v>
      </c>
      <c r="F8" s="24">
        <v>19473420</v>
      </c>
    </row>
    <row r="9" spans="1:6" x14ac:dyDescent="0.3">
      <c r="A9" s="13" t="s">
        <v>101</v>
      </c>
      <c r="B9" s="13" t="s">
        <v>102</v>
      </c>
      <c r="E9" s="26" t="s">
        <v>61</v>
      </c>
      <c r="F9" s="27">
        <v>941386084</v>
      </c>
    </row>
    <row r="10" spans="1:6" x14ac:dyDescent="0.3">
      <c r="A10" s="13" t="s">
        <v>103</v>
      </c>
      <c r="B10" s="15">
        <v>45196.325975810199</v>
      </c>
      <c r="E10" s="22" t="s">
        <v>32</v>
      </c>
      <c r="F10" s="23">
        <v>499421689</v>
      </c>
    </row>
    <row r="11" spans="1:6" x14ac:dyDescent="0.3">
      <c r="A11" s="16" t="s">
        <v>104</v>
      </c>
      <c r="B11" s="17" t="s">
        <v>105</v>
      </c>
      <c r="E11" s="22" t="s">
        <v>734</v>
      </c>
      <c r="F11" s="24">
        <v>44182313</v>
      </c>
    </row>
    <row r="12" spans="1:6" x14ac:dyDescent="0.3">
      <c r="A12" s="18" t="s">
        <v>106</v>
      </c>
      <c r="B12" s="19">
        <v>45016</v>
      </c>
      <c r="E12" s="22" t="s">
        <v>475</v>
      </c>
      <c r="F12" s="24">
        <v>428881617</v>
      </c>
    </row>
    <row r="13" spans="1:6" x14ac:dyDescent="0.3">
      <c r="E13" s="22" t="s">
        <v>349</v>
      </c>
      <c r="F13" s="24">
        <v>26357759</v>
      </c>
    </row>
    <row r="14" spans="1:6" x14ac:dyDescent="0.3">
      <c r="A14" s="20" t="s">
        <v>107</v>
      </c>
      <c r="B14" s="16"/>
      <c r="E14" s="26" t="s">
        <v>547</v>
      </c>
      <c r="F14" s="27">
        <v>499421689</v>
      </c>
    </row>
    <row r="15" spans="1:6" x14ac:dyDescent="0.3">
      <c r="A15" s="20" t="s">
        <v>108</v>
      </c>
      <c r="B15" s="21" t="s">
        <v>109</v>
      </c>
      <c r="E15" s="22" t="s">
        <v>62</v>
      </c>
      <c r="F15" s="23">
        <v>166393685</v>
      </c>
    </row>
    <row r="16" spans="1:6" x14ac:dyDescent="0.3">
      <c r="A16" s="22" t="s">
        <v>685</v>
      </c>
      <c r="B16" s="23">
        <v>566962114</v>
      </c>
      <c r="E16" s="22" t="s">
        <v>735</v>
      </c>
      <c r="F16" s="24">
        <v>30997079</v>
      </c>
    </row>
    <row r="17" spans="1:6" x14ac:dyDescent="0.3">
      <c r="A17" s="22" t="s">
        <v>111</v>
      </c>
      <c r="B17" s="24">
        <v>39324664</v>
      </c>
      <c r="E17" s="22" t="s">
        <v>736</v>
      </c>
      <c r="F17" s="24">
        <v>15359651</v>
      </c>
    </row>
    <row r="18" spans="1:6" x14ac:dyDescent="0.3">
      <c r="A18" s="22" t="s">
        <v>686</v>
      </c>
      <c r="B18" s="24">
        <v>527637450</v>
      </c>
      <c r="E18" s="22" t="s">
        <v>737</v>
      </c>
      <c r="F18" s="25">
        <v>-14786234</v>
      </c>
    </row>
    <row r="19" spans="1:6" x14ac:dyDescent="0.3">
      <c r="A19" s="22" t="s">
        <v>687</v>
      </c>
      <c r="B19" s="23">
        <v>456771774</v>
      </c>
      <c r="E19" s="22" t="s">
        <v>738</v>
      </c>
      <c r="F19" s="24">
        <v>143307</v>
      </c>
    </row>
    <row r="20" spans="1:6" x14ac:dyDescent="0.3">
      <c r="A20" s="22" t="s">
        <v>688</v>
      </c>
      <c r="B20" s="24">
        <v>1784165</v>
      </c>
      <c r="E20" s="22" t="s">
        <v>739</v>
      </c>
      <c r="F20" s="24">
        <v>6903492</v>
      </c>
    </row>
    <row r="21" spans="1:6" x14ac:dyDescent="0.3">
      <c r="A21" s="22" t="s">
        <v>689</v>
      </c>
      <c r="B21" s="24">
        <v>74073962</v>
      </c>
      <c r="E21" s="22" t="s">
        <v>740</v>
      </c>
      <c r="F21" s="24">
        <v>59723234</v>
      </c>
    </row>
    <row r="22" spans="1:6" x14ac:dyDescent="0.3">
      <c r="A22" s="22" t="s">
        <v>690</v>
      </c>
      <c r="B22" s="24">
        <v>0</v>
      </c>
      <c r="E22" s="22" t="s">
        <v>741</v>
      </c>
      <c r="F22" s="32">
        <v>7</v>
      </c>
    </row>
    <row r="23" spans="1:6" x14ac:dyDescent="0.3">
      <c r="A23" s="22" t="s">
        <v>691</v>
      </c>
      <c r="B23" s="24">
        <v>500000</v>
      </c>
      <c r="E23" s="22" t="s">
        <v>346</v>
      </c>
      <c r="F23" s="24">
        <v>68053149</v>
      </c>
    </row>
    <row r="24" spans="1:6" x14ac:dyDescent="0.3">
      <c r="A24" s="22" t="s">
        <v>692</v>
      </c>
      <c r="B24" s="24">
        <v>209305731</v>
      </c>
      <c r="E24" s="26" t="s">
        <v>474</v>
      </c>
      <c r="F24" s="27">
        <v>166393685</v>
      </c>
    </row>
    <row r="25" spans="1:6" x14ac:dyDescent="0.3">
      <c r="A25" s="22" t="s">
        <v>693</v>
      </c>
      <c r="B25" s="24">
        <v>63481040</v>
      </c>
      <c r="E25" s="22" t="s">
        <v>64</v>
      </c>
      <c r="F25" s="23">
        <v>306444635</v>
      </c>
    </row>
    <row r="26" spans="1:6" x14ac:dyDescent="0.3">
      <c r="A26" s="22" t="s">
        <v>694</v>
      </c>
      <c r="B26" s="24">
        <v>107626876</v>
      </c>
      <c r="E26" s="22" t="s">
        <v>350</v>
      </c>
      <c r="F26" s="24">
        <v>143427285</v>
      </c>
    </row>
    <row r="27" spans="1:6" x14ac:dyDescent="0.3">
      <c r="A27" s="22" t="s">
        <v>70</v>
      </c>
      <c r="B27" s="23">
        <v>3974872337</v>
      </c>
      <c r="E27" s="22" t="s">
        <v>742</v>
      </c>
      <c r="F27" s="24">
        <v>16749143</v>
      </c>
    </row>
    <row r="28" spans="1:6" x14ac:dyDescent="0.3">
      <c r="A28" s="22" t="s">
        <v>695</v>
      </c>
      <c r="B28" s="24">
        <v>175107745</v>
      </c>
      <c r="E28" s="22" t="s">
        <v>550</v>
      </c>
      <c r="F28" s="24">
        <v>1739529</v>
      </c>
    </row>
    <row r="29" spans="1:6" x14ac:dyDescent="0.3">
      <c r="A29" s="22" t="s">
        <v>696</v>
      </c>
      <c r="B29" s="24">
        <v>1590579</v>
      </c>
      <c r="E29" s="22" t="s">
        <v>229</v>
      </c>
      <c r="F29" s="24">
        <v>5329387</v>
      </c>
    </row>
    <row r="30" spans="1:6" x14ac:dyDescent="0.3">
      <c r="A30" s="22" t="s">
        <v>697</v>
      </c>
      <c r="B30" s="24">
        <v>73086375</v>
      </c>
      <c r="E30" s="22" t="s">
        <v>743</v>
      </c>
      <c r="F30" s="24">
        <v>20318568</v>
      </c>
    </row>
    <row r="31" spans="1:6" x14ac:dyDescent="0.3">
      <c r="A31" s="22" t="s">
        <v>587</v>
      </c>
      <c r="B31" s="24">
        <v>3223086032</v>
      </c>
      <c r="E31" s="22" t="s">
        <v>744</v>
      </c>
      <c r="F31" s="24">
        <v>75507</v>
      </c>
    </row>
    <row r="32" spans="1:6" ht="27.6" x14ac:dyDescent="0.3">
      <c r="A32" s="22" t="s">
        <v>698</v>
      </c>
      <c r="B32" s="24">
        <v>102513054</v>
      </c>
      <c r="E32" s="22" t="s">
        <v>745</v>
      </c>
      <c r="F32" s="24">
        <v>919418</v>
      </c>
    </row>
    <row r="33" spans="1:6" x14ac:dyDescent="0.3">
      <c r="A33" s="22" t="s">
        <v>588</v>
      </c>
      <c r="B33" s="24">
        <v>63002048</v>
      </c>
      <c r="E33" s="22" t="s">
        <v>233</v>
      </c>
      <c r="F33" s="24">
        <v>2417156</v>
      </c>
    </row>
    <row r="34" spans="1:6" x14ac:dyDescent="0.3">
      <c r="A34" s="22" t="s">
        <v>589</v>
      </c>
      <c r="B34" s="24">
        <v>301740462</v>
      </c>
      <c r="E34" s="22" t="s">
        <v>555</v>
      </c>
      <c r="F34" s="24">
        <v>2050612</v>
      </c>
    </row>
    <row r="35" spans="1:6" x14ac:dyDescent="0.3">
      <c r="A35" s="22" t="s">
        <v>699</v>
      </c>
      <c r="B35" s="24">
        <v>17238491</v>
      </c>
      <c r="E35" s="22" t="s">
        <v>556</v>
      </c>
      <c r="F35" s="24">
        <v>10515558</v>
      </c>
    </row>
    <row r="36" spans="1:6" x14ac:dyDescent="0.3">
      <c r="A36" s="22" t="s">
        <v>700</v>
      </c>
      <c r="B36" s="24">
        <v>17507551</v>
      </c>
      <c r="E36" s="22" t="s">
        <v>236</v>
      </c>
      <c r="F36" s="24">
        <v>15420383</v>
      </c>
    </row>
    <row r="37" spans="1:6" x14ac:dyDescent="0.3">
      <c r="A37" s="22" t="s">
        <v>701</v>
      </c>
      <c r="B37" s="23">
        <v>9636518339</v>
      </c>
      <c r="E37" s="22" t="s">
        <v>225</v>
      </c>
      <c r="F37" s="24">
        <v>87400855</v>
      </c>
    </row>
    <row r="38" spans="1:6" x14ac:dyDescent="0.3">
      <c r="A38" s="22" t="s">
        <v>422</v>
      </c>
      <c r="B38" s="24">
        <v>10767037</v>
      </c>
      <c r="E38" s="22" t="s">
        <v>746</v>
      </c>
      <c r="F38" s="24">
        <v>81234</v>
      </c>
    </row>
    <row r="39" spans="1:6" x14ac:dyDescent="0.3">
      <c r="A39" s="22" t="s">
        <v>71</v>
      </c>
      <c r="B39" s="24">
        <v>7866101774</v>
      </c>
      <c r="E39" s="26" t="s">
        <v>64</v>
      </c>
      <c r="F39" s="27">
        <v>306444635</v>
      </c>
    </row>
    <row r="40" spans="1:6" x14ac:dyDescent="0.3">
      <c r="A40" s="22" t="s">
        <v>702</v>
      </c>
      <c r="B40" s="24">
        <v>532008425</v>
      </c>
      <c r="E40" s="26" t="s">
        <v>35</v>
      </c>
      <c r="F40" s="27">
        <v>205645456</v>
      </c>
    </row>
    <row r="41" spans="1:6" x14ac:dyDescent="0.3">
      <c r="A41" s="22" t="s">
        <v>517</v>
      </c>
      <c r="B41" s="24">
        <v>1227641103</v>
      </c>
      <c r="E41" s="22" t="s">
        <v>747</v>
      </c>
      <c r="F41" s="23">
        <v>46550400</v>
      </c>
    </row>
    <row r="42" spans="1:6" ht="27.6" x14ac:dyDescent="0.3">
      <c r="A42" s="22" t="s">
        <v>703</v>
      </c>
      <c r="B42" s="23">
        <v>89567946</v>
      </c>
      <c r="E42" s="22" t="s">
        <v>748</v>
      </c>
      <c r="F42" s="30">
        <v>-1042500</v>
      </c>
    </row>
    <row r="43" spans="1:6" x14ac:dyDescent="0.3">
      <c r="A43" s="22" t="s">
        <v>130</v>
      </c>
      <c r="B43" s="24">
        <v>124561720</v>
      </c>
      <c r="E43" s="22" t="s">
        <v>749</v>
      </c>
      <c r="F43" s="23">
        <v>351000</v>
      </c>
    </row>
    <row r="44" spans="1:6" x14ac:dyDescent="0.3">
      <c r="A44" s="22" t="s">
        <v>131</v>
      </c>
      <c r="B44" s="24">
        <v>99839168</v>
      </c>
      <c r="E44" s="22" t="s">
        <v>750</v>
      </c>
      <c r="F44" s="23"/>
    </row>
    <row r="45" spans="1:6" x14ac:dyDescent="0.3">
      <c r="A45" s="22" t="s">
        <v>704</v>
      </c>
      <c r="B45" s="24">
        <v>20123272</v>
      </c>
      <c r="E45" s="22" t="s">
        <v>751</v>
      </c>
      <c r="F45" s="23">
        <v>17181900</v>
      </c>
    </row>
    <row r="46" spans="1:6" x14ac:dyDescent="0.3">
      <c r="A46" s="22" t="s">
        <v>705</v>
      </c>
      <c r="B46" s="24">
        <v>28749</v>
      </c>
      <c r="E46" s="22" t="s">
        <v>242</v>
      </c>
      <c r="F46" s="23">
        <v>5469500</v>
      </c>
    </row>
    <row r="47" spans="1:6" x14ac:dyDescent="0.3">
      <c r="A47" s="22" t="s">
        <v>706</v>
      </c>
      <c r="B47" s="24">
        <v>778846</v>
      </c>
      <c r="E47" s="22" t="s">
        <v>364</v>
      </c>
      <c r="F47" s="23">
        <v>14431600</v>
      </c>
    </row>
    <row r="48" spans="1:6" x14ac:dyDescent="0.3">
      <c r="A48" s="22" t="s">
        <v>133</v>
      </c>
      <c r="B48" s="23"/>
      <c r="E48" s="22" t="s">
        <v>244</v>
      </c>
      <c r="F48" s="23"/>
    </row>
    <row r="49" spans="1:6" x14ac:dyDescent="0.3">
      <c r="A49" s="22" t="s">
        <v>133</v>
      </c>
      <c r="B49" s="25">
        <v>-155763809</v>
      </c>
      <c r="E49" s="22" t="s">
        <v>561</v>
      </c>
      <c r="F49" s="23">
        <v>13326089</v>
      </c>
    </row>
    <row r="50" spans="1:6" x14ac:dyDescent="0.3">
      <c r="A50" s="22" t="s">
        <v>707</v>
      </c>
      <c r="B50" s="23">
        <v>524989429</v>
      </c>
      <c r="E50" s="26" t="s">
        <v>65</v>
      </c>
      <c r="F50" s="27">
        <v>96267989</v>
      </c>
    </row>
    <row r="51" spans="1:6" x14ac:dyDescent="0.3">
      <c r="A51" s="22" t="s">
        <v>289</v>
      </c>
      <c r="B51" s="24">
        <v>133103227</v>
      </c>
      <c r="E51" s="26" t="s">
        <v>373</v>
      </c>
      <c r="F51" s="27">
        <v>205645456</v>
      </c>
    </row>
    <row r="52" spans="1:6" ht="27.6" x14ac:dyDescent="0.3">
      <c r="A52" s="22" t="s">
        <v>708</v>
      </c>
      <c r="B52" s="24">
        <v>72869484</v>
      </c>
      <c r="E52" s="22" t="s">
        <v>562</v>
      </c>
      <c r="F52" s="23">
        <v>58766700</v>
      </c>
    </row>
    <row r="53" spans="1:6" x14ac:dyDescent="0.3">
      <c r="A53" s="22" t="s">
        <v>520</v>
      </c>
      <c r="B53" s="24">
        <v>80461</v>
      </c>
      <c r="E53" s="26" t="s">
        <v>377</v>
      </c>
      <c r="F53" s="27">
        <v>58766700</v>
      </c>
    </row>
    <row r="54" spans="1:6" x14ac:dyDescent="0.3">
      <c r="A54" s="22" t="s">
        <v>709</v>
      </c>
      <c r="B54" s="24">
        <v>66727702</v>
      </c>
      <c r="E54" s="26" t="s">
        <v>752</v>
      </c>
      <c r="F54" s="27">
        <v>146878756</v>
      </c>
    </row>
    <row r="55" spans="1:6" x14ac:dyDescent="0.3">
      <c r="A55" s="22" t="s">
        <v>73</v>
      </c>
      <c r="B55" s="24">
        <v>252208555</v>
      </c>
      <c r="E55" s="22" t="s">
        <v>753</v>
      </c>
      <c r="F55" s="23">
        <v>3173379</v>
      </c>
    </row>
    <row r="56" spans="1:6" x14ac:dyDescent="0.3">
      <c r="A56" s="22" t="s">
        <v>710</v>
      </c>
      <c r="B56" s="23">
        <v>9107790</v>
      </c>
      <c r="E56" s="26" t="s">
        <v>380</v>
      </c>
      <c r="F56" s="27">
        <v>3173379</v>
      </c>
    </row>
    <row r="57" spans="1:6" x14ac:dyDescent="0.3">
      <c r="A57" s="26" t="s">
        <v>30</v>
      </c>
      <c r="B57" s="27">
        <v>15258789729</v>
      </c>
      <c r="E57" s="26" t="s">
        <v>754</v>
      </c>
      <c r="F57" s="27">
        <v>150052135</v>
      </c>
    </row>
    <row r="58" spans="1:6" x14ac:dyDescent="0.3">
      <c r="A58" s="22" t="s">
        <v>67</v>
      </c>
      <c r="B58" s="23">
        <v>12346820008</v>
      </c>
      <c r="E58" s="22" t="s">
        <v>755</v>
      </c>
      <c r="F58" s="23">
        <v>1000105</v>
      </c>
    </row>
    <row r="59" spans="1:6" x14ac:dyDescent="0.3">
      <c r="A59" s="22" t="s">
        <v>711</v>
      </c>
      <c r="B59" s="24">
        <v>39901773</v>
      </c>
      <c r="E59" s="26" t="s">
        <v>249</v>
      </c>
      <c r="F59" s="27">
        <v>1000105</v>
      </c>
    </row>
    <row r="60" spans="1:6" x14ac:dyDescent="0.3">
      <c r="A60" s="22" t="s">
        <v>294</v>
      </c>
      <c r="B60" s="24">
        <v>1024098584</v>
      </c>
      <c r="E60" s="26" t="s">
        <v>756</v>
      </c>
      <c r="F60" s="27">
        <v>149052030</v>
      </c>
    </row>
    <row r="61" spans="1:6" x14ac:dyDescent="0.3">
      <c r="A61" s="22" t="s">
        <v>712</v>
      </c>
      <c r="B61" s="24">
        <v>3780789039</v>
      </c>
      <c r="E61" s="26" t="s">
        <v>757</v>
      </c>
      <c r="F61" s="27">
        <v>149052030</v>
      </c>
    </row>
    <row r="62" spans="1:6" x14ac:dyDescent="0.3">
      <c r="A62" s="22" t="s">
        <v>713</v>
      </c>
      <c r="B62" s="24">
        <v>586246707</v>
      </c>
      <c r="E62" s="26" t="s">
        <v>758</v>
      </c>
      <c r="F62" s="27">
        <v>149052030</v>
      </c>
    </row>
    <row r="63" spans="1:6" x14ac:dyDescent="0.3">
      <c r="A63" s="22" t="s">
        <v>714</v>
      </c>
      <c r="B63" s="24">
        <v>6915783905</v>
      </c>
      <c r="E63" s="22" t="s">
        <v>252</v>
      </c>
      <c r="F63" s="23">
        <v>5171362.18</v>
      </c>
    </row>
    <row r="64" spans="1:6" x14ac:dyDescent="0.3">
      <c r="A64" s="22" t="s">
        <v>68</v>
      </c>
      <c r="B64" s="23">
        <v>1079101554</v>
      </c>
      <c r="E64" s="22" t="s">
        <v>253</v>
      </c>
      <c r="F64" s="28">
        <v>28.82</v>
      </c>
    </row>
    <row r="65" spans="1:6" x14ac:dyDescent="0.3">
      <c r="A65" s="22" t="s">
        <v>715</v>
      </c>
      <c r="B65" s="24">
        <v>123550000</v>
      </c>
      <c r="E65" s="22" t="s">
        <v>254</v>
      </c>
      <c r="F65" s="28">
        <v>28.82</v>
      </c>
    </row>
    <row r="66" spans="1:6" x14ac:dyDescent="0.3">
      <c r="A66" s="22" t="s">
        <v>716</v>
      </c>
      <c r="B66" s="24">
        <v>955551554</v>
      </c>
      <c r="E66" s="22" t="s">
        <v>499</v>
      </c>
      <c r="F66" s="23">
        <v>149052030</v>
      </c>
    </row>
    <row r="67" spans="1:6" x14ac:dyDescent="0.3">
      <c r="A67" s="22" t="s">
        <v>300</v>
      </c>
      <c r="B67" s="23">
        <v>772375098</v>
      </c>
      <c r="E67" s="22" t="s">
        <v>256</v>
      </c>
      <c r="F67" s="23">
        <v>5171362.18</v>
      </c>
    </row>
    <row r="68" spans="1:6" x14ac:dyDescent="0.3">
      <c r="A68" s="22" t="s">
        <v>301</v>
      </c>
      <c r="B68" s="24">
        <v>41090584</v>
      </c>
      <c r="E68" s="22" t="s">
        <v>387</v>
      </c>
      <c r="F68" s="28">
        <v>28.82</v>
      </c>
    </row>
    <row r="69" spans="1:6" x14ac:dyDescent="0.3">
      <c r="A69" s="22" t="s">
        <v>289</v>
      </c>
      <c r="B69" s="24">
        <v>56718449</v>
      </c>
      <c r="E69" s="22" t="s">
        <v>258</v>
      </c>
      <c r="F69" s="28">
        <v>28.82</v>
      </c>
    </row>
    <row r="70" spans="1:6" x14ac:dyDescent="0.3">
      <c r="A70" s="22" t="s">
        <v>717</v>
      </c>
      <c r="B70" s="24">
        <v>24280973</v>
      </c>
      <c r="E70" s="22" t="s">
        <v>389</v>
      </c>
      <c r="F70" s="23">
        <v>919418</v>
      </c>
    </row>
    <row r="71" spans="1:6" x14ac:dyDescent="0.3">
      <c r="A71" s="22" t="s">
        <v>718</v>
      </c>
      <c r="B71" s="24">
        <v>81339</v>
      </c>
      <c r="E71" s="22" t="s">
        <v>759</v>
      </c>
      <c r="F71" s="23">
        <v>19466200</v>
      </c>
    </row>
    <row r="72" spans="1:6" x14ac:dyDescent="0.3">
      <c r="A72" s="22" t="s">
        <v>719</v>
      </c>
      <c r="B72" s="24">
        <v>77437198</v>
      </c>
      <c r="E72" s="22" t="s">
        <v>760</v>
      </c>
      <c r="F72" s="30">
        <v>-46443500</v>
      </c>
    </row>
    <row r="73" spans="1:6" x14ac:dyDescent="0.3">
      <c r="A73" s="22" t="s">
        <v>149</v>
      </c>
      <c r="B73" s="24">
        <v>572766555</v>
      </c>
      <c r="E73" s="22" t="s">
        <v>390</v>
      </c>
      <c r="F73" s="23">
        <v>919418</v>
      </c>
    </row>
    <row r="74" spans="1:6" x14ac:dyDescent="0.3">
      <c r="A74" s="22" t="s">
        <v>149</v>
      </c>
      <c r="B74" s="23"/>
      <c r="E74" s="22" t="s">
        <v>391</v>
      </c>
      <c r="F74" s="23">
        <v>20318600</v>
      </c>
    </row>
    <row r="75" spans="1:6" x14ac:dyDescent="0.3">
      <c r="A75" s="26" t="s">
        <v>69</v>
      </c>
      <c r="B75" s="27">
        <v>14198296660</v>
      </c>
      <c r="E75" s="22" t="s">
        <v>573</v>
      </c>
      <c r="F75" s="30">
        <v>-26977300</v>
      </c>
    </row>
    <row r="76" spans="1:6" x14ac:dyDescent="0.3">
      <c r="A76" s="22" t="s">
        <v>45</v>
      </c>
      <c r="B76" s="23">
        <v>10355336</v>
      </c>
      <c r="E76" s="22" t="s">
        <v>761</v>
      </c>
      <c r="F76" s="23">
        <v>81234</v>
      </c>
    </row>
    <row r="77" spans="1:6" ht="27.6" x14ac:dyDescent="0.3">
      <c r="A77" s="22" t="s">
        <v>720</v>
      </c>
      <c r="B77" s="24">
        <v>10342724</v>
      </c>
      <c r="E77" s="22" t="s">
        <v>392</v>
      </c>
      <c r="F77" s="23">
        <v>149052030</v>
      </c>
    </row>
    <row r="78" spans="1:6" x14ac:dyDescent="0.3">
      <c r="A78" s="22" t="s">
        <v>721</v>
      </c>
      <c r="B78" s="24">
        <v>12612</v>
      </c>
      <c r="E78" s="22" t="s">
        <v>762</v>
      </c>
      <c r="F78" s="30">
        <v>-19200</v>
      </c>
    </row>
    <row r="79" spans="1:6" ht="27.6" x14ac:dyDescent="0.3">
      <c r="A79" s="22" t="s">
        <v>722</v>
      </c>
      <c r="B79" s="23">
        <v>1040191832</v>
      </c>
      <c r="E79" s="22" t="s">
        <v>393</v>
      </c>
      <c r="F79" s="23">
        <v>5171362.18</v>
      </c>
    </row>
    <row r="80" spans="1:6" ht="27.6" x14ac:dyDescent="0.3">
      <c r="A80" s="22" t="s">
        <v>723</v>
      </c>
      <c r="B80" s="24">
        <v>190631013</v>
      </c>
      <c r="E80" s="22" t="s">
        <v>394</v>
      </c>
      <c r="F80" s="23">
        <v>5171362.18</v>
      </c>
    </row>
    <row r="81" spans="1:6" ht="27.6" x14ac:dyDescent="0.3">
      <c r="A81" s="22" t="s">
        <v>724</v>
      </c>
      <c r="B81" s="24">
        <v>139905282</v>
      </c>
      <c r="E81" s="22" t="s">
        <v>395</v>
      </c>
      <c r="F81" s="28">
        <v>28.82</v>
      </c>
    </row>
    <row r="82" spans="1:6" ht="27.6" x14ac:dyDescent="0.3">
      <c r="A82" s="22" t="s">
        <v>623</v>
      </c>
      <c r="B82" s="24">
        <v>735339</v>
      </c>
      <c r="E82" s="22" t="s">
        <v>396</v>
      </c>
      <c r="F82" s="28">
        <v>28.82</v>
      </c>
    </row>
    <row r="83" spans="1:6" ht="27.6" x14ac:dyDescent="0.3">
      <c r="A83" s="22" t="s">
        <v>307</v>
      </c>
      <c r="B83" s="24">
        <v>314309522</v>
      </c>
      <c r="E83" s="22" t="s">
        <v>397</v>
      </c>
      <c r="F83" s="28">
        <v>28.82</v>
      </c>
    </row>
    <row r="84" spans="1:6" ht="27.6" x14ac:dyDescent="0.3">
      <c r="A84" s="22" t="s">
        <v>452</v>
      </c>
      <c r="B84" s="24">
        <v>69691884</v>
      </c>
      <c r="E84" s="22" t="s">
        <v>398</v>
      </c>
      <c r="F84" s="23">
        <v>149052030</v>
      </c>
    </row>
    <row r="85" spans="1:6" ht="27.6" x14ac:dyDescent="0.3">
      <c r="A85" s="22" t="s">
        <v>725</v>
      </c>
      <c r="B85" s="24">
        <v>47115847</v>
      </c>
      <c r="E85" s="22" t="s">
        <v>400</v>
      </c>
      <c r="F85" s="23">
        <v>149052030</v>
      </c>
    </row>
    <row r="86" spans="1:6" ht="27.6" x14ac:dyDescent="0.3">
      <c r="A86" s="22" t="s">
        <v>726</v>
      </c>
      <c r="B86" s="24">
        <v>1608925</v>
      </c>
      <c r="E86" s="22" t="s">
        <v>401</v>
      </c>
      <c r="F86" s="23">
        <v>149052030</v>
      </c>
    </row>
    <row r="87" spans="1:6" ht="27.6" x14ac:dyDescent="0.3">
      <c r="A87" s="22" t="s">
        <v>532</v>
      </c>
      <c r="B87" s="24">
        <v>43650</v>
      </c>
      <c r="E87" s="22" t="s">
        <v>402</v>
      </c>
      <c r="F87" s="28">
        <v>28.82</v>
      </c>
    </row>
    <row r="88" spans="1:6" ht="27.6" x14ac:dyDescent="0.3">
      <c r="A88" s="22" t="s">
        <v>159</v>
      </c>
      <c r="B88" s="24">
        <v>24409437</v>
      </c>
      <c r="E88" s="22" t="s">
        <v>403</v>
      </c>
      <c r="F88" s="23">
        <v>149052030</v>
      </c>
    </row>
    <row r="89" spans="1:6" x14ac:dyDescent="0.3">
      <c r="A89" s="22" t="s">
        <v>727</v>
      </c>
      <c r="B89" s="24">
        <v>230878166</v>
      </c>
      <c r="E89" s="22" t="s">
        <v>404</v>
      </c>
      <c r="F89" s="28">
        <v>1</v>
      </c>
    </row>
    <row r="90" spans="1:6" x14ac:dyDescent="0.3">
      <c r="A90" s="22" t="s">
        <v>535</v>
      </c>
      <c r="B90" s="24">
        <v>20862767</v>
      </c>
      <c r="E90" s="22" t="s">
        <v>399</v>
      </c>
      <c r="F90" s="28">
        <v>1</v>
      </c>
    </row>
    <row r="91" spans="1:6" x14ac:dyDescent="0.3">
      <c r="A91" s="26" t="s">
        <v>728</v>
      </c>
      <c r="B91" s="27">
        <v>1050547168</v>
      </c>
    </row>
    <row r="92" spans="1:6" x14ac:dyDescent="0.3">
      <c r="A92" s="22" t="s">
        <v>729</v>
      </c>
      <c r="B92" s="23">
        <v>9945901</v>
      </c>
    </row>
    <row r="93" spans="1:6" x14ac:dyDescent="0.3">
      <c r="A93" s="26" t="s">
        <v>314</v>
      </c>
      <c r="B93" s="27">
        <v>1060493069</v>
      </c>
    </row>
    <row r="94" spans="1:6" x14ac:dyDescent="0.3">
      <c r="A94" s="26" t="s">
        <v>730</v>
      </c>
      <c r="B94" s="27">
        <v>15258789729</v>
      </c>
    </row>
    <row r="95" spans="1:6" x14ac:dyDescent="0.3">
      <c r="A95" s="22" t="s">
        <v>317</v>
      </c>
      <c r="B95" s="23">
        <v>5171362.18</v>
      </c>
    </row>
    <row r="96" spans="1:6" x14ac:dyDescent="0.3">
      <c r="A96" s="22" t="s">
        <v>168</v>
      </c>
      <c r="B96" s="23">
        <v>0</v>
      </c>
    </row>
    <row r="97" spans="1:2" x14ac:dyDescent="0.3">
      <c r="A97" s="22" t="s">
        <v>169</v>
      </c>
      <c r="B97" s="23">
        <v>5171362.18</v>
      </c>
    </row>
    <row r="98" spans="1:2" x14ac:dyDescent="0.3">
      <c r="A98" s="22" t="s">
        <v>322</v>
      </c>
      <c r="B98" s="23">
        <v>5171362.18</v>
      </c>
    </row>
    <row r="99" spans="1:2" x14ac:dyDescent="0.3">
      <c r="A99" s="22" t="s">
        <v>170</v>
      </c>
      <c r="B99" s="23">
        <v>15000000</v>
      </c>
    </row>
    <row r="100" spans="1:2" x14ac:dyDescent="0.3">
      <c r="A100" s="22" t="s">
        <v>731</v>
      </c>
      <c r="B100" s="23">
        <v>0</v>
      </c>
    </row>
    <row r="101" spans="1:2" x14ac:dyDescent="0.3">
      <c r="A101" s="22" t="s">
        <v>323</v>
      </c>
      <c r="B101" s="28">
        <v>1</v>
      </c>
    </row>
    <row r="102" spans="1:2" x14ac:dyDescent="0.3">
      <c r="A102" s="22" t="s">
        <v>174</v>
      </c>
      <c r="B102" s="23">
        <v>5171362.18</v>
      </c>
    </row>
    <row r="103" spans="1:2" x14ac:dyDescent="0.3">
      <c r="A103" s="22" t="s">
        <v>178</v>
      </c>
      <c r="B103" s="23"/>
    </row>
    <row r="104" spans="1:2" x14ac:dyDescent="0.3">
      <c r="A104" s="22" t="s">
        <v>179</v>
      </c>
      <c r="B104" s="29">
        <v>12.83</v>
      </c>
    </row>
    <row r="105" spans="1:2" x14ac:dyDescent="0.3">
      <c r="A105" s="22" t="s">
        <v>180</v>
      </c>
      <c r="B105" s="29">
        <v>14.52</v>
      </c>
    </row>
    <row r="106" spans="1:2" x14ac:dyDescent="0.3">
      <c r="A106" s="22" t="s">
        <v>182</v>
      </c>
      <c r="B106" s="29">
        <v>16.73</v>
      </c>
    </row>
    <row r="107" spans="1:2" x14ac:dyDescent="0.3">
      <c r="A107" s="22" t="s">
        <v>189</v>
      </c>
      <c r="B107" s="29">
        <v>6.22</v>
      </c>
    </row>
    <row r="108" spans="1:2" x14ac:dyDescent="0.3">
      <c r="A108" s="22" t="s">
        <v>190</v>
      </c>
      <c r="B108" s="29">
        <v>145.78</v>
      </c>
    </row>
    <row r="109" spans="1:2" x14ac:dyDescent="0.3">
      <c r="A109" s="22" t="s">
        <v>191</v>
      </c>
      <c r="B109" s="29">
        <v>122.91</v>
      </c>
    </row>
    <row r="110" spans="1:2" x14ac:dyDescent="0.3">
      <c r="A110" s="22" t="s">
        <v>187</v>
      </c>
      <c r="B110" s="23">
        <v>926806480</v>
      </c>
    </row>
    <row r="111" spans="1:2" ht="27.6" x14ac:dyDescent="0.3">
      <c r="A111" s="22" t="s">
        <v>188</v>
      </c>
      <c r="B111" s="23">
        <v>122211040</v>
      </c>
    </row>
    <row r="112" spans="1:2" x14ac:dyDescent="0.3">
      <c r="A112" s="22" t="s">
        <v>185</v>
      </c>
      <c r="B112" s="23">
        <v>159576280</v>
      </c>
    </row>
    <row r="113" spans="1:2" x14ac:dyDescent="0.3">
      <c r="A113" s="22" t="s">
        <v>186</v>
      </c>
      <c r="B113" s="23">
        <v>1208593800</v>
      </c>
    </row>
    <row r="114" spans="1:2" x14ac:dyDescent="0.3">
      <c r="A114" s="22" t="s">
        <v>184</v>
      </c>
      <c r="B114" s="23">
        <v>1049017520</v>
      </c>
    </row>
    <row r="115" spans="1:2" x14ac:dyDescent="0.3">
      <c r="A115" s="22" t="s">
        <v>183</v>
      </c>
      <c r="B115" s="23">
        <v>7226060840</v>
      </c>
    </row>
    <row r="116" spans="1:2" x14ac:dyDescent="0.3">
      <c r="A116" s="22" t="s">
        <v>181</v>
      </c>
      <c r="B116" s="29">
        <v>2.21</v>
      </c>
    </row>
    <row r="117" spans="1:2" x14ac:dyDescent="0.3">
      <c r="A117" s="22" t="s">
        <v>192</v>
      </c>
      <c r="B117" s="23">
        <v>77244</v>
      </c>
    </row>
    <row r="118" spans="1:2" x14ac:dyDescent="0.3">
      <c r="A118" s="22" t="s">
        <v>194</v>
      </c>
      <c r="B118" s="23">
        <v>378540500</v>
      </c>
    </row>
    <row r="119" spans="1:2" x14ac:dyDescent="0.3">
      <c r="A119" s="22" t="s">
        <v>195</v>
      </c>
      <c r="B119" s="23">
        <v>423573900</v>
      </c>
    </row>
    <row r="120" spans="1:2" x14ac:dyDescent="0.3">
      <c r="A120" s="22" t="s">
        <v>196</v>
      </c>
      <c r="B120" s="23">
        <v>45033400</v>
      </c>
    </row>
    <row r="121" spans="1:2" x14ac:dyDescent="0.3">
      <c r="A121" s="22" t="s">
        <v>197</v>
      </c>
      <c r="B121" s="23">
        <v>87920000</v>
      </c>
    </row>
    <row r="122" spans="1:2" x14ac:dyDescent="0.3">
      <c r="A122" s="22" t="s">
        <v>198</v>
      </c>
      <c r="B122" s="29">
        <v>0.92</v>
      </c>
    </row>
    <row r="123" spans="1:2" x14ac:dyDescent="0.3">
      <c r="A123" s="22" t="s">
        <v>204</v>
      </c>
      <c r="B123" s="23">
        <v>1306869</v>
      </c>
    </row>
    <row r="124" spans="1:2" x14ac:dyDescent="0.3">
      <c r="A124" s="22" t="s">
        <v>327</v>
      </c>
      <c r="B124" s="29">
        <v>42.25</v>
      </c>
    </row>
    <row r="125" spans="1:2" x14ac:dyDescent="0.3">
      <c r="A125" s="22" t="s">
        <v>325</v>
      </c>
      <c r="B125" s="29">
        <v>92.43</v>
      </c>
    </row>
    <row r="126" spans="1:2" x14ac:dyDescent="0.3">
      <c r="A126" s="22" t="s">
        <v>206</v>
      </c>
      <c r="B126" s="23">
        <v>3820651800</v>
      </c>
    </row>
    <row r="127" spans="1:2" x14ac:dyDescent="0.3">
      <c r="A127" s="22" t="s">
        <v>206</v>
      </c>
      <c r="B127" s="23">
        <v>1398854500</v>
      </c>
    </row>
    <row r="128" spans="1:2" x14ac:dyDescent="0.3">
      <c r="A128" s="22" t="s">
        <v>206</v>
      </c>
      <c r="B128" s="23">
        <v>1759754700</v>
      </c>
    </row>
    <row r="129" spans="1:2" x14ac:dyDescent="0.3">
      <c r="A129" s="22" t="s">
        <v>205</v>
      </c>
      <c r="B129" s="23">
        <v>59360300</v>
      </c>
    </row>
    <row r="130" spans="1:2" x14ac:dyDescent="0.3">
      <c r="A130" s="22" t="s">
        <v>205</v>
      </c>
      <c r="B130" s="23">
        <v>104148000</v>
      </c>
    </row>
    <row r="131" spans="1:2" x14ac:dyDescent="0.3">
      <c r="A131" s="22" t="s">
        <v>205</v>
      </c>
      <c r="B131" s="23">
        <v>122834200</v>
      </c>
    </row>
    <row r="132" spans="1:2" x14ac:dyDescent="0.3">
      <c r="A132" s="22" t="s">
        <v>205</v>
      </c>
      <c r="B132" s="23">
        <v>133913200</v>
      </c>
    </row>
    <row r="133" spans="1:2" x14ac:dyDescent="0.3">
      <c r="A133" s="22" t="s">
        <v>205</v>
      </c>
      <c r="B133" s="23">
        <v>212705800</v>
      </c>
    </row>
    <row r="134" spans="1:2" x14ac:dyDescent="0.3">
      <c r="A134" s="22" t="s">
        <v>205</v>
      </c>
      <c r="B134" s="23">
        <v>348135900</v>
      </c>
    </row>
    <row r="135" spans="1:2" x14ac:dyDescent="0.3">
      <c r="A135" s="22" t="s">
        <v>205</v>
      </c>
      <c r="B135" s="23">
        <v>650223900</v>
      </c>
    </row>
    <row r="136" spans="1:2" x14ac:dyDescent="0.3">
      <c r="A136" s="22" t="s">
        <v>205</v>
      </c>
      <c r="B136" s="23">
        <v>1025936000</v>
      </c>
    </row>
    <row r="137" spans="1:2" x14ac:dyDescent="0.3">
      <c r="A137" s="22" t="s">
        <v>207</v>
      </c>
      <c r="B137" s="23">
        <v>13908431800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1F09-B189-4C93-A160-C854135094FC}">
  <dimension ref="A1:F132"/>
  <sheetViews>
    <sheetView workbookViewId="0">
      <selection activeCell="E1" sqref="E1:F79"/>
    </sheetView>
  </sheetViews>
  <sheetFormatPr defaultRowHeight="14.4" x14ac:dyDescent="0.3"/>
  <cols>
    <col min="1" max="1" width="57.88671875" customWidth="1"/>
    <col min="2" max="2" width="23.5546875" customWidth="1"/>
    <col min="5" max="5" width="49.109375" customWidth="1"/>
    <col min="6" max="6" width="22" customWidth="1"/>
  </cols>
  <sheetData>
    <row r="1" spans="1:6" ht="28.2" thickBot="1" x14ac:dyDescent="0.35">
      <c r="A1" s="11" t="s">
        <v>87</v>
      </c>
      <c r="B1" s="12"/>
      <c r="E1" s="20" t="s">
        <v>208</v>
      </c>
      <c r="F1" s="16"/>
    </row>
    <row r="2" spans="1:6" ht="15" thickTop="1" x14ac:dyDescent="0.3">
      <c r="A2" s="13" t="s">
        <v>88</v>
      </c>
      <c r="B2" s="14" t="s">
        <v>763</v>
      </c>
      <c r="E2" s="20" t="s">
        <v>108</v>
      </c>
      <c r="F2" s="21" t="s">
        <v>109</v>
      </c>
    </row>
    <row r="3" spans="1:6" x14ac:dyDescent="0.3">
      <c r="A3" s="13" t="s">
        <v>90</v>
      </c>
      <c r="B3" s="13" t="s">
        <v>91</v>
      </c>
      <c r="E3" s="22" t="s">
        <v>61</v>
      </c>
      <c r="F3" s="23">
        <v>868452900</v>
      </c>
    </row>
    <row r="4" spans="1:6" x14ac:dyDescent="0.3">
      <c r="A4" s="13" t="s">
        <v>92</v>
      </c>
      <c r="B4" s="13" t="s">
        <v>91</v>
      </c>
      <c r="E4" s="22" t="s">
        <v>802</v>
      </c>
      <c r="F4" s="24">
        <v>577416700</v>
      </c>
    </row>
    <row r="5" spans="1:6" x14ac:dyDescent="0.3">
      <c r="A5" s="13" t="s">
        <v>93</v>
      </c>
      <c r="B5" s="13" t="s">
        <v>94</v>
      </c>
      <c r="E5" s="22" t="s">
        <v>465</v>
      </c>
      <c r="F5" s="24">
        <v>264017900</v>
      </c>
    </row>
    <row r="6" spans="1:6" x14ac:dyDescent="0.3">
      <c r="A6" s="13" t="s">
        <v>95</v>
      </c>
      <c r="B6" s="13" t="s">
        <v>96</v>
      </c>
      <c r="E6" s="22" t="s">
        <v>803</v>
      </c>
      <c r="F6" s="24">
        <v>19099800</v>
      </c>
    </row>
    <row r="7" spans="1:6" x14ac:dyDescent="0.3">
      <c r="A7" s="13" t="s">
        <v>97</v>
      </c>
      <c r="B7" s="13" t="s">
        <v>98</v>
      </c>
      <c r="E7" s="22" t="s">
        <v>542</v>
      </c>
      <c r="F7" s="24">
        <v>7918500</v>
      </c>
    </row>
    <row r="8" spans="1:6" x14ac:dyDescent="0.3">
      <c r="A8" s="13" t="s">
        <v>99</v>
      </c>
      <c r="B8" s="13" t="s">
        <v>100</v>
      </c>
      <c r="E8" s="26" t="s">
        <v>31</v>
      </c>
      <c r="F8" s="27">
        <v>868452900</v>
      </c>
    </row>
    <row r="9" spans="1:6" x14ac:dyDescent="0.3">
      <c r="A9" s="13" t="s">
        <v>101</v>
      </c>
      <c r="B9" s="13" t="s">
        <v>102</v>
      </c>
      <c r="E9" s="22" t="s">
        <v>62</v>
      </c>
      <c r="F9" s="23">
        <v>122395900</v>
      </c>
    </row>
    <row r="10" spans="1:6" x14ac:dyDescent="0.3">
      <c r="A10" s="13" t="s">
        <v>103</v>
      </c>
      <c r="B10" s="15">
        <v>45196.3273553935</v>
      </c>
      <c r="E10" s="22" t="s">
        <v>804</v>
      </c>
      <c r="F10" s="24">
        <v>39529300</v>
      </c>
    </row>
    <row r="11" spans="1:6" x14ac:dyDescent="0.3">
      <c r="A11" s="16" t="s">
        <v>104</v>
      </c>
      <c r="B11" s="17" t="s">
        <v>105</v>
      </c>
      <c r="E11" s="22" t="s">
        <v>805</v>
      </c>
      <c r="F11" s="24">
        <v>25800</v>
      </c>
    </row>
    <row r="12" spans="1:6" x14ac:dyDescent="0.3">
      <c r="A12" s="18" t="s">
        <v>106</v>
      </c>
      <c r="B12" s="19">
        <v>45016</v>
      </c>
      <c r="E12" s="22" t="s">
        <v>345</v>
      </c>
      <c r="F12" s="34">
        <v>-100</v>
      </c>
    </row>
    <row r="13" spans="1:6" x14ac:dyDescent="0.3">
      <c r="E13" s="22" t="s">
        <v>806</v>
      </c>
      <c r="F13" s="24">
        <v>8153700</v>
      </c>
    </row>
    <row r="14" spans="1:6" x14ac:dyDescent="0.3">
      <c r="A14" s="20" t="s">
        <v>107</v>
      </c>
      <c r="B14" s="16"/>
      <c r="E14" s="22" t="s">
        <v>807</v>
      </c>
      <c r="F14" s="24">
        <v>7810900</v>
      </c>
    </row>
    <row r="15" spans="1:6" x14ac:dyDescent="0.3">
      <c r="A15" s="20" t="s">
        <v>108</v>
      </c>
      <c r="B15" s="21" t="s">
        <v>109</v>
      </c>
      <c r="E15" s="22" t="s">
        <v>346</v>
      </c>
      <c r="F15" s="24">
        <v>84816100</v>
      </c>
    </row>
    <row r="16" spans="1:6" x14ac:dyDescent="0.3">
      <c r="A16" s="22" t="s">
        <v>764</v>
      </c>
      <c r="B16" s="23">
        <v>782135200</v>
      </c>
      <c r="E16" s="22" t="s">
        <v>808</v>
      </c>
      <c r="F16" s="25">
        <v>-17939800</v>
      </c>
    </row>
    <row r="17" spans="1:6" x14ac:dyDescent="0.3">
      <c r="A17" s="22" t="s">
        <v>765</v>
      </c>
      <c r="B17" s="24">
        <v>37352200</v>
      </c>
      <c r="E17" s="26" t="s">
        <v>474</v>
      </c>
      <c r="F17" s="27">
        <v>122395900</v>
      </c>
    </row>
    <row r="18" spans="1:6" x14ac:dyDescent="0.3">
      <c r="A18" s="22" t="s">
        <v>766</v>
      </c>
      <c r="B18" s="24">
        <v>744783000</v>
      </c>
      <c r="E18" s="26" t="s">
        <v>63</v>
      </c>
      <c r="F18" s="27">
        <v>990848800</v>
      </c>
    </row>
    <row r="19" spans="1:6" x14ac:dyDescent="0.3">
      <c r="A19" s="22" t="s">
        <v>767</v>
      </c>
      <c r="B19" s="23">
        <v>791149600</v>
      </c>
      <c r="E19" s="22" t="s">
        <v>32</v>
      </c>
      <c r="F19" s="23">
        <v>518169900</v>
      </c>
    </row>
    <row r="20" spans="1:6" x14ac:dyDescent="0.3">
      <c r="A20" s="22" t="s">
        <v>768</v>
      </c>
      <c r="B20" s="24">
        <v>250900</v>
      </c>
      <c r="E20" s="22" t="s">
        <v>475</v>
      </c>
      <c r="F20" s="24">
        <v>470180400</v>
      </c>
    </row>
    <row r="21" spans="1:6" x14ac:dyDescent="0.3">
      <c r="A21" s="22" t="s">
        <v>769</v>
      </c>
      <c r="B21" s="24">
        <v>167547100</v>
      </c>
      <c r="E21" s="22" t="s">
        <v>809</v>
      </c>
      <c r="F21" s="24">
        <v>11493200</v>
      </c>
    </row>
    <row r="22" spans="1:6" x14ac:dyDescent="0.3">
      <c r="A22" s="22" t="s">
        <v>770</v>
      </c>
      <c r="B22" s="24">
        <v>230576600</v>
      </c>
      <c r="E22" s="22" t="s">
        <v>212</v>
      </c>
      <c r="F22" s="24">
        <v>36496300</v>
      </c>
    </row>
    <row r="23" spans="1:6" x14ac:dyDescent="0.3">
      <c r="A23" s="22" t="s">
        <v>771</v>
      </c>
      <c r="B23" s="24">
        <v>154050900</v>
      </c>
      <c r="E23" s="22" t="s">
        <v>810</v>
      </c>
      <c r="F23" s="23"/>
    </row>
    <row r="24" spans="1:6" x14ac:dyDescent="0.3">
      <c r="A24" s="22" t="s">
        <v>772</v>
      </c>
      <c r="B24" s="24">
        <v>235967900</v>
      </c>
      <c r="E24" s="26" t="s">
        <v>547</v>
      </c>
      <c r="F24" s="27">
        <v>518169900</v>
      </c>
    </row>
    <row r="25" spans="1:6" x14ac:dyDescent="0.3">
      <c r="A25" s="22" t="s">
        <v>773</v>
      </c>
      <c r="B25" s="24">
        <v>2756200</v>
      </c>
      <c r="E25" s="22" t="s">
        <v>225</v>
      </c>
      <c r="F25" s="23">
        <v>243356800</v>
      </c>
    </row>
    <row r="26" spans="1:6" x14ac:dyDescent="0.3">
      <c r="A26" s="22" t="s">
        <v>774</v>
      </c>
      <c r="B26" s="23"/>
      <c r="E26" s="22" t="s">
        <v>350</v>
      </c>
      <c r="F26" s="24">
        <v>149425900</v>
      </c>
    </row>
    <row r="27" spans="1:6" x14ac:dyDescent="0.3">
      <c r="A27" s="22" t="s">
        <v>70</v>
      </c>
      <c r="B27" s="23">
        <v>4169138400</v>
      </c>
      <c r="E27" s="22" t="s">
        <v>742</v>
      </c>
      <c r="F27" s="24">
        <v>13344100</v>
      </c>
    </row>
    <row r="28" spans="1:6" x14ac:dyDescent="0.3">
      <c r="A28" s="22" t="s">
        <v>775</v>
      </c>
      <c r="B28" s="24">
        <v>3693065500</v>
      </c>
      <c r="E28" s="22" t="s">
        <v>811</v>
      </c>
      <c r="F28" s="24">
        <v>1607400</v>
      </c>
    </row>
    <row r="29" spans="1:6" x14ac:dyDescent="0.3">
      <c r="A29" s="22" t="s">
        <v>776</v>
      </c>
      <c r="B29" s="24">
        <v>43047000</v>
      </c>
      <c r="E29" s="22" t="s">
        <v>812</v>
      </c>
      <c r="F29" s="24">
        <v>994000</v>
      </c>
    </row>
    <row r="30" spans="1:6" x14ac:dyDescent="0.3">
      <c r="A30" s="22" t="s">
        <v>777</v>
      </c>
      <c r="B30" s="33">
        <v>1500</v>
      </c>
      <c r="E30" s="22" t="s">
        <v>354</v>
      </c>
      <c r="F30" s="24">
        <v>9048700</v>
      </c>
    </row>
    <row r="31" spans="1:6" x14ac:dyDescent="0.3">
      <c r="A31" s="22" t="s">
        <v>778</v>
      </c>
      <c r="B31" s="24">
        <v>14523900</v>
      </c>
      <c r="E31" s="22" t="s">
        <v>813</v>
      </c>
      <c r="F31" s="24">
        <v>0</v>
      </c>
    </row>
    <row r="32" spans="1:6" x14ac:dyDescent="0.3">
      <c r="A32" s="22" t="s">
        <v>779</v>
      </c>
      <c r="B32" s="24">
        <v>30615900</v>
      </c>
      <c r="E32" s="22" t="s">
        <v>814</v>
      </c>
      <c r="F32" s="23"/>
    </row>
    <row r="33" spans="1:6" x14ac:dyDescent="0.3">
      <c r="A33" s="22" t="s">
        <v>780</v>
      </c>
      <c r="B33" s="24">
        <v>331538400</v>
      </c>
      <c r="E33" s="22" t="s">
        <v>553</v>
      </c>
      <c r="F33" s="24">
        <v>30800</v>
      </c>
    </row>
    <row r="34" spans="1:6" ht="27.6" x14ac:dyDescent="0.3">
      <c r="A34" s="22" t="s">
        <v>781</v>
      </c>
      <c r="B34" s="24">
        <v>56346200</v>
      </c>
      <c r="E34" s="22" t="s">
        <v>815</v>
      </c>
      <c r="F34" s="24">
        <v>476200</v>
      </c>
    </row>
    <row r="35" spans="1:6" x14ac:dyDescent="0.3">
      <c r="A35" s="22" t="s">
        <v>71</v>
      </c>
      <c r="B35" s="23">
        <v>8374589800</v>
      </c>
      <c r="E35" s="22" t="s">
        <v>233</v>
      </c>
      <c r="F35" s="24">
        <v>1375900</v>
      </c>
    </row>
    <row r="36" spans="1:6" x14ac:dyDescent="0.3">
      <c r="A36" s="22" t="s">
        <v>595</v>
      </c>
      <c r="B36" s="24">
        <v>0</v>
      </c>
      <c r="E36" s="22" t="s">
        <v>816</v>
      </c>
      <c r="F36" s="24">
        <v>3353300</v>
      </c>
    </row>
    <row r="37" spans="1:6" x14ac:dyDescent="0.3">
      <c r="A37" s="22" t="s">
        <v>71</v>
      </c>
      <c r="B37" s="24">
        <v>7981267800</v>
      </c>
      <c r="E37" s="22" t="s">
        <v>817</v>
      </c>
      <c r="F37" s="24">
        <v>7867200</v>
      </c>
    </row>
    <row r="38" spans="1:6" x14ac:dyDescent="0.3">
      <c r="A38" s="22" t="s">
        <v>782</v>
      </c>
      <c r="B38" s="24">
        <v>150555400</v>
      </c>
      <c r="E38" s="22" t="s">
        <v>236</v>
      </c>
      <c r="F38" s="24">
        <v>15528400</v>
      </c>
    </row>
    <row r="39" spans="1:6" x14ac:dyDescent="0.3">
      <c r="A39" s="22" t="s">
        <v>783</v>
      </c>
      <c r="B39" s="24">
        <v>242766600</v>
      </c>
      <c r="E39" s="22" t="s">
        <v>659</v>
      </c>
      <c r="F39" s="24">
        <v>40304900</v>
      </c>
    </row>
    <row r="40" spans="1:6" x14ac:dyDescent="0.3">
      <c r="A40" s="22" t="s">
        <v>285</v>
      </c>
      <c r="B40" s="23">
        <v>120839600</v>
      </c>
      <c r="E40" s="26" t="s">
        <v>237</v>
      </c>
      <c r="F40" s="27">
        <v>243356800</v>
      </c>
    </row>
    <row r="41" spans="1:6" x14ac:dyDescent="0.3">
      <c r="A41" s="22" t="s">
        <v>130</v>
      </c>
      <c r="B41" s="24">
        <v>84757000</v>
      </c>
      <c r="E41" s="22" t="s">
        <v>818</v>
      </c>
      <c r="F41" s="23">
        <v>1732200</v>
      </c>
    </row>
    <row r="42" spans="1:6" x14ac:dyDescent="0.3">
      <c r="A42" s="22" t="s">
        <v>131</v>
      </c>
      <c r="B42" s="24">
        <v>98672400</v>
      </c>
      <c r="E42" s="22" t="s">
        <v>819</v>
      </c>
      <c r="F42" s="23">
        <v>158284400</v>
      </c>
    </row>
    <row r="43" spans="1:6" x14ac:dyDescent="0.3">
      <c r="A43" s="22" t="s">
        <v>784</v>
      </c>
      <c r="B43" s="24">
        <v>12977200</v>
      </c>
      <c r="E43" s="22" t="s">
        <v>820</v>
      </c>
      <c r="F43" s="23">
        <v>17865600</v>
      </c>
    </row>
    <row r="44" spans="1:6" ht="27.6" x14ac:dyDescent="0.3">
      <c r="A44" s="22" t="s">
        <v>286</v>
      </c>
      <c r="B44" s="24">
        <v>253300</v>
      </c>
      <c r="E44" s="22" t="s">
        <v>821</v>
      </c>
      <c r="F44" s="23">
        <v>17920800</v>
      </c>
    </row>
    <row r="45" spans="1:6" x14ac:dyDescent="0.3">
      <c r="A45" s="22" t="s">
        <v>133</v>
      </c>
      <c r="B45" s="25">
        <v>-75820300</v>
      </c>
      <c r="E45" s="22" t="s">
        <v>822</v>
      </c>
      <c r="F45" s="23">
        <v>2825600</v>
      </c>
    </row>
    <row r="46" spans="1:6" x14ac:dyDescent="0.3">
      <c r="A46" s="22" t="s">
        <v>73</v>
      </c>
      <c r="B46" s="23">
        <v>698636800</v>
      </c>
      <c r="E46" s="26" t="s">
        <v>65</v>
      </c>
      <c r="F46" s="27">
        <v>198628600</v>
      </c>
    </row>
    <row r="47" spans="1:6" x14ac:dyDescent="0.3">
      <c r="A47" s="22" t="s">
        <v>289</v>
      </c>
      <c r="B47" s="24">
        <v>91072200</v>
      </c>
      <c r="E47" s="26" t="s">
        <v>823</v>
      </c>
      <c r="F47" s="27">
        <v>30693500</v>
      </c>
    </row>
    <row r="48" spans="1:6" x14ac:dyDescent="0.3">
      <c r="A48" s="22" t="s">
        <v>785</v>
      </c>
      <c r="B48" s="24">
        <v>131719200</v>
      </c>
      <c r="E48" s="26" t="s">
        <v>824</v>
      </c>
      <c r="F48" s="27">
        <v>30693500</v>
      </c>
    </row>
    <row r="49" spans="1:6" x14ac:dyDescent="0.3">
      <c r="A49" s="22" t="s">
        <v>431</v>
      </c>
      <c r="B49" s="24">
        <v>264500</v>
      </c>
      <c r="E49" s="22" t="s">
        <v>825</v>
      </c>
      <c r="F49" s="23">
        <v>2894400</v>
      </c>
    </row>
    <row r="50" spans="1:6" x14ac:dyDescent="0.3">
      <c r="A50" s="22" t="s">
        <v>786</v>
      </c>
      <c r="B50" s="24">
        <v>239734900</v>
      </c>
      <c r="E50" s="22" t="s">
        <v>826</v>
      </c>
      <c r="F50" s="30">
        <v>-103300</v>
      </c>
    </row>
    <row r="51" spans="1:6" x14ac:dyDescent="0.3">
      <c r="A51" s="22" t="s">
        <v>212</v>
      </c>
      <c r="B51" s="24">
        <v>235846000</v>
      </c>
      <c r="E51" s="26" t="s">
        <v>380</v>
      </c>
      <c r="F51" s="27">
        <v>2791100</v>
      </c>
    </row>
    <row r="52" spans="1:6" x14ac:dyDescent="0.3">
      <c r="A52" s="26" t="s">
        <v>30</v>
      </c>
      <c r="B52" s="27">
        <v>14936489400</v>
      </c>
      <c r="E52" s="26" t="s">
        <v>247</v>
      </c>
      <c r="F52" s="27">
        <v>33484600</v>
      </c>
    </row>
    <row r="53" spans="1:6" x14ac:dyDescent="0.3">
      <c r="A53" s="22" t="s">
        <v>67</v>
      </c>
      <c r="B53" s="23">
        <v>12903470700</v>
      </c>
      <c r="E53" s="26" t="s">
        <v>827</v>
      </c>
      <c r="F53" s="27">
        <v>33484600</v>
      </c>
    </row>
    <row r="54" spans="1:6" x14ac:dyDescent="0.3">
      <c r="A54" s="22" t="s">
        <v>787</v>
      </c>
      <c r="B54" s="24">
        <v>32005500</v>
      </c>
      <c r="E54" s="26" t="s">
        <v>382</v>
      </c>
      <c r="F54" s="27">
        <v>33484600</v>
      </c>
    </row>
    <row r="55" spans="1:6" ht="27.6" x14ac:dyDescent="0.3">
      <c r="A55" s="22" t="s">
        <v>788</v>
      </c>
      <c r="B55" s="24">
        <v>725877400</v>
      </c>
      <c r="E55" s="22" t="s">
        <v>828</v>
      </c>
      <c r="F55" s="35">
        <v>-100</v>
      </c>
    </row>
    <row r="56" spans="1:6" x14ac:dyDescent="0.3">
      <c r="A56" s="22" t="s">
        <v>295</v>
      </c>
      <c r="B56" s="24">
        <v>4651536700</v>
      </c>
      <c r="E56" s="26" t="s">
        <v>829</v>
      </c>
      <c r="F56" s="27">
        <v>33484500</v>
      </c>
    </row>
    <row r="57" spans="1:6" x14ac:dyDescent="0.3">
      <c r="A57" s="22" t="s">
        <v>296</v>
      </c>
      <c r="B57" s="24">
        <v>510830700</v>
      </c>
      <c r="E57" s="22" t="s">
        <v>830</v>
      </c>
      <c r="F57" s="28">
        <v>3.04</v>
      </c>
    </row>
    <row r="58" spans="1:6" x14ac:dyDescent="0.3">
      <c r="A58" s="22" t="s">
        <v>297</v>
      </c>
      <c r="B58" s="24">
        <v>6983220400</v>
      </c>
      <c r="E58" s="22" t="s">
        <v>254</v>
      </c>
      <c r="F58" s="28">
        <v>3.04</v>
      </c>
    </row>
    <row r="59" spans="1:6" x14ac:dyDescent="0.3">
      <c r="A59" s="22" t="s">
        <v>68</v>
      </c>
      <c r="B59" s="23">
        <v>701486200</v>
      </c>
      <c r="E59" s="22" t="s">
        <v>385</v>
      </c>
      <c r="F59" s="23">
        <v>33484500</v>
      </c>
    </row>
    <row r="60" spans="1:6" x14ac:dyDescent="0.3">
      <c r="A60" s="22" t="s">
        <v>789</v>
      </c>
      <c r="B60" s="24">
        <v>0</v>
      </c>
      <c r="E60" s="22" t="s">
        <v>386</v>
      </c>
      <c r="F60" s="23">
        <v>11011015.560000001</v>
      </c>
    </row>
    <row r="61" spans="1:6" x14ac:dyDescent="0.3">
      <c r="A61" s="22" t="s">
        <v>790</v>
      </c>
      <c r="B61" s="24">
        <v>18693600</v>
      </c>
      <c r="E61" s="22" t="s">
        <v>498</v>
      </c>
      <c r="F61" s="23">
        <v>11011015.560000001</v>
      </c>
    </row>
    <row r="62" spans="1:6" x14ac:dyDescent="0.3">
      <c r="A62" s="22" t="s">
        <v>791</v>
      </c>
      <c r="B62" s="24">
        <v>238031800</v>
      </c>
      <c r="E62" s="22" t="s">
        <v>831</v>
      </c>
      <c r="F62" s="28">
        <v>3.04</v>
      </c>
    </row>
    <row r="63" spans="1:6" x14ac:dyDescent="0.3">
      <c r="A63" s="22" t="s">
        <v>792</v>
      </c>
      <c r="B63" s="24">
        <v>291994000</v>
      </c>
      <c r="E63" s="22" t="s">
        <v>258</v>
      </c>
      <c r="F63" s="28">
        <v>3.04</v>
      </c>
    </row>
    <row r="64" spans="1:6" x14ac:dyDescent="0.3">
      <c r="A64" s="22" t="s">
        <v>793</v>
      </c>
      <c r="B64" s="24">
        <v>28000000</v>
      </c>
      <c r="E64" s="22" t="s">
        <v>832</v>
      </c>
      <c r="F64" s="23">
        <v>476200</v>
      </c>
    </row>
    <row r="65" spans="1:6" x14ac:dyDescent="0.3">
      <c r="A65" s="22" t="s">
        <v>443</v>
      </c>
      <c r="B65" s="24">
        <v>124766800</v>
      </c>
      <c r="E65" s="22" t="s">
        <v>391</v>
      </c>
      <c r="F65" s="23">
        <v>9048700</v>
      </c>
    </row>
    <row r="66" spans="1:6" x14ac:dyDescent="0.3">
      <c r="A66" s="22" t="s">
        <v>300</v>
      </c>
      <c r="B66" s="23">
        <v>298133700</v>
      </c>
      <c r="E66" s="22" t="s">
        <v>390</v>
      </c>
      <c r="F66" s="23">
        <v>476200</v>
      </c>
    </row>
    <row r="67" spans="1:6" ht="27.6" x14ac:dyDescent="0.3">
      <c r="A67" s="22" t="s">
        <v>301</v>
      </c>
      <c r="B67" s="24">
        <v>37188500</v>
      </c>
      <c r="E67" s="22" t="s">
        <v>392</v>
      </c>
      <c r="F67" s="23">
        <v>33484600</v>
      </c>
    </row>
    <row r="68" spans="1:6" ht="27.6" x14ac:dyDescent="0.3">
      <c r="A68" s="22" t="s">
        <v>794</v>
      </c>
      <c r="B68" s="33">
        <v>500</v>
      </c>
      <c r="E68" s="22" t="s">
        <v>402</v>
      </c>
      <c r="F68" s="28">
        <v>3.04</v>
      </c>
    </row>
    <row r="69" spans="1:6" ht="27.6" x14ac:dyDescent="0.3">
      <c r="A69" s="22" t="s">
        <v>289</v>
      </c>
      <c r="B69" s="24">
        <v>34511400</v>
      </c>
      <c r="E69" s="22" t="s">
        <v>397</v>
      </c>
      <c r="F69" s="28">
        <v>3.04</v>
      </c>
    </row>
    <row r="70" spans="1:6" ht="27.6" x14ac:dyDescent="0.3">
      <c r="A70" s="22" t="s">
        <v>795</v>
      </c>
      <c r="B70" s="24">
        <v>226433300</v>
      </c>
      <c r="E70" s="22" t="s">
        <v>395</v>
      </c>
      <c r="F70" s="28">
        <v>3.04</v>
      </c>
    </row>
    <row r="71" spans="1:6" ht="27.6" x14ac:dyDescent="0.3">
      <c r="A71" s="26" t="s">
        <v>69</v>
      </c>
      <c r="B71" s="27">
        <v>13903090600</v>
      </c>
      <c r="E71" s="22" t="s">
        <v>396</v>
      </c>
      <c r="F71" s="28">
        <v>3.04</v>
      </c>
    </row>
    <row r="72" spans="1:6" ht="27.6" x14ac:dyDescent="0.3">
      <c r="A72" s="22" t="s">
        <v>45</v>
      </c>
      <c r="B72" s="23">
        <v>22022000</v>
      </c>
      <c r="E72" s="22" t="s">
        <v>393</v>
      </c>
      <c r="F72" s="23">
        <v>11011015.560000001</v>
      </c>
    </row>
    <row r="73" spans="1:6" ht="27.6" x14ac:dyDescent="0.3">
      <c r="A73" s="22" t="s">
        <v>150</v>
      </c>
      <c r="B73" s="23">
        <v>1006783000</v>
      </c>
      <c r="E73" s="22" t="s">
        <v>394</v>
      </c>
      <c r="F73" s="23">
        <v>11011015.560000001</v>
      </c>
    </row>
    <row r="74" spans="1:6" ht="27.6" x14ac:dyDescent="0.3">
      <c r="A74" s="22" t="s">
        <v>305</v>
      </c>
      <c r="B74" s="24">
        <v>161522400</v>
      </c>
      <c r="E74" s="22" t="s">
        <v>398</v>
      </c>
      <c r="F74" s="23">
        <v>33484600</v>
      </c>
    </row>
    <row r="75" spans="1:6" x14ac:dyDescent="0.3">
      <c r="A75" s="22" t="s">
        <v>796</v>
      </c>
      <c r="B75" s="24">
        <v>84551200</v>
      </c>
      <c r="E75" s="22" t="s">
        <v>399</v>
      </c>
      <c r="F75" s="28">
        <v>1</v>
      </c>
    </row>
    <row r="76" spans="1:6" ht="27.6" x14ac:dyDescent="0.3">
      <c r="A76" s="22" t="s">
        <v>212</v>
      </c>
      <c r="B76" s="24">
        <v>166815100</v>
      </c>
      <c r="E76" s="22" t="s">
        <v>401</v>
      </c>
      <c r="F76" s="23">
        <v>33484500</v>
      </c>
    </row>
    <row r="77" spans="1:6" ht="27.6" x14ac:dyDescent="0.3">
      <c r="A77" s="22" t="s">
        <v>797</v>
      </c>
      <c r="B77" s="24">
        <v>742100</v>
      </c>
      <c r="E77" s="22" t="s">
        <v>400</v>
      </c>
      <c r="F77" s="23">
        <v>33484500</v>
      </c>
    </row>
    <row r="78" spans="1:6" ht="27.6" x14ac:dyDescent="0.3">
      <c r="A78" s="22" t="s">
        <v>311</v>
      </c>
      <c r="B78" s="24">
        <v>3863500</v>
      </c>
      <c r="E78" s="22" t="s">
        <v>403</v>
      </c>
      <c r="F78" s="23">
        <v>33484600</v>
      </c>
    </row>
    <row r="79" spans="1:6" x14ac:dyDescent="0.3">
      <c r="A79" s="22" t="s">
        <v>308</v>
      </c>
      <c r="B79" s="24">
        <v>16350600</v>
      </c>
      <c r="E79" s="22" t="s">
        <v>404</v>
      </c>
      <c r="F79" s="28">
        <v>1</v>
      </c>
    </row>
    <row r="80" spans="1:6" x14ac:dyDescent="0.3">
      <c r="A80" s="22" t="s">
        <v>798</v>
      </c>
      <c r="B80" s="24">
        <v>35130700</v>
      </c>
    </row>
    <row r="81" spans="1:2" x14ac:dyDescent="0.3">
      <c r="A81" s="22" t="s">
        <v>799</v>
      </c>
      <c r="B81" s="24">
        <v>8435200</v>
      </c>
    </row>
    <row r="82" spans="1:2" x14ac:dyDescent="0.3">
      <c r="A82" s="22" t="s">
        <v>307</v>
      </c>
      <c r="B82" s="24">
        <v>460385300</v>
      </c>
    </row>
    <row r="83" spans="1:2" x14ac:dyDescent="0.3">
      <c r="A83" s="22" t="s">
        <v>452</v>
      </c>
      <c r="B83" s="24">
        <v>36186600</v>
      </c>
    </row>
    <row r="84" spans="1:2" x14ac:dyDescent="0.3">
      <c r="A84" s="22" t="s">
        <v>535</v>
      </c>
      <c r="B84" s="24">
        <v>32800300</v>
      </c>
    </row>
    <row r="85" spans="1:2" x14ac:dyDescent="0.3">
      <c r="A85" s="22" t="s">
        <v>800</v>
      </c>
      <c r="B85" s="23"/>
    </row>
    <row r="86" spans="1:2" x14ac:dyDescent="0.3">
      <c r="A86" s="26" t="s">
        <v>314</v>
      </c>
      <c r="B86" s="27">
        <v>1028805000</v>
      </c>
    </row>
    <row r="87" spans="1:2" x14ac:dyDescent="0.3">
      <c r="A87" s="22" t="s">
        <v>729</v>
      </c>
      <c r="B87" s="23">
        <v>4593800</v>
      </c>
    </row>
    <row r="88" spans="1:2" x14ac:dyDescent="0.3">
      <c r="A88" s="26" t="s">
        <v>315</v>
      </c>
      <c r="B88" s="27">
        <v>1033398800</v>
      </c>
    </row>
    <row r="89" spans="1:2" x14ac:dyDescent="0.3">
      <c r="A89" s="22" t="s">
        <v>801</v>
      </c>
      <c r="B89" s="23"/>
    </row>
    <row r="90" spans="1:2" x14ac:dyDescent="0.3">
      <c r="A90" s="26" t="s">
        <v>537</v>
      </c>
      <c r="B90" s="27">
        <v>14936489400</v>
      </c>
    </row>
    <row r="91" spans="1:2" x14ac:dyDescent="0.3">
      <c r="A91" s="22" t="s">
        <v>317</v>
      </c>
      <c r="B91" s="23">
        <v>11011015.560000001</v>
      </c>
    </row>
    <row r="92" spans="1:2" x14ac:dyDescent="0.3">
      <c r="A92" s="22" t="s">
        <v>168</v>
      </c>
      <c r="B92" s="23">
        <v>0</v>
      </c>
    </row>
    <row r="93" spans="1:2" x14ac:dyDescent="0.3">
      <c r="A93" s="22" t="s">
        <v>169</v>
      </c>
      <c r="B93" s="23">
        <v>11011015.560000001</v>
      </c>
    </row>
    <row r="94" spans="1:2" x14ac:dyDescent="0.3">
      <c r="A94" s="22" t="s">
        <v>175</v>
      </c>
      <c r="B94" s="23">
        <v>11011015.560000001</v>
      </c>
    </row>
    <row r="95" spans="1:2" x14ac:dyDescent="0.3">
      <c r="A95" s="22" t="s">
        <v>170</v>
      </c>
      <c r="B95" s="23">
        <v>15000000</v>
      </c>
    </row>
    <row r="96" spans="1:2" x14ac:dyDescent="0.3">
      <c r="A96" s="22" t="s">
        <v>323</v>
      </c>
      <c r="B96" s="28">
        <v>1</v>
      </c>
    </row>
    <row r="97" spans="1:2" x14ac:dyDescent="0.3">
      <c r="A97" s="22" t="s">
        <v>174</v>
      </c>
      <c r="B97" s="23">
        <v>11011015.560000001</v>
      </c>
    </row>
    <row r="98" spans="1:2" x14ac:dyDescent="0.3">
      <c r="A98" s="22" t="s">
        <v>324</v>
      </c>
      <c r="B98" s="23">
        <v>0</v>
      </c>
    </row>
    <row r="99" spans="1:2" x14ac:dyDescent="0.3">
      <c r="A99" s="22" t="s">
        <v>178</v>
      </c>
      <c r="B99" s="23"/>
    </row>
    <row r="100" spans="1:2" x14ac:dyDescent="0.3">
      <c r="A100" s="22" t="s">
        <v>187</v>
      </c>
      <c r="B100" s="23">
        <v>755800270</v>
      </c>
    </row>
    <row r="101" spans="1:2" x14ac:dyDescent="0.3">
      <c r="A101" s="22" t="s">
        <v>188</v>
      </c>
      <c r="B101" s="23">
        <v>99723000</v>
      </c>
    </row>
    <row r="102" spans="1:2" x14ac:dyDescent="0.3">
      <c r="A102" s="22" t="s">
        <v>184</v>
      </c>
      <c r="B102" s="23">
        <v>855523270</v>
      </c>
    </row>
    <row r="103" spans="1:2" x14ac:dyDescent="0.3">
      <c r="A103" s="22" t="s">
        <v>185</v>
      </c>
      <c r="B103" s="23">
        <v>190611540</v>
      </c>
    </row>
    <row r="104" spans="1:2" x14ac:dyDescent="0.3">
      <c r="A104" s="22" t="s">
        <v>186</v>
      </c>
      <c r="B104" s="23">
        <v>1046134810</v>
      </c>
    </row>
    <row r="105" spans="1:2" x14ac:dyDescent="0.3">
      <c r="A105" s="22" t="s">
        <v>183</v>
      </c>
      <c r="B105" s="23">
        <v>6722970940</v>
      </c>
    </row>
    <row r="106" spans="1:2" x14ac:dyDescent="0.3">
      <c r="A106" s="22" t="s">
        <v>179</v>
      </c>
      <c r="B106" s="29">
        <v>11.24</v>
      </c>
    </row>
    <row r="107" spans="1:2" x14ac:dyDescent="0.3">
      <c r="A107" s="22" t="s">
        <v>180</v>
      </c>
      <c r="B107" s="29">
        <v>12.73</v>
      </c>
    </row>
    <row r="108" spans="1:2" x14ac:dyDescent="0.3">
      <c r="A108" s="22" t="s">
        <v>181</v>
      </c>
      <c r="B108" s="29">
        <v>2.81</v>
      </c>
    </row>
    <row r="109" spans="1:2" x14ac:dyDescent="0.3">
      <c r="A109" s="22" t="s">
        <v>182</v>
      </c>
      <c r="B109" s="29">
        <v>15.54</v>
      </c>
    </row>
    <row r="110" spans="1:2" x14ac:dyDescent="0.3">
      <c r="A110" s="22" t="s">
        <v>189</v>
      </c>
      <c r="B110" s="29">
        <v>4.7699999999999996</v>
      </c>
    </row>
    <row r="111" spans="1:2" x14ac:dyDescent="0.3">
      <c r="A111" s="22" t="s">
        <v>190</v>
      </c>
      <c r="B111" s="29">
        <v>162.29</v>
      </c>
    </row>
    <row r="112" spans="1:2" x14ac:dyDescent="0.3">
      <c r="A112" s="22" t="s">
        <v>191</v>
      </c>
      <c r="B112" s="29"/>
    </row>
    <row r="113" spans="1:2" x14ac:dyDescent="0.3">
      <c r="A113" s="22" t="s">
        <v>192</v>
      </c>
      <c r="B113" s="23">
        <v>104118</v>
      </c>
    </row>
    <row r="114" spans="1:2" x14ac:dyDescent="0.3">
      <c r="A114" s="22" t="s">
        <v>198</v>
      </c>
      <c r="B114" s="29">
        <v>2.7</v>
      </c>
    </row>
    <row r="115" spans="1:2" x14ac:dyDescent="0.3">
      <c r="A115" s="22" t="s">
        <v>197</v>
      </c>
      <c r="B115" s="23">
        <v>226000310</v>
      </c>
    </row>
    <row r="116" spans="1:2" x14ac:dyDescent="0.3">
      <c r="A116" s="22" t="s">
        <v>194</v>
      </c>
      <c r="B116" s="23">
        <v>7949266400</v>
      </c>
    </row>
    <row r="117" spans="1:2" x14ac:dyDescent="0.3">
      <c r="A117" s="22" t="s">
        <v>327</v>
      </c>
      <c r="B117" s="29"/>
    </row>
    <row r="118" spans="1:2" x14ac:dyDescent="0.3">
      <c r="A118" s="22" t="s">
        <v>325</v>
      </c>
      <c r="B118" s="29"/>
    </row>
    <row r="119" spans="1:2" x14ac:dyDescent="0.3">
      <c r="A119" s="22" t="s">
        <v>205</v>
      </c>
      <c r="B119" s="23">
        <v>103701770</v>
      </c>
    </row>
    <row r="120" spans="1:2" x14ac:dyDescent="0.3">
      <c r="A120" s="22" t="s">
        <v>205</v>
      </c>
      <c r="B120" s="23">
        <v>145365180</v>
      </c>
    </row>
    <row r="121" spans="1:2" x14ac:dyDescent="0.3">
      <c r="A121" s="22" t="s">
        <v>205</v>
      </c>
      <c r="B121" s="23">
        <v>151460080</v>
      </c>
    </row>
    <row r="122" spans="1:2" x14ac:dyDescent="0.3">
      <c r="A122" s="22" t="s">
        <v>205</v>
      </c>
      <c r="B122" s="23">
        <v>712053240</v>
      </c>
    </row>
    <row r="123" spans="1:2" x14ac:dyDescent="0.3">
      <c r="A123" s="22" t="s">
        <v>205</v>
      </c>
      <c r="B123" s="23">
        <v>485703860</v>
      </c>
    </row>
    <row r="124" spans="1:2" x14ac:dyDescent="0.3">
      <c r="A124" s="22" t="s">
        <v>205</v>
      </c>
      <c r="B124" s="23">
        <v>444772050</v>
      </c>
    </row>
    <row r="125" spans="1:2" x14ac:dyDescent="0.3">
      <c r="A125" s="22" t="s">
        <v>205</v>
      </c>
      <c r="B125" s="23">
        <v>599215880</v>
      </c>
    </row>
    <row r="126" spans="1:2" x14ac:dyDescent="0.3">
      <c r="A126" s="22" t="s">
        <v>205</v>
      </c>
      <c r="B126" s="23">
        <v>557307420</v>
      </c>
    </row>
    <row r="127" spans="1:2" x14ac:dyDescent="0.3">
      <c r="A127" s="22" t="s">
        <v>206</v>
      </c>
      <c r="B127" s="23">
        <v>1722469280</v>
      </c>
    </row>
    <row r="128" spans="1:2" x14ac:dyDescent="0.3">
      <c r="A128" s="22" t="s">
        <v>206</v>
      </c>
      <c r="B128" s="23">
        <v>2236388310</v>
      </c>
    </row>
    <row r="129" spans="1:2" x14ac:dyDescent="0.3">
      <c r="A129" s="22" t="s">
        <v>206</v>
      </c>
      <c r="B129" s="23">
        <v>1216152740</v>
      </c>
    </row>
    <row r="130" spans="1:2" x14ac:dyDescent="0.3">
      <c r="A130" s="22" t="s">
        <v>204</v>
      </c>
      <c r="B130" s="23">
        <v>2120814</v>
      </c>
    </row>
    <row r="131" spans="1:2" x14ac:dyDescent="0.3">
      <c r="A131" s="22" t="s">
        <v>207</v>
      </c>
      <c r="B131" s="23">
        <v>10372501500</v>
      </c>
    </row>
    <row r="132" spans="1:2" x14ac:dyDescent="0.3">
      <c r="A132" s="22" t="s">
        <v>207</v>
      </c>
      <c r="B132" s="23">
        <v>1105430350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Camels Framework</vt:lpstr>
      <vt:lpstr>Working Notes</vt:lpstr>
      <vt:lpstr>SBI</vt:lpstr>
      <vt:lpstr>HDFC</vt:lpstr>
      <vt:lpstr>ICICI</vt:lpstr>
      <vt:lpstr>Axis</vt:lpstr>
      <vt:lpstr>Kotak Mahindra</vt:lpstr>
      <vt:lpstr>Bank of Baroda</vt:lpstr>
      <vt:lpstr>PNB</vt:lpstr>
      <vt:lpstr>Canara Bank</vt:lpstr>
      <vt:lpstr>Union Bank</vt:lpstr>
      <vt:lpstr>IDBI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Girdhar</dc:creator>
  <cp:lastModifiedBy>Riya Girdhar</cp:lastModifiedBy>
  <dcterms:created xsi:type="dcterms:W3CDTF">2018-09-29T06:42:08Z</dcterms:created>
  <dcterms:modified xsi:type="dcterms:W3CDTF">2023-09-28T09:47:50Z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f8eab-07d6-4849-8b43-f2fe9ec60b55_Enabled">
    <vt:lpwstr>True</vt:lpwstr>
  </property>
  <property fmtid="{D5CDD505-2E9C-101B-9397-08002B2CF9AE}" pid="3" name="MSIP_Label_7def8eab-07d6-4849-8b43-f2fe9ec60b55_SiteId">
    <vt:lpwstr>75b2f54b-feff-400d-8e0b-67102edb9a23</vt:lpwstr>
  </property>
  <property fmtid="{D5CDD505-2E9C-101B-9397-08002B2CF9AE}" pid="4" name="MSIP_Label_7def8eab-07d6-4849-8b43-f2fe9ec60b55_Owner">
    <vt:lpwstr>naman.taneja@signify.com</vt:lpwstr>
  </property>
  <property fmtid="{D5CDD505-2E9C-101B-9397-08002B2CF9AE}" pid="5" name="MSIP_Label_7def8eab-07d6-4849-8b43-f2fe9ec60b55_SetDate">
    <vt:lpwstr>2019-07-30T05:46:57.2466056Z</vt:lpwstr>
  </property>
  <property fmtid="{D5CDD505-2E9C-101B-9397-08002B2CF9AE}" pid="6" name="MSIP_Label_7def8eab-07d6-4849-8b43-f2fe9ec60b55_Name">
    <vt:lpwstr>Signify - Internal</vt:lpwstr>
  </property>
  <property fmtid="{D5CDD505-2E9C-101B-9397-08002B2CF9AE}" pid="7" name="MSIP_Label_7def8eab-07d6-4849-8b43-f2fe9ec60b55_Application">
    <vt:lpwstr>Microsoft Azure Information Protection</vt:lpwstr>
  </property>
  <property fmtid="{D5CDD505-2E9C-101B-9397-08002B2CF9AE}" pid="8" name="MSIP_Label_7def8eab-07d6-4849-8b43-f2fe9ec60b55_ActionId">
    <vt:lpwstr>7c773698-216e-42f4-b42c-98ce9ac56c23</vt:lpwstr>
  </property>
  <property fmtid="{D5CDD505-2E9C-101B-9397-08002B2CF9AE}" pid="9" name="MSIP_Label_7def8eab-07d6-4849-8b43-f2fe9ec60b55_Extended_MSFT_Method">
    <vt:lpwstr>Automatic</vt:lpwstr>
  </property>
  <property fmtid="{D5CDD505-2E9C-101B-9397-08002B2CF9AE}" pid="10" name="Sensitivity">
    <vt:lpwstr>Signify - Internal</vt:lpwstr>
  </property>
</Properties>
</file>