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hidePivotFieldList="1"/>
  <mc:AlternateContent xmlns:mc="http://schemas.openxmlformats.org/markup-compatibility/2006">
    <mc:Choice Requires="x15">
      <x15ac:absPath xmlns:x15ac="http://schemas.microsoft.com/office/spreadsheetml/2010/11/ac" url="C:\Users\giridhar\Downloads\"/>
    </mc:Choice>
  </mc:AlternateContent>
  <xr:revisionPtr revIDLastSave="0" documentId="8_{E7A9C0B7-38FA-4C88-932B-C20D24E208F5}" xr6:coauthVersionLast="47" xr6:coauthVersionMax="47" xr10:uidLastSave="{00000000-0000-0000-0000-000000000000}"/>
  <workbookProtection lockStructure="1"/>
  <bookViews>
    <workbookView xWindow="-108" yWindow="-108" windowWidth="23256" windowHeight="13176" activeTab="2" xr2:uid="{26D4546B-D2A1-4444-8EAF-A6228F96F0C1}"/>
  </bookViews>
  <sheets>
    <sheet name="Data" sheetId="2" r:id="rId1"/>
    <sheet name="pivots" sheetId="6" r:id="rId2"/>
    <sheet name="Customer Center Report" sheetId="5" r:id="rId3"/>
    <sheet name="Assets" sheetId="4"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121" r:id="rId9"/>
    <pivotCache cacheId="124" r:id="rId10"/>
    <pivotCache cacheId="127" r:id="rId11"/>
    <pivotCache cacheId="130" r:id="rId12"/>
    <pivotCache cacheId="133" r:id="rId13"/>
    <pivotCache cacheId="136"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5" i="6" l="1"/>
  <c r="B108" i="6" s="1"/>
  <c r="B113" i="6" s="1"/>
  <c r="M40" i="5" s="1"/>
  <c r="B115" i="6"/>
  <c r="M32" i="5" s="1"/>
  <c r="B104" i="6"/>
  <c r="B107" i="6" s="1"/>
  <c r="B112" i="6" s="1"/>
  <c r="M39" i="5" s="1"/>
  <c r="B103" i="6"/>
  <c r="B111" i="6" s="1"/>
  <c r="M38" i="5" s="1"/>
  <c r="P24" i="5" a="1"/>
  <c r="P24" i="5" s="1"/>
  <c r="K38" i="6"/>
  <c r="K41" i="6" s="1"/>
  <c r="L4" i="2"/>
  <c r="I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K40" i="6" l="1"/>
  <c r="J43" i="6"/>
  <c r="J42" i="6"/>
  <c r="J41" i="6"/>
  <c r="K44" i="6"/>
  <c r="K43" i="6"/>
  <c r="K42" i="6"/>
  <c r="J40" i="6"/>
  <c r="J4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EEFEC1-5F8A-46A4-B4AF-CFEEECB967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C82D447-E374-4489-945F-2B100E1911DD}"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71760C30-6660-45E9-A2A3-7C391DCF938E}"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<sst xmlns="http://schemas.openxmlformats.org/spreadsheetml/2006/main" count="3186" uniqueCount="1086">
  <si>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</si>
  <si>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</si>
  <si>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</si>
  <si>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</si>
  <si>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</si>
  <si>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</si>
  <si>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</si>
  <si>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</si>
  <si>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</si>
  <si>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</si>
  <si>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</si>
  <si>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</si>
  <si>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</si>
  <si>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</si>
  <si>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</si>
  <si>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</si>
  <si>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</si>
  <si>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</si>
  <si>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</si>
  <si>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</si>
  <si>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</si>
  <si>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</si>
  <si>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</si>
  <si>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</si>
  <si>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</si>
  <si>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</si>
  <si>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</si>
  <si>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</si>
  <si>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</si>
  <si>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</si>
  <si>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</si>
  <si>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</si>
  <si>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</si>
  <si>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</si>
  <si>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</si>
  <si>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</si>
  <si>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</si>
  <si>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</si>
  <si>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</si>
  <si>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</si>
  <si>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</si>
  <si>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</si>
  <si>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</si>
  <si>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</si>
  <si>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</si>
  <si>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</si>
  <si>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</si>
  <si>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</si>
  <si>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</si>
  <si>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</si>
  <si>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</si>
  <si>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</si>
  <si>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</si>
  <si>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</si>
  <si>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</si>
  <si>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</si>
  <si>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</si>
  <si>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</si>
  <si>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</si>
  <si>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</si>
  <si>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</si>
  <si>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</si>
  <si>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</si>
  <si>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</si>
  <si>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</si>
  <si>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</si>
  <si>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</si>
  <si>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</si>
  <si>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</si>
  <si>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</si>
  <si>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</si>
  <si>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</si>
  <si>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</si>
  <si>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</si>
  <si>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</si>
  <si>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</si>
  <si>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</si>
  <si>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</si>
  <si>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</si>
  <si>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</si>
  <si>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</si>
  <si>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</si>
  <si>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</si>
  <si>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</si>
  <si>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</si>
  <si>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</si>
  <si>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</si>
  <si>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</si>
  <si>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</si>
  <si>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</si>
  <si>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</si>
  <si>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</si>
  <si>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</si>
  <si>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</si>
  <si>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</si>
  <si>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</si>
  <si>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</si>
  <si>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</si>
  <si>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</si>
  <si>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</si>
  <si>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</si>
  <si>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</si>
  <si>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</si>
  <si>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</si>
  <si>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</si>
  <si>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</si>
  <si>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</si>
  <si>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</si>
  <si>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</si>
  <si>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</si>
  <si>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</si>
  <si>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</si>
  <si>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</si>
  <si>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</si>
  <si>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</si>
  <si>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</si>
  <si>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</si>
  <si>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</si>
  <si>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</si>
  <si>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</si>
  <si>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</si>
  <si>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</si>
  <si>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</si>
  <si>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</si>
  <si>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</si>
  <si>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</si>
  <si>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</si>
  <si>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</si>
  <si>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</si>
  <si>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</si>
  <si>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</si>
  <si>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</si>
  <si>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</si>
  <si>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</si>
  <si>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</si>
  <si>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</si>
  <si>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</si>
  <si>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</si>
  <si>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</si>
  <si>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</si>
  <si>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</si>
  <si>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</si>
  <si>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</si>
  <si>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</si>
  <si>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</si>
  <si>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</si>
  <si>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</si>
  <si>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</si>
  <si>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</si>
  <si>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</si>
  <si>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</si>
  <si>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</si>
  <si>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</si>
  <si>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</si>
  <si>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</si>
  <si>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</si>
  <si>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</si>
  <si>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</si>
  <si>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</si>
  <si>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</si>
  <si>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</si>
  <si>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</si>
  <si>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</si>
  <si>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</si>
  <si>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</si>
  <si>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</si>
  <si>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</si>
  <si>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</si>
  <si>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</si>
  <si>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</si>
  <si>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</si>
  <si>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</si>
  <si>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</si>
  <si>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</si>
  <si>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</si>
  <si>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</si>
  <si>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</si>
  <si>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</si>
  <si>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</si>
  <si>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</si>
  <si>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</si>
  <si>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</si>
  <si>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</si>
  <si>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</si>
  <si>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</si>
  <si>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</si>
  <si>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</si>
  <si>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</si>
  <si>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</si>
  <si>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</si>
  <si>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</si>
  <si>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</si>
  <si>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</si>
  <si>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</si>
  <si>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</si>
  <si>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</si>
  <si>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</si>
  <si>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</si>
  <si>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</si>
  <si>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</si>
  <si>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</si>
  <si>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</si>
  <si>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</si>
  <si>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</si>
  <si>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</si>
  <si>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</si>
  <si>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</si>
  <si>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</si>
  <si>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</si>
  <si>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</si>
  <si>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</si>
  <si>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</si>
  <si>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</si>
  <si>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</si>
  <si>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</si>
  <si>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</si>
  <si>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</si>
  <si>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</si>
  <si>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</si>
  <si>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</si>
  <si>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</si>
  <si>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</si>
  <si>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</si>
  <si>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</si>
  <si>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</si>
  <si>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</si>
  <si>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</si>
  <si>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</si>
  <si>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</si>
  <si>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</si>
  <si>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</si>
  <si>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</si>
  <si>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</si>
  <si>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</si>
  <si>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</si>
  <si>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</si>
  <si>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</si>
  <si>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</si>
  <si>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</si>
  <si>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</si>
  <si>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</si>
  <si>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</si>
  <si>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</si>
  <si>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</si>
  <si>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</si>
  <si>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</si>
  <si>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</si>
  <si>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</si>
  <si>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</si>
  <si>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</si>
  <si>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</si>
  <si>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</si>
  <si>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</si>
  <si>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</si>
  <si>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</si>
  <si>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</si>
  <si>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</si>
  <si>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</si>
  <si>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</si>
  <si>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</si>
  <si>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</si>
  <si>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</si>
  <si>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</si>
  <si>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</si>
  <si>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</si>
  <si>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</si>
  <si>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</si>
  <si>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</si>
  <si>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</si>
  <si>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</si>
  <si>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</si>
  <si>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</si>
  <si>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</si>
  <si>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</si>
  <si>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</si>
  <si>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</si>
  <si>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</si>
  <si>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</si>
  <si>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</si>
  <si>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</si>
  <si>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</si>
  <si>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</si>
  <si>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</si>
  <si>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</si>
  <si>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</si>
  <si>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</si>
  <si>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</si>
  <si>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</si>
  <si>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</si>
  <si>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</si>
  <si>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</si>
  <si>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</si>
  <si>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</si>
  <si>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</si>
  <si>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</si>
  <si>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</si>
  <si>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</si>
  <si>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</si>
  <si>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</si>
  <si>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</si>
  <si>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</si>
  <si>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</si>
  <si>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</si>
  <si>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</si>
  <si>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</si>
  <si>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</si>
  <si>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</si>
  <si>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</si>
  <si>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</si>
  <si>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</si>
  <si>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</si>
  <si>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</si>
  <si>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</si>
  <si>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</si>
  <si>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</si>
  <si>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</si>
  <si>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</si>
  <si>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</si>
  <si>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</si>
  <si>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</si>
  <si>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</si>
  <si>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</si>
  <si>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</si>
  <si>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</si>
  <si>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</si>
  <si>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</si>
  <si>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</si>
  <si>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</si>
  <si>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</si>
  <si>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</si>
  <si>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</si>
  <si>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</si>
  <si>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</si>
  <si>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</si>
  <si>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</si>
  <si>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</si>
  <si>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</si>
  <si>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</si>
  <si>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</si>
  <si>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</si>
  <si>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</si>
  <si>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</si>
  <si>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</si>
  <si>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</si>
  <si>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</si>
  <si>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</si>
  <si>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</si>
  <si>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</si>
  <si>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</si>
  <si>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</si>
  <si>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</si>
  <si>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</si>
  <si>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</si>
  <si>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</si>
  <si>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</si>
  <si>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</si>
  <si>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</si>
  <si>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</si>
  <si>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</si>
  <si>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</si>
  <si>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</si>
  <si>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</si>
  <si>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</si>
  <si>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</si>
  <si>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</si>
  <si>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</si>
  <si>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</si>
  <si>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</si>
  <si>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</si>
  <si>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</si>
  <si>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</si>
  <si>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</si>
  <si>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</si>
  <si>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</si>
  <si>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</si>
  <si>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</si>
  <si>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</si>
  <si>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</si>
  <si>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</si>
  <si>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</si>
  <si>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</si>
  <si>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</si>
  <si>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</si>
  <si>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</si>
  <si>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</si>
  <si>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</si>
  <si>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</si>
  <si>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</si>
  <si>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</si>
  <si>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</si>
  <si>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</si>
  <si>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</si>
  <si>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</si>
  <si>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</si>
  <si>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</si>
  <si>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</si>
  <si>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</si>
  <si>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</si>
  <si>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</si>
  <si>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</si>
  <si>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</si>
  <si>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</si>
  <si>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</si>
  <si>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</si>
  <si>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</si>
  <si>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</si>
  <si>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</si>
  <si>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</si>
  <si>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</si>
  <si>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</si>
  <si>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</si>
  <si>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</si>
  <si>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</si>
  <si>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</si>
  <si>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</si>
  <si>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</si>
  <si>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</si>
  <si>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</si>
  <si>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</si>
  <si>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</si>
  <si>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</si>
  <si>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</si>
  <si>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</si>
  <si>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</si>
  <si>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</si>
  <si>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</si>
  <si>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</si>
  <si>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</si>
  <si>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</si>
  <si>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</si>
  <si>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</si>
  <si>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</si>
  <si>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</si>
  <si>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</si>
  <si>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</si>
  <si>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</si>
  <si>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</si>
  <si>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</si>
  <si>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</si>
  <si>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</si>
  <si>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</si>
  <si>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</si>
  <si>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</si>
  <si>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</si>
  <si>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</si>
  <si>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</si>
  <si>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</si>
  <si>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</si>
  <si>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</si>
  <si>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</si>
  <si>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</si>
  <si>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</si>
  <si>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</si>
  <si>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</si>
  <si>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</si>
  <si>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</si>
  <si>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</si>
  <si>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</si>
  <si>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</si>
  <si>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</si>
  <si>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</si>
  <si>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</si>
  <si>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</si>
  <si>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</si>
  <si>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</si>
  <si>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</si>
  <si>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</si>
  <si>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</si>
  <si>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</si>
  <si>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</si>
  <si>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</si>
  <si>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</si>
  <si>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</si>
  <si>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</si>
  <si>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</si>
  <si>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</si>
  <si>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</si>
  <si>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</si>
  <si>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</si>
  <si>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</si>
  <si>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</si>
  <si>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</si>
  <si>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</si>
  <si>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</si>
  <si>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</si>
  <si>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</si>
  <si>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</si>
  <si>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</si>
  <si>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</si>
  <si>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</si>
  <si>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</si>
  <si>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</si>
  <si>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</si>
  <si>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</si>
  <si>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</si>
  <si>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</si>
  <si>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</si>
  <si>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</si>
  <si>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</si>
  <si>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</si>
  <si>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</si>
  <si>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</si>
  <si>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</si>
  <si>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</si>
  <si>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</si>
  <si>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</si>
  <si>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</si>
  <si>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</si>
  <si>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</si>
  <si>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</si>
  <si>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</si>
  <si>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</si>
  <si>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</si>
  <si>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</si>
  <si>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</si>
  <si>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</si>
  <si>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</si>
  <si>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</si>
  <si>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</si>
  <si>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</si>
  <si>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</si>
  <si>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</si>
  <si>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</si>
  <si>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</si>
  <si>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</si>
  <si>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</si>
  <si>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</si>
  <si>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</si>
  <si>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</si>
  <si>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</si>
  <si>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</si>
  <si>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</si>
  <si>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</si>
  <si>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</si>
  <si>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</si>
  <si>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</si>
  <si>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</si>
  <si>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</si>
  <si>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</si>
  <si>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</si>
  <si>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</si>
  <si>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</si>
  <si>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</si>
  <si>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</si>
  <si>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</si>
  <si>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</si>
  <si>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</si>
  <si>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</si>
  <si>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</si>
  <si>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</si>
  <si>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</si>
  <si>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</si>
  <si>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</si>
  <si>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</si>
  <si>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</si>
  <si>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</si>
  <si>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</si>
  <si>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</si>
  <si>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</si>
  <si>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</si>
  <si>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</si>
  <si>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</si>
  <si>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</si>
  <si>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</si>
  <si>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</si>
  <si>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</si>
  <si>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</si>
  <si>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</si>
  <si>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</si>
  <si>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</si>
  <si>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</si>
  <si>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</si>
  <si>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</si>
  <si>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</si>
  <si>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</si>
  <si>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</si>
  <si>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</si>
  <si>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</si>
  <si>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</si>
  <si>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</si>
  <si>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</si>
  <si>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</si>
  <si>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</si>
  <si>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</si>
  <si>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</si>
  <si>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</si>
  <si>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</si>
  <si>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</si>
  <si>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</si>
  <si>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</si>
  <si>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</si>
  <si>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</si>
  <si>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</si>
  <si>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</si>
  <si>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</si>
  <si>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</si>
  <si>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</si>
  <si>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</si>
  <si>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</si>
  <si>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</si>
  <si>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</si>
  <si>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</si>
  <si>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</si>
  <si>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</si>
  <si>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</si>
  <si>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</si>
  <si>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</si>
  <si>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</si>
  <si>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</si>
  <si>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</si>
  <si>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</si>
  <si>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</si>
  <si>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</si>
  <si>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</si>
  <si>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</si>
  <si>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</si>
  <si>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</si>
  <si>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</si>
  <si>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</si>
  <si>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</si>
  <si>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</si>
  <si>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</si>
  <si>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</si>
  <si>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</si>
  <si>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</si>
  <si>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</si>
  <si>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</si>
  <si>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</si>
  <si>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</si>
  <si>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</si>
  <si>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</si>
  <si>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</si>
  <si>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</si>
  <si>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</si>
  <si>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</si>
  <si>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</si>
  <si>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</si>
  <si>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</si>
  <si>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</si>
  <si>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</si>
  <si>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</si>
  <si>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</si>
  <si>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</si>
  <si>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</si>
  <si>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</si>
  <si>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</si>
  <si>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</si>
  <si>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</si>
  <si>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</si>
  <si>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</si>
  <si>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</si>
  <si>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</si>
  <si>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</si>
  <si>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</si>
  <si>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</si>
  <si>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</si>
  <si>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</si>
  <si>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</si>
  <si>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</si>
  <si>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</si>
  <si>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</si>
  <si>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</si>
  <si>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</si>
  <si>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</si>
  <si>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</si>
  <si>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</si>
  <si>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</si>
  <si>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</si>
  <si>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</si>
  <si>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</si>
  <si>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</si>
  <si>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</si>
  <si>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</si>
  <si>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</si>
  <si>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</si>
  <si>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</si>
  <si>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</si>
  <si>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</si>
  <si>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</si>
  <si>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</si>
  <si>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</si>
  <si>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</si>
  <si>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</si>
  <si>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</si>
  <si>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</si>
  <si>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</si>
  <si>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</si>
  <si>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</si>
  <si>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</si>
  <si>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</si>
  <si>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</si>
  <si>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</si>
  <si>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</si>
  <si>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</si>
  <si>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</si>
  <si>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</si>
  <si>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</si>
  <si>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</si>
  <si>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</si>
  <si>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</si>
  <si>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</si>
  <si>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</si>
  <si>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</si>
  <si>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</si>
  <si>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</si>
  <si>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</si>
  <si>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</si>
  <si>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</si>
  <si>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</si>
  <si>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</si>
  <si>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</si>
  <si>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</si>
  <si>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</si>
  <si>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</si>
  <si>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</si>
  <si>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</si>
  <si>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</si>
  <si>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</si>
  <si>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</si>
  <si>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</si>
  <si>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</si>
  <si>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</si>
  <si>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</si>
  <si>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</si>
  <si>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</si>
  <si>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</si>
  <si>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</si>
  <si>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</si>
  <si>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</si>
  <si>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</si>
  <si>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</si>
  <si>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</si>
  <si>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</si>
  <si>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</si>
  <si>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</si>
  <si>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</si>
  <si>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</si>
  <si>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</si>
  <si>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</si>
  <si>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</si>
  <si>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</si>
  <si>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</si>
  <si>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</si>
  <si>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</si>
  <si>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</si>
  <si>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</si>
  <si>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</si>
  <si>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</si>
  <si>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</si>
  <si>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</si>
  <si>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</si>
  <si>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</si>
  <si>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</si>
  <si>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</si>
  <si>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</si>
  <si>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</si>
  <si>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</si>
  <si>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</si>
  <si>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</si>
  <si>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</si>
  <si>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</si>
  <si>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</si>
  <si>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</si>
  <si>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</si>
  <si>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</si>
  <si>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</si>
  <si>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</si>
  <si>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</si>
  <si>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</si>
  <si>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</si>
  <si>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</si>
  <si>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</si>
  <si>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</si>
  <si>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</si>
  <si>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</si>
  <si>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</si>
  <si>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</si>
  <si>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</si>
  <si>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</si>
  <si>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</si>
  <si>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</si>
  <si>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</si>
  <si>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</si>
  <si>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</si>
  <si>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</si>
  <si>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</si>
  <si>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</si>
  <si>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</si>
  <si>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</si>
  <si>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</si>
  <si>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</si>
  <si>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</si>
  <si>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</si>
  <si>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</si>
  <si>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</si>
  <si>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</si>
  <si>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</si>
  <si>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</si>
  <si>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</si>
  <si>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</si>
  <si>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</si>
  <si>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</si>
  <si>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</si>
  <si>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</si>
  <si>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</si>
  <si>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</si>
  <si>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</si>
  <si>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</si>
  <si>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</si>
  <si>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</si>
  <si>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</si>
  <si>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</si>
  <si>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</si>
  <si>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</si>
  <si>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</si>
  <si>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</si>
  <si>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</si>
  <si>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</si>
  <si>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</si>
  <si>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</si>
  <si>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</si>
  <si>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</si>
  <si>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</si>
  <si>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</si>
  <si>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</si>
  <si>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</si>
  <si>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</si>
  <si>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</si>
  <si>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</si>
  <si>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</si>
  <si>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</si>
  <si>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</si>
  <si>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</si>
  <si>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</si>
  <si>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</si>
  <si>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</si>
  <si>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</si>
  <si>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</si>
  <si>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</si>
  <si>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</si>
  <si>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</si>
  <si>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</si>
  <si>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</si>
  <si>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</si>
  <si>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</si>
  <si>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</si>
  <si>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</si>
  <si>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</si>
  <si>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</si>
  <si>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</si>
  <si>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</si>
  <si>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</si>
  <si>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</si>
  <si>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</si>
  <si>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</si>
  <si>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</si>
  <si>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</si>
  <si>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</si>
  <si>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</si>
  <si>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</si>
  <si>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</si>
  <si>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</si>
  <si>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</si>
  <si>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</si>
  <si>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</si>
  <si>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</si>
  <si>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</si>
  <si>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</si>
  <si>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</si>
  <si>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</si>
  <si>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</si>
  <si>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</si>
  <si>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</si>
  <si>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</si>
  <si>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</si>
  <si>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</si>
  <si>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</si>
  <si>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</si>
  <si>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</si>
  <si>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</si>
  <si>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</si>
  <si>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</si>
  <si>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</si>
  <si>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</si>
  <si>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</si>
  <si>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</si>
  <si>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</si>
  <si>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</si>
  <si>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</si>
  <si>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</si>
  <si>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</si>
  <si>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</si>
  <si>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</si>
  <si>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</si>
  <si>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</si>
  <si>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</si>
  <si>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</si>
  <si>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</si>
  <si>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</si>
  <si>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</si>
  <si>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</si>
  <si>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</si>
  <si>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</si>
  <si>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</si>
  <si>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</si>
  <si>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</si>
  <si>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</si>
  <si>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</si>
  <si>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</si>
  <si>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</si>
  <si>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</si>
  <si>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</si>
  <si>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</si>
  <si>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</si>
  <si>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</si>
  <si>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</si>
  <si>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</si>
  <si>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</si>
  <si>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</si>
  <si>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</si>
  <si>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</si>
  <si>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</si>
  <si>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</si>
  <si>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</si>
  <si>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</si>
  <si>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</si>
  <si>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</si>
  <si>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</si>
  <si>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</si>
  <si>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</si>
  <si>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</si>
  <si>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</si>
  <si>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</si>
  <si>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</si>
  <si>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</si>
  <si>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</si>
  <si>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</si>
  <si>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</si>
  <si>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</si>
  <si>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</si>
  <si>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</si>
  <si>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</si>
  <si>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</si>
  <si>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</si>
  <si>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</si>
  <si>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</si>
  <si>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</si>
  <si>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</si>
  <si>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</si>
  <si>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</si>
  <si>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</si>
  <si>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</si>
  <si>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</si>
  <si>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</si>
  <si>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</si>
  <si>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</si>
  <si>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</si>
  <si>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</si>
  <si>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</si>
  <si>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</si>
  <si>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</si>
  <si>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</si>
  <si>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</si>
  <si>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</si>
  <si>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</si>
  <si>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</si>
  <si>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</si>
  <si>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</si>
  <si>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</si>
  <si>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</si>
  <si>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</si>
  <si>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</si>
  <si>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</si>
  <si>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</si>
  <si>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</si>
  <si>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</si>
  <si>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</si>
  <si>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</si>
  <si>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</si>
  <si>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</si>
  <si>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</si>
  <si>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</si>
  <si>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</si>
  <si>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</si>
  <si>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</si>
  <si>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</si>
  <si>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</si>
  <si>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</si>
  <si>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</si>
  <si>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</si>
  <si>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</si>
  <si>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</si>
  <si>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</si>
  <si>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</si>
  <si>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</si>
  <si>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</si>
  <si>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</si>
  <si>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</si>
  <si>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</si>
  <si>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</si>
  <si>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</si>
  <si>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</si>
  <si>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</si>
  <si>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</si>
  <si>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</si>
  <si>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</si>
  <si>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</si>
  <si>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</si>
  <si>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</si>
  <si>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</si>
  <si>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</si>
  <si>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</si>
  <si>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</si>
  <si>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</si>
  <si>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</si>
  <si>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</si>
  <si>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</si>
  <si>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</si>
  <si>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</si>
  <si>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</si>
  <si>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</si>
  <si>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</si>
  <si>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</si>
  <si>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</si>
  <si>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</si>
  <si>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</si>
  <si>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</si>
  <si>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</si>
  <si>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</si>
  <si>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</si>
  <si>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</si>
  <si>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</si>
  <si>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</si>
  <si>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</si>
  <si>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</si>
  <si>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</si>
  <si>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</si>
  <si>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</si>
  <si>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</si>
  <si>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</si>
  <si>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</si>
  <si>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</si>
  <si>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 Labels</t>
  </si>
  <si>
    <t>Grand Total</t>
  </si>
  <si>
    <t>Call Count</t>
  </si>
  <si>
    <t>Total Amount</t>
  </si>
  <si>
    <t>Total Duration</t>
  </si>
  <si>
    <t>AVG Rating</t>
  </si>
  <si>
    <t>5* calls</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</si>
  <si>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</si>
  <si>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</si>
  <si>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</si>
  <si>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</si>
  <si>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</si>
  <si>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</si>
  <si>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</si>
  <si>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</si>
  <si>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</si>
  <si>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</si>
  <si>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</si>
  <si>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</si>
  <si>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</si>
  <si>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</si>
  <si>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</si>
  <si>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</si>
  <si>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</si>
  <si>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</si>
  <si>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</si>
  <si>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</si>
  <si>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</si>
  <si>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 xml:space="preserve">Rep </t>
  </si>
  <si>
    <t>Calls</t>
  </si>
  <si>
    <t>Amount</t>
  </si>
  <si>
    <t xml:space="preserve">sell Calls </t>
  </si>
  <si>
    <t>Sel Amount</t>
  </si>
  <si>
    <t>Selected Rep</t>
  </si>
  <si>
    <t>Column Labels</t>
  </si>
  <si>
    <t>Total</t>
  </si>
  <si>
    <t xml:space="preserve">  </t>
  </si>
  <si>
    <t>REP SUMMARY</t>
  </si>
  <si>
    <t>% of calls</t>
  </si>
  <si>
    <t>Call Rank</t>
  </si>
  <si>
    <t>Amount Rank</t>
  </si>
  <si>
    <t>Labels</t>
  </si>
  <si>
    <t>Image:</t>
  </si>
  <si>
    <t>CALL CENTER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</si>
</sst>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409]d\-mmm\-yy;@"/>
    <numFmt numFmtId="165" formatCode="\$#,##0;\-\$#,##0;\$#,##0"/>
    <numFmt numFmtId="166" formatCode="0.0"/>
    <numFmt numFmtId="167" formatCode="[$$-409]#,##0_ ;\-[$$-409]#,##0\ "/>
    <numFmt numFmtId="168" formatCode="_-[$$-409]* #,##0.00_ ;_-[$$-409]* \-#,##0.00\ ;_-[$$-409]* &quot;-&quot;??_ ;_-@_ "/>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sz val="11"/>
      <color theme="1"/>
      <name val="Aptos"/>
      <family val="2"/>
      <scheme val="minor"/>
    </font>
    <font>
      <sz val="26"/>
      <color theme="1" tint="0.34998626667073579"/>
      <name val="Aptos ExtraBold"/>
      <family val="2"/>
      <scheme val="major"/>
    </font>
    <font>
      <sz val="12"/>
      <color theme="1"/>
      <name val="Aptos ExtraBold"/>
      <family val="2"/>
      <scheme val="major"/>
    </font>
  </fonts>
  <fills count="7">
    <fill>
      <patternFill patternType="none"/>
    </fill>
    <fill>
      <patternFill patternType="gray125"/>
    </fill>
    <fill>
      <patternFill patternType="solid">
        <fgColor theme="7"/>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5"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tint="0.14996795556505021"/>
      </left>
      <right/>
      <top/>
      <bottom/>
      <diagonal/>
    </border>
    <border>
      <left/>
      <right style="thin">
        <color theme="1" tint="0.14996795556505021"/>
      </right>
      <top/>
      <bottom/>
      <diagonal/>
    </border>
    <border>
      <left style="thin">
        <color theme="1" tint="0.14996795556505021"/>
      </left>
      <right/>
      <top style="thin">
        <color theme="1" tint="0.14993743705557422"/>
      </top>
      <bottom/>
      <diagonal/>
    </border>
    <border>
      <left/>
      <right/>
      <top style="thin">
        <color theme="1" tint="0.14993743705557422"/>
      </top>
      <bottom/>
      <diagonal/>
    </border>
    <border>
      <left/>
      <right style="thin">
        <color theme="1" tint="0.14996795556505021"/>
      </right>
      <top style="thin">
        <color theme="1" tint="0.14993743705557422"/>
      </top>
      <bottom/>
      <diagonal/>
    </border>
    <border>
      <left style="thin">
        <color theme="1" tint="0.14996795556505021"/>
      </left>
      <right/>
      <top/>
      <bottom style="thin">
        <color theme="1" tint="0.14993743705557422"/>
      </bottom>
      <diagonal/>
    </border>
    <border>
      <left/>
      <right/>
      <top/>
      <bottom style="thin">
        <color theme="1" tint="0.14993743705557422"/>
      </bottom>
      <diagonal/>
    </border>
    <border>
      <left/>
      <right style="thin">
        <color theme="1" tint="0.14996795556505021"/>
      </right>
      <top/>
      <bottom style="thin">
        <color theme="1" tint="0.14993743705557422"/>
      </bottom>
      <diagonal/>
    </border>
  </borders>
  <cellStyleXfs count="3">
    <xf numFmtId="0" fontId="0" fillId="0" borderId="0"/>
    <xf numFmtId="44" fontId="5" fillId="0" borderId="0" applyFont="0" applyFill="0" applyBorder="0" applyAlignment="0" applyProtection="0"/>
    <xf numFmtId="9" fontId="5" fillId="0" borderId="0" applyFont="0" applyFill="0" applyBorder="0" applyAlignment="0" applyProtection="0"/>
  </cellStyleXfs>
  <cellXfs count="5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0" fillId="4" borderId="0" xfId="0" applyFill="1"/>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166" fontId="0" fillId="0" borderId="0" xfId="0" applyNumberFormat="1"/>
    <xf numFmtId="0" fontId="0" fillId="0" borderId="0" xfId="0" applyNumberFormat="1"/>
    <xf numFmtId="0" fontId="0" fillId="0" borderId="0" xfId="0" applyAlignment="1">
      <alignment horizontal="left" indent="1"/>
    </xf>
    <xf numFmtId="0" fontId="4" fillId="4" borderId="0" xfId="0" applyFont="1" applyFill="1"/>
    <xf numFmtId="167" fontId="4" fillId="4" borderId="0" xfId="0" applyNumberFormat="1" applyFont="1" applyFill="1"/>
    <xf numFmtId="0" fontId="0" fillId="5" borderId="0" xfId="0" applyFill="1" applyAlignment="1">
      <alignment horizontal="right"/>
    </xf>
    <xf numFmtId="0" fontId="4" fillId="4" borderId="10" xfId="0" applyFont="1" applyFill="1" applyBorder="1"/>
    <xf numFmtId="0" fontId="4" fillId="4" borderId="0" xfId="0" applyFont="1" applyFill="1" applyBorder="1"/>
    <xf numFmtId="0" fontId="4" fillId="4" borderId="11" xfId="0" applyFont="1" applyFill="1" applyBorder="1"/>
    <xf numFmtId="0" fontId="4" fillId="4" borderId="10" xfId="0" applyFont="1" applyFill="1" applyBorder="1" applyAlignment="1">
      <alignment horizontal="center" vertical="top"/>
    </xf>
    <xf numFmtId="167" fontId="4" fillId="4" borderId="0" xfId="0" applyNumberFormat="1" applyFont="1" applyFill="1" applyBorder="1"/>
    <xf numFmtId="167" fontId="4" fillId="4" borderId="11" xfId="0" applyNumberFormat="1" applyFont="1" applyFill="1" applyBorder="1"/>
    <xf numFmtId="0" fontId="0" fillId="4" borderId="12" xfId="0" applyFill="1" applyBorder="1"/>
    <xf numFmtId="0" fontId="0" fillId="5" borderId="13" xfId="0" applyFill="1" applyBorder="1" applyAlignment="1">
      <alignment horizontal="right"/>
    </xf>
    <xf numFmtId="0" fontId="0" fillId="5" borderId="14" xfId="0" applyFill="1" applyBorder="1" applyAlignment="1">
      <alignment horizontal="right"/>
    </xf>
    <xf numFmtId="0" fontId="4" fillId="4" borderId="15" xfId="0" applyFont="1" applyFill="1" applyBorder="1" applyAlignment="1">
      <alignment horizontal="center" vertical="top"/>
    </xf>
    <xf numFmtId="167" fontId="4" fillId="4" borderId="16" xfId="0" applyNumberFormat="1" applyFont="1" applyFill="1" applyBorder="1"/>
    <xf numFmtId="167" fontId="4" fillId="4" borderId="17" xfId="0" applyNumberFormat="1" applyFont="1" applyFill="1" applyBorder="1"/>
    <xf numFmtId="9" fontId="0" fillId="0" borderId="0" xfId="2" applyFont="1"/>
    <xf numFmtId="168" fontId="0" fillId="0" borderId="0" xfId="1" applyNumberFormat="1" applyFont="1"/>
    <xf numFmtId="0" fontId="0" fillId="4" borderId="0" xfId="0" applyFill="1" applyAlignment="1">
      <alignment horizontal="left" vertical="top" indent="4"/>
    </xf>
    <xf numFmtId="0" fontId="6" fillId="4" borderId="0" xfId="0" applyFont="1" applyFill="1"/>
    <xf numFmtId="0" fontId="7" fillId="4" borderId="0" xfId="0" applyFont="1" applyFill="1" applyAlignment="1">
      <alignment horizontal="left" vertical="top" indent="4"/>
    </xf>
    <xf numFmtId="0" fontId="0" fillId="4" borderId="0" xfId="0" applyFill="1" applyAlignment="1">
      <alignment horizontal="center"/>
    </xf>
    <xf numFmtId="0" fontId="0" fillId="6" borderId="0" xfId="0" applyFill="1" applyAlignment="1">
      <alignment horizontal="left"/>
    </xf>
  </cellXfs>
  <cellStyles count="3">
    <cellStyle name="Currency" xfId="1" builtinId="4"/>
    <cellStyle name="Normal" xfId="0" builtinId="0"/>
    <cellStyle name="Percent" xfId="2" builtinId="5"/>
  </cellStyles>
  <dxfs count="40">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5" tint="0.59996337778862885"/>
        </patternFill>
      </fill>
      <border>
        <left style="thin">
          <color auto="1"/>
        </left>
        <right style="thin">
          <color auto="1"/>
        </right>
      </border>
    </dxf>
    <dxf>
      <fill>
        <patternFill>
          <bgColor theme="5" tint="0.59996337778862885"/>
        </patternFill>
      </fill>
      <border>
        <left style="thin">
          <color auto="1"/>
        </left>
        <right style="thin">
          <color auto="1"/>
        </right>
      </border>
    </dxf>
    <dxf>
      <fill>
        <patternFill>
          <bgColor theme="5" tint="0.59996337778862885"/>
        </patternFill>
      </fill>
      <border>
        <left style="thin">
          <color auto="1"/>
        </left>
        <right style="thin">
          <color auto="1"/>
        </right>
        <vertical/>
        <horizontal/>
      </border>
    </dxf>
    <dxf>
      <fill>
        <patternFill>
          <bgColor theme="5" tint="0.59996337778862885"/>
        </patternFill>
      </fill>
      <border>
        <left style="thin">
          <color auto="1"/>
        </left>
        <right style="thin">
          <color auto="1"/>
        </right>
        <vertical/>
        <horizontal/>
      </border>
    </dxf>
    <dxf>
      <fill>
        <patternFill>
          <bgColor theme="5" tint="0.59996337778862885"/>
        </patternFill>
      </fill>
      <border>
        <left style="thin">
          <color auto="1"/>
        </left>
        <right style="thin">
          <color auto="1"/>
        </right>
      </border>
    </dxf>
    <dxf>
      <fill>
        <patternFill patternType="solid">
          <bgColor theme="5" tint="-0.249977111117893"/>
        </patternFill>
      </fill>
    </dxf>
    <dxf>
      <fill>
        <patternFill patternType="solid">
          <bgColor theme="5" tint="-0.249977111117893"/>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39"/>
    </tableStyle>
    <tableStyle name="SlicerStyleDark2 2" pivot="0" table="0" count="10" xr9:uid="{A389ACFB-C8B3-4498-A238-DBAAF62F6079}">
      <tableStyleElement type="wholeTable" dxfId="38"/>
      <tableStyleElement type="headerRow" dxfId="37"/>
    </tableStyle>
    <tableStyle name="SlicerStyleDark2 3" pivot="0" table="0" count="10" xr9:uid="{190E2CAB-3717-4701-BA46-23789FD4F576}">
      <tableStyleElement type="wholeTable" dxfId="36"/>
      <tableStyleElement type="headerRow" dxfId="35"/>
    </tableStyle>
  </tableStyles>
  <colors>
    <mruColors>
      <color rgb="FFFF3300"/>
      <color rgb="FFFC942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rgb="FFFF330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tint="-0.14996795556505021"/>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Structure" Target="richData/rdrichvaluestructure.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22/10/relationships/richValueRel" Target="richData/richValueRel.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[Call-Center-Report using DataAnalytics.xlsx]pivots!Week day trend</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pivots!$G$22:$G$29</c:f>
              <c:strCache>
                <c:ptCount val="7"/>
                <c:pt idx="0">
                  <c:v>Sunday</c:v>
                </c:pt>
                <c:pt idx="1">
                  <c:v>Monday</c:v>
                </c:pt>
                <c:pt idx="2">
                  <c:v>Tuesday</c:v>
                </c:pt>
                <c:pt idx="3">
                  <c:v>Wednesday</c:v>
                </c:pt>
                <c:pt idx="4">
                  <c:v>Thursday</c:v>
                </c:pt>
                <c:pt idx="5">
                  <c:v>Friday</c:v>
                </c:pt>
                <c:pt idx="6">
                  <c:v>Saturday</c:v>
                </c:pt>
              </c:strCache>
            </c:strRef>
          </c:cat>
          <c:val>
            <c:numRef>
              <c:f>pivots!$H$22:$H$29</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9E20-4857-9460-7756A6D2A84F}"/>
            </c:ext>
          </c:extLst>
        </c:ser>
        <c:dLbls>
          <c:showLegendKey val="0"/>
          <c:showVal val="0"/>
          <c:showCatName val="0"/>
          <c:showSerName val="0"/>
          <c:showPercent val="0"/>
          <c:showBubbleSize val="0"/>
        </c:dLbls>
        <c:gapWidth val="25"/>
        <c:axId val="461312751"/>
        <c:axId val="461313231"/>
      </c:barChart>
      <c:catAx>
        <c:axId val="461312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313231"/>
        <c:crosses val="autoZero"/>
        <c:auto val="1"/>
        <c:lblAlgn val="ctr"/>
        <c:lblOffset val="100"/>
        <c:noMultiLvlLbl val="0"/>
      </c:catAx>
      <c:valAx>
        <c:axId val="46131323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312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[Call-Center-Report using DataAnalytics.xlsx]pivots!monthly treand</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60000"/>
                  <a:lumOff val="40000"/>
                  <a:alpha val="50000"/>
                </a:schemeClr>
              </a:gs>
              <a:gs pos="100000">
                <a:srgbClr val="FF330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3300"/>
            </a:solidFill>
            <a:round/>
          </a:ln>
          <a:effectLst/>
        </c:spPr>
        <c:marker>
          <c:symbol val="circle"/>
          <c:size val="7"/>
          <c:spPr>
            <a:solidFill>
              <a:schemeClr val="bg1">
                <a:lumMod val="95000"/>
              </a:schemeClr>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1236777221028"/>
          <c:y val="0.17254517373054001"/>
          <c:w val="0.80931254805270558"/>
          <c:h val="0.64923202289244542"/>
        </c:manualLayout>
      </c:layout>
      <c:areaChart>
        <c:grouping val="stacked"/>
        <c:varyColors val="0"/>
        <c:ser>
          <c:idx val="1"/>
          <c:order val="1"/>
          <c:tx>
            <c:strRef>
              <c:f>pivots!$C$22</c:f>
              <c:strCache>
                <c:ptCount val="1"/>
                <c:pt idx="0">
                  <c:v>Call Count2</c:v>
                </c:pt>
              </c:strCache>
            </c:strRef>
          </c:tx>
          <c:spPr>
            <a:gradFill flip="none" rotWithShape="1">
              <a:gsLst>
                <a:gs pos="0">
                  <a:schemeClr val="accent2">
                    <a:lumMod val="60000"/>
                    <a:lumOff val="40000"/>
                    <a:alpha val="50000"/>
                  </a:schemeClr>
                </a:gs>
                <a:gs pos="100000">
                  <a:srgbClr val="FF3300"/>
                </a:gs>
              </a:gsLst>
              <a:lin ang="16200000" scaled="1"/>
              <a:tileRect/>
            </a:gradFill>
            <a:ln>
              <a:noFill/>
            </a:ln>
            <a:effectLst/>
          </c:spP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pivots!$C$23:$C$35</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069D-42E9-B57B-16CABCCBFD0C}"/>
            </c:ext>
          </c:extLst>
        </c:ser>
        <c:dLbls>
          <c:showLegendKey val="0"/>
          <c:showVal val="0"/>
          <c:showCatName val="0"/>
          <c:showSerName val="0"/>
          <c:showPercent val="0"/>
          <c:showBubbleSize val="0"/>
        </c:dLbls>
        <c:axId val="1727520431"/>
        <c:axId val="1727519951"/>
      </c:areaChart>
      <c:lineChart>
        <c:grouping val="standard"/>
        <c:varyColors val="0"/>
        <c:ser>
          <c:idx val="0"/>
          <c:order val="0"/>
          <c:tx>
            <c:strRef>
              <c:f>pivots!$B$22</c:f>
              <c:strCache>
                <c:ptCount val="1"/>
                <c:pt idx="0">
                  <c:v>Call Count</c:v>
                </c:pt>
              </c:strCache>
            </c:strRef>
          </c:tx>
          <c:spPr>
            <a:ln w="28575" cap="rnd">
              <a:solidFill>
                <a:srgbClr val="FF3300"/>
              </a:solidFill>
              <a:round/>
            </a:ln>
            <a:effectLst/>
          </c:spPr>
          <c:marker>
            <c:symbol val="circle"/>
            <c:size val="7"/>
            <c:spPr>
              <a:solidFill>
                <a:schemeClr val="bg1">
                  <a:lumMod val="95000"/>
                </a:schemeClr>
              </a:solidFill>
              <a:ln w="25400">
                <a:solidFill>
                  <a:schemeClr val="tx1"/>
                </a:solidFill>
              </a:ln>
              <a:effectLst/>
            </c:spPr>
          </c:marke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pivots!$B$23:$B$35</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069D-42E9-B57B-16CABCCBFD0C}"/>
            </c:ext>
          </c:extLst>
        </c:ser>
        <c:dLbls>
          <c:showLegendKey val="0"/>
          <c:showVal val="0"/>
          <c:showCatName val="0"/>
          <c:showSerName val="0"/>
          <c:showPercent val="0"/>
          <c:showBubbleSize val="0"/>
        </c:dLbls>
        <c:marker val="1"/>
        <c:smooth val="0"/>
        <c:axId val="1727520431"/>
        <c:axId val="1727519951"/>
      </c:lineChart>
      <c:catAx>
        <c:axId val="172752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19951"/>
        <c:crosses val="autoZero"/>
        <c:auto val="1"/>
        <c:lblAlgn val="ctr"/>
        <c:lblOffset val="100"/>
        <c:noMultiLvlLbl val="0"/>
      </c:catAx>
      <c:valAx>
        <c:axId val="17275199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20431"/>
        <c:crosses val="autoZero"/>
        <c:crossBetween val="between"/>
      </c:valAx>
      <c:spPr>
        <a:noFill/>
        <a:ln>
          <a:solidFill>
            <a:schemeClr val="tx1">
              <a:alpha val="96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IN" sz="2000">
                <a:solidFill>
                  <a:schemeClr val="accent2"/>
                </a:solidFill>
                <a:latin typeface="+mj-lt"/>
              </a:rPr>
              <a:t>Calls</a:t>
            </a:r>
          </a:p>
        </c:rich>
      </c:tx>
      <c:layout>
        <c:manualLayout>
          <c:xMode val="edge"/>
          <c:yMode val="edge"/>
          <c:x val="8.8354465350560601E-2"/>
          <c:y val="1.73220989746544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pivots!$G$40:$G$44</c:f>
              <c:strCache>
                <c:ptCount val="5"/>
                <c:pt idx="0">
                  <c:v>R01</c:v>
                </c:pt>
                <c:pt idx="1">
                  <c:v>R02</c:v>
                </c:pt>
                <c:pt idx="2">
                  <c:v>R03</c:v>
                </c:pt>
                <c:pt idx="3">
                  <c:v>R04</c:v>
                </c:pt>
                <c:pt idx="4">
                  <c:v>R05</c:v>
                </c:pt>
              </c:strCache>
            </c:strRef>
          </c:cat>
          <c:val>
            <c:numRef>
              <c:f>pivots!$H$40:$H$44</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8C0-43C4-9F62-636FF4893EF1}"/>
            </c:ext>
          </c:extLst>
        </c:ser>
        <c:ser>
          <c:idx val="1"/>
          <c:order val="1"/>
          <c:tx>
            <c:strRef>
              <c:f>pivots!$J$39</c:f>
              <c:strCache>
                <c:ptCount val="1"/>
                <c:pt idx="0">
                  <c:v>sell Calls </c:v>
                </c:pt>
              </c:strCache>
            </c:strRef>
          </c:tx>
          <c:spPr>
            <a:gradFill>
              <a:gsLst>
                <a:gs pos="100000">
                  <a:srgbClr val="FF3300">
                    <a:alpha val="94000"/>
                  </a:srgbClr>
                </a:gs>
                <a:gs pos="0">
                  <a:schemeClr val="accent2">
                    <a:lumMod val="60000"/>
                    <a:lumOff val="40000"/>
                  </a:schemeClr>
                </a:gs>
              </a:gsLst>
              <a:lin ang="0" scaled="1"/>
            </a:gradFill>
            <a:ln>
              <a:solidFill>
                <a:schemeClr val="accent1">
                  <a:alpha val="97000"/>
                </a:schemeClr>
              </a:solidFill>
            </a:ln>
            <a:effectLst/>
          </c:spPr>
          <c:invertIfNegative val="0"/>
          <c:dPt>
            <c:idx val="1"/>
            <c:invertIfNegative val="0"/>
            <c:bubble3D val="0"/>
            <c:spPr>
              <a:gradFill flip="none" rotWithShape="1">
                <a:gsLst>
                  <a:gs pos="100000">
                    <a:srgbClr val="FF3300">
                      <a:alpha val="94000"/>
                    </a:srgbClr>
                  </a:gs>
                  <a:gs pos="0">
                    <a:schemeClr val="accent2">
                      <a:lumMod val="60000"/>
                      <a:lumOff val="40000"/>
                    </a:schemeClr>
                  </a:gs>
                </a:gsLst>
                <a:lin ang="0" scaled="1"/>
                <a:tileRect/>
              </a:gradFill>
              <a:ln>
                <a:solidFill>
                  <a:schemeClr val="accent1">
                    <a:alpha val="97000"/>
                  </a:schemeClr>
                </a:solidFill>
              </a:ln>
              <a:effectLst/>
            </c:spPr>
            <c:extLst>
              <c:ext xmlns:c16="http://schemas.microsoft.com/office/drawing/2014/chart" uri="{C3380CC4-5D6E-409C-BE32-E72D297353CC}">
                <c16:uniqueId val="{00000002-C8C0-43C4-9F62-636FF4893EF1}"/>
              </c:ext>
            </c:extLst>
          </c:dPt>
          <c:val>
            <c:numRef>
              <c:f>pivots!$J$40:$J$44</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3-C8C0-43C4-9F62-636FF4893EF1}"/>
            </c:ext>
          </c:extLst>
        </c:ser>
        <c:dLbls>
          <c:showLegendKey val="0"/>
          <c:showVal val="0"/>
          <c:showCatName val="0"/>
          <c:showSerName val="0"/>
          <c:showPercent val="0"/>
          <c:showBubbleSize val="0"/>
        </c:dLbls>
        <c:gapWidth val="25"/>
        <c:overlap val="100"/>
        <c:axId val="2134354511"/>
        <c:axId val="2134353071"/>
      </c:barChart>
      <c:catAx>
        <c:axId val="213435451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353071"/>
        <c:crosses val="autoZero"/>
        <c:auto val="1"/>
        <c:lblAlgn val="ctr"/>
        <c:lblOffset val="100"/>
        <c:noMultiLvlLbl val="0"/>
      </c:catAx>
      <c:valAx>
        <c:axId val="2134353071"/>
        <c:scaling>
          <c:orientation val="minMax"/>
          <c:min val="0"/>
        </c:scaling>
        <c:delete val="1"/>
        <c:axPos val="t"/>
        <c:numFmt formatCode="#,##0" sourceLinked="1"/>
        <c:majorTickMark val="out"/>
        <c:minorTickMark val="none"/>
        <c:tickLblPos val="nextTo"/>
        <c:crossAx val="21343545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3300"/>
                </a:solidFill>
                <a:latin typeface="+mn-lt"/>
                <a:ea typeface="+mn-ea"/>
                <a:cs typeface="+mn-cs"/>
              </a:defRPr>
            </a:pPr>
            <a:r>
              <a:rPr lang="en-IN" sz="2000">
                <a:solidFill>
                  <a:srgbClr val="FF3300"/>
                </a:solidFill>
                <a:latin typeface="+mj-lt"/>
              </a:rPr>
              <a:t>Amount</a:t>
            </a:r>
          </a:p>
        </c:rich>
      </c:tx>
      <c:layout>
        <c:manualLayout>
          <c:xMode val="edge"/>
          <c:yMode val="edge"/>
          <c:x val="6.901924119989257E-2"/>
          <c:y val="1.74129358918313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33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pivots!$G$40:$G$44</c:f>
              <c:strCache>
                <c:ptCount val="5"/>
                <c:pt idx="0">
                  <c:v>R01</c:v>
                </c:pt>
                <c:pt idx="1">
                  <c:v>R02</c:v>
                </c:pt>
                <c:pt idx="2">
                  <c:v>R03</c:v>
                </c:pt>
                <c:pt idx="3">
                  <c:v>R04</c:v>
                </c:pt>
                <c:pt idx="4">
                  <c:v>R05</c:v>
                </c:pt>
              </c:strCache>
            </c:strRef>
          </c:cat>
          <c:val>
            <c:numRef>
              <c:f>pivots!$I$40:$I$44</c:f>
              <c:numCache>
                <c:formatCode>\$#,##0;\-\$#,##0;\$#,##0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470-4519-B40E-727D9F8B9C45}"/>
            </c:ext>
          </c:extLst>
        </c:ser>
        <c:ser>
          <c:idx val="1"/>
          <c:order val="1"/>
          <c:tx>
            <c:strRef>
              <c:f>pivots!$K$39</c:f>
              <c:strCache>
                <c:ptCount val="1"/>
                <c:pt idx="0">
                  <c:v>Sel Amount</c:v>
                </c:pt>
              </c:strCache>
            </c:strRef>
          </c:tx>
          <c:spPr>
            <a:gradFill>
              <a:gsLst>
                <a:gs pos="90000">
                  <a:srgbClr val="FF0000"/>
                </a:gs>
                <a:gs pos="0">
                  <a:schemeClr val="accent2">
                    <a:lumMod val="60000"/>
                    <a:lumOff val="40000"/>
                  </a:schemeClr>
                </a:gs>
              </a:gsLst>
              <a:lin ang="0" scaled="1"/>
            </a:gradFill>
            <a:ln>
              <a:noFill/>
            </a:ln>
            <a:effectLst/>
          </c:spPr>
          <c:invertIfNegative val="0"/>
          <c:dLbls>
            <c:delete val="1"/>
          </c:dLbls>
          <c:val>
            <c:numRef>
              <c:f>pivots!$K$40:$K$44</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A470-4519-B40E-727D9F8B9C45}"/>
            </c:ext>
          </c:extLst>
        </c:ser>
        <c:dLbls>
          <c:dLblPos val="outEnd"/>
          <c:showLegendKey val="0"/>
          <c:showVal val="1"/>
          <c:showCatName val="0"/>
          <c:showSerName val="0"/>
          <c:showPercent val="0"/>
          <c:showBubbleSize val="0"/>
        </c:dLbls>
        <c:gapWidth val="25"/>
        <c:overlap val="100"/>
        <c:axId val="2041081999"/>
        <c:axId val="2041081519"/>
      </c:barChart>
      <c:catAx>
        <c:axId val="204108199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081519"/>
        <c:crosses val="autoZero"/>
        <c:auto val="1"/>
        <c:lblAlgn val="ctr"/>
        <c:lblOffset val="100"/>
        <c:noMultiLvlLbl val="0"/>
      </c:catAx>
      <c:valAx>
        <c:axId val="2041081519"/>
        <c:scaling>
          <c:orientation val="minMax"/>
        </c:scaling>
        <c:delete val="1"/>
        <c:axPos val="t"/>
        <c:numFmt formatCode="\$#,###.0,&quot;k&quot;" sourceLinked="0"/>
        <c:majorTickMark val="out"/>
        <c:minorTickMark val="none"/>
        <c:tickLblPos val="nextTo"/>
        <c:crossAx val="204108199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[Call-Center-Report using DataAnalytics.xlsx]pivots!PivotTable1</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accent2"/>
                </a:solidFill>
              </a:rPr>
              <a:t>Female</a:t>
            </a:r>
            <a:r>
              <a:rPr lang="en-IN" baseline="0"/>
              <a:t> vs. </a:t>
            </a:r>
            <a:r>
              <a:rPr lang="en-IN" baseline="0">
                <a:solidFill>
                  <a:schemeClr val="accent1"/>
                </a:solidFill>
              </a:rPr>
              <a:t>Male</a:t>
            </a:r>
            <a:r>
              <a:rPr lang="en-IN" baseline="0"/>
              <a:t> Callers</a:t>
            </a:r>
            <a:endParaRPr lang="en-IN"/>
          </a:p>
        </c:rich>
      </c:tx>
      <c:layout>
        <c:manualLayout>
          <c:xMode val="edge"/>
          <c:yMode val="edge"/>
          <c:x val="0.13484966555065533"/>
          <c:y val="2.397149845459335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bg1">
                <a:lumMod val="95000"/>
                <a:alpha val="43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bg1">
                <a:lumMod val="95000"/>
                <a:alpha val="43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95000"/>
                <a:alpha val="43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95000"/>
                <a:alpha val="43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95000"/>
                <a:alpha val="43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95000"/>
                <a:alpha val="43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percentStacked"/>
        <c:varyColors val="0"/>
        <c:ser>
          <c:idx val="0"/>
          <c:order val="0"/>
          <c:tx>
            <c:strRef>
              <c:f>pivots!$B$56:$B$57</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lumMod val="95000"/>
                  <a:alpha val="43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pivots!$A$58:$A$61</c:f>
              <c:strCache>
                <c:ptCount val="3"/>
                <c:pt idx="0">
                  <c:v>Cincinnati</c:v>
                </c:pt>
                <c:pt idx="1">
                  <c:v>Cleveland</c:v>
                </c:pt>
                <c:pt idx="2">
                  <c:v>Columbus</c:v>
                </c:pt>
              </c:strCache>
            </c:strRef>
          </c:cat>
          <c:val>
            <c:numRef>
              <c:f>pivots!$B$58:$B$61</c:f>
              <c:numCache>
                <c:formatCode>#,##0</c:formatCode>
                <c:ptCount val="3"/>
                <c:pt idx="0">
                  <c:v>144</c:v>
                </c:pt>
                <c:pt idx="1">
                  <c:v>326</c:v>
                </c:pt>
                <c:pt idx="2">
                  <c:v>129</c:v>
                </c:pt>
              </c:numCache>
            </c:numRef>
          </c:val>
          <c:extLst>
            <c:ext xmlns:c16="http://schemas.microsoft.com/office/drawing/2014/chart" uri="{C3380CC4-5D6E-409C-BE32-E72D297353CC}">
              <c16:uniqueId val="{00000000-E2C0-4FD9-A10C-180CD99BBCDB}"/>
            </c:ext>
          </c:extLst>
        </c:ser>
        <c:ser>
          <c:idx val="1"/>
          <c:order val="1"/>
          <c:tx>
            <c:strRef>
              <c:f>pivots!$C$56:$C$57</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lumMod val="95000"/>
                  <a:alpha val="43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pivots!$A$58:$A$61</c:f>
              <c:strCache>
                <c:ptCount val="3"/>
                <c:pt idx="0">
                  <c:v>Cincinnati</c:v>
                </c:pt>
                <c:pt idx="1">
                  <c:v>Cleveland</c:v>
                </c:pt>
                <c:pt idx="2">
                  <c:v>Columbus</c:v>
                </c:pt>
              </c:strCache>
            </c:strRef>
          </c:cat>
          <c:val>
            <c:numRef>
              <c:f>pivots!$C$58:$C$61</c:f>
              <c:numCache>
                <c:formatCode>#,##0</c:formatCode>
                <c:ptCount val="3"/>
                <c:pt idx="0">
                  <c:v>132</c:v>
                </c:pt>
                <c:pt idx="1">
                  <c:v>63</c:v>
                </c:pt>
                <c:pt idx="2">
                  <c:v>206</c:v>
                </c:pt>
              </c:numCache>
            </c:numRef>
          </c:val>
          <c:extLst>
            <c:ext xmlns:c16="http://schemas.microsoft.com/office/drawing/2014/chart" uri="{C3380CC4-5D6E-409C-BE32-E72D297353CC}">
              <c16:uniqueId val="{00000001-E2C0-4FD9-A10C-180CD99BBCDB}"/>
            </c:ext>
          </c:extLst>
        </c:ser>
        <c:dLbls>
          <c:dLblPos val="ctr"/>
          <c:showLegendKey val="0"/>
          <c:showVal val="1"/>
          <c:showCatName val="0"/>
          <c:showSerName val="0"/>
          <c:showPercent val="0"/>
          <c:showBubbleSize val="0"/>
        </c:dLbls>
        <c:gapWidth val="25"/>
        <c:overlap val="100"/>
        <c:axId val="1897059376"/>
        <c:axId val="1897051216"/>
      </c:barChart>
      <c:catAx>
        <c:axId val="189705937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51216"/>
        <c:crosses val="autoZero"/>
        <c:auto val="1"/>
        <c:lblAlgn val="ctr"/>
        <c:lblOffset val="100"/>
        <c:noMultiLvlLbl val="0"/>
      </c:catAx>
      <c:valAx>
        <c:axId val="1897051216"/>
        <c:scaling>
          <c:orientation val="minMax"/>
        </c:scaling>
        <c:delete val="1"/>
        <c:axPos val="l"/>
        <c:numFmt formatCode="0%" sourceLinked="1"/>
        <c:majorTickMark val="out"/>
        <c:minorTickMark val="none"/>
        <c:tickLblPos val="nextTo"/>
        <c:crossAx val="1897059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[Call-Center-Report using DataAnalytics.xlsx]pivots!Rep satisfaction</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pivots!$B$66</c:f>
              <c:strCache>
                <c:ptCount val="1"/>
                <c:pt idx="0">
                  <c:v>Total</c:v>
                </c:pt>
              </c:strCache>
            </c:strRef>
          </c:tx>
          <c:spPr>
            <a:solidFill>
              <a:schemeClr val="accent1"/>
            </a:solidFill>
            <a:ln>
              <a:noFill/>
            </a:ln>
            <a:effectLst/>
          </c:spPr>
          <c:invertIfNegative val="0"/>
          <c:cat>
            <c:strRef>
              <c:f>pivots!$A$67:$A$72</c:f>
              <c:strCache>
                <c:ptCount val="5"/>
                <c:pt idx="0">
                  <c:v>1</c:v>
                </c:pt>
                <c:pt idx="1">
                  <c:v>2</c:v>
                </c:pt>
                <c:pt idx="2">
                  <c:v>3</c:v>
                </c:pt>
                <c:pt idx="3">
                  <c:v>4</c:v>
                </c:pt>
                <c:pt idx="4">
                  <c:v>5</c:v>
                </c:pt>
              </c:strCache>
            </c:strRef>
          </c:cat>
          <c:val>
            <c:numRef>
              <c:f>pivots!$B$67:$B$72</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FAD9-40FF-AC33-58EF0D16EF79}"/>
            </c:ext>
          </c:extLst>
        </c:ser>
        <c:dLbls>
          <c:showLegendKey val="0"/>
          <c:showVal val="0"/>
          <c:showCatName val="0"/>
          <c:showSerName val="0"/>
          <c:showPercent val="0"/>
          <c:showBubbleSize val="0"/>
        </c:dLbls>
        <c:gapWidth val="10"/>
        <c:overlap val="-27"/>
        <c:axId val="1970687312"/>
        <c:axId val="1970687792"/>
      </c:barChart>
      <c:catAx>
        <c:axId val="1970687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70687792"/>
        <c:crosses val="autoZero"/>
        <c:auto val="1"/>
        <c:lblAlgn val="ctr"/>
        <c:lblOffset val="100"/>
        <c:tickLblSkip val="1"/>
        <c:noMultiLvlLbl val="0"/>
      </c:catAx>
      <c:valAx>
        <c:axId val="197068779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68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chart" Target="../charts/chart3.xml"/><Relationship Id="rId3" Type="http://schemas.openxmlformats.org/officeDocument/2006/relationships/image" Target="../media/image7.svg"/><Relationship Id="rId7" Type="http://schemas.openxmlformats.org/officeDocument/2006/relationships/image" Target="../media/image11.svg"/><Relationship Id="rId12" Type="http://schemas.openxmlformats.org/officeDocument/2006/relationships/chart" Target="../charts/chart2.xml"/><Relationship Id="rId2" Type="http://schemas.openxmlformats.org/officeDocument/2006/relationships/image" Target="../media/image6.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0.png"/><Relationship Id="rId11" Type="http://schemas.openxmlformats.org/officeDocument/2006/relationships/image" Target="../media/image15.svg"/><Relationship Id="rId5" Type="http://schemas.openxmlformats.org/officeDocument/2006/relationships/image" Target="../media/image9.svg"/><Relationship Id="rId15" Type="http://schemas.openxmlformats.org/officeDocument/2006/relationships/chart" Target="../charts/chart5.xml"/><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13" Type="http://schemas.openxmlformats.org/officeDocument/2006/relationships/image" Target="../media/image28.pn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11</xdr:col>
      <xdr:colOff>341814</xdr:colOff>
      <xdr:row>18</xdr:row>
      <xdr:rowOff>108856</xdr:rowOff>
    </xdr:from>
    <xdr:to>
      <xdr:col>14</xdr:col>
      <xdr:colOff>0</xdr:colOff>
      <xdr:row>30</xdr:row>
      <xdr:rowOff>119742</xdr:rowOff>
    </xdr:to>
    <mc:AlternateContent xmlns:mc="http://schemas.openxmlformats.org/markup-compatibility/2006" xmlns:a14="http://schemas.microsoft.com/office/drawing/2010/main">
      <mc:Choice Requires="a14">
        <xdr:graphicFrame macro="">
          <xdr:nvGraphicFramePr>
            <xdr:cNvPr id="83" name="Representative">
              <a:extLst>
                <a:ext uri="{FF2B5EF4-FFF2-40B4-BE49-F238E27FC236}">
                  <a16:creationId xmlns:a16="http://schemas.microsoft.com/office/drawing/2014/main" id="{AEB0FA9F-B59A-4607-A477-624C26B2741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504614" y="3777342"/>
              <a:ext cx="1933300" cy="2231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33745</xdr:colOff>
      <xdr:row>4</xdr:row>
      <xdr:rowOff>112121</xdr:rowOff>
    </xdr:from>
    <xdr:to>
      <xdr:col>15</xdr:col>
      <xdr:colOff>3266</xdr:colOff>
      <xdr:row>16</xdr:row>
      <xdr:rowOff>174171</xdr:rowOff>
    </xdr:to>
    <xdr:graphicFrame macro="">
      <xdr:nvGraphicFramePr>
        <xdr:cNvPr id="85" name="Chart 84">
          <a:extLst>
            <a:ext uri="{FF2B5EF4-FFF2-40B4-BE49-F238E27FC236}">
              <a16:creationId xmlns:a16="http://schemas.microsoft.com/office/drawing/2014/main" id="{EFECFEC1-0291-4FCC-8203-D4B6B333A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403860</xdr:colOff>
      <xdr:row>3</xdr:row>
      <xdr:rowOff>0</xdr:rowOff>
    </xdr:from>
    <xdr:to>
      <xdr:col>3</xdr:col>
      <xdr:colOff>91440</xdr:colOff>
      <xdr:row>8</xdr:row>
      <xdr:rowOff>0</xdr:rowOff>
    </xdr:to>
    <xdr:sp macro="" textlink="">
      <xdr:nvSpPr>
        <xdr:cNvPr id="3" name="Rectangle 2">
          <a:extLst>
            <a:ext uri="{FF2B5EF4-FFF2-40B4-BE49-F238E27FC236}">
              <a16:creationId xmlns:a16="http://schemas.microsoft.com/office/drawing/2014/main" id="{A7D1BFD0-D3F5-1B08-05F2-8DC840D46474}"/>
            </a:ext>
          </a:extLst>
        </xdr:cNvPr>
        <xdr:cNvSpPr/>
      </xdr:nvSpPr>
      <xdr:spPr>
        <a:xfrm>
          <a:off x="403860" y="892629"/>
          <a:ext cx="1451066" cy="925285"/>
        </a:xfrm>
        <a:prstGeom prst="rect">
          <a:avLst/>
        </a:prstGeom>
        <a:solidFill>
          <a:srgbClr val="FF3300"/>
        </a:solidFill>
        <a:effectLst>
          <a:outerShdw blurRad="254000" dist="127000" dir="2700000" algn="tl" rotWithShape="0">
            <a:prstClr val="black">
              <a:alpha val="5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2800" b="1">
              <a:solidFill>
                <a:schemeClr val="bg1"/>
              </a:solidFill>
              <a:latin typeface="+mj-lt"/>
            </a:rPr>
            <a:t>1,000</a:t>
          </a:r>
        </a:p>
      </xdr:txBody>
    </xdr:sp>
    <xdr:clientData/>
  </xdr:twoCellAnchor>
  <xdr:twoCellAnchor>
    <xdr:from>
      <xdr:col>1</xdr:col>
      <xdr:colOff>441960</xdr:colOff>
      <xdr:row>3</xdr:row>
      <xdr:rowOff>22860</xdr:rowOff>
    </xdr:from>
    <xdr:to>
      <xdr:col>2</xdr:col>
      <xdr:colOff>609600</xdr:colOff>
      <xdr:row>4</xdr:row>
      <xdr:rowOff>30480</xdr:rowOff>
    </xdr:to>
    <xdr:sp macro="" textlink="">
      <xdr:nvSpPr>
        <xdr:cNvPr id="4" name="TextBox 3">
          <a:extLst>
            <a:ext uri="{FF2B5EF4-FFF2-40B4-BE49-F238E27FC236}">
              <a16:creationId xmlns:a16="http://schemas.microsoft.com/office/drawing/2014/main" id="{354E95C0-6A86-D05A-130F-E5BB1C03D7A6}"/>
            </a:ext>
          </a:extLst>
        </xdr:cNvPr>
        <xdr:cNvSpPr txBox="1"/>
      </xdr:nvSpPr>
      <xdr:spPr>
        <a:xfrm>
          <a:off x="853440" y="571500"/>
          <a:ext cx="838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85000"/>
                </a:schemeClr>
              </a:solidFill>
            </a:rPr>
            <a:t>Calls</a:t>
          </a:r>
        </a:p>
        <a:p>
          <a:pPr algn="ctr"/>
          <a:endParaRPr lang="en-IN" sz="1100"/>
        </a:p>
      </xdr:txBody>
    </xdr:sp>
    <xdr:clientData/>
  </xdr:twoCellAnchor>
  <xdr:twoCellAnchor editAs="oneCell">
    <xdr:from>
      <xdr:col>1</xdr:col>
      <xdr:colOff>80276</xdr:colOff>
      <xdr:row>3</xdr:row>
      <xdr:rowOff>40564</xdr:rowOff>
    </xdr:from>
    <xdr:to>
      <xdr:col>1</xdr:col>
      <xdr:colOff>336900</xdr:colOff>
      <xdr:row>4</xdr:row>
      <xdr:rowOff>108082</xdr:rowOff>
    </xdr:to>
    <xdr:pic>
      <xdr:nvPicPr>
        <xdr:cNvPr id="5" name="Graphic 4" descr="Receiver with solid fill">
          <a:extLst>
            <a:ext uri="{FF2B5EF4-FFF2-40B4-BE49-F238E27FC236}">
              <a16:creationId xmlns:a16="http://schemas.microsoft.com/office/drawing/2014/main" id="{A6DDD42F-10DA-47FC-8B4B-37A5D5B65D2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915381">
          <a:off x="491756" y="589204"/>
          <a:ext cx="256624" cy="250397"/>
        </a:xfrm>
        <a:prstGeom prst="rect">
          <a:avLst/>
        </a:prstGeom>
      </xdr:spPr>
    </xdr:pic>
    <xdr:clientData/>
  </xdr:twoCellAnchor>
  <xdr:twoCellAnchor>
    <xdr:from>
      <xdr:col>1</xdr:col>
      <xdr:colOff>502920</xdr:colOff>
      <xdr:row>6</xdr:row>
      <xdr:rowOff>76200</xdr:rowOff>
    </xdr:from>
    <xdr:to>
      <xdr:col>2</xdr:col>
      <xdr:colOff>556260</xdr:colOff>
      <xdr:row>7</xdr:row>
      <xdr:rowOff>91440</xdr:rowOff>
    </xdr:to>
    <xdr:sp macro="" textlink="pivots!A14">
      <xdr:nvSpPr>
        <xdr:cNvPr id="6" name="TextBox 5">
          <a:extLst>
            <a:ext uri="{FF2B5EF4-FFF2-40B4-BE49-F238E27FC236}">
              <a16:creationId xmlns:a16="http://schemas.microsoft.com/office/drawing/2014/main" id="{D0B0AE2B-2588-A2CC-AF3B-A64F7AFBFACD}"/>
            </a:ext>
          </a:extLst>
        </xdr:cNvPr>
        <xdr:cNvSpPr txBox="1"/>
      </xdr:nvSpPr>
      <xdr:spPr>
        <a:xfrm>
          <a:off x="914400" y="1173480"/>
          <a:ext cx="7239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386579-C665-4552-B894-77F347CBC573}" type="TxLink">
            <a:rPr lang="en-US" sz="1100" b="1" i="0" u="none" strike="noStrike">
              <a:solidFill>
                <a:schemeClr val="accent2">
                  <a:lumMod val="20000"/>
                  <a:lumOff val="80000"/>
                </a:schemeClr>
              </a:solidFill>
              <a:latin typeface="+mj-lt"/>
            </a:rPr>
            <a:pPr/>
            <a:t>189</a:t>
          </a:fld>
          <a:endParaRPr lang="en-IN" sz="1100" b="1">
            <a:solidFill>
              <a:schemeClr val="accent2">
                <a:lumMod val="20000"/>
                <a:lumOff val="80000"/>
              </a:schemeClr>
            </a:solidFill>
            <a:latin typeface="+mj-lt"/>
          </a:endParaRPr>
        </a:p>
      </xdr:txBody>
    </xdr:sp>
    <xdr:clientData/>
  </xdr:twoCellAnchor>
  <xdr:twoCellAnchor>
    <xdr:from>
      <xdr:col>1</xdr:col>
      <xdr:colOff>0</xdr:colOff>
      <xdr:row>10</xdr:row>
      <xdr:rowOff>0</xdr:rowOff>
    </xdr:from>
    <xdr:to>
      <xdr:col>3</xdr:col>
      <xdr:colOff>99060</xdr:colOff>
      <xdr:row>15</xdr:row>
      <xdr:rowOff>0</xdr:rowOff>
    </xdr:to>
    <xdr:sp macro="" textlink="pivots!B4">
      <xdr:nvSpPr>
        <xdr:cNvPr id="28" name="Rectangle 27">
          <a:extLst>
            <a:ext uri="{FF2B5EF4-FFF2-40B4-BE49-F238E27FC236}">
              <a16:creationId xmlns:a16="http://schemas.microsoft.com/office/drawing/2014/main" id="{8FC857EE-894D-4873-ABF7-1E7206B1B6DD}"/>
            </a:ext>
          </a:extLst>
        </xdr:cNvPr>
        <xdr:cNvSpPr/>
      </xdr:nvSpPr>
      <xdr:spPr>
        <a:xfrm>
          <a:off x="413657" y="2188029"/>
          <a:ext cx="1448889" cy="925285"/>
        </a:xfrm>
        <a:prstGeom prst="rect">
          <a:avLst/>
        </a:prstGeom>
        <a:solidFill>
          <a:srgbClr val="FF3300"/>
        </a:solidFill>
        <a:effectLst>
          <a:outerShdw blurRad="254000" dist="127000" dir="2700000" algn="tl" rotWithShape="0">
            <a:prstClr val="black">
              <a:alpha val="5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AF6896F2-5678-438A-A7FD-F9B0D3448D28}" type="TxLink">
            <a:rPr lang="en-US" sz="2400" b="0" i="0" u="none" strike="noStrike">
              <a:solidFill>
                <a:schemeClr val="bg1"/>
              </a:solidFill>
              <a:latin typeface="+mj-lt"/>
            </a:rPr>
            <a:pPr algn="ctr"/>
            <a:t>$96,623</a:t>
          </a:fld>
          <a:endParaRPr lang="en-IN" sz="2400" b="1">
            <a:solidFill>
              <a:schemeClr val="bg1"/>
            </a:solidFill>
            <a:latin typeface="+mj-lt"/>
          </a:endParaRPr>
        </a:p>
      </xdr:txBody>
    </xdr:sp>
    <xdr:clientData/>
  </xdr:twoCellAnchor>
  <xdr:twoCellAnchor>
    <xdr:from>
      <xdr:col>1</xdr:col>
      <xdr:colOff>403860</xdr:colOff>
      <xdr:row>10</xdr:row>
      <xdr:rowOff>30480</xdr:rowOff>
    </xdr:from>
    <xdr:to>
      <xdr:col>2</xdr:col>
      <xdr:colOff>571500</xdr:colOff>
      <xdr:row>11</xdr:row>
      <xdr:rowOff>38100</xdr:rowOff>
    </xdr:to>
    <xdr:sp macro="" textlink="">
      <xdr:nvSpPr>
        <xdr:cNvPr id="29" name="TextBox 28">
          <a:extLst>
            <a:ext uri="{FF2B5EF4-FFF2-40B4-BE49-F238E27FC236}">
              <a16:creationId xmlns:a16="http://schemas.microsoft.com/office/drawing/2014/main" id="{C7B1D958-2280-4D88-8678-E41BCE333B0F}"/>
            </a:ext>
          </a:extLst>
        </xdr:cNvPr>
        <xdr:cNvSpPr txBox="1"/>
      </xdr:nvSpPr>
      <xdr:spPr>
        <a:xfrm>
          <a:off x="815340" y="1859280"/>
          <a:ext cx="838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85000"/>
                </a:schemeClr>
              </a:solidFill>
              <a:latin typeface="+mj-lt"/>
            </a:rPr>
            <a:t>Amount</a:t>
          </a:r>
        </a:p>
        <a:p>
          <a:pPr algn="ctr"/>
          <a:endParaRPr lang="en-IN" sz="1100"/>
        </a:p>
      </xdr:txBody>
    </xdr:sp>
    <xdr:clientData/>
  </xdr:twoCellAnchor>
  <xdr:twoCellAnchor>
    <xdr:from>
      <xdr:col>1</xdr:col>
      <xdr:colOff>381000</xdr:colOff>
      <xdr:row>13</xdr:row>
      <xdr:rowOff>83820</xdr:rowOff>
    </xdr:from>
    <xdr:to>
      <xdr:col>2</xdr:col>
      <xdr:colOff>434340</xdr:colOff>
      <xdr:row>14</xdr:row>
      <xdr:rowOff>99060</xdr:rowOff>
    </xdr:to>
    <xdr:sp macro="" textlink="pivots!B14">
      <xdr:nvSpPr>
        <xdr:cNvPr id="31" name="TextBox 30">
          <a:extLst>
            <a:ext uri="{FF2B5EF4-FFF2-40B4-BE49-F238E27FC236}">
              <a16:creationId xmlns:a16="http://schemas.microsoft.com/office/drawing/2014/main" id="{8FEB7FBD-006E-49BC-9F50-5E8BC6F7D94E}"/>
            </a:ext>
          </a:extLst>
        </xdr:cNvPr>
        <xdr:cNvSpPr txBox="1"/>
      </xdr:nvSpPr>
      <xdr:spPr>
        <a:xfrm>
          <a:off x="792480" y="2461260"/>
          <a:ext cx="7239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4AAA3C-7E37-46D0-89D5-A838218D2904}" type="TxLink">
            <a:rPr lang="en-US" sz="1100" b="0" i="0" u="none" strike="noStrike">
              <a:solidFill>
                <a:schemeClr val="bg1">
                  <a:lumMod val="85000"/>
                </a:schemeClr>
              </a:solidFill>
              <a:latin typeface="+mj-lt"/>
            </a:rPr>
            <a:pPr/>
            <a:t>$18,415</a:t>
          </a:fld>
          <a:endParaRPr lang="en-IN" sz="1100" b="1">
            <a:solidFill>
              <a:schemeClr val="bg1">
                <a:lumMod val="85000"/>
              </a:schemeClr>
            </a:solidFill>
            <a:latin typeface="+mj-lt"/>
          </a:endParaRPr>
        </a:p>
      </xdr:txBody>
    </xdr:sp>
    <xdr:clientData/>
  </xdr:twoCellAnchor>
  <xdr:twoCellAnchor>
    <xdr:from>
      <xdr:col>1</xdr:col>
      <xdr:colOff>495300</xdr:colOff>
      <xdr:row>20</xdr:row>
      <xdr:rowOff>83820</xdr:rowOff>
    </xdr:from>
    <xdr:to>
      <xdr:col>2</xdr:col>
      <xdr:colOff>548640</xdr:colOff>
      <xdr:row>21</xdr:row>
      <xdr:rowOff>99060</xdr:rowOff>
    </xdr:to>
    <xdr:sp macro="" textlink="pivots!A14">
      <xdr:nvSpPr>
        <xdr:cNvPr id="35" name="TextBox 34">
          <a:extLst>
            <a:ext uri="{FF2B5EF4-FFF2-40B4-BE49-F238E27FC236}">
              <a16:creationId xmlns:a16="http://schemas.microsoft.com/office/drawing/2014/main" id="{EA1D9CFB-E13E-4F32-9738-010AFE89DFF0}"/>
            </a:ext>
          </a:extLst>
        </xdr:cNvPr>
        <xdr:cNvSpPr txBox="1"/>
      </xdr:nvSpPr>
      <xdr:spPr>
        <a:xfrm>
          <a:off x="906780" y="3741420"/>
          <a:ext cx="7239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386579-C665-4552-B894-77F347CBC573}" type="TxLink">
            <a:rPr lang="en-US" sz="1100" b="1" i="0" u="none" strike="noStrike">
              <a:solidFill>
                <a:schemeClr val="accent2">
                  <a:lumMod val="20000"/>
                  <a:lumOff val="80000"/>
                </a:schemeClr>
              </a:solidFill>
              <a:latin typeface="+mj-lt"/>
            </a:rPr>
            <a:pPr/>
            <a:t>189</a:t>
          </a:fld>
          <a:endParaRPr lang="en-IN" sz="1100" b="1">
            <a:solidFill>
              <a:schemeClr val="accent2">
                <a:lumMod val="20000"/>
                <a:lumOff val="80000"/>
              </a:schemeClr>
            </a:solidFill>
            <a:latin typeface="+mj-lt"/>
          </a:endParaRPr>
        </a:p>
      </xdr:txBody>
    </xdr:sp>
    <xdr:clientData/>
  </xdr:twoCellAnchor>
  <xdr:twoCellAnchor>
    <xdr:from>
      <xdr:col>1</xdr:col>
      <xdr:colOff>388620</xdr:colOff>
      <xdr:row>25</xdr:row>
      <xdr:rowOff>38100</xdr:rowOff>
    </xdr:from>
    <xdr:to>
      <xdr:col>2</xdr:col>
      <xdr:colOff>571500</xdr:colOff>
      <xdr:row>26</xdr:row>
      <xdr:rowOff>45720</xdr:rowOff>
    </xdr:to>
    <xdr:sp macro="" textlink="">
      <xdr:nvSpPr>
        <xdr:cNvPr id="37" name="TextBox 36">
          <a:extLst>
            <a:ext uri="{FF2B5EF4-FFF2-40B4-BE49-F238E27FC236}">
              <a16:creationId xmlns:a16="http://schemas.microsoft.com/office/drawing/2014/main" id="{405A53C7-F34F-4994-B83D-B79C3683788B}"/>
            </a:ext>
          </a:extLst>
        </xdr:cNvPr>
        <xdr:cNvSpPr txBox="1"/>
      </xdr:nvSpPr>
      <xdr:spPr>
        <a:xfrm>
          <a:off x="800100" y="4610100"/>
          <a:ext cx="8534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434340</xdr:colOff>
      <xdr:row>32</xdr:row>
      <xdr:rowOff>22860</xdr:rowOff>
    </xdr:from>
    <xdr:to>
      <xdr:col>2</xdr:col>
      <xdr:colOff>601980</xdr:colOff>
      <xdr:row>33</xdr:row>
      <xdr:rowOff>30480</xdr:rowOff>
    </xdr:to>
    <xdr:sp macro="" textlink="">
      <xdr:nvSpPr>
        <xdr:cNvPr id="41" name="TextBox 40">
          <a:extLst>
            <a:ext uri="{FF2B5EF4-FFF2-40B4-BE49-F238E27FC236}">
              <a16:creationId xmlns:a16="http://schemas.microsoft.com/office/drawing/2014/main" id="{3877F13D-FBC5-4B9B-8DF7-85598ACF3997}"/>
            </a:ext>
          </a:extLst>
        </xdr:cNvPr>
        <xdr:cNvSpPr txBox="1"/>
      </xdr:nvSpPr>
      <xdr:spPr>
        <a:xfrm>
          <a:off x="845820" y="5875020"/>
          <a:ext cx="838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495300</xdr:colOff>
      <xdr:row>35</xdr:row>
      <xdr:rowOff>83820</xdr:rowOff>
    </xdr:from>
    <xdr:to>
      <xdr:col>2</xdr:col>
      <xdr:colOff>548640</xdr:colOff>
      <xdr:row>36</xdr:row>
      <xdr:rowOff>99060</xdr:rowOff>
    </xdr:to>
    <xdr:sp macro="" textlink="pivots!A14">
      <xdr:nvSpPr>
        <xdr:cNvPr id="43" name="TextBox 42">
          <a:extLst>
            <a:ext uri="{FF2B5EF4-FFF2-40B4-BE49-F238E27FC236}">
              <a16:creationId xmlns:a16="http://schemas.microsoft.com/office/drawing/2014/main" id="{26999A6C-E6E1-46F5-83FD-B9E903A9D975}"/>
            </a:ext>
          </a:extLst>
        </xdr:cNvPr>
        <xdr:cNvSpPr txBox="1"/>
      </xdr:nvSpPr>
      <xdr:spPr>
        <a:xfrm>
          <a:off x="906780" y="6484620"/>
          <a:ext cx="7239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386579-C665-4552-B894-77F347CBC573}" type="TxLink">
            <a:rPr lang="en-US" sz="1100" b="1" i="0" u="none" strike="noStrike">
              <a:solidFill>
                <a:schemeClr val="accent2">
                  <a:lumMod val="20000"/>
                  <a:lumOff val="80000"/>
                </a:schemeClr>
              </a:solidFill>
              <a:latin typeface="+mj-lt"/>
            </a:rPr>
            <a:pPr/>
            <a:t>189</a:t>
          </a:fld>
          <a:endParaRPr lang="en-IN" sz="1100" b="1">
            <a:solidFill>
              <a:schemeClr val="accent2">
                <a:lumMod val="20000"/>
                <a:lumOff val="80000"/>
              </a:schemeClr>
            </a:solidFill>
            <a:latin typeface="+mj-lt"/>
          </a:endParaRPr>
        </a:p>
      </xdr:txBody>
    </xdr:sp>
    <xdr:clientData/>
  </xdr:twoCellAnchor>
  <xdr:twoCellAnchor>
    <xdr:from>
      <xdr:col>1</xdr:col>
      <xdr:colOff>434340</xdr:colOff>
      <xdr:row>33</xdr:row>
      <xdr:rowOff>22860</xdr:rowOff>
    </xdr:from>
    <xdr:to>
      <xdr:col>2</xdr:col>
      <xdr:colOff>601980</xdr:colOff>
      <xdr:row>34</xdr:row>
      <xdr:rowOff>30480</xdr:rowOff>
    </xdr:to>
    <xdr:sp macro="" textlink="">
      <xdr:nvSpPr>
        <xdr:cNvPr id="54" name="TextBox 53">
          <a:extLst>
            <a:ext uri="{FF2B5EF4-FFF2-40B4-BE49-F238E27FC236}">
              <a16:creationId xmlns:a16="http://schemas.microsoft.com/office/drawing/2014/main" id="{EE351F7A-DC8D-44FF-B24B-BA61512AF0A4}"/>
            </a:ext>
          </a:extLst>
        </xdr:cNvPr>
        <xdr:cNvSpPr txBox="1"/>
      </xdr:nvSpPr>
      <xdr:spPr>
        <a:xfrm>
          <a:off x="845820" y="6057900"/>
          <a:ext cx="838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495300</xdr:colOff>
      <xdr:row>36</xdr:row>
      <xdr:rowOff>83820</xdr:rowOff>
    </xdr:from>
    <xdr:to>
      <xdr:col>2</xdr:col>
      <xdr:colOff>548640</xdr:colOff>
      <xdr:row>37</xdr:row>
      <xdr:rowOff>99060</xdr:rowOff>
    </xdr:to>
    <xdr:sp macro="" textlink="pivots!A14">
      <xdr:nvSpPr>
        <xdr:cNvPr id="56" name="TextBox 55">
          <a:extLst>
            <a:ext uri="{FF2B5EF4-FFF2-40B4-BE49-F238E27FC236}">
              <a16:creationId xmlns:a16="http://schemas.microsoft.com/office/drawing/2014/main" id="{A9BDB1AE-9ACF-4755-A504-F22F5EB97026}"/>
            </a:ext>
          </a:extLst>
        </xdr:cNvPr>
        <xdr:cNvSpPr txBox="1"/>
      </xdr:nvSpPr>
      <xdr:spPr>
        <a:xfrm>
          <a:off x="906780" y="6667500"/>
          <a:ext cx="7239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386579-C665-4552-B894-77F347CBC573}" type="TxLink">
            <a:rPr lang="en-US" sz="1100" b="1" i="0" u="none" strike="noStrike">
              <a:solidFill>
                <a:schemeClr val="accent2">
                  <a:lumMod val="20000"/>
                  <a:lumOff val="80000"/>
                </a:schemeClr>
              </a:solidFill>
              <a:latin typeface="+mj-lt"/>
            </a:rPr>
            <a:pPr/>
            <a:t>189</a:t>
          </a:fld>
          <a:endParaRPr lang="en-IN" sz="1100" b="1">
            <a:solidFill>
              <a:schemeClr val="accent2">
                <a:lumMod val="20000"/>
                <a:lumOff val="80000"/>
              </a:schemeClr>
            </a:solidFill>
            <a:latin typeface="+mj-lt"/>
          </a:endParaRPr>
        </a:p>
      </xdr:txBody>
    </xdr:sp>
    <xdr:clientData/>
  </xdr:twoCellAnchor>
  <xdr:twoCellAnchor>
    <xdr:from>
      <xdr:col>1</xdr:col>
      <xdr:colOff>0</xdr:colOff>
      <xdr:row>18</xdr:row>
      <xdr:rowOff>0</xdr:rowOff>
    </xdr:from>
    <xdr:to>
      <xdr:col>3</xdr:col>
      <xdr:colOff>99060</xdr:colOff>
      <xdr:row>22</xdr:row>
      <xdr:rowOff>175260</xdr:rowOff>
    </xdr:to>
    <xdr:sp macro="" textlink="pivots!C4">
      <xdr:nvSpPr>
        <xdr:cNvPr id="63" name="Rectangle 62">
          <a:extLst>
            <a:ext uri="{FF2B5EF4-FFF2-40B4-BE49-F238E27FC236}">
              <a16:creationId xmlns:a16="http://schemas.microsoft.com/office/drawing/2014/main" id="{28F223DB-D850-4DA4-B612-271C1E1B661C}"/>
            </a:ext>
          </a:extLst>
        </xdr:cNvPr>
        <xdr:cNvSpPr/>
      </xdr:nvSpPr>
      <xdr:spPr>
        <a:xfrm>
          <a:off x="411480" y="3291840"/>
          <a:ext cx="1440180" cy="906780"/>
        </a:xfrm>
        <a:prstGeom prst="rect">
          <a:avLst/>
        </a:prstGeom>
        <a:solidFill>
          <a:srgbClr val="FF3300"/>
        </a:solidFill>
        <a:effectLst>
          <a:outerShdw blurRad="254000" dist="127000" dir="2700000" algn="tl" rotWithShape="0">
            <a:prstClr val="black">
              <a:alpha val="5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D0C05928-D8C5-4E3E-8133-3129D7BF566A}" type="TxLink">
            <a:rPr lang="en-US" sz="2400" b="0" i="0" u="none" strike="noStrike">
              <a:solidFill>
                <a:schemeClr val="bg1"/>
              </a:solidFill>
              <a:latin typeface="+mj-lt"/>
            </a:rPr>
            <a:pPr algn="ctr"/>
            <a:t>89,850</a:t>
          </a:fld>
          <a:endParaRPr lang="en-IN" sz="2400" b="1">
            <a:solidFill>
              <a:schemeClr val="bg1"/>
            </a:solidFill>
            <a:latin typeface="+mj-lt"/>
          </a:endParaRPr>
        </a:p>
      </xdr:txBody>
    </xdr:sp>
    <xdr:clientData/>
  </xdr:twoCellAnchor>
  <xdr:twoCellAnchor>
    <xdr:from>
      <xdr:col>1</xdr:col>
      <xdr:colOff>365760</xdr:colOff>
      <xdr:row>18</xdr:row>
      <xdr:rowOff>38100</xdr:rowOff>
    </xdr:from>
    <xdr:to>
      <xdr:col>2</xdr:col>
      <xdr:colOff>548640</xdr:colOff>
      <xdr:row>19</xdr:row>
      <xdr:rowOff>45720</xdr:rowOff>
    </xdr:to>
    <xdr:sp macro="" textlink="">
      <xdr:nvSpPr>
        <xdr:cNvPr id="64" name="TextBox 63">
          <a:extLst>
            <a:ext uri="{FF2B5EF4-FFF2-40B4-BE49-F238E27FC236}">
              <a16:creationId xmlns:a16="http://schemas.microsoft.com/office/drawing/2014/main" id="{F9705CDA-B170-4244-BBE4-C1D0267242A9}"/>
            </a:ext>
          </a:extLst>
        </xdr:cNvPr>
        <xdr:cNvSpPr txBox="1"/>
      </xdr:nvSpPr>
      <xdr:spPr>
        <a:xfrm>
          <a:off x="777240" y="3329940"/>
          <a:ext cx="8534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85000"/>
                </a:schemeClr>
              </a:solidFill>
            </a:rPr>
            <a:t>Duration</a:t>
          </a:r>
        </a:p>
        <a:p>
          <a:endParaRPr lang="en-IN" sz="1100" b="1">
            <a:solidFill>
              <a:schemeClr val="bg1">
                <a:lumMod val="85000"/>
              </a:schemeClr>
            </a:solidFill>
          </a:endParaRPr>
        </a:p>
        <a:p>
          <a:pPr algn="ctr"/>
          <a:endParaRPr lang="en-IN" sz="1100"/>
        </a:p>
      </xdr:txBody>
    </xdr:sp>
    <xdr:clientData/>
  </xdr:twoCellAnchor>
  <xdr:twoCellAnchor>
    <xdr:from>
      <xdr:col>1</xdr:col>
      <xdr:colOff>403860</xdr:colOff>
      <xdr:row>21</xdr:row>
      <xdr:rowOff>76200</xdr:rowOff>
    </xdr:from>
    <xdr:to>
      <xdr:col>2</xdr:col>
      <xdr:colOff>457200</xdr:colOff>
      <xdr:row>22</xdr:row>
      <xdr:rowOff>91440</xdr:rowOff>
    </xdr:to>
    <xdr:sp macro="" textlink="pivots!C14">
      <xdr:nvSpPr>
        <xdr:cNvPr id="66" name="TextBox 65">
          <a:extLst>
            <a:ext uri="{FF2B5EF4-FFF2-40B4-BE49-F238E27FC236}">
              <a16:creationId xmlns:a16="http://schemas.microsoft.com/office/drawing/2014/main" id="{8214B739-E24C-4283-92CA-3A639EE74CB0}"/>
            </a:ext>
          </a:extLst>
        </xdr:cNvPr>
        <xdr:cNvSpPr txBox="1"/>
      </xdr:nvSpPr>
      <xdr:spPr>
        <a:xfrm>
          <a:off x="815340" y="3916680"/>
          <a:ext cx="7239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46AB10-8080-401D-9699-5608750DCAAD}" type="TxLink">
            <a:rPr lang="en-US" sz="1100" b="0" i="0" u="none" strike="noStrike">
              <a:solidFill>
                <a:schemeClr val="bg1">
                  <a:lumMod val="85000"/>
                </a:schemeClr>
              </a:solidFill>
              <a:latin typeface="+mj-lt"/>
            </a:rPr>
            <a:pPr/>
            <a:t>16,834</a:t>
          </a:fld>
          <a:endParaRPr lang="en-IN" sz="1100" b="1">
            <a:solidFill>
              <a:schemeClr val="bg1">
                <a:lumMod val="85000"/>
              </a:schemeClr>
            </a:solidFill>
            <a:latin typeface="+mj-lt"/>
          </a:endParaRPr>
        </a:p>
      </xdr:txBody>
    </xdr:sp>
    <xdr:clientData/>
  </xdr:twoCellAnchor>
  <xdr:twoCellAnchor>
    <xdr:from>
      <xdr:col>1</xdr:col>
      <xdr:colOff>495300</xdr:colOff>
      <xdr:row>28</xdr:row>
      <xdr:rowOff>83820</xdr:rowOff>
    </xdr:from>
    <xdr:to>
      <xdr:col>2</xdr:col>
      <xdr:colOff>548640</xdr:colOff>
      <xdr:row>29</xdr:row>
      <xdr:rowOff>99060</xdr:rowOff>
    </xdr:to>
    <xdr:sp macro="" textlink="pivots!A14">
      <xdr:nvSpPr>
        <xdr:cNvPr id="67" name="TextBox 66">
          <a:extLst>
            <a:ext uri="{FF2B5EF4-FFF2-40B4-BE49-F238E27FC236}">
              <a16:creationId xmlns:a16="http://schemas.microsoft.com/office/drawing/2014/main" id="{24716C1E-7DAB-4991-8C6C-2E0AA6479931}"/>
            </a:ext>
          </a:extLst>
        </xdr:cNvPr>
        <xdr:cNvSpPr txBox="1"/>
      </xdr:nvSpPr>
      <xdr:spPr>
        <a:xfrm>
          <a:off x="906780" y="5204460"/>
          <a:ext cx="7239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386579-C665-4552-B894-77F347CBC573}" type="TxLink">
            <a:rPr lang="en-US" sz="1100" b="1" i="0" u="none" strike="noStrike">
              <a:solidFill>
                <a:schemeClr val="accent2">
                  <a:lumMod val="20000"/>
                  <a:lumOff val="80000"/>
                </a:schemeClr>
              </a:solidFill>
              <a:latin typeface="+mj-lt"/>
            </a:rPr>
            <a:pPr/>
            <a:t>189</a:t>
          </a:fld>
          <a:endParaRPr lang="en-IN" sz="1100" b="1">
            <a:solidFill>
              <a:schemeClr val="accent2">
                <a:lumMod val="20000"/>
                <a:lumOff val="80000"/>
              </a:schemeClr>
            </a:solidFill>
            <a:latin typeface="+mj-lt"/>
          </a:endParaRPr>
        </a:p>
      </xdr:txBody>
    </xdr:sp>
    <xdr:clientData/>
  </xdr:twoCellAnchor>
  <xdr:twoCellAnchor>
    <xdr:from>
      <xdr:col>1</xdr:col>
      <xdr:colOff>0</xdr:colOff>
      <xdr:row>26</xdr:row>
      <xdr:rowOff>0</xdr:rowOff>
    </xdr:from>
    <xdr:to>
      <xdr:col>3</xdr:col>
      <xdr:colOff>114300</xdr:colOff>
      <xdr:row>31</xdr:row>
      <xdr:rowOff>0</xdr:rowOff>
    </xdr:to>
    <xdr:sp macro="" textlink="pivots!D4">
      <xdr:nvSpPr>
        <xdr:cNvPr id="68" name="Rectangle 67">
          <a:extLst>
            <a:ext uri="{FF2B5EF4-FFF2-40B4-BE49-F238E27FC236}">
              <a16:creationId xmlns:a16="http://schemas.microsoft.com/office/drawing/2014/main" id="{B8F43AE6-3DE1-4FA4-93B7-74172887B6AE}"/>
            </a:ext>
          </a:extLst>
        </xdr:cNvPr>
        <xdr:cNvSpPr/>
      </xdr:nvSpPr>
      <xdr:spPr>
        <a:xfrm>
          <a:off x="413657" y="5148943"/>
          <a:ext cx="1464129" cy="925286"/>
        </a:xfrm>
        <a:prstGeom prst="rect">
          <a:avLst/>
        </a:prstGeom>
        <a:solidFill>
          <a:srgbClr val="FF3300"/>
        </a:solidFill>
        <a:effectLst>
          <a:outerShdw blurRad="254000" dist="127000" dir="2700000" algn="tl" rotWithShape="0">
            <a:prstClr val="black">
              <a:alpha val="5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7D48E2C3-150A-4FC4-97A7-D93899E273E2}" type="TxLink">
            <a:rPr lang="en-US" sz="2800" b="0" i="0" u="none" strike="noStrike">
              <a:solidFill>
                <a:schemeClr val="bg1"/>
              </a:solidFill>
              <a:latin typeface="+mj-lt"/>
            </a:rPr>
            <a:pPr algn="ctr"/>
            <a:t>3.9</a:t>
          </a:fld>
          <a:endParaRPr lang="en-IN" sz="2800" b="1">
            <a:solidFill>
              <a:schemeClr val="bg1"/>
            </a:solidFill>
            <a:latin typeface="+mj-lt"/>
          </a:endParaRPr>
        </a:p>
      </xdr:txBody>
    </xdr:sp>
    <xdr:clientData/>
  </xdr:twoCellAnchor>
  <xdr:twoCellAnchor>
    <xdr:from>
      <xdr:col>1</xdr:col>
      <xdr:colOff>350520</xdr:colOff>
      <xdr:row>26</xdr:row>
      <xdr:rowOff>45720</xdr:rowOff>
    </xdr:from>
    <xdr:to>
      <xdr:col>3</xdr:col>
      <xdr:colOff>137160</xdr:colOff>
      <xdr:row>27</xdr:row>
      <xdr:rowOff>91440</xdr:rowOff>
    </xdr:to>
    <xdr:sp macro="" textlink="">
      <xdr:nvSpPr>
        <xdr:cNvPr id="69" name="TextBox 68">
          <a:extLst>
            <a:ext uri="{FF2B5EF4-FFF2-40B4-BE49-F238E27FC236}">
              <a16:creationId xmlns:a16="http://schemas.microsoft.com/office/drawing/2014/main" id="{6B1D3FB3-23E3-4F3A-86EE-9BBB9BCC259C}"/>
            </a:ext>
          </a:extLst>
        </xdr:cNvPr>
        <xdr:cNvSpPr txBox="1"/>
      </xdr:nvSpPr>
      <xdr:spPr>
        <a:xfrm>
          <a:off x="762000" y="4800600"/>
          <a:ext cx="11277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85000"/>
                </a:schemeClr>
              </a:solidFill>
            </a:rPr>
            <a:t>Avg.Rating</a:t>
          </a:r>
        </a:p>
        <a:p>
          <a:pPr algn="ctr"/>
          <a:endParaRPr lang="en-IN" sz="1100"/>
        </a:p>
      </xdr:txBody>
    </xdr:sp>
    <xdr:clientData/>
  </xdr:twoCellAnchor>
  <xdr:twoCellAnchor>
    <xdr:from>
      <xdr:col>1</xdr:col>
      <xdr:colOff>495300</xdr:colOff>
      <xdr:row>29</xdr:row>
      <xdr:rowOff>83820</xdr:rowOff>
    </xdr:from>
    <xdr:to>
      <xdr:col>2</xdr:col>
      <xdr:colOff>548640</xdr:colOff>
      <xdr:row>30</xdr:row>
      <xdr:rowOff>99060</xdr:rowOff>
    </xdr:to>
    <xdr:sp macro="" textlink="pivots!D14">
      <xdr:nvSpPr>
        <xdr:cNvPr id="71" name="TextBox 70">
          <a:extLst>
            <a:ext uri="{FF2B5EF4-FFF2-40B4-BE49-F238E27FC236}">
              <a16:creationId xmlns:a16="http://schemas.microsoft.com/office/drawing/2014/main" id="{A7543CA5-3964-48D3-9444-655F1B9F044F}"/>
            </a:ext>
          </a:extLst>
        </xdr:cNvPr>
        <xdr:cNvSpPr txBox="1"/>
      </xdr:nvSpPr>
      <xdr:spPr>
        <a:xfrm>
          <a:off x="906780" y="5387340"/>
          <a:ext cx="7239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7C0902-113E-4675-B3D0-FB0E13F34C72}" type="TxLink">
            <a:rPr lang="en-US" sz="1100" b="0" i="0" u="none" strike="noStrike">
              <a:solidFill>
                <a:schemeClr val="bg1">
                  <a:lumMod val="85000"/>
                </a:schemeClr>
              </a:solidFill>
              <a:latin typeface="+mj-lt"/>
            </a:rPr>
            <a:pPr/>
            <a:t>3.9</a:t>
          </a:fld>
          <a:endParaRPr lang="en-IN" sz="1100" b="1">
            <a:solidFill>
              <a:schemeClr val="bg1">
                <a:lumMod val="85000"/>
              </a:schemeClr>
            </a:solidFill>
            <a:latin typeface="+mj-lt"/>
          </a:endParaRPr>
        </a:p>
      </xdr:txBody>
    </xdr:sp>
    <xdr:clientData/>
  </xdr:twoCellAnchor>
  <xdr:twoCellAnchor>
    <xdr:from>
      <xdr:col>1</xdr:col>
      <xdr:colOff>647700</xdr:colOff>
      <xdr:row>37</xdr:row>
      <xdr:rowOff>53340</xdr:rowOff>
    </xdr:from>
    <xdr:to>
      <xdr:col>3</xdr:col>
      <xdr:colOff>30480</xdr:colOff>
      <xdr:row>38</xdr:row>
      <xdr:rowOff>68580</xdr:rowOff>
    </xdr:to>
    <xdr:sp macro="" textlink="pivots!A14">
      <xdr:nvSpPr>
        <xdr:cNvPr id="72" name="TextBox 71">
          <a:extLst>
            <a:ext uri="{FF2B5EF4-FFF2-40B4-BE49-F238E27FC236}">
              <a16:creationId xmlns:a16="http://schemas.microsoft.com/office/drawing/2014/main" id="{51F02C44-6243-4AC3-8095-B503D458D1A4}"/>
            </a:ext>
          </a:extLst>
        </xdr:cNvPr>
        <xdr:cNvSpPr txBox="1"/>
      </xdr:nvSpPr>
      <xdr:spPr>
        <a:xfrm>
          <a:off x="1059180" y="6819900"/>
          <a:ext cx="7239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386579-C665-4552-B894-77F347CBC573}" type="TxLink">
            <a:rPr lang="en-US" sz="1100" b="1" i="0" u="none" strike="noStrike">
              <a:solidFill>
                <a:schemeClr val="accent2">
                  <a:lumMod val="20000"/>
                  <a:lumOff val="80000"/>
                </a:schemeClr>
              </a:solidFill>
              <a:latin typeface="+mj-lt"/>
            </a:rPr>
            <a:pPr/>
            <a:t>189</a:t>
          </a:fld>
          <a:endParaRPr lang="en-IN" sz="1100" b="1">
            <a:solidFill>
              <a:schemeClr val="accent2">
                <a:lumMod val="20000"/>
                <a:lumOff val="80000"/>
              </a:schemeClr>
            </a:solidFill>
            <a:latin typeface="+mj-lt"/>
          </a:endParaRPr>
        </a:p>
      </xdr:txBody>
    </xdr:sp>
    <xdr:clientData/>
  </xdr:twoCellAnchor>
  <xdr:twoCellAnchor>
    <xdr:from>
      <xdr:col>1</xdr:col>
      <xdr:colOff>0</xdr:colOff>
      <xdr:row>34</xdr:row>
      <xdr:rowOff>0</xdr:rowOff>
    </xdr:from>
    <xdr:to>
      <xdr:col>3</xdr:col>
      <xdr:colOff>137160</xdr:colOff>
      <xdr:row>39</xdr:row>
      <xdr:rowOff>15240</xdr:rowOff>
    </xdr:to>
    <xdr:sp macro="" textlink="pivots!E4">
      <xdr:nvSpPr>
        <xdr:cNvPr id="73" name="Rectangle 72">
          <a:extLst>
            <a:ext uri="{FF2B5EF4-FFF2-40B4-BE49-F238E27FC236}">
              <a16:creationId xmlns:a16="http://schemas.microsoft.com/office/drawing/2014/main" id="{3A962245-3E15-454F-8899-56F6E681320D}"/>
            </a:ext>
          </a:extLst>
        </xdr:cNvPr>
        <xdr:cNvSpPr/>
      </xdr:nvSpPr>
      <xdr:spPr>
        <a:xfrm>
          <a:off x="411480" y="6217920"/>
          <a:ext cx="1478280" cy="929640"/>
        </a:xfrm>
        <a:prstGeom prst="rect">
          <a:avLst/>
        </a:prstGeom>
        <a:solidFill>
          <a:srgbClr val="FF3300"/>
        </a:solidFill>
        <a:effectLst>
          <a:outerShdw blurRad="254000" dist="127000" dir="2700000" algn="tl" rotWithShape="0">
            <a:prstClr val="black">
              <a:alpha val="5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50D54DDC-0A24-4312-BADB-FC2770831BFA}" type="TxLink">
            <a:rPr lang="en-US" sz="2400" b="0" i="0" u="none" strike="noStrike">
              <a:solidFill>
                <a:schemeClr val="bg1"/>
              </a:solidFill>
              <a:latin typeface="+mj-lt"/>
            </a:rPr>
            <a:pPr algn="ctr"/>
            <a:t>307</a:t>
          </a:fld>
          <a:endParaRPr lang="en-IN" sz="2400" b="1">
            <a:solidFill>
              <a:schemeClr val="bg1"/>
            </a:solidFill>
            <a:latin typeface="+mj-lt"/>
          </a:endParaRPr>
        </a:p>
      </xdr:txBody>
    </xdr:sp>
    <xdr:clientData/>
  </xdr:twoCellAnchor>
  <xdr:twoCellAnchor>
    <xdr:from>
      <xdr:col>1</xdr:col>
      <xdr:colOff>236220</xdr:colOff>
      <xdr:row>34</xdr:row>
      <xdr:rowOff>45720</xdr:rowOff>
    </xdr:from>
    <xdr:to>
      <xdr:col>3</xdr:col>
      <xdr:colOff>594360</xdr:colOff>
      <xdr:row>35</xdr:row>
      <xdr:rowOff>167640</xdr:rowOff>
    </xdr:to>
    <xdr:sp macro="" textlink="">
      <xdr:nvSpPr>
        <xdr:cNvPr id="74" name="TextBox 73">
          <a:extLst>
            <a:ext uri="{FF2B5EF4-FFF2-40B4-BE49-F238E27FC236}">
              <a16:creationId xmlns:a16="http://schemas.microsoft.com/office/drawing/2014/main" id="{AE703BFB-8E70-4CC7-9AF1-975D3FABB530}"/>
            </a:ext>
          </a:extLst>
        </xdr:cNvPr>
        <xdr:cNvSpPr txBox="1"/>
      </xdr:nvSpPr>
      <xdr:spPr>
        <a:xfrm>
          <a:off x="647700" y="6263640"/>
          <a:ext cx="16992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85000"/>
                </a:schemeClr>
              </a:solidFill>
            </a:rPr>
            <a:t>Happy</a:t>
          </a:r>
          <a:r>
            <a:rPr lang="en-IN" sz="1100" b="1" baseline="0">
              <a:solidFill>
                <a:schemeClr val="bg1">
                  <a:lumMod val="85000"/>
                </a:schemeClr>
              </a:solidFill>
            </a:rPr>
            <a:t> Callers</a:t>
          </a:r>
        </a:p>
        <a:p>
          <a:endParaRPr lang="en-IN" sz="1100" b="1">
            <a:solidFill>
              <a:schemeClr val="bg1">
                <a:lumMod val="85000"/>
              </a:schemeClr>
            </a:solidFill>
          </a:endParaRPr>
        </a:p>
        <a:p>
          <a:pPr algn="ctr"/>
          <a:endParaRPr lang="en-IN" sz="1100"/>
        </a:p>
      </xdr:txBody>
    </xdr:sp>
    <xdr:clientData/>
  </xdr:twoCellAnchor>
  <xdr:twoCellAnchor>
    <xdr:from>
      <xdr:col>1</xdr:col>
      <xdr:colOff>495300</xdr:colOff>
      <xdr:row>37</xdr:row>
      <xdr:rowOff>83820</xdr:rowOff>
    </xdr:from>
    <xdr:to>
      <xdr:col>2</xdr:col>
      <xdr:colOff>548640</xdr:colOff>
      <xdr:row>38</xdr:row>
      <xdr:rowOff>99060</xdr:rowOff>
    </xdr:to>
    <xdr:sp macro="" textlink="pivots!E14">
      <xdr:nvSpPr>
        <xdr:cNvPr id="76" name="TextBox 75">
          <a:extLst>
            <a:ext uri="{FF2B5EF4-FFF2-40B4-BE49-F238E27FC236}">
              <a16:creationId xmlns:a16="http://schemas.microsoft.com/office/drawing/2014/main" id="{0DA2F15E-F9A4-4E3D-B4F9-4F7667CB5848}"/>
            </a:ext>
          </a:extLst>
        </xdr:cNvPr>
        <xdr:cNvSpPr txBox="1"/>
      </xdr:nvSpPr>
      <xdr:spPr>
        <a:xfrm>
          <a:off x="906780" y="6850380"/>
          <a:ext cx="7239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2BA2D1-B3F2-492C-B45D-31B16B5F74BF}" type="TxLink">
            <a:rPr lang="en-US" sz="1100" b="0" i="0" u="none" strike="noStrike">
              <a:solidFill>
                <a:schemeClr val="bg1">
                  <a:lumMod val="85000"/>
                </a:schemeClr>
              </a:solidFill>
              <a:latin typeface="+mj-lt"/>
            </a:rPr>
            <a:pPr/>
            <a:t>60</a:t>
          </a:fld>
          <a:endParaRPr lang="en-IN" sz="1100" b="1">
            <a:solidFill>
              <a:schemeClr val="bg1">
                <a:lumMod val="85000"/>
              </a:schemeClr>
            </a:solidFill>
            <a:latin typeface="+mj-lt"/>
          </a:endParaRPr>
        </a:p>
      </xdr:txBody>
    </xdr:sp>
    <xdr:clientData/>
  </xdr:twoCellAnchor>
  <xdr:twoCellAnchor editAs="oneCell">
    <xdr:from>
      <xdr:col>1</xdr:col>
      <xdr:colOff>0</xdr:colOff>
      <xdr:row>34</xdr:row>
      <xdr:rowOff>30481</xdr:rowOff>
    </xdr:from>
    <xdr:to>
      <xdr:col>1</xdr:col>
      <xdr:colOff>325538</xdr:colOff>
      <xdr:row>35</xdr:row>
      <xdr:rowOff>167641</xdr:rowOff>
    </xdr:to>
    <xdr:pic>
      <xdr:nvPicPr>
        <xdr:cNvPr id="77" name="Graphic 76" descr="Call center with solid fill">
          <a:extLst>
            <a:ext uri="{FF2B5EF4-FFF2-40B4-BE49-F238E27FC236}">
              <a16:creationId xmlns:a16="http://schemas.microsoft.com/office/drawing/2014/main" id="{FB259A72-F15F-4705-8E9C-68C15DE6E91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11480" y="6248401"/>
          <a:ext cx="325538" cy="320040"/>
        </a:xfrm>
        <a:prstGeom prst="rect">
          <a:avLst/>
        </a:prstGeom>
      </xdr:spPr>
    </xdr:pic>
    <xdr:clientData/>
  </xdr:twoCellAnchor>
  <xdr:twoCellAnchor editAs="oneCell">
    <xdr:from>
      <xdr:col>1</xdr:col>
      <xdr:colOff>83820</xdr:colOff>
      <xdr:row>10</xdr:row>
      <xdr:rowOff>15240</xdr:rowOff>
    </xdr:from>
    <xdr:to>
      <xdr:col>1</xdr:col>
      <xdr:colOff>373380</xdr:colOff>
      <xdr:row>11</xdr:row>
      <xdr:rowOff>111383</xdr:rowOff>
    </xdr:to>
    <xdr:pic>
      <xdr:nvPicPr>
        <xdr:cNvPr id="78" name="Graphic 77" descr="Shopping cart with solid fill">
          <a:extLst>
            <a:ext uri="{FF2B5EF4-FFF2-40B4-BE49-F238E27FC236}">
              <a16:creationId xmlns:a16="http://schemas.microsoft.com/office/drawing/2014/main" id="{CC65B355-CA6D-4EB0-8E96-FEC483332FF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5300" y="1844040"/>
          <a:ext cx="289560" cy="279022"/>
        </a:xfrm>
        <a:prstGeom prst="rect">
          <a:avLst/>
        </a:prstGeom>
      </xdr:spPr>
    </xdr:pic>
    <xdr:clientData/>
  </xdr:twoCellAnchor>
  <xdr:twoCellAnchor editAs="oneCell">
    <xdr:from>
      <xdr:col>1</xdr:col>
      <xdr:colOff>45720</xdr:colOff>
      <xdr:row>25</xdr:row>
      <xdr:rowOff>175261</xdr:rowOff>
    </xdr:from>
    <xdr:to>
      <xdr:col>1</xdr:col>
      <xdr:colOff>397107</xdr:colOff>
      <xdr:row>27</xdr:row>
      <xdr:rowOff>152400</xdr:rowOff>
    </xdr:to>
    <xdr:pic>
      <xdr:nvPicPr>
        <xdr:cNvPr id="80" name="Graphic 79" descr="Rating Star with solid fill">
          <a:extLst>
            <a:ext uri="{FF2B5EF4-FFF2-40B4-BE49-F238E27FC236}">
              <a16:creationId xmlns:a16="http://schemas.microsoft.com/office/drawing/2014/main" id="{8B7D1BC3-6609-4D5A-B855-311FC78433A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457200" y="4747261"/>
          <a:ext cx="351387" cy="342899"/>
        </a:xfrm>
        <a:prstGeom prst="rect">
          <a:avLst/>
        </a:prstGeom>
      </xdr:spPr>
    </xdr:pic>
    <xdr:clientData/>
  </xdr:twoCellAnchor>
  <xdr:twoCellAnchor editAs="oneCell">
    <xdr:from>
      <xdr:col>1</xdr:col>
      <xdr:colOff>106680</xdr:colOff>
      <xdr:row>18</xdr:row>
      <xdr:rowOff>45720</xdr:rowOff>
    </xdr:from>
    <xdr:to>
      <xdr:col>1</xdr:col>
      <xdr:colOff>368941</xdr:colOff>
      <xdr:row>19</xdr:row>
      <xdr:rowOff>121920</xdr:rowOff>
    </xdr:to>
    <xdr:pic>
      <xdr:nvPicPr>
        <xdr:cNvPr id="82" name="Graphic 81" descr="Hourglass Finished with solid fill">
          <a:extLst>
            <a:ext uri="{FF2B5EF4-FFF2-40B4-BE49-F238E27FC236}">
              <a16:creationId xmlns:a16="http://schemas.microsoft.com/office/drawing/2014/main" id="{12F2F480-7D40-49C4-8CC2-A60C7A55E5B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18160" y="3337560"/>
          <a:ext cx="262261" cy="259080"/>
        </a:xfrm>
        <a:prstGeom prst="rect">
          <a:avLst/>
        </a:prstGeom>
      </xdr:spPr>
    </xdr:pic>
    <xdr:clientData/>
  </xdr:twoCellAnchor>
  <xdr:twoCellAnchor>
    <xdr:from>
      <xdr:col>3</xdr:col>
      <xdr:colOff>492034</xdr:colOff>
      <xdr:row>2</xdr:row>
      <xdr:rowOff>142602</xdr:rowOff>
    </xdr:from>
    <xdr:to>
      <xdr:col>11</xdr:col>
      <xdr:colOff>0</xdr:colOff>
      <xdr:row>20</xdr:row>
      <xdr:rowOff>152400</xdr:rowOff>
    </xdr:to>
    <xdr:graphicFrame macro="">
      <xdr:nvGraphicFramePr>
        <xdr:cNvPr id="84" name="Chart 83">
          <a:extLst>
            <a:ext uri="{FF2B5EF4-FFF2-40B4-BE49-F238E27FC236}">
              <a16:creationId xmlns:a16="http://schemas.microsoft.com/office/drawing/2014/main" id="{755EF049-8C20-4053-BFEA-5D4FB79F6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485687</xdr:colOff>
      <xdr:row>21</xdr:row>
      <xdr:rowOff>9710</xdr:rowOff>
    </xdr:from>
    <xdr:to>
      <xdr:col>7</xdr:col>
      <xdr:colOff>272143</xdr:colOff>
      <xdr:row>40</xdr:row>
      <xdr:rowOff>32657</xdr:rowOff>
    </xdr:to>
    <xdr:graphicFrame macro="">
      <xdr:nvGraphicFramePr>
        <xdr:cNvPr id="88" name="Chart 87">
          <a:extLst>
            <a:ext uri="{FF2B5EF4-FFF2-40B4-BE49-F238E27FC236}">
              <a16:creationId xmlns:a16="http://schemas.microsoft.com/office/drawing/2014/main" id="{25F0A51D-BD9F-425A-8346-BA9438098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208487</xdr:colOff>
      <xdr:row>21</xdr:row>
      <xdr:rowOff>43545</xdr:rowOff>
    </xdr:from>
    <xdr:to>
      <xdr:col>11</xdr:col>
      <xdr:colOff>21772</xdr:colOff>
      <xdr:row>40</xdr:row>
      <xdr:rowOff>32657</xdr:rowOff>
    </xdr:to>
    <xdr:graphicFrame macro="">
      <xdr:nvGraphicFramePr>
        <xdr:cNvPr id="89" name="Chart 88">
          <a:extLst>
            <a:ext uri="{FF2B5EF4-FFF2-40B4-BE49-F238E27FC236}">
              <a16:creationId xmlns:a16="http://schemas.microsoft.com/office/drawing/2014/main" id="{068723F4-1E2E-44C1-93FA-7CABF40DE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6531</xdr:colOff>
      <xdr:row>2</xdr:row>
      <xdr:rowOff>152399</xdr:rowOff>
    </xdr:from>
    <xdr:to>
      <xdr:col>19</xdr:col>
      <xdr:colOff>233307</xdr:colOff>
      <xdr:row>20</xdr:row>
      <xdr:rowOff>145</xdr:rowOff>
    </xdr:to>
    <xdr:graphicFrame macro="">
      <xdr:nvGraphicFramePr>
        <xdr:cNvPr id="2" name="Chart 1">
          <a:extLst>
            <a:ext uri="{FF2B5EF4-FFF2-40B4-BE49-F238E27FC236}">
              <a16:creationId xmlns:a16="http://schemas.microsoft.com/office/drawing/2014/main" id="{99C7B88B-504F-44C6-A636-BE52BE5E3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261257</xdr:colOff>
      <xdr:row>2</xdr:row>
      <xdr:rowOff>174173</xdr:rowOff>
    </xdr:from>
    <xdr:to>
      <xdr:col>23</xdr:col>
      <xdr:colOff>272143</xdr:colOff>
      <xdr:row>19</xdr:row>
      <xdr:rowOff>185055</xdr:rowOff>
    </xdr:to>
    <xdr:graphicFrame macro="">
      <xdr:nvGraphicFramePr>
        <xdr:cNvPr id="7" name="Chart 6">
          <a:extLst>
            <a:ext uri="{FF2B5EF4-FFF2-40B4-BE49-F238E27FC236}">
              <a16:creationId xmlns:a16="http://schemas.microsoft.com/office/drawing/2014/main" id="{E2E604CF-9990-4F26-B2D4-9DB681AF2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6</xdr:col>
      <xdr:colOff>0</xdr:colOff>
      <xdr:row>3</xdr:row>
      <xdr:rowOff>0</xdr:rowOff>
    </xdr:from>
    <xdr:to>
      <xdr:col>6</xdr:col>
      <xdr:colOff>410817</xdr:colOff>
      <xdr:row>3</xdr:row>
      <xdr:rowOff>300283</xdr:rowOff>
    </xdr:to>
    <xdr:pic>
      <xdr:nvPicPr>
        <xdr:cNvPr id="10" name="Picture 9" descr="Businesswoman explaining">
          <a:extLst>
            <a:ext uri="{FF2B5EF4-FFF2-40B4-BE49-F238E27FC236}">
              <a16:creationId xmlns:a16="http://schemas.microsoft.com/office/drawing/2014/main" id="{A3F898A1-831C-44AE-B4E1-8C25945EBCB8}"/>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9306" r="16909" b="78524"/>
        <a:stretch/>
      </xdr:blipFill>
      <xdr:spPr>
        <a:xfrm>
          <a:off x="4260574" y="689113"/>
          <a:ext cx="410817" cy="300283"/>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44.528443171293" backgroundQuery="1" createdVersion="8" refreshedVersion="8" minRefreshableVersion="3" recordCount="0" supportSubquery="1" supportAdvancedDrill="1" xr:uid="{B038C465-BA25-486E-BB7D-76E5D63B77B8}">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42.672265046298" backgroundQuery="1" createdVersion="8" refreshedVersion="8" minRefreshableVersion="3" recordCount="0" supportSubquery="1" supportAdvancedDrill="1" xr:uid="{6B28F1D6-7997-489B-A0AF-6F47617FC10F}">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42.696362152776" backgroundQuery="1" createdVersion="8" refreshedVersion="8" minRefreshableVersion="3" recordCount="0" supportSubquery="1" supportAdvancedDrill="1" xr:uid="{87A3A03A-8C7F-4705-ABB8-FE82B76F17F2}">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44.642480208335" backgroundQuery="1" createdVersion="8" refreshedVersion="8" minRefreshableVersion="3" recordCount="0" supportSubquery="1" supportAdvancedDrill="1" xr:uid="{A30CE672-D681-4036-BC6A-7897257D1121}">
  <cacheSource type="external" connectionId="1"/>
  <cacheFields count="4">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Total Amount]" caption="Total Amount" numFmtId="0" hierarchy="18"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49.470981828701" backgroundQuery="1" createdVersion="8" refreshedVersion="8" minRefreshableVersion="3" recordCount="0" supportSubquery="1" supportAdvancedDrill="1" xr:uid="{82B3BCB3-25DE-4DE3-8CE2-043154CBB0B7}">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49.470982407409" backgroundQuery="1" createdVersion="8" refreshedVersion="8" minRefreshableVersion="3" recordCount="0" supportSubquery="1" supportAdvancedDrill="1" xr:uid="{4BEE384B-60D3-486C-A179-B853E5C605E1}">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30" level="32767">
      <extLst>
        <ext xmlns:x14="http://schemas.microsoft.com/office/spreadsheetml/2009/9/main" uri="{63CAB8AC-B538-458d-9737-405883B0398D}">
          <x14:cacheField ignore="1"/>
        </ext>
      </extLst>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49.470982754632" backgroundQuery="1" createdVersion="8" refreshedVersion="8" minRefreshableVersion="3" recordCount="0" supportSubquery="1" supportAdvancedDrill="1" xr:uid="{13742633-0C9A-4A1D-AD2D-B30512D907FB}">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49.470983101855" backgroundQuery="1" createdVersion="8" refreshedVersion="8" minRefreshableVersion="3" recordCount="0" supportSubquery="1" supportAdvancedDrill="1" xr:uid="{B26E97E1-5938-4AAF-ABF4-9B8D81808C47}">
  <cacheSource type="external" connectionId="1"/>
  <cacheFields count="1">
    <cacheField name="[calls].[Representative].[Representative]" caption="Representative" numFmtId="0" hierarchy="3" level="1">
      <sharedItems count="1">
        <s v="R01"/>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49.470983564817" backgroundQuery="1" createdVersion="8" refreshedVersion="8" minRefreshableVersion="3" recordCount="0" supportSubquery="1" supportAdvancedDrill="1" xr:uid="{B0E21A6F-CB38-4726-B77A-BE58C9893CED}">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49.470984027779" backgroundQuery="1" createdVersion="8" refreshedVersion="8" minRefreshableVersion="3" recordCount="0" supportSubquery="1" supportAdvancedDrill="1" xr:uid="{F8387D45-ECA4-4E10-AAB1-342BFFB09C5F}">
  <cacheSource type="external" connectionId="1"/>
  <cacheFields count="1">
    <cacheField name="[calls].[Representative].[Representative]" caption="Representative" numFmtId="0" hierarchy="3" level="1">
      <sharedItems count="1">
        <s v="R01"/>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42.672260300926" backgroundQuery="1" createdVersion="3" refreshedVersion="8" minRefreshableVersion="3" recordCount="0" supportSubquery="1" supportAdvancedDrill="1" xr:uid="{494A8C9B-5783-4607-8FDB-E600CAAAD86F}">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359936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A5FFF8-DD84-4529-9E6C-8AFDD8AF0168}" name="Rep amounts"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A77:G9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2"/>
    <field x="1"/>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0"/>
  </colFields>
  <colItems count="6">
    <i>
      <x/>
    </i>
    <i>
      <x v="1"/>
    </i>
    <i>
      <x v="2"/>
    </i>
    <i>
      <x v="3"/>
    </i>
    <i>
      <x v="4"/>
    </i>
    <i t="grand">
      <x/>
    </i>
  </colItems>
  <dataFields count="1">
    <dataField fld="3" subtotal="count" baseField="0" baseItem="0"/>
  </dataField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455635-2F28-43AB-B8B5-EC674121AA1F}" name="Reps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4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6FE040-6A58-47E3-A8B6-90F17CB39F83}" name="Rep satisfaction" cacheId="1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A66:B72"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31"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713A25-7C4D-445F-9BA7-017F16E4036E}" name="Week day trend" cacheId="1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G21:H29"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316E38-00CD-4EC5-AD91-E3C78A593A2E}" name="monthly treand" cacheId="1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22:C3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4">
    <chartFormat chart="5"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744F9A-DC49-461D-B6BE-5E283A10F33E}" name="PivotTable2" cacheId="13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D103:D10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9">
      <pivotArea dataOnly="0" labelOnly="1" fieldPosition="0">
        <references count="1">
          <reference field="0" count="1">
            <x v="0"/>
          </reference>
        </references>
      </pivotArea>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F814CA-B143-4C0B-ABAD-BB9910730E11}" name="slected rep pivot" cacheId="13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0:A5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0">
      <pivotArea dataOnly="0" labelOnly="1" fieldPosition="0">
        <references count="1">
          <reference field="0" count="1">
            <x v="0"/>
          </reference>
        </references>
      </pivotArea>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8F1FB7-8BD5-4DFF-80E3-91AD006E22F9}" name="Rep pivot" cacheId="1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E1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F07FAF-DB66-4C43-9E62-1546DE2932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56:D6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24" format="5" series="1">
      <pivotArea type="data" outline="0" fieldPosition="0">
        <references count="2">
          <reference field="4294967294" count="1" selected="0">
            <x v="0"/>
          </reference>
          <reference field="1" count="1" selected="0">
            <x v="0"/>
          </reference>
        </references>
      </pivotArea>
    </chartFormat>
    <chartFormat chart="24" format="6"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6443A3-8780-4EB4-8FE6-DFF74620BC0F}"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skirt and a cardigan
Description automatically generated</v>
  </rv>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BA9CC59-1BED-49AE-B419-306A19001CB5}" sourceName="[calls].[Representative]">
  <pivotTables>
    <pivotTable tabId="6" name="Rep pivot"/>
    <pivotTable tabId="6" name="monthly treand"/>
    <pivotTable tabId="6" name="Week day trend"/>
    <pivotTable tabId="6" name="slected rep pivot"/>
    <pivotTable tabId="6" name="Rep satisfaction"/>
    <pivotTable tabId="6" name="PivotTable2"/>
  </pivotTables>
  <data>
    <olap pivotCacheId="103599363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171EB97-9FCF-4EC7-B325-6F01417E7E93}" cache="Slicer_Representative" caption="Representative" level="1"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4"/>
    <tableColumn id="5" xr3:uid="{5A35565E-8707-4DED-AD15-A0669D67B382}" name="Date of Call" dataDxfId="33"/>
    <tableColumn id="6" xr3:uid="{F2E4F158-B41F-47BC-8DF8-DFCADFEE4E40}" name="Purchase Amount"/>
    <tableColumn id="7" xr3:uid="{04B291B5-47BD-4F78-8FD8-D1551CCA6BD9}" name="Satisfaction Rating"/>
    <tableColumn id="8" xr3:uid="{6E4123C0-0B17-43B8-A142-A1E540CE974C}" name="FY" dataDxfId="32">
      <calculatedColumnFormula>IF(MONTH(calls[[#This Row],[Date of Call]])&lt;=6, YEAR(calls[[#This Row],[Date of Call]]), YEAR(calls[[#This Row],[Date of Call]])+1)</calculatedColumnFormula>
    </tableColumn>
    <tableColumn id="9" xr3:uid="{199FA271-5E9B-46CE-9BC6-2801F92CD17E}" name="Day of week" dataDxfId="31">
      <calculatedColumnFormula>TEXT(calls[[#This Row],[Date of Call]],"DDDD")</calculatedColumnFormula>
    </tableColumn>
    <tableColumn id="10" xr3:uid="{328CDB09-95B8-4D5E-9ED9-EF0D363735A1}" name="Duration Bucket" dataDxfId="3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8" headerRowBorderDxfId="27" tableBorderDxfId="26" totalsRowBorderDxfId="25">
  <autoFilter ref="Q3:T18" xr:uid="{27158F51-A707-4171-8A04-81FB0AABCBA5}"/>
  <tableColumns count="4">
    <tableColumn id="1" xr3:uid="{02688061-6A8C-4E23-B7FF-D00CD8B58CAC}" name="Customer ID" dataDxfId="24"/>
    <tableColumn id="2" xr3:uid="{771678B6-DB44-426B-9874-B4E421A440D5}" name="Gedner" dataDxfId="23"/>
    <tableColumn id="3" xr3:uid="{B0D41C62-587E-494D-B49A-603F2C05F8D3}" name="Age" dataDxfId="22"/>
    <tableColumn id="4" xr3:uid="{663F92D6-FE31-4D81-9E01-8D066DDC8A88}" name="City" dataDxfId="2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sheetPr codeName="Sheet1"/>
  <dimension ref="B1:T1003"/>
  <sheetViews>
    <sheetView zoomScale="115" zoomScaleNormal="115" workbookViewId="0">
      <selection activeCell="D5" sqref="D5"/>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BC6FF-4779-455C-8833-80B1926DE1D6}">
  <sheetPr codeName="Sheet2"/>
  <dimension ref="A3:K115"/>
  <sheetViews>
    <sheetView topLeftCell="A91" zoomScale="74" zoomScaleNormal="74" workbookViewId="0">
      <selection activeCell="N2" sqref="N2"/>
    </sheetView>
  </sheetViews>
  <sheetFormatPr defaultRowHeight="14.4" x14ac:dyDescent="0.3"/>
  <cols>
    <col min="1" max="1" width="13.5" bestFit="1" customWidth="1"/>
    <col min="2" max="2" width="10.09765625" bestFit="1" customWidth="1"/>
    <col min="3" max="3" width="11" bestFit="1" customWidth="1"/>
    <col min="4" max="4" width="13.5" bestFit="1" customWidth="1"/>
    <col min="5" max="5" width="7.296875" bestFit="1" customWidth="1"/>
    <col min="6" max="6" width="7.3984375" bestFit="1" customWidth="1"/>
    <col min="7" max="7" width="13.5" bestFit="1" customWidth="1"/>
    <col min="8" max="8" width="10.09765625" bestFit="1" customWidth="1"/>
    <col min="9" max="9" width="11" bestFit="1" customWidth="1"/>
    <col min="10" max="10" width="13.69921875" customWidth="1"/>
    <col min="11" max="11" width="8.8984375" customWidth="1"/>
    <col min="12" max="12" width="4.296875" bestFit="1" customWidth="1"/>
    <col min="13" max="13" width="4.3984375" bestFit="1" customWidth="1"/>
    <col min="14" max="14" width="10.8984375" bestFit="1" customWidth="1"/>
    <col min="15" max="145" width="16.59765625" bestFit="1" customWidth="1"/>
    <col min="146" max="146" width="10.8984375" bestFit="1" customWidth="1"/>
  </cols>
  <sheetData>
    <row r="3" spans="1:5" x14ac:dyDescent="0.3">
      <c r="A3" t="s">
        <v>1044</v>
      </c>
      <c r="B3" t="s">
        <v>1045</v>
      </c>
      <c r="C3" t="s">
        <v>1046</v>
      </c>
      <c r="D3" t="s">
        <v>1047</v>
      </c>
      <c r="E3" t="s">
        <v>1048</v>
      </c>
    </row>
    <row r="4" spans="1:5" x14ac:dyDescent="0.3">
      <c r="A4" s="24">
        <v>1000</v>
      </c>
      <c r="B4" s="25">
        <v>96623</v>
      </c>
      <c r="C4" s="24">
        <v>89850</v>
      </c>
      <c r="D4" s="26">
        <v>3.8854000000000033</v>
      </c>
      <c r="E4" s="24">
        <v>307</v>
      </c>
    </row>
    <row r="13" spans="1:5" x14ac:dyDescent="0.3">
      <c r="A13" t="s">
        <v>1044</v>
      </c>
      <c r="B13" t="s">
        <v>1045</v>
      </c>
      <c r="C13" t="s">
        <v>1046</v>
      </c>
      <c r="D13" t="s">
        <v>1047</v>
      </c>
      <c r="E13" t="s">
        <v>1048</v>
      </c>
    </row>
    <row r="14" spans="1:5" x14ac:dyDescent="0.3">
      <c r="A14" s="24">
        <v>189</v>
      </c>
      <c r="B14" s="25">
        <v>18415</v>
      </c>
      <c r="C14" s="24">
        <v>16834</v>
      </c>
      <c r="D14" s="26">
        <v>3.9227513227513247</v>
      </c>
      <c r="E14" s="24">
        <v>60</v>
      </c>
    </row>
    <row r="21" spans="1:8" x14ac:dyDescent="0.3">
      <c r="G21" s="22" t="s">
        <v>1042</v>
      </c>
      <c r="H21" t="s">
        <v>1044</v>
      </c>
    </row>
    <row r="22" spans="1:8" x14ac:dyDescent="0.3">
      <c r="A22" s="22" t="s">
        <v>1042</v>
      </c>
      <c r="B22" t="s">
        <v>1044</v>
      </c>
      <c r="C22" t="s">
        <v>1061</v>
      </c>
      <c r="G22" s="23" t="s">
        <v>1065</v>
      </c>
      <c r="H22" s="24">
        <v>36</v>
      </c>
    </row>
    <row r="23" spans="1:8" x14ac:dyDescent="0.3">
      <c r="A23" s="23" t="s">
        <v>1049</v>
      </c>
      <c r="B23" s="24">
        <v>16</v>
      </c>
      <c r="C23" s="24">
        <v>16</v>
      </c>
      <c r="G23" s="23" t="s">
        <v>1063</v>
      </c>
      <c r="H23" s="24">
        <v>30</v>
      </c>
    </row>
    <row r="24" spans="1:8" x14ac:dyDescent="0.3">
      <c r="A24" s="23" t="s">
        <v>1050</v>
      </c>
      <c r="B24" s="24">
        <v>14</v>
      </c>
      <c r="C24" s="24">
        <v>14</v>
      </c>
      <c r="G24" s="23" t="s">
        <v>1067</v>
      </c>
      <c r="H24" s="24">
        <v>13</v>
      </c>
    </row>
    <row r="25" spans="1:8" x14ac:dyDescent="0.3">
      <c r="A25" s="23" t="s">
        <v>1051</v>
      </c>
      <c r="B25" s="24">
        <v>26</v>
      </c>
      <c r="C25" s="24">
        <v>26</v>
      </c>
      <c r="G25" s="23" t="s">
        <v>1068</v>
      </c>
      <c r="H25" s="24">
        <v>23</v>
      </c>
    </row>
    <row r="26" spans="1:8" x14ac:dyDescent="0.3">
      <c r="A26" s="23" t="s">
        <v>1052</v>
      </c>
      <c r="B26" s="24">
        <v>29</v>
      </c>
      <c r="C26" s="24">
        <v>29</v>
      </c>
      <c r="G26" s="23" t="s">
        <v>1066</v>
      </c>
      <c r="H26" s="24">
        <v>23</v>
      </c>
    </row>
    <row r="27" spans="1:8" x14ac:dyDescent="0.3">
      <c r="A27" s="23" t="s">
        <v>1053</v>
      </c>
      <c r="B27" s="24">
        <v>17</v>
      </c>
      <c r="C27" s="24">
        <v>17</v>
      </c>
      <c r="G27" s="23" t="s">
        <v>1062</v>
      </c>
      <c r="H27" s="24">
        <v>24</v>
      </c>
    </row>
    <row r="28" spans="1:8" x14ac:dyDescent="0.3">
      <c r="A28" s="23" t="s">
        <v>1054</v>
      </c>
      <c r="B28" s="24">
        <v>15</v>
      </c>
      <c r="C28" s="24">
        <v>15</v>
      </c>
      <c r="G28" s="23" t="s">
        <v>1064</v>
      </c>
      <c r="H28" s="24">
        <v>40</v>
      </c>
    </row>
    <row r="29" spans="1:8" x14ac:dyDescent="0.3">
      <c r="A29" s="23" t="s">
        <v>1055</v>
      </c>
      <c r="B29" s="24">
        <v>15</v>
      </c>
      <c r="C29" s="24">
        <v>15</v>
      </c>
      <c r="G29" s="23" t="s">
        <v>1043</v>
      </c>
      <c r="H29" s="24">
        <v>189</v>
      </c>
    </row>
    <row r="30" spans="1:8" x14ac:dyDescent="0.3">
      <c r="A30" s="23" t="s">
        <v>1056</v>
      </c>
      <c r="B30" s="24">
        <v>7</v>
      </c>
      <c r="C30" s="24">
        <v>7</v>
      </c>
    </row>
    <row r="31" spans="1:8" x14ac:dyDescent="0.3">
      <c r="A31" s="23" t="s">
        <v>1057</v>
      </c>
      <c r="B31" s="24">
        <v>11</v>
      </c>
      <c r="C31" s="24">
        <v>11</v>
      </c>
    </row>
    <row r="32" spans="1:8" x14ac:dyDescent="0.3">
      <c r="A32" s="23" t="s">
        <v>1058</v>
      </c>
      <c r="B32" s="24">
        <v>24</v>
      </c>
      <c r="C32" s="24">
        <v>24</v>
      </c>
    </row>
    <row r="33" spans="1:11" x14ac:dyDescent="0.3">
      <c r="A33" s="23" t="s">
        <v>1059</v>
      </c>
      <c r="B33" s="24">
        <v>9</v>
      </c>
      <c r="C33" s="24">
        <v>9</v>
      </c>
    </row>
    <row r="34" spans="1:11" x14ac:dyDescent="0.3">
      <c r="A34" s="23" t="s">
        <v>1060</v>
      </c>
      <c r="B34" s="24">
        <v>6</v>
      </c>
      <c r="C34" s="24">
        <v>6</v>
      </c>
    </row>
    <row r="35" spans="1:11" x14ac:dyDescent="0.3">
      <c r="A35" s="23" t="s">
        <v>1043</v>
      </c>
      <c r="B35" s="24">
        <v>189</v>
      </c>
      <c r="C35" s="24">
        <v>189</v>
      </c>
    </row>
    <row r="38" spans="1:11" x14ac:dyDescent="0.3">
      <c r="G38" t="s">
        <v>1069</v>
      </c>
      <c r="J38" t="s">
        <v>1075</v>
      </c>
      <c r="K38" s="25" t="str">
        <f>A51</f>
        <v>R01</v>
      </c>
    </row>
    <row r="39" spans="1:11" x14ac:dyDescent="0.3">
      <c r="G39" t="s">
        <v>1070</v>
      </c>
      <c r="H39" t="s">
        <v>1071</v>
      </c>
      <c r="I39" t="s">
        <v>1072</v>
      </c>
      <c r="J39" t="s">
        <v>1073</v>
      </c>
      <c r="K39" t="s">
        <v>1074</v>
      </c>
    </row>
    <row r="40" spans="1:11" x14ac:dyDescent="0.3">
      <c r="A40" s="22" t="s">
        <v>1042</v>
      </c>
      <c r="B40" t="s">
        <v>1044</v>
      </c>
      <c r="C40" t="s">
        <v>1045</v>
      </c>
      <c r="G40" s="23" t="s">
        <v>11</v>
      </c>
      <c r="H40" s="24">
        <v>189</v>
      </c>
      <c r="I40" s="25">
        <v>18415</v>
      </c>
      <c r="J40">
        <f>IF(G40=$K$38,H40,NA())</f>
        <v>189</v>
      </c>
      <c r="K40">
        <f>IF(G40=$K$38,I40,NA())</f>
        <v>18415</v>
      </c>
    </row>
    <row r="41" spans="1:11" x14ac:dyDescent="0.3">
      <c r="A41" s="23" t="s">
        <v>11</v>
      </c>
      <c r="B41" s="24">
        <v>189</v>
      </c>
      <c r="C41" s="25">
        <v>18415</v>
      </c>
      <c r="G41" s="23" t="s">
        <v>9</v>
      </c>
      <c r="H41" s="24">
        <v>218</v>
      </c>
      <c r="I41" s="25">
        <v>20581</v>
      </c>
      <c r="J41" t="e">
        <f t="shared" ref="J41:J44" si="0">IF(G41=$K$38,H41,NA())</f>
        <v>#N/A</v>
      </c>
      <c r="K41" t="e">
        <f t="shared" ref="K41:K44" si="1">IF(G41=$K$38,I41,NA())</f>
        <v>#N/A</v>
      </c>
    </row>
    <row r="42" spans="1:11" x14ac:dyDescent="0.3">
      <c r="A42" s="23" t="s">
        <v>9</v>
      </c>
      <c r="B42" s="24">
        <v>218</v>
      </c>
      <c r="C42" s="25">
        <v>20581</v>
      </c>
      <c r="G42" s="23" t="s">
        <v>6</v>
      </c>
      <c r="H42" s="24">
        <v>207</v>
      </c>
      <c r="I42" s="25">
        <v>20872</v>
      </c>
      <c r="J42" t="e">
        <f t="shared" si="0"/>
        <v>#N/A</v>
      </c>
      <c r="K42" t="e">
        <f t="shared" si="1"/>
        <v>#N/A</v>
      </c>
    </row>
    <row r="43" spans="1:11" x14ac:dyDescent="0.3">
      <c r="A43" s="23" t="s">
        <v>6</v>
      </c>
      <c r="B43" s="24">
        <v>207</v>
      </c>
      <c r="C43" s="25">
        <v>20872</v>
      </c>
      <c r="G43" s="23" t="s">
        <v>13</v>
      </c>
      <c r="H43" s="24">
        <v>186</v>
      </c>
      <c r="I43" s="25">
        <v>16651</v>
      </c>
      <c r="J43" t="e">
        <f t="shared" si="0"/>
        <v>#N/A</v>
      </c>
      <c r="K43" t="e">
        <f t="shared" si="1"/>
        <v>#N/A</v>
      </c>
    </row>
    <row r="44" spans="1:11" x14ac:dyDescent="0.3">
      <c r="A44" s="23" t="s">
        <v>13</v>
      </c>
      <c r="B44" s="24">
        <v>186</v>
      </c>
      <c r="C44" s="25">
        <v>16651</v>
      </c>
      <c r="G44" s="23" t="s">
        <v>10</v>
      </c>
      <c r="H44" s="24">
        <v>200</v>
      </c>
      <c r="I44" s="25">
        <v>20104</v>
      </c>
      <c r="J44" t="e">
        <f t="shared" si="0"/>
        <v>#N/A</v>
      </c>
      <c r="K44" t="e">
        <f t="shared" si="1"/>
        <v>#N/A</v>
      </c>
    </row>
    <row r="45" spans="1:11" x14ac:dyDescent="0.3">
      <c r="A45" s="23" t="s">
        <v>10</v>
      </c>
      <c r="B45" s="24">
        <v>200</v>
      </c>
      <c r="C45" s="25">
        <v>20104</v>
      </c>
    </row>
    <row r="46" spans="1:11" x14ac:dyDescent="0.3">
      <c r="A46" s="23" t="s">
        <v>1043</v>
      </c>
      <c r="B46" s="24">
        <v>1000</v>
      </c>
      <c r="C46" s="25">
        <v>96623</v>
      </c>
    </row>
    <row r="50" spans="1:4" x14ac:dyDescent="0.3">
      <c r="A50" s="22" t="s">
        <v>1042</v>
      </c>
    </row>
    <row r="51" spans="1:4" x14ac:dyDescent="0.3">
      <c r="A51" s="50" t="s">
        <v>11</v>
      </c>
    </row>
    <row r="56" spans="1:4" x14ac:dyDescent="0.3">
      <c r="A56" s="22" t="s">
        <v>1044</v>
      </c>
      <c r="B56" s="22" t="s">
        <v>1076</v>
      </c>
    </row>
    <row r="57" spans="1:4" x14ac:dyDescent="0.3">
      <c r="A57" s="22" t="s">
        <v>1042</v>
      </c>
      <c r="B57" t="s">
        <v>999</v>
      </c>
      <c r="C57" t="s">
        <v>998</v>
      </c>
      <c r="D57" t="s">
        <v>1043</v>
      </c>
    </row>
    <row r="58" spans="1:4" x14ac:dyDescent="0.3">
      <c r="A58" s="23" t="s">
        <v>1002</v>
      </c>
      <c r="B58" s="24">
        <v>144</v>
      </c>
      <c r="C58" s="24">
        <v>132</v>
      </c>
      <c r="D58" s="24">
        <v>276</v>
      </c>
    </row>
    <row r="59" spans="1:4" x14ac:dyDescent="0.3">
      <c r="A59" s="23" t="s">
        <v>1001</v>
      </c>
      <c r="B59" s="24">
        <v>326</v>
      </c>
      <c r="C59" s="24">
        <v>63</v>
      </c>
      <c r="D59" s="24">
        <v>389</v>
      </c>
    </row>
    <row r="60" spans="1:4" x14ac:dyDescent="0.3">
      <c r="A60" s="23" t="s">
        <v>1000</v>
      </c>
      <c r="B60" s="24">
        <v>129</v>
      </c>
      <c r="C60" s="24">
        <v>206</v>
      </c>
      <c r="D60" s="24">
        <v>335</v>
      </c>
    </row>
    <row r="61" spans="1:4" x14ac:dyDescent="0.3">
      <c r="A61" s="23" t="s">
        <v>1043</v>
      </c>
      <c r="B61" s="24">
        <v>599</v>
      </c>
      <c r="C61" s="24">
        <v>401</v>
      </c>
      <c r="D61" s="24">
        <v>1000</v>
      </c>
    </row>
    <row r="66" spans="1:7" x14ac:dyDescent="0.3">
      <c r="A66" s="22" t="s">
        <v>1042</v>
      </c>
      <c r="B66" t="s">
        <v>1044</v>
      </c>
    </row>
    <row r="67" spans="1:7" x14ac:dyDescent="0.3">
      <c r="A67" s="23">
        <v>1</v>
      </c>
      <c r="B67" s="24">
        <v>1</v>
      </c>
    </row>
    <row r="68" spans="1:7" x14ac:dyDescent="0.3">
      <c r="A68" s="23">
        <v>2</v>
      </c>
      <c r="B68" s="24">
        <v>9</v>
      </c>
    </row>
    <row r="69" spans="1:7" x14ac:dyDescent="0.3">
      <c r="A69" s="23">
        <v>3</v>
      </c>
      <c r="B69" s="24">
        <v>31</v>
      </c>
    </row>
    <row r="70" spans="1:7" x14ac:dyDescent="0.3">
      <c r="A70" s="23">
        <v>4</v>
      </c>
      <c r="B70" s="24">
        <v>88</v>
      </c>
    </row>
    <row r="71" spans="1:7" x14ac:dyDescent="0.3">
      <c r="A71" s="23">
        <v>5</v>
      </c>
      <c r="B71" s="24">
        <v>60</v>
      </c>
    </row>
    <row r="72" spans="1:7" x14ac:dyDescent="0.3">
      <c r="A72" s="23" t="s">
        <v>1043</v>
      </c>
      <c r="B72" s="24">
        <v>189</v>
      </c>
    </row>
    <row r="77" spans="1:7" x14ac:dyDescent="0.3">
      <c r="A77" s="22" t="s">
        <v>1045</v>
      </c>
      <c r="B77" s="22" t="s">
        <v>1076</v>
      </c>
    </row>
    <row r="78" spans="1:7" x14ac:dyDescent="0.3">
      <c r="A78" s="22" t="s">
        <v>1042</v>
      </c>
      <c r="B78" t="s">
        <v>11</v>
      </c>
      <c r="C78" t="s">
        <v>9</v>
      </c>
      <c r="D78" t="s">
        <v>6</v>
      </c>
      <c r="E78" t="s">
        <v>13</v>
      </c>
      <c r="F78" t="s">
        <v>10</v>
      </c>
      <c r="G78" t="s">
        <v>1043</v>
      </c>
    </row>
    <row r="79" spans="1:7" x14ac:dyDescent="0.3">
      <c r="A79" s="23" t="s">
        <v>1002</v>
      </c>
      <c r="B79" s="27"/>
      <c r="C79" s="27"/>
      <c r="D79" s="27"/>
      <c r="E79" s="27"/>
      <c r="F79" s="27"/>
      <c r="G79" s="27"/>
    </row>
    <row r="80" spans="1:7" x14ac:dyDescent="0.3">
      <c r="A80" s="28" t="s">
        <v>20</v>
      </c>
      <c r="B80" s="25">
        <v>891</v>
      </c>
      <c r="C80" s="25">
        <v>1332</v>
      </c>
      <c r="D80" s="25">
        <v>1282</v>
      </c>
      <c r="E80" s="25">
        <v>739</v>
      </c>
      <c r="F80" s="25">
        <v>560</v>
      </c>
      <c r="G80" s="25">
        <v>4804</v>
      </c>
    </row>
    <row r="81" spans="1:7" x14ac:dyDescent="0.3">
      <c r="A81" s="28" t="s">
        <v>12</v>
      </c>
      <c r="B81" s="25">
        <v>1991</v>
      </c>
      <c r="C81" s="25">
        <v>1886</v>
      </c>
      <c r="D81" s="25">
        <v>1206</v>
      </c>
      <c r="E81" s="25">
        <v>884</v>
      </c>
      <c r="F81" s="25">
        <v>1722</v>
      </c>
      <c r="G81" s="25">
        <v>7689</v>
      </c>
    </row>
    <row r="82" spans="1:7" x14ac:dyDescent="0.3">
      <c r="A82" s="28" t="s">
        <v>8</v>
      </c>
      <c r="B82" s="25">
        <v>1163</v>
      </c>
      <c r="C82" s="25">
        <v>1180</v>
      </c>
      <c r="D82" s="25">
        <v>1616</v>
      </c>
      <c r="E82" s="25">
        <v>1043</v>
      </c>
      <c r="F82" s="25">
        <v>1747</v>
      </c>
      <c r="G82" s="25">
        <v>6749</v>
      </c>
    </row>
    <row r="83" spans="1:7" x14ac:dyDescent="0.3">
      <c r="A83" s="28" t="s">
        <v>16</v>
      </c>
      <c r="B83" s="25">
        <v>1438</v>
      </c>
      <c r="C83" s="25">
        <v>1616</v>
      </c>
      <c r="D83" s="25">
        <v>866</v>
      </c>
      <c r="E83" s="25">
        <v>829</v>
      </c>
      <c r="F83" s="25">
        <v>2070</v>
      </c>
      <c r="G83" s="25">
        <v>6819</v>
      </c>
    </row>
    <row r="84" spans="1:7" x14ac:dyDescent="0.3">
      <c r="A84" s="23" t="s">
        <v>1001</v>
      </c>
      <c r="B84" s="27"/>
      <c r="C84" s="27"/>
      <c r="D84" s="27"/>
      <c r="E84" s="27"/>
      <c r="F84" s="27"/>
      <c r="G84" s="27"/>
    </row>
    <row r="85" spans="1:7" x14ac:dyDescent="0.3">
      <c r="A85" s="28" t="s">
        <v>24</v>
      </c>
      <c r="B85" s="25">
        <v>1233</v>
      </c>
      <c r="C85" s="25">
        <v>223</v>
      </c>
      <c r="D85" s="25">
        <v>1680</v>
      </c>
      <c r="E85" s="25">
        <v>990</v>
      </c>
      <c r="F85" s="25">
        <v>1508</v>
      </c>
      <c r="G85" s="25">
        <v>5634</v>
      </c>
    </row>
    <row r="86" spans="1:7" x14ac:dyDescent="0.3">
      <c r="A86" s="28" t="s">
        <v>15</v>
      </c>
      <c r="B86" s="25">
        <v>1598</v>
      </c>
      <c r="C86" s="25">
        <v>1907</v>
      </c>
      <c r="D86" s="25">
        <v>869</v>
      </c>
      <c r="E86" s="25">
        <v>1426</v>
      </c>
      <c r="F86" s="25">
        <v>1416</v>
      </c>
      <c r="G86" s="25">
        <v>7216</v>
      </c>
    </row>
    <row r="87" spans="1:7" x14ac:dyDescent="0.3">
      <c r="A87" s="28" t="s">
        <v>5</v>
      </c>
      <c r="B87" s="25">
        <v>900</v>
      </c>
      <c r="C87" s="25">
        <v>1016</v>
      </c>
      <c r="D87" s="25">
        <v>960</v>
      </c>
      <c r="E87" s="25">
        <v>940</v>
      </c>
      <c r="F87" s="25">
        <v>1193</v>
      </c>
      <c r="G87" s="25">
        <v>5009</v>
      </c>
    </row>
    <row r="88" spans="1:7" x14ac:dyDescent="0.3">
      <c r="A88" s="28" t="s">
        <v>18</v>
      </c>
      <c r="B88" s="25">
        <v>900</v>
      </c>
      <c r="C88" s="25">
        <v>1470</v>
      </c>
      <c r="D88" s="25">
        <v>1617</v>
      </c>
      <c r="E88" s="25">
        <v>1314</v>
      </c>
      <c r="F88" s="25">
        <v>941</v>
      </c>
      <c r="G88" s="25">
        <v>6242</v>
      </c>
    </row>
    <row r="89" spans="1:7" x14ac:dyDescent="0.3">
      <c r="A89" s="28" t="s">
        <v>14</v>
      </c>
      <c r="B89" s="25">
        <v>1255</v>
      </c>
      <c r="C89" s="25">
        <v>516</v>
      </c>
      <c r="D89" s="25">
        <v>1874</v>
      </c>
      <c r="E89" s="25">
        <v>1863</v>
      </c>
      <c r="F89" s="25">
        <v>1722</v>
      </c>
      <c r="G89" s="25">
        <v>7230</v>
      </c>
    </row>
    <row r="90" spans="1:7" x14ac:dyDescent="0.3">
      <c r="A90" s="28" t="s">
        <v>19</v>
      </c>
      <c r="B90" s="25">
        <v>1138</v>
      </c>
      <c r="C90" s="25">
        <v>1898</v>
      </c>
      <c r="D90" s="25">
        <v>1482</v>
      </c>
      <c r="E90" s="25">
        <v>846</v>
      </c>
      <c r="F90" s="25">
        <v>1154</v>
      </c>
      <c r="G90" s="25">
        <v>6518</v>
      </c>
    </row>
    <row r="91" spans="1:7" x14ac:dyDescent="0.3">
      <c r="A91" s="23" t="s">
        <v>1000</v>
      </c>
      <c r="B91" s="27"/>
      <c r="C91" s="27"/>
      <c r="D91" s="27"/>
      <c r="E91" s="27"/>
      <c r="F91" s="27"/>
      <c r="G91" s="27"/>
    </row>
    <row r="92" spans="1:7" x14ac:dyDescent="0.3">
      <c r="A92" s="28" t="s">
        <v>17</v>
      </c>
      <c r="B92" s="25">
        <v>1655</v>
      </c>
      <c r="C92" s="25">
        <v>805</v>
      </c>
      <c r="D92" s="25">
        <v>2263</v>
      </c>
      <c r="E92" s="25">
        <v>987</v>
      </c>
      <c r="F92" s="25">
        <v>1075</v>
      </c>
      <c r="G92" s="25">
        <v>6785</v>
      </c>
    </row>
    <row r="93" spans="1:7" x14ac:dyDescent="0.3">
      <c r="A93" s="28" t="s">
        <v>23</v>
      </c>
      <c r="B93" s="25">
        <v>1104</v>
      </c>
      <c r="C93" s="25">
        <v>2280</v>
      </c>
      <c r="D93" s="25">
        <v>1445</v>
      </c>
      <c r="E93" s="25">
        <v>1722</v>
      </c>
      <c r="F93" s="25">
        <v>1196</v>
      </c>
      <c r="G93" s="25">
        <v>7747</v>
      </c>
    </row>
    <row r="94" spans="1:7" x14ac:dyDescent="0.3">
      <c r="A94" s="28" t="s">
        <v>7</v>
      </c>
      <c r="B94" s="25">
        <v>372</v>
      </c>
      <c r="C94" s="25">
        <v>1818</v>
      </c>
      <c r="D94" s="25">
        <v>1346</v>
      </c>
      <c r="E94" s="25">
        <v>1156</v>
      </c>
      <c r="F94" s="25">
        <v>1484</v>
      </c>
      <c r="G94" s="25">
        <v>6176</v>
      </c>
    </row>
    <row r="95" spans="1:7" x14ac:dyDescent="0.3">
      <c r="A95" s="28" t="s">
        <v>22</v>
      </c>
      <c r="B95" s="25">
        <v>1415</v>
      </c>
      <c r="C95" s="25">
        <v>1271</v>
      </c>
      <c r="D95" s="25">
        <v>1214</v>
      </c>
      <c r="E95" s="25">
        <v>1135</v>
      </c>
      <c r="F95" s="25">
        <v>1566</v>
      </c>
      <c r="G95" s="25">
        <v>6601</v>
      </c>
    </row>
    <row r="96" spans="1:7" x14ac:dyDescent="0.3">
      <c r="A96" s="28" t="s">
        <v>21</v>
      </c>
      <c r="B96" s="25">
        <v>1362</v>
      </c>
      <c r="C96" s="25">
        <v>1363</v>
      </c>
      <c r="D96" s="25">
        <v>1152</v>
      </c>
      <c r="E96" s="25">
        <v>777</v>
      </c>
      <c r="F96" s="25">
        <v>750</v>
      </c>
      <c r="G96" s="25">
        <v>5404</v>
      </c>
    </row>
    <row r="97" spans="1:7" x14ac:dyDescent="0.3">
      <c r="A97" s="23" t="s">
        <v>1043</v>
      </c>
      <c r="B97" s="25">
        <v>18415</v>
      </c>
      <c r="C97" s="25">
        <v>20581</v>
      </c>
      <c r="D97" s="25">
        <v>20872</v>
      </c>
      <c r="E97" s="25">
        <v>16651</v>
      </c>
      <c r="F97" s="25">
        <v>20104</v>
      </c>
      <c r="G97" s="25">
        <v>96623</v>
      </c>
    </row>
    <row r="101" spans="1:7" x14ac:dyDescent="0.3">
      <c r="A101" s="14" t="s">
        <v>1079</v>
      </c>
    </row>
    <row r="103" spans="1:7" x14ac:dyDescent="0.3">
      <c r="A103" t="s">
        <v>1080</v>
      </c>
      <c r="B103" s="44">
        <f>A14/A4</f>
        <v>0.189</v>
      </c>
      <c r="D103" s="22" t="s">
        <v>1042</v>
      </c>
    </row>
    <row r="104" spans="1:7" x14ac:dyDescent="0.3">
      <c r="A104" t="s">
        <v>1071</v>
      </c>
      <c r="B104">
        <f>_xlfn.XLOOKUP(A51,G40:G44,H40:H44)</f>
        <v>189</v>
      </c>
      <c r="D104" s="50" t="s">
        <v>11</v>
      </c>
    </row>
    <row r="105" spans="1:7" x14ac:dyDescent="0.3">
      <c r="A105" t="s">
        <v>1072</v>
      </c>
      <c r="B105" s="45">
        <f>_xlfn.XLOOKUP(A51,G40:G44,I40:I44)</f>
        <v>18415</v>
      </c>
    </row>
    <row r="107" spans="1:7" x14ac:dyDescent="0.3">
      <c r="A107" t="s">
        <v>1081</v>
      </c>
      <c r="B107">
        <f>_xlfn.RANK.AVG(B104,H40:H44)</f>
        <v>4</v>
      </c>
    </row>
    <row r="108" spans="1:7" x14ac:dyDescent="0.3">
      <c r="A108" t="s">
        <v>1082</v>
      </c>
      <c r="B108">
        <f>_xlfn.RANK.AVG(B105,I40:I44)</f>
        <v>4</v>
      </c>
    </row>
    <row r="110" spans="1:7" x14ac:dyDescent="0.3">
      <c r="A110" t="s">
        <v>1083</v>
      </c>
    </row>
    <row r="111" spans="1:7" x14ac:dyDescent="0.3">
      <c r="B111" t="str">
        <f>"% of calls:"&amp;TEXT(B103,"0%")</f>
        <v>% of calls:19%</v>
      </c>
    </row>
    <row r="112" spans="1:7" x14ac:dyDescent="0.3">
      <c r="B112" t="str">
        <f>IF(COUNTA(A51:A55)&gt;1," ","Call Rank:"&amp;B107)</f>
        <v>Call Rank:4</v>
      </c>
    </row>
    <row r="113" spans="1:2" x14ac:dyDescent="0.3">
      <c r="B113" t="str">
        <f>IF(COUNTA(A51:A55)&gt;1," ","Amount Rank:"&amp;B108)</f>
        <v>Amount Rank:4</v>
      </c>
    </row>
    <row r="115" spans="1:2" x14ac:dyDescent="0.3">
      <c r="A115" t="s">
        <v>1084</v>
      </c>
      <c r="B115" t="e" vm="1">
        <f>IF(COUNTA(A51:A55)&gt;1," ",_xlfn.XLOOKUP(pivots!A51,Assets!$E$3:$E$7,Assets!$F$3:$F$7))</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C829D-43EF-4EE3-98D9-569FC96D27A5}">
  <sheetPr codeName="Sheet3"/>
  <dimension ref="A1:BE120"/>
  <sheetViews>
    <sheetView tabSelected="1" zoomScale="70" zoomScaleNormal="70" workbookViewId="0">
      <selection activeCell="AD2" sqref="AD2"/>
    </sheetView>
  </sheetViews>
  <sheetFormatPr defaultRowHeight="14.4" x14ac:dyDescent="0.3"/>
  <cols>
    <col min="1" max="1" width="5.3984375" customWidth="1"/>
    <col min="14" max="14" width="12.19921875" customWidth="1"/>
    <col min="15" max="15" width="6.19921875" customWidth="1"/>
    <col min="16" max="16" width="10.8984375" customWidth="1"/>
    <col min="17" max="22" width="10.8984375" bestFit="1" customWidth="1"/>
    <col min="23" max="23" width="8.796875" customWidth="1"/>
    <col min="25" max="25" width="8.796875" customWidth="1"/>
    <col min="26" max="26" width="1.3984375" customWidth="1"/>
  </cols>
  <sheetData>
    <row r="1" spans="1:57" ht="40.799999999999997" customHeight="1" x14ac:dyDescent="0.65">
      <c r="A1" s="21"/>
      <c r="B1" s="47" t="s">
        <v>1085</v>
      </c>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0"/>
      <c r="BA1" s="20"/>
      <c r="BB1" s="20"/>
      <c r="BC1" s="20"/>
      <c r="BD1" s="20"/>
      <c r="BE1" s="20"/>
    </row>
    <row r="2" spans="1:57"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0"/>
      <c r="BA2" s="20"/>
      <c r="BB2" s="20"/>
      <c r="BC2" s="20"/>
      <c r="BD2" s="20"/>
      <c r="BE2" s="20"/>
    </row>
    <row r="3" spans="1:57" x14ac:dyDescent="0.3">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0"/>
      <c r="BA3" s="20"/>
      <c r="BB3" s="20"/>
      <c r="BC3" s="20"/>
      <c r="BD3" s="20"/>
      <c r="BE3" s="20"/>
    </row>
    <row r="4" spans="1:57" x14ac:dyDescent="0.3">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0"/>
      <c r="BA4" s="20"/>
      <c r="BB4" s="20"/>
      <c r="BC4" s="20"/>
      <c r="BD4" s="20"/>
      <c r="BE4" s="20"/>
    </row>
    <row r="5" spans="1:57" x14ac:dyDescent="0.3">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0"/>
      <c r="BA5" s="20"/>
      <c r="BB5" s="20"/>
      <c r="BC5" s="20"/>
      <c r="BD5" s="20"/>
      <c r="BE5" s="20"/>
    </row>
    <row r="6" spans="1:57" x14ac:dyDescent="0.3">
      <c r="A6" s="21"/>
      <c r="B6" s="21"/>
      <c r="C6" s="21"/>
      <c r="D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0"/>
      <c r="BA6" s="20"/>
      <c r="BB6" s="20"/>
      <c r="BC6" s="20"/>
      <c r="BD6" s="20"/>
      <c r="BE6" s="20"/>
    </row>
    <row r="7" spans="1:57" x14ac:dyDescent="0.3">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0"/>
      <c r="BA7" s="20"/>
      <c r="BB7" s="20"/>
      <c r="BC7" s="20"/>
      <c r="BD7" s="20"/>
      <c r="BE7" s="20"/>
    </row>
    <row r="8" spans="1:57" x14ac:dyDescent="0.3">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0"/>
      <c r="BA8" s="20"/>
      <c r="BB8" s="20"/>
      <c r="BC8" s="20"/>
      <c r="BD8" s="20"/>
      <c r="BE8" s="20"/>
    </row>
    <row r="9" spans="1:57" x14ac:dyDescent="0.3">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0"/>
      <c r="BA9" s="20"/>
      <c r="BB9" s="20"/>
      <c r="BC9" s="20"/>
      <c r="BD9" s="20"/>
      <c r="BE9" s="20"/>
    </row>
    <row r="10" spans="1:57" x14ac:dyDescent="0.3">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0"/>
      <c r="BA10" s="20"/>
      <c r="BB10" s="20"/>
      <c r="BC10" s="20"/>
      <c r="BD10" s="20"/>
      <c r="BE10" s="20"/>
    </row>
    <row r="11" spans="1:57"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0"/>
      <c r="BA11" s="20"/>
      <c r="BB11" s="20"/>
      <c r="BC11" s="20"/>
      <c r="BD11" s="20"/>
      <c r="BE11" s="20"/>
    </row>
    <row r="12" spans="1:57" x14ac:dyDescent="0.3">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0"/>
      <c r="BA12" s="20"/>
      <c r="BB12" s="20"/>
      <c r="BC12" s="20"/>
      <c r="BD12" s="20"/>
      <c r="BE12" s="20"/>
    </row>
    <row r="13" spans="1:57" x14ac:dyDescent="0.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0"/>
      <c r="BA13" s="20"/>
      <c r="BB13" s="20"/>
      <c r="BC13" s="20"/>
      <c r="BD13" s="20"/>
      <c r="BE13" s="20"/>
    </row>
    <row r="14" spans="1:57" x14ac:dyDescent="0.3">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0"/>
      <c r="BA14" s="20"/>
      <c r="BB14" s="20"/>
      <c r="BC14" s="20"/>
      <c r="BD14" s="20"/>
      <c r="BE14" s="20"/>
    </row>
    <row r="15" spans="1:57" x14ac:dyDescent="0.3">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0"/>
      <c r="BA15" s="20"/>
      <c r="BB15" s="20"/>
      <c r="BC15" s="20"/>
      <c r="BD15" s="20"/>
      <c r="BE15" s="20"/>
    </row>
    <row r="16" spans="1:57" x14ac:dyDescent="0.3">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0"/>
      <c r="BA16" s="20"/>
      <c r="BB16" s="20"/>
      <c r="BC16" s="20"/>
      <c r="BD16" s="20"/>
      <c r="BE16" s="20"/>
    </row>
    <row r="17" spans="1:57" x14ac:dyDescent="0.3">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0"/>
      <c r="BA17" s="20"/>
      <c r="BB17" s="20"/>
      <c r="BC17" s="20"/>
      <c r="BD17" s="20"/>
      <c r="BE17" s="20"/>
    </row>
    <row r="18" spans="1:57" x14ac:dyDescent="0.3">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0"/>
      <c r="BA18" s="20"/>
      <c r="BB18" s="20"/>
      <c r="BC18" s="20"/>
      <c r="BD18" s="20"/>
      <c r="BE18" s="20"/>
    </row>
    <row r="19" spans="1:57"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0"/>
      <c r="BA19" s="20"/>
      <c r="BB19" s="20"/>
      <c r="BC19" s="20"/>
      <c r="BD19" s="20"/>
      <c r="BE19" s="20"/>
    </row>
    <row r="20" spans="1:57"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0"/>
      <c r="BA20" s="20"/>
      <c r="BB20" s="20"/>
      <c r="BC20" s="20"/>
      <c r="BD20" s="20"/>
      <c r="BE20" s="20"/>
    </row>
    <row r="21" spans="1:57" x14ac:dyDescent="0.3">
      <c r="A21" s="21"/>
      <c r="B21" s="21"/>
      <c r="C21" s="21"/>
      <c r="D21" s="21"/>
      <c r="E21" s="21"/>
      <c r="F21" s="21"/>
      <c r="G21" s="21"/>
      <c r="H21" s="21"/>
      <c r="I21" s="21"/>
      <c r="J21" s="21"/>
      <c r="K21" s="21"/>
      <c r="L21" s="21"/>
      <c r="M21" s="21"/>
      <c r="N21" s="21"/>
      <c r="O21" s="21"/>
      <c r="P21" s="21"/>
      <c r="Q21" s="21"/>
      <c r="R21" s="21"/>
      <c r="S21" s="21"/>
      <c r="T21" s="21"/>
      <c r="U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0"/>
      <c r="BA21" s="20"/>
      <c r="BB21" s="20"/>
      <c r="BC21" s="20"/>
      <c r="BD21" s="20"/>
      <c r="BE21" s="20"/>
    </row>
    <row r="22" spans="1:57" x14ac:dyDescent="0.3">
      <c r="A22" s="21"/>
      <c r="B22" s="21"/>
      <c r="C22" s="21"/>
      <c r="D22" s="21"/>
      <c r="E22" s="21"/>
      <c r="F22" s="21"/>
      <c r="G22" s="21"/>
      <c r="H22" s="21"/>
      <c r="I22" s="21"/>
      <c r="J22" s="21"/>
      <c r="K22" s="21"/>
      <c r="L22" s="21"/>
      <c r="M22" s="21"/>
      <c r="N22" s="21"/>
      <c r="O22" s="21"/>
      <c r="P22" s="21"/>
      <c r="Q22" s="31"/>
      <c r="R22" s="31"/>
      <c r="S22" s="31"/>
      <c r="T22" s="31"/>
      <c r="U22" s="31"/>
      <c r="V22" s="3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0"/>
      <c r="BA22" s="20"/>
      <c r="BB22" s="20"/>
      <c r="BC22" s="20"/>
      <c r="BD22" s="20"/>
      <c r="BE22" s="20"/>
    </row>
    <row r="23" spans="1:57" x14ac:dyDescent="0.3">
      <c r="A23" s="21"/>
      <c r="B23" s="21"/>
      <c r="C23" s="21"/>
      <c r="D23" s="21"/>
      <c r="E23" s="21"/>
      <c r="F23" s="21"/>
      <c r="G23" s="21"/>
      <c r="H23" s="21"/>
      <c r="I23" s="21"/>
      <c r="J23" s="21"/>
      <c r="K23" s="21"/>
      <c r="L23" s="21"/>
      <c r="M23" s="21"/>
      <c r="N23" s="21"/>
      <c r="O23" s="21"/>
      <c r="P23" s="38"/>
      <c r="Q23" s="39" t="s">
        <v>11</v>
      </c>
      <c r="R23" s="39" t="s">
        <v>9</v>
      </c>
      <c r="S23" s="39" t="s">
        <v>6</v>
      </c>
      <c r="T23" s="39" t="s">
        <v>13</v>
      </c>
      <c r="U23" s="39" t="s">
        <v>10</v>
      </c>
      <c r="V23" s="40" t="s">
        <v>1077</v>
      </c>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0"/>
      <c r="BA23" s="20"/>
      <c r="BB23" s="20"/>
      <c r="BC23" s="20"/>
      <c r="BD23" s="20"/>
      <c r="BE23" s="20"/>
    </row>
    <row r="24" spans="1:57" x14ac:dyDescent="0.3">
      <c r="A24" s="21"/>
      <c r="B24" s="21"/>
      <c r="C24" s="21"/>
      <c r="D24" s="21"/>
      <c r="E24" s="21"/>
      <c r="F24" s="21"/>
      <c r="G24" s="21"/>
      <c r="H24" s="21"/>
      <c r="I24" s="21"/>
      <c r="J24" s="21"/>
      <c r="K24" s="21"/>
      <c r="L24" s="21"/>
      <c r="M24" s="21"/>
      <c r="N24" s="21"/>
      <c r="O24" s="21"/>
      <c r="P24" s="32" t="str" cm="1">
        <f t="array" ref="P24:V41">IF(pivots!A79:G96=0," ",pivots!A79:G96)</f>
        <v>Cincinnati</v>
      </c>
      <c r="Q24" s="33" t="str">
        <v xml:space="preserve"> </v>
      </c>
      <c r="R24" s="33" t="str">
        <v xml:space="preserve"> </v>
      </c>
      <c r="S24" s="33" t="str">
        <v xml:space="preserve"> </v>
      </c>
      <c r="T24" s="33" t="str">
        <v xml:space="preserve"> </v>
      </c>
      <c r="U24" s="33" t="str">
        <v xml:space="preserve"> </v>
      </c>
      <c r="V24" s="34" t="str">
        <v xml:space="preserve"> </v>
      </c>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0"/>
      <c r="BA24" s="20"/>
      <c r="BB24" s="20"/>
      <c r="BC24" s="20"/>
      <c r="BD24" s="20"/>
      <c r="BE24" s="20"/>
    </row>
    <row r="25" spans="1:57" x14ac:dyDescent="0.3">
      <c r="A25" s="21"/>
      <c r="B25" s="21"/>
      <c r="C25" s="21"/>
      <c r="D25" s="21"/>
      <c r="E25" s="21"/>
      <c r="F25" s="21"/>
      <c r="G25" s="21"/>
      <c r="H25" s="21"/>
      <c r="I25" s="21"/>
      <c r="J25" s="21"/>
      <c r="K25" s="21"/>
      <c r="L25" s="21"/>
      <c r="M25" s="21"/>
      <c r="N25" s="21"/>
      <c r="O25" s="21"/>
      <c r="P25" s="35" t="str">
        <v>C0003</v>
      </c>
      <c r="Q25" s="36">
        <v>891</v>
      </c>
      <c r="R25" s="36">
        <v>1332</v>
      </c>
      <c r="S25" s="36">
        <v>1282</v>
      </c>
      <c r="T25" s="36">
        <v>739</v>
      </c>
      <c r="U25" s="36">
        <v>560</v>
      </c>
      <c r="V25" s="37">
        <v>4804</v>
      </c>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0"/>
      <c r="BA25" s="20"/>
      <c r="BB25" s="20"/>
      <c r="BC25" s="20"/>
      <c r="BD25" s="20"/>
      <c r="BE25" s="20"/>
    </row>
    <row r="26" spans="1:57" x14ac:dyDescent="0.3">
      <c r="A26" s="21"/>
      <c r="B26" s="21"/>
      <c r="C26" s="21"/>
      <c r="D26" s="21"/>
      <c r="E26" s="21"/>
      <c r="F26" s="21"/>
      <c r="G26" s="21"/>
      <c r="H26" s="21"/>
      <c r="I26" s="21"/>
      <c r="J26" s="21"/>
      <c r="K26" s="21"/>
      <c r="L26" s="21"/>
      <c r="M26" s="21"/>
      <c r="N26" s="21"/>
      <c r="O26" s="21"/>
      <c r="P26" s="35" t="str">
        <v>C0004</v>
      </c>
      <c r="Q26" s="36">
        <v>1991</v>
      </c>
      <c r="R26" s="36">
        <v>1886</v>
      </c>
      <c r="S26" s="36">
        <v>1206</v>
      </c>
      <c r="T26" s="36">
        <v>884</v>
      </c>
      <c r="U26" s="36">
        <v>1722</v>
      </c>
      <c r="V26" s="37">
        <v>7689</v>
      </c>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0"/>
      <c r="BA26" s="20"/>
      <c r="BB26" s="20"/>
      <c r="BC26" s="20"/>
      <c r="BD26" s="20"/>
      <c r="BE26" s="20"/>
    </row>
    <row r="27" spans="1:57" x14ac:dyDescent="0.3">
      <c r="A27" s="21"/>
      <c r="B27" s="21"/>
      <c r="C27" s="21"/>
      <c r="D27" s="21"/>
      <c r="E27" s="21"/>
      <c r="F27" s="21"/>
      <c r="G27" s="21"/>
      <c r="H27" s="21"/>
      <c r="I27" s="21"/>
      <c r="J27" s="21"/>
      <c r="K27" s="21"/>
      <c r="L27" s="21"/>
      <c r="M27" s="21"/>
      <c r="N27" s="21"/>
      <c r="O27" s="21"/>
      <c r="P27" s="35" t="str">
        <v>C0011</v>
      </c>
      <c r="Q27" s="36">
        <v>1163</v>
      </c>
      <c r="R27" s="36">
        <v>1180</v>
      </c>
      <c r="S27" s="36">
        <v>1616</v>
      </c>
      <c r="T27" s="36">
        <v>1043</v>
      </c>
      <c r="U27" s="36">
        <v>1747</v>
      </c>
      <c r="V27" s="37">
        <v>6749</v>
      </c>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0"/>
      <c r="BA27" s="20"/>
      <c r="BB27" s="20"/>
      <c r="BC27" s="20"/>
      <c r="BD27" s="20"/>
      <c r="BE27" s="20"/>
    </row>
    <row r="28" spans="1:57" x14ac:dyDescent="0.3">
      <c r="A28" s="21"/>
      <c r="B28" s="21"/>
      <c r="C28" s="21"/>
      <c r="D28" s="21"/>
      <c r="E28" s="21"/>
      <c r="F28" s="21"/>
      <c r="G28" s="21"/>
      <c r="H28" s="21"/>
      <c r="I28" s="21"/>
      <c r="J28" s="21"/>
      <c r="K28" s="21"/>
      <c r="L28" s="21"/>
      <c r="M28" s="21"/>
      <c r="N28" s="21"/>
      <c r="P28" s="35" t="str">
        <v>C0012</v>
      </c>
      <c r="Q28" s="36">
        <v>1438</v>
      </c>
      <c r="R28" s="36">
        <v>1616</v>
      </c>
      <c r="S28" s="36">
        <v>866</v>
      </c>
      <c r="T28" s="36">
        <v>829</v>
      </c>
      <c r="U28" s="36">
        <v>2070</v>
      </c>
      <c r="V28" s="37">
        <v>6819</v>
      </c>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0"/>
      <c r="BA28" s="20"/>
      <c r="BB28" s="20"/>
      <c r="BC28" s="20"/>
      <c r="BD28" s="20"/>
      <c r="BE28" s="20"/>
    </row>
    <row r="29" spans="1:57" x14ac:dyDescent="0.3">
      <c r="A29" s="21"/>
      <c r="B29" s="21"/>
      <c r="C29" s="21"/>
      <c r="D29" s="21"/>
      <c r="E29" s="21"/>
      <c r="F29" s="21"/>
      <c r="G29" s="21"/>
      <c r="H29" s="21"/>
      <c r="I29" s="21"/>
      <c r="J29" s="21"/>
      <c r="K29" s="21"/>
      <c r="L29" s="21"/>
      <c r="M29" s="21"/>
      <c r="N29" s="21"/>
      <c r="O29" s="21"/>
      <c r="P29" s="32" t="str">
        <v>Cleveland</v>
      </c>
      <c r="Q29" s="36" t="str">
        <v xml:space="preserve"> </v>
      </c>
      <c r="R29" s="36" t="str">
        <v xml:space="preserve"> </v>
      </c>
      <c r="S29" s="36" t="str">
        <v xml:space="preserve"> </v>
      </c>
      <c r="T29" s="36" t="str">
        <v xml:space="preserve"> </v>
      </c>
      <c r="U29" s="36" t="str">
        <v xml:space="preserve"> </v>
      </c>
      <c r="V29" s="37" t="str">
        <v xml:space="preserve"> </v>
      </c>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0"/>
      <c r="BA29" s="20"/>
      <c r="BB29" s="20"/>
      <c r="BC29" s="20"/>
      <c r="BD29" s="20"/>
      <c r="BE29" s="20"/>
    </row>
    <row r="30" spans="1:57" x14ac:dyDescent="0.3">
      <c r="A30" s="21"/>
      <c r="B30" s="21"/>
      <c r="C30" s="21"/>
      <c r="D30" s="21"/>
      <c r="E30" s="21"/>
      <c r="F30" s="21"/>
      <c r="G30" s="21"/>
      <c r="H30" s="21"/>
      <c r="I30" s="21"/>
      <c r="J30" s="21"/>
      <c r="K30" s="21"/>
      <c r="L30" s="21"/>
      <c r="M30" s="21"/>
      <c r="N30" s="21"/>
      <c r="O30" s="21"/>
      <c r="P30" s="35" t="str">
        <v>C0002</v>
      </c>
      <c r="Q30" s="36">
        <v>1233</v>
      </c>
      <c r="R30" s="36">
        <v>223</v>
      </c>
      <c r="S30" s="36">
        <v>1680</v>
      </c>
      <c r="T30" s="36">
        <v>990</v>
      </c>
      <c r="U30" s="36">
        <v>1508</v>
      </c>
      <c r="V30" s="37">
        <v>5634</v>
      </c>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0"/>
      <c r="BA30" s="20"/>
      <c r="BB30" s="20"/>
      <c r="BC30" s="20"/>
      <c r="BD30" s="20"/>
      <c r="BE30" s="20"/>
    </row>
    <row r="31" spans="1:57" x14ac:dyDescent="0.3">
      <c r="A31" s="21"/>
      <c r="B31" s="21"/>
      <c r="C31" s="21"/>
      <c r="D31" s="21"/>
      <c r="E31" s="21"/>
      <c r="F31" s="21"/>
      <c r="G31" s="21"/>
      <c r="H31" s="21"/>
      <c r="I31" s="21"/>
      <c r="J31" s="21"/>
      <c r="K31" s="21"/>
      <c r="L31" s="21"/>
      <c r="M31" s="21"/>
      <c r="N31" s="21"/>
      <c r="O31" s="21"/>
      <c r="P31" s="35" t="str">
        <v>C0007</v>
      </c>
      <c r="Q31" s="36">
        <v>1598</v>
      </c>
      <c r="R31" s="36">
        <v>1907</v>
      </c>
      <c r="S31" s="36">
        <v>869</v>
      </c>
      <c r="T31" s="36">
        <v>1426</v>
      </c>
      <c r="U31" s="36">
        <v>1416</v>
      </c>
      <c r="V31" s="37">
        <v>7216</v>
      </c>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0"/>
      <c r="BA31" s="20"/>
      <c r="BB31" s="20"/>
      <c r="BC31" s="20"/>
      <c r="BD31" s="20"/>
      <c r="BE31" s="20"/>
    </row>
    <row r="32" spans="1:57" x14ac:dyDescent="0.3">
      <c r="A32" s="21"/>
      <c r="B32" s="21"/>
      <c r="C32" s="21"/>
      <c r="D32" s="21"/>
      <c r="E32" s="21"/>
      <c r="F32" s="21"/>
      <c r="G32" s="21"/>
      <c r="H32" s="21"/>
      <c r="I32" s="21"/>
      <c r="J32" s="21"/>
      <c r="K32" s="21"/>
      <c r="L32" s="21"/>
      <c r="M32" s="49" t="e" vm="1">
        <f>pivots!B115</f>
        <v>#VALUE!</v>
      </c>
      <c r="N32" s="49"/>
      <c r="O32" s="21"/>
      <c r="P32" s="35" t="str">
        <v>C0008</v>
      </c>
      <c r="Q32" s="36">
        <v>900</v>
      </c>
      <c r="R32" s="36">
        <v>1016</v>
      </c>
      <c r="S32" s="36">
        <v>960</v>
      </c>
      <c r="T32" s="36">
        <v>940</v>
      </c>
      <c r="U32" s="36">
        <v>1193</v>
      </c>
      <c r="V32" s="37">
        <v>5009</v>
      </c>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0"/>
      <c r="BA32" s="20"/>
      <c r="BB32" s="20"/>
      <c r="BC32" s="20"/>
      <c r="BD32" s="20"/>
      <c r="BE32" s="20"/>
    </row>
    <row r="33" spans="1:57" x14ac:dyDescent="0.3">
      <c r="A33" s="21"/>
      <c r="B33" s="21"/>
      <c r="C33" s="21"/>
      <c r="D33" s="21"/>
      <c r="E33" s="21"/>
      <c r="F33" s="21"/>
      <c r="G33" s="21"/>
      <c r="H33" s="21"/>
      <c r="I33" s="21"/>
      <c r="J33" s="21"/>
      <c r="K33" s="21"/>
      <c r="L33" s="21"/>
      <c r="M33" s="49"/>
      <c r="N33" s="49"/>
      <c r="O33" s="21"/>
      <c r="P33" s="35" t="str">
        <v>C0010</v>
      </c>
      <c r="Q33" s="36">
        <v>900</v>
      </c>
      <c r="R33" s="36">
        <v>1470</v>
      </c>
      <c r="S33" s="36">
        <v>1617</v>
      </c>
      <c r="T33" s="36">
        <v>1314</v>
      </c>
      <c r="U33" s="36">
        <v>941</v>
      </c>
      <c r="V33" s="37">
        <v>6242</v>
      </c>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0"/>
      <c r="BA33" s="20"/>
      <c r="BB33" s="20"/>
      <c r="BC33" s="20"/>
      <c r="BD33" s="20"/>
      <c r="BE33" s="20"/>
    </row>
    <row r="34" spans="1:57" x14ac:dyDescent="0.3">
      <c r="A34" s="21"/>
      <c r="B34" s="21"/>
      <c r="C34" s="21"/>
      <c r="D34" s="21"/>
      <c r="E34" s="21"/>
      <c r="F34" s="21"/>
      <c r="G34" s="21"/>
      <c r="H34" s="21"/>
      <c r="I34" s="21"/>
      <c r="J34" s="21"/>
      <c r="K34" s="21"/>
      <c r="L34" s="21"/>
      <c r="M34" s="49"/>
      <c r="N34" s="49"/>
      <c r="O34" s="21"/>
      <c r="P34" s="35" t="str">
        <v>C0013</v>
      </c>
      <c r="Q34" s="36">
        <v>1255</v>
      </c>
      <c r="R34" s="36">
        <v>516</v>
      </c>
      <c r="S34" s="36">
        <v>1874</v>
      </c>
      <c r="T34" s="36">
        <v>1863</v>
      </c>
      <c r="U34" s="36">
        <v>1722</v>
      </c>
      <c r="V34" s="37">
        <v>7230</v>
      </c>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0"/>
      <c r="BA34" s="20"/>
      <c r="BB34" s="20"/>
      <c r="BC34" s="20"/>
      <c r="BD34" s="20"/>
      <c r="BE34" s="20"/>
    </row>
    <row r="35" spans="1:57" x14ac:dyDescent="0.3">
      <c r="A35" s="21"/>
      <c r="B35" s="21"/>
      <c r="C35" s="21"/>
      <c r="D35" s="21"/>
      <c r="E35" s="21"/>
      <c r="F35" s="21"/>
      <c r="G35" s="21"/>
      <c r="H35" s="21"/>
      <c r="I35" s="21"/>
      <c r="J35" s="21"/>
      <c r="K35" s="21"/>
      <c r="L35" s="21"/>
      <c r="M35" s="49"/>
      <c r="N35" s="49"/>
      <c r="O35" s="21"/>
      <c r="P35" s="35" t="str">
        <v>C0015</v>
      </c>
      <c r="Q35" s="36">
        <v>1138</v>
      </c>
      <c r="R35" s="36">
        <v>1898</v>
      </c>
      <c r="S35" s="36">
        <v>1482</v>
      </c>
      <c r="T35" s="36">
        <v>846</v>
      </c>
      <c r="U35" s="36">
        <v>1154</v>
      </c>
      <c r="V35" s="37">
        <v>6518</v>
      </c>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0"/>
      <c r="BA35" s="20"/>
      <c r="BB35" s="20"/>
      <c r="BC35" s="20"/>
      <c r="BD35" s="20"/>
      <c r="BE35" s="20"/>
    </row>
    <row r="36" spans="1:57" x14ac:dyDescent="0.3">
      <c r="A36" s="21"/>
      <c r="B36" s="21"/>
      <c r="C36" s="21"/>
      <c r="D36" s="21"/>
      <c r="E36" s="21"/>
      <c r="F36" s="21"/>
      <c r="G36" s="21"/>
      <c r="H36" s="21"/>
      <c r="I36" s="21"/>
      <c r="J36" s="21"/>
      <c r="K36" s="21"/>
      <c r="L36" s="21"/>
      <c r="M36" s="49"/>
      <c r="N36" s="49"/>
      <c r="O36" s="21"/>
      <c r="P36" s="32" t="str">
        <v>Columbus</v>
      </c>
      <c r="Q36" s="36" t="str">
        <v xml:space="preserve"> </v>
      </c>
      <c r="R36" s="36" t="str">
        <v xml:space="preserve"> </v>
      </c>
      <c r="S36" s="36" t="str">
        <v xml:space="preserve"> </v>
      </c>
      <c r="T36" s="36" t="str">
        <v xml:space="preserve"> </v>
      </c>
      <c r="U36" s="36" t="str">
        <v xml:space="preserve"> </v>
      </c>
      <c r="V36" s="37" t="str">
        <v xml:space="preserve"> </v>
      </c>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0"/>
      <c r="BA36" s="20"/>
      <c r="BB36" s="20"/>
      <c r="BC36" s="20"/>
      <c r="BD36" s="20"/>
      <c r="BE36" s="20"/>
    </row>
    <row r="37" spans="1:57" x14ac:dyDescent="0.3">
      <c r="A37" s="21"/>
      <c r="B37" s="21"/>
      <c r="C37" s="21"/>
      <c r="D37" s="21"/>
      <c r="E37" s="21"/>
      <c r="F37" s="21"/>
      <c r="G37" s="21"/>
      <c r="H37" s="21"/>
      <c r="I37" s="21"/>
      <c r="J37" s="21"/>
      <c r="K37" s="21"/>
      <c r="L37" s="21"/>
      <c r="M37" s="21"/>
      <c r="N37" s="21"/>
      <c r="O37" s="21"/>
      <c r="P37" s="35" t="str">
        <v>C0001</v>
      </c>
      <c r="Q37" s="36">
        <v>1655</v>
      </c>
      <c r="R37" s="36">
        <v>805</v>
      </c>
      <c r="S37" s="36">
        <v>2263</v>
      </c>
      <c r="T37" s="36">
        <v>987</v>
      </c>
      <c r="U37" s="36">
        <v>1075</v>
      </c>
      <c r="V37" s="37">
        <v>6785</v>
      </c>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0"/>
      <c r="BA37" s="20"/>
      <c r="BB37" s="20"/>
      <c r="BC37" s="20"/>
      <c r="BD37" s="20"/>
      <c r="BE37" s="20"/>
    </row>
    <row r="38" spans="1:57" ht="15.6" x14ac:dyDescent="0.3">
      <c r="A38" s="21"/>
      <c r="B38" s="21"/>
      <c r="C38" s="21"/>
      <c r="D38" s="21"/>
      <c r="E38" s="21"/>
      <c r="F38" s="21"/>
      <c r="G38" s="21"/>
      <c r="H38" s="21"/>
      <c r="I38" s="21"/>
      <c r="J38" s="21"/>
      <c r="K38" s="21"/>
      <c r="L38" s="21"/>
      <c r="M38" s="48" t="str">
        <f>pivots!B111</f>
        <v>% of calls:19%</v>
      </c>
      <c r="N38" s="48"/>
      <c r="O38" s="21"/>
      <c r="P38" s="35" t="str">
        <v>C0005</v>
      </c>
      <c r="Q38" s="36">
        <v>1104</v>
      </c>
      <c r="R38" s="36">
        <v>2280</v>
      </c>
      <c r="S38" s="36">
        <v>1445</v>
      </c>
      <c r="T38" s="36">
        <v>1722</v>
      </c>
      <c r="U38" s="36">
        <v>1196</v>
      </c>
      <c r="V38" s="37">
        <v>7747</v>
      </c>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0"/>
      <c r="BA38" s="20"/>
      <c r="BB38" s="20"/>
      <c r="BC38" s="20"/>
      <c r="BD38" s="20"/>
      <c r="BE38" s="20"/>
    </row>
    <row r="39" spans="1:57" ht="15.6" x14ac:dyDescent="0.3">
      <c r="A39" s="21"/>
      <c r="B39" s="21"/>
      <c r="C39" s="21"/>
      <c r="D39" s="21"/>
      <c r="E39" s="21"/>
      <c r="F39" s="21"/>
      <c r="G39" s="21"/>
      <c r="H39" s="21"/>
      <c r="I39" s="21"/>
      <c r="J39" s="21"/>
      <c r="K39" s="21"/>
      <c r="L39" s="21"/>
      <c r="M39" s="48" t="str">
        <f>pivots!B112</f>
        <v>Call Rank:4</v>
      </c>
      <c r="N39" s="48"/>
      <c r="O39" s="21"/>
      <c r="P39" s="35" t="str">
        <v>C0006</v>
      </c>
      <c r="Q39" s="36">
        <v>372</v>
      </c>
      <c r="R39" s="36">
        <v>1818</v>
      </c>
      <c r="S39" s="36">
        <v>1346</v>
      </c>
      <c r="T39" s="36">
        <v>1156</v>
      </c>
      <c r="U39" s="36">
        <v>1484</v>
      </c>
      <c r="V39" s="37">
        <v>6176</v>
      </c>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0"/>
      <c r="BA39" s="20"/>
      <c r="BB39" s="20"/>
      <c r="BC39" s="20"/>
      <c r="BD39" s="20"/>
      <c r="BE39" s="20"/>
    </row>
    <row r="40" spans="1:57" ht="15.6" x14ac:dyDescent="0.3">
      <c r="A40" s="21"/>
      <c r="B40" s="21"/>
      <c r="C40" s="21"/>
      <c r="D40" s="21"/>
      <c r="E40" s="21"/>
      <c r="F40" s="21"/>
      <c r="G40" s="21"/>
      <c r="H40" s="21"/>
      <c r="I40" s="21"/>
      <c r="J40" s="21"/>
      <c r="K40" s="21"/>
      <c r="L40" s="21"/>
      <c r="M40" s="48" t="str">
        <f>pivots!B113</f>
        <v>Amount Rank:4</v>
      </c>
      <c r="N40" s="48"/>
      <c r="O40" s="21"/>
      <c r="P40" s="35" t="str">
        <v>C0009</v>
      </c>
      <c r="Q40" s="36">
        <v>1415</v>
      </c>
      <c r="R40" s="36">
        <v>1271</v>
      </c>
      <c r="S40" s="36">
        <v>1214</v>
      </c>
      <c r="T40" s="36">
        <v>1135</v>
      </c>
      <c r="U40" s="36">
        <v>1566</v>
      </c>
      <c r="V40" s="37">
        <v>6601</v>
      </c>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0"/>
      <c r="BA40" s="20"/>
      <c r="BB40" s="20"/>
      <c r="BC40" s="20"/>
      <c r="BD40" s="20"/>
      <c r="BE40" s="20"/>
    </row>
    <row r="41" spans="1:57" x14ac:dyDescent="0.3">
      <c r="A41" s="21"/>
      <c r="B41" s="21"/>
      <c r="C41" s="21"/>
      <c r="D41" s="21"/>
      <c r="E41" s="21"/>
      <c r="F41" s="21"/>
      <c r="G41" s="21"/>
      <c r="H41" s="21"/>
      <c r="I41" s="21"/>
      <c r="J41" s="21"/>
      <c r="K41" s="21"/>
      <c r="L41" s="21"/>
      <c r="M41" s="46"/>
      <c r="N41" s="46"/>
      <c r="O41" s="21"/>
      <c r="P41" s="41" t="str">
        <v>C0014</v>
      </c>
      <c r="Q41" s="42">
        <v>1362</v>
      </c>
      <c r="R41" s="42">
        <v>1363</v>
      </c>
      <c r="S41" s="42">
        <v>1152</v>
      </c>
      <c r="T41" s="42">
        <v>777</v>
      </c>
      <c r="U41" s="42">
        <v>750</v>
      </c>
      <c r="V41" s="43">
        <v>5404</v>
      </c>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0"/>
      <c r="BA41" s="20"/>
      <c r="BB41" s="20"/>
      <c r="BC41" s="20"/>
      <c r="BD41" s="20"/>
      <c r="BE41" s="20"/>
    </row>
    <row r="42" spans="1:57" x14ac:dyDescent="0.3">
      <c r="A42" s="21"/>
      <c r="B42" s="21"/>
      <c r="C42" s="21"/>
      <c r="D42" s="21"/>
      <c r="E42" s="21"/>
      <c r="F42" s="21"/>
      <c r="G42" s="21"/>
      <c r="H42" s="21"/>
      <c r="I42" s="21"/>
      <c r="J42" s="21"/>
      <c r="K42" s="21"/>
      <c r="L42" s="21"/>
      <c r="M42" s="21"/>
      <c r="N42" s="21"/>
      <c r="O42" s="21"/>
      <c r="P42" s="29"/>
      <c r="Q42" s="30"/>
      <c r="R42" s="30"/>
      <c r="S42" s="30"/>
      <c r="T42" s="30"/>
      <c r="U42" s="30"/>
      <c r="V42" s="30"/>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0"/>
      <c r="BA42" s="20"/>
      <c r="BB42" s="20"/>
      <c r="BC42" s="20"/>
      <c r="BD42" s="20"/>
      <c r="BE42" s="20"/>
    </row>
    <row r="43" spans="1:57"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0"/>
      <c r="BA43" s="20"/>
      <c r="BB43" s="20"/>
      <c r="BC43" s="20"/>
      <c r="BD43" s="20"/>
      <c r="BE43" s="20"/>
    </row>
    <row r="44" spans="1:57"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0"/>
      <c r="BA44" s="20"/>
      <c r="BB44" s="20"/>
      <c r="BC44" s="20"/>
      <c r="BD44" s="20"/>
      <c r="BE44" s="20"/>
    </row>
    <row r="45" spans="1:57"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0"/>
      <c r="BA45" s="20"/>
      <c r="BB45" s="20"/>
      <c r="BC45" s="20"/>
      <c r="BD45" s="20"/>
      <c r="BE45" s="20"/>
    </row>
    <row r="46" spans="1:57"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0"/>
      <c r="BA46" s="20"/>
      <c r="BB46" s="20"/>
      <c r="BC46" s="20"/>
      <c r="BD46" s="20"/>
      <c r="BE46" s="20"/>
    </row>
    <row r="47" spans="1:57"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0"/>
      <c r="BA47" s="20"/>
      <c r="BB47" s="20"/>
      <c r="BC47" s="20"/>
      <c r="BD47" s="20"/>
      <c r="BE47" s="20"/>
    </row>
    <row r="48" spans="1:57"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0"/>
      <c r="BA48" s="20"/>
      <c r="BB48" s="20"/>
      <c r="BC48" s="20"/>
      <c r="BD48" s="20"/>
      <c r="BE48" s="20"/>
    </row>
    <row r="49" spans="1:57"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0"/>
      <c r="BA49" s="20"/>
      <c r="BB49" s="20"/>
      <c r="BC49" s="20"/>
      <c r="BD49" s="20"/>
      <c r="BE49" s="20"/>
    </row>
    <row r="50" spans="1:57"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0"/>
      <c r="BA50" s="20"/>
      <c r="BB50" s="20"/>
      <c r="BC50" s="20"/>
      <c r="BD50" s="20"/>
      <c r="BE50" s="20"/>
    </row>
    <row r="51" spans="1:57"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0"/>
      <c r="BA51" s="20"/>
      <c r="BB51" s="20"/>
      <c r="BC51" s="20"/>
      <c r="BD51" s="20"/>
      <c r="BE51" s="20"/>
    </row>
    <row r="52" spans="1:57"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0"/>
      <c r="BA52" s="20"/>
      <c r="BB52" s="20"/>
      <c r="BC52" s="20"/>
      <c r="BD52" s="20"/>
      <c r="BE52" s="20"/>
    </row>
    <row r="53" spans="1:57"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0"/>
      <c r="BA53" s="20"/>
      <c r="BB53" s="20"/>
      <c r="BC53" s="20"/>
      <c r="BD53" s="20"/>
      <c r="BE53" s="20"/>
    </row>
    <row r="54" spans="1:57"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0"/>
      <c r="BA54" s="20"/>
      <c r="BB54" s="20"/>
      <c r="BC54" s="20"/>
      <c r="BD54" s="20"/>
      <c r="BE54" s="20"/>
    </row>
    <row r="55" spans="1:57"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0"/>
      <c r="BA55" s="20"/>
      <c r="BB55" s="20"/>
      <c r="BC55" s="20"/>
      <c r="BD55" s="20"/>
      <c r="BE55" s="20"/>
    </row>
    <row r="56" spans="1:57"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0"/>
      <c r="BA56" s="20"/>
      <c r="BB56" s="20"/>
      <c r="BC56" s="20"/>
      <c r="BD56" s="20"/>
      <c r="BE56" s="20"/>
    </row>
    <row r="57" spans="1:57"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0"/>
      <c r="BA57" s="20"/>
      <c r="BB57" s="20"/>
      <c r="BC57" s="20"/>
      <c r="BD57" s="20"/>
      <c r="BE57" s="20"/>
    </row>
    <row r="58" spans="1:57"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0"/>
      <c r="BA58" s="20"/>
      <c r="BB58" s="20"/>
      <c r="BC58" s="20"/>
      <c r="BD58" s="20"/>
      <c r="BE58" s="20"/>
    </row>
    <row r="59" spans="1:57"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0"/>
      <c r="BA59" s="20"/>
      <c r="BB59" s="20"/>
      <c r="BC59" s="20"/>
      <c r="BD59" s="20"/>
      <c r="BE59" s="20"/>
    </row>
    <row r="60" spans="1:57"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0"/>
      <c r="BA60" s="20"/>
      <c r="BB60" s="20"/>
      <c r="BC60" s="20"/>
      <c r="BD60" s="20"/>
      <c r="BE60" s="20"/>
    </row>
    <row r="61" spans="1:57"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0"/>
      <c r="BA61" s="20"/>
      <c r="BB61" s="20"/>
      <c r="BC61" s="20"/>
      <c r="BD61" s="20"/>
      <c r="BE61" s="20"/>
    </row>
    <row r="62" spans="1:57"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0"/>
      <c r="BA62" s="20"/>
      <c r="BB62" s="20"/>
      <c r="BC62" s="20"/>
      <c r="BD62" s="20"/>
      <c r="BE62" s="20"/>
    </row>
    <row r="63" spans="1:57"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0"/>
      <c r="BA63" s="20"/>
      <c r="BB63" s="20"/>
      <c r="BC63" s="20"/>
      <c r="BD63" s="20"/>
      <c r="BE63" s="20"/>
    </row>
    <row r="64" spans="1:57"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0"/>
      <c r="BA64" s="20"/>
      <c r="BB64" s="20"/>
      <c r="BC64" s="20"/>
      <c r="BD64" s="20"/>
      <c r="BE64" s="20"/>
    </row>
    <row r="65" spans="1:57"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0"/>
      <c r="BA65" s="20"/>
      <c r="BB65" s="20"/>
      <c r="BC65" s="20"/>
      <c r="BD65" s="20"/>
      <c r="BE65" s="20"/>
    </row>
    <row r="66" spans="1:57"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0"/>
      <c r="BA66" s="20"/>
      <c r="BB66" s="20"/>
      <c r="BC66" s="20"/>
      <c r="BD66" s="20"/>
      <c r="BE66" s="20"/>
    </row>
    <row r="67" spans="1:57"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0"/>
      <c r="BA67" s="20"/>
      <c r="BB67" s="20"/>
      <c r="BC67" s="20"/>
      <c r="BD67" s="20"/>
      <c r="BE67" s="20"/>
    </row>
    <row r="68" spans="1:57"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0"/>
      <c r="BA68" s="20"/>
      <c r="BB68" s="20"/>
      <c r="BC68" s="20"/>
      <c r="BD68" s="20"/>
      <c r="BE68" s="20"/>
    </row>
    <row r="69" spans="1:57"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0"/>
      <c r="BA69" s="20"/>
      <c r="BB69" s="20"/>
      <c r="BC69" s="20"/>
      <c r="BD69" s="20"/>
      <c r="BE69" s="20"/>
    </row>
    <row r="70" spans="1:57"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0"/>
      <c r="BA70" s="20"/>
      <c r="BB70" s="20"/>
      <c r="BC70" s="20"/>
      <c r="BD70" s="20"/>
      <c r="BE70" s="20"/>
    </row>
    <row r="71" spans="1:57"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0"/>
      <c r="BA71" s="20"/>
      <c r="BB71" s="20"/>
      <c r="BC71" s="20"/>
      <c r="BD71" s="20"/>
      <c r="BE71" s="20"/>
    </row>
    <row r="72" spans="1:57"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0"/>
      <c r="BA72" s="20"/>
      <c r="BB72" s="20"/>
      <c r="BC72" s="20"/>
      <c r="BD72" s="20"/>
      <c r="BE72" s="20"/>
    </row>
    <row r="73" spans="1:57"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0"/>
      <c r="BA73" s="20"/>
      <c r="BB73" s="20"/>
      <c r="BC73" s="20"/>
      <c r="BD73" s="20"/>
      <c r="BE73" s="20"/>
    </row>
    <row r="74" spans="1:57"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0"/>
      <c r="BA74" s="20"/>
      <c r="BB74" s="20"/>
      <c r="BC74" s="20"/>
      <c r="BD74" s="20"/>
      <c r="BE74" s="20"/>
    </row>
    <row r="75" spans="1:57"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0"/>
      <c r="BA75" s="20"/>
      <c r="BB75" s="20"/>
      <c r="BC75" s="20"/>
      <c r="BD75" s="20"/>
      <c r="BE75" s="20"/>
    </row>
    <row r="76" spans="1:57"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0"/>
      <c r="BA76" s="20"/>
      <c r="BB76" s="20"/>
      <c r="BC76" s="20"/>
      <c r="BD76" s="20"/>
      <c r="BE76" s="20"/>
    </row>
    <row r="77" spans="1:57" x14ac:dyDescent="0.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0"/>
      <c r="BA77" s="20"/>
      <c r="BB77" s="20"/>
      <c r="BC77" s="20"/>
      <c r="BD77" s="20"/>
      <c r="BE77" s="20"/>
    </row>
    <row r="78" spans="1:57" x14ac:dyDescent="0.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0"/>
      <c r="BA78" s="20"/>
      <c r="BB78" s="20"/>
      <c r="BC78" s="20"/>
      <c r="BD78" s="20"/>
      <c r="BE78" s="20"/>
    </row>
    <row r="79" spans="1:57" x14ac:dyDescent="0.3">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0"/>
      <c r="BA79" s="20"/>
      <c r="BB79" s="20"/>
      <c r="BC79" s="20"/>
      <c r="BD79" s="20"/>
      <c r="BE79" s="20"/>
    </row>
    <row r="80" spans="1:57" x14ac:dyDescent="0.3">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0"/>
      <c r="BA80" s="20"/>
      <c r="BB80" s="20"/>
      <c r="BC80" s="20"/>
      <c r="BD80" s="20"/>
      <c r="BE80" s="20"/>
    </row>
    <row r="81" spans="1:57" x14ac:dyDescent="0.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0"/>
      <c r="BA81" s="20"/>
      <c r="BB81" s="20"/>
      <c r="BC81" s="20"/>
      <c r="BD81" s="20"/>
      <c r="BE81" s="20"/>
    </row>
    <row r="82" spans="1:57" x14ac:dyDescent="0.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0"/>
      <c r="BA82" s="20"/>
      <c r="BB82" s="20"/>
      <c r="BC82" s="20"/>
      <c r="BD82" s="20"/>
      <c r="BE82" s="20"/>
    </row>
    <row r="83" spans="1:57" x14ac:dyDescent="0.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0"/>
      <c r="BA83" s="20"/>
      <c r="BB83" s="20"/>
      <c r="BC83" s="20"/>
      <c r="BD83" s="20"/>
      <c r="BE83" s="20"/>
    </row>
    <row r="84" spans="1:57" x14ac:dyDescent="0.3">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0"/>
      <c r="BA84" s="20"/>
      <c r="BB84" s="20"/>
      <c r="BC84" s="20"/>
      <c r="BD84" s="20"/>
      <c r="BE84" s="20"/>
    </row>
    <row r="85" spans="1:57" x14ac:dyDescent="0.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0"/>
      <c r="BA85" s="20"/>
      <c r="BB85" s="20"/>
      <c r="BC85" s="20"/>
      <c r="BD85" s="20"/>
      <c r="BE85" s="20"/>
    </row>
    <row r="86" spans="1:57" x14ac:dyDescent="0.3">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0"/>
      <c r="BA86" s="20"/>
      <c r="BB86" s="20"/>
      <c r="BC86" s="20"/>
      <c r="BD86" s="20"/>
      <c r="BE86" s="20"/>
    </row>
    <row r="87" spans="1:57" x14ac:dyDescent="0.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0"/>
      <c r="BA87" s="20"/>
      <c r="BB87" s="20"/>
      <c r="BC87" s="20"/>
      <c r="BD87" s="20"/>
      <c r="BE87" s="20"/>
    </row>
    <row r="88" spans="1:57" x14ac:dyDescent="0.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0"/>
      <c r="BA88" s="20"/>
      <c r="BB88" s="20"/>
      <c r="BC88" s="20"/>
      <c r="BD88" s="20"/>
      <c r="BE88" s="20"/>
    </row>
    <row r="89" spans="1:57" x14ac:dyDescent="0.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0"/>
      <c r="BA89" s="20"/>
      <c r="BB89" s="20"/>
      <c r="BC89" s="20"/>
      <c r="BD89" s="20"/>
      <c r="BE89" s="20"/>
    </row>
    <row r="90" spans="1:57" x14ac:dyDescent="0.3">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0"/>
      <c r="BA90" s="20"/>
      <c r="BB90" s="20"/>
      <c r="BC90" s="20"/>
      <c r="BD90" s="20"/>
      <c r="BE90" s="20"/>
    </row>
    <row r="91" spans="1:57" x14ac:dyDescent="0.3">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0"/>
      <c r="BA91" s="20"/>
      <c r="BB91" s="20"/>
      <c r="BC91" s="20"/>
      <c r="BD91" s="20"/>
      <c r="BE91" s="20"/>
    </row>
    <row r="92" spans="1:57" x14ac:dyDescent="0.3">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0"/>
      <c r="BA92" s="20"/>
      <c r="BB92" s="20"/>
      <c r="BC92" s="20"/>
      <c r="BD92" s="20"/>
      <c r="BE92" s="20"/>
    </row>
    <row r="93" spans="1:57" x14ac:dyDescent="0.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0"/>
      <c r="BA93" s="20"/>
      <c r="BB93" s="20"/>
      <c r="BC93" s="20"/>
      <c r="BD93" s="20"/>
      <c r="BE93" s="20"/>
    </row>
    <row r="94" spans="1:57" x14ac:dyDescent="0.3">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0"/>
      <c r="BA94" s="20"/>
      <c r="BB94" s="20"/>
      <c r="BC94" s="20"/>
      <c r="BD94" s="20"/>
      <c r="BE94" s="20"/>
    </row>
    <row r="95" spans="1:57" x14ac:dyDescent="0.3">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0"/>
      <c r="BA95" s="20"/>
      <c r="BB95" s="20"/>
      <c r="BC95" s="20"/>
      <c r="BD95" s="20"/>
      <c r="BE95" s="20"/>
    </row>
    <row r="96" spans="1:57" x14ac:dyDescent="0.3">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0"/>
      <c r="BA96" s="20"/>
      <c r="BB96" s="20"/>
      <c r="BC96" s="20"/>
      <c r="BD96" s="20"/>
      <c r="BE96" s="20"/>
    </row>
    <row r="97" spans="1:57" x14ac:dyDescent="0.3">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0"/>
      <c r="BA97" s="20"/>
      <c r="BB97" s="20"/>
      <c r="BC97" s="20"/>
      <c r="BD97" s="20"/>
      <c r="BE97" s="20"/>
    </row>
    <row r="98" spans="1:57" x14ac:dyDescent="0.3">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0"/>
      <c r="BA98" s="20"/>
      <c r="BB98" s="20"/>
      <c r="BC98" s="20"/>
      <c r="BD98" s="20"/>
      <c r="BE98" s="20"/>
    </row>
    <row r="99" spans="1:57" x14ac:dyDescent="0.3">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0"/>
      <c r="BA99" s="20"/>
      <c r="BB99" s="20"/>
      <c r="BC99" s="20"/>
      <c r="BD99" s="20"/>
      <c r="BE99" s="20"/>
    </row>
    <row r="100" spans="1:57" x14ac:dyDescent="0.3">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0"/>
      <c r="BA100" s="20"/>
      <c r="BB100" s="20"/>
      <c r="BC100" s="20"/>
      <c r="BD100" s="20"/>
      <c r="BE100" s="20"/>
    </row>
    <row r="101" spans="1:57" x14ac:dyDescent="0.3">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0"/>
      <c r="BA101" s="20"/>
      <c r="BB101" s="20"/>
      <c r="BC101" s="20"/>
      <c r="BD101" s="20"/>
      <c r="BE101" s="20"/>
    </row>
    <row r="102" spans="1:57" x14ac:dyDescent="0.3">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0"/>
      <c r="BA102" s="20"/>
      <c r="BB102" s="20"/>
      <c r="BC102" s="20"/>
      <c r="BD102" s="20"/>
      <c r="BE102" s="20"/>
    </row>
    <row r="103" spans="1:57" x14ac:dyDescent="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0"/>
      <c r="BA103" s="20"/>
      <c r="BB103" s="20"/>
      <c r="BC103" s="20"/>
      <c r="BD103" s="20"/>
      <c r="BE103" s="20"/>
    </row>
    <row r="104" spans="1:57" x14ac:dyDescent="0.3">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0"/>
      <c r="BA104" s="20"/>
      <c r="BB104" s="20"/>
      <c r="BC104" s="20"/>
      <c r="BD104" s="20"/>
      <c r="BE104" s="20"/>
    </row>
    <row r="105" spans="1:57" x14ac:dyDescent="0.3">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0"/>
      <c r="BA105" s="20"/>
      <c r="BB105" s="20"/>
      <c r="BC105" s="20"/>
      <c r="BD105" s="20"/>
      <c r="BE105" s="20"/>
    </row>
    <row r="106" spans="1:57"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row>
    <row r="107" spans="1:57"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row>
    <row r="108" spans="1:57"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row>
    <row r="109" spans="1:57"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row>
    <row r="110" spans="1:57"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row>
    <row r="111" spans="1:57"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row>
    <row r="112" spans="1:57"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row>
    <row r="113" spans="1:57"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row>
    <row r="114" spans="1:57"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row>
    <row r="115" spans="1:57"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row>
    <row r="116" spans="1:57"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row>
    <row r="117" spans="1:57"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row>
    <row r="118" spans="1:57"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row>
    <row r="119" spans="1:57"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row>
    <row r="120" spans="1:57"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row>
  </sheetData>
  <sheetProtection formatCells="0" formatColumns="0" formatRows="0" insertColumns="0" insertRows="0" insertHyperlinks="0" deleteColumns="0" deleteRows="0" sort="0" autoFilter="0" pivotTables="0"/>
  <mergeCells count="1">
    <mergeCell ref="M32:N36"/>
  </mergeCells>
  <phoneticPr fontId="2" type="noConversion"/>
  <conditionalFormatting sqref="Q43">
    <cfRule type="colorScale" priority="9">
      <colorScale>
        <cfvo type="min"/>
        <cfvo type="max"/>
        <color rgb="FFFF7128"/>
        <color rgb="FFFFEF9C"/>
      </colorScale>
    </cfRule>
  </conditionalFormatting>
  <conditionalFormatting sqref="Q24:U42">
    <cfRule type="dataBar" priority="15">
      <dataBar>
        <cfvo type="num" val="0"/>
        <cfvo type="formula" val="MAX($Q$24:$U$41)*2"/>
        <color theme="1"/>
      </dataBar>
      <extLst>
        <ext xmlns:x14="http://schemas.microsoft.com/office/spreadsheetml/2009/9/main" uri="{B025F937-C7B1-47D3-B67F-A62EFF666E3E}">
          <x14:id>{B0633F29-930F-43D9-893C-A9BDE1A279E4}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5" id="{569B439D-3413-406F-9864-5C9ACCE9FEA2}">
            <xm:f>$Q$23=pivots!$A$51</xm:f>
            <x14:dxf>
              <fill>
                <patternFill>
                  <bgColor theme="5" tint="0.59996337778862885"/>
                </patternFill>
              </fill>
              <border>
                <left style="thin">
                  <color auto="1"/>
                </left>
                <right style="thin">
                  <color auto="1"/>
                </right>
              </border>
            </x14:dxf>
          </x14:cfRule>
          <xm:sqref>Q23:Q41</xm:sqref>
        </x14:conditionalFormatting>
        <x14:conditionalFormatting xmlns:xm="http://schemas.microsoft.com/office/excel/2006/main">
          <x14:cfRule type="dataBar" id="{B0633F29-930F-43D9-893C-A9BDE1A279E4}">
            <x14:dataBar minLength="0" maxLength="100" gradient="0">
              <x14:cfvo type="num">
                <xm:f>0</xm:f>
              </x14:cfvo>
              <x14:cfvo type="formula">
                <xm:f>MAX($Q$24:$U$41)*2</xm:f>
              </x14:cfvo>
              <x14:negativeFillColor rgb="FFFF0000"/>
              <x14:axisColor rgb="FF000000"/>
            </x14:dataBar>
          </x14:cfRule>
          <xm:sqref>Q24:U42</xm:sqref>
        </x14:conditionalFormatting>
        <x14:conditionalFormatting xmlns:xm="http://schemas.microsoft.com/office/excel/2006/main">
          <x14:cfRule type="expression" priority="4" id="{95F28EA3-3EF0-4CC9-A22F-9B3C97DD208E}">
            <xm:f>$R$23=pivots!$A$51</xm:f>
            <x14:dxf>
              <fill>
                <patternFill>
                  <bgColor theme="5" tint="0.59996337778862885"/>
                </patternFill>
              </fill>
              <border>
                <left style="thin">
                  <color auto="1"/>
                </left>
                <right style="thin">
                  <color auto="1"/>
                </right>
                <vertical/>
                <horizontal/>
              </border>
            </x14:dxf>
          </x14:cfRule>
          <xm:sqref>R23:R41</xm:sqref>
        </x14:conditionalFormatting>
        <x14:conditionalFormatting xmlns:xm="http://schemas.microsoft.com/office/excel/2006/main">
          <x14:cfRule type="expression" priority="3" id="{BEBA07E0-A641-4E41-8899-B349E82A05FF}">
            <xm:f>$S$23=pivots!$A$51</xm:f>
            <x14:dxf>
              <fill>
                <patternFill>
                  <bgColor theme="5" tint="0.59996337778862885"/>
                </patternFill>
              </fill>
              <border>
                <left style="thin">
                  <color auto="1"/>
                </left>
                <right style="thin">
                  <color auto="1"/>
                </right>
                <vertical/>
                <horizontal/>
              </border>
            </x14:dxf>
          </x14:cfRule>
          <xm:sqref>S23:S41</xm:sqref>
        </x14:conditionalFormatting>
        <x14:conditionalFormatting xmlns:xm="http://schemas.microsoft.com/office/excel/2006/main">
          <x14:cfRule type="expression" priority="2" id="{3C2E5BE0-2E05-48D6-8AB9-798C0AAD0E44}">
            <xm:f>$T$23=pivots!$A$51</xm:f>
            <x14:dxf>
              <fill>
                <patternFill>
                  <bgColor theme="5" tint="0.59996337778862885"/>
                </patternFill>
              </fill>
              <border>
                <left style="thin">
                  <color auto="1"/>
                </left>
                <right style="thin">
                  <color auto="1"/>
                </right>
              </border>
            </x14:dxf>
          </x14:cfRule>
          <xm:sqref>T23:T41</xm:sqref>
        </x14:conditionalFormatting>
        <x14:conditionalFormatting xmlns:xm="http://schemas.microsoft.com/office/excel/2006/main">
          <x14:cfRule type="expression" priority="1" id="{581A3858-602A-4F0B-AC27-5029674EB005}">
            <xm:f>$U$23=pivots!$A$51</xm:f>
            <x14:dxf>
              <fill>
                <patternFill>
                  <bgColor theme="5" tint="0.59996337778862885"/>
                </patternFill>
              </fill>
              <border>
                <left style="thin">
                  <color auto="1"/>
                </left>
                <right style="thin">
                  <color auto="1"/>
                </right>
              </border>
            </x14:dxf>
          </x14:cfRule>
          <xm:sqref>U23:U41</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sheetPr codeName="Sheet4"/>
  <dimension ref="E2:G7"/>
  <sheetViews>
    <sheetView zoomScale="115" zoomScaleNormal="115" workbookViewId="0">
      <selection activeCell="G4" sqref="G4"/>
    </sheetView>
  </sheetViews>
  <sheetFormatPr defaultRowHeight="14.4" x14ac:dyDescent="0.3"/>
  <cols>
    <col min="5" max="5" width="10.8984375" customWidth="1"/>
    <col min="6" max="6" width="9.8984375" customWidth="1"/>
  </cols>
  <sheetData>
    <row r="2" spans="5:7" x14ac:dyDescent="0.3">
      <c r="E2" t="s">
        <v>1040</v>
      </c>
      <c r="F2" t="s">
        <v>1041</v>
      </c>
    </row>
    <row r="3" spans="5:7" ht="25.5" customHeight="1" x14ac:dyDescent="0.3">
      <c r="E3" t="s">
        <v>11</v>
      </c>
      <c r="F3" t="e" vm="2">
        <v>#VALUE!</v>
      </c>
      <c r="G3" t="s">
        <v>1078</v>
      </c>
    </row>
    <row r="4" spans="5:7" ht="25.5" customHeight="1" x14ac:dyDescent="0.3">
      <c r="E4" t="s">
        <v>9</v>
      </c>
      <c r="F4" t="e" vm="3">
        <v>#VALUE!</v>
      </c>
    </row>
    <row r="5" spans="5:7" ht="25.5" customHeight="1" x14ac:dyDescent="0.3">
      <c r="E5" t="s">
        <v>6</v>
      </c>
      <c r="F5" t="e" vm="4">
        <v>#VALUE!</v>
      </c>
    </row>
    <row r="6" spans="5:7" ht="25.5" customHeight="1" x14ac:dyDescent="0.3">
      <c r="E6" t="s">
        <v>13</v>
      </c>
      <c r="F6" t="e" vm="5">
        <v>#VALUE!</v>
      </c>
    </row>
    <row r="7" spans="5:7" ht="25.5" customHeight="1" x14ac:dyDescent="0.3">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pivots</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giridhar kumar</cp:lastModifiedBy>
  <dcterms:created xsi:type="dcterms:W3CDTF">2021-03-14T20:21:32Z</dcterms:created>
  <dcterms:modified xsi:type="dcterms:W3CDTF">2026-05-07T05:59:21Z</dcterms:modified>
</cp:coreProperties>
</file>