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pedcw030d.inf.fedex.com\vdi_oz_u9\3917089\Desktop\ServerFiles\ALL_FILES\INPUT\"/>
    </mc:Choice>
  </mc:AlternateContent>
  <bookViews>
    <workbookView xWindow="0" yWindow="0" windowWidth="24000" windowHeight="9540"/>
  </bookViews>
  <sheets>
    <sheet name="Sheet1" sheetId="1" r:id="rId1"/>
    <sheet name="Sheet2" sheetId="2" r:id="rId2"/>
  </sheets>
  <definedNames>
    <definedName name="_xlnm._FilterDatabase" localSheetId="0" hidden="1">Sheet1!$A$1:$P$59</definedName>
    <definedName name="_xlnm._FilterDatabase" localSheetId="1" hidden="1">Sheet2!$A$1:$K$59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" i="1" l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J72" i="1"/>
  <c r="K72" i="1"/>
  <c r="L72" i="1"/>
  <c r="M72" i="1"/>
  <c r="N72" i="1"/>
  <c r="O72" i="1"/>
  <c r="P72" i="1"/>
  <c r="J71" i="1"/>
  <c r="K71" i="1"/>
  <c r="L71" i="1"/>
  <c r="M71" i="1"/>
  <c r="N71" i="1"/>
  <c r="O71" i="1"/>
  <c r="P71" i="1"/>
  <c r="J70" i="1"/>
  <c r="K70" i="1"/>
  <c r="L70" i="1"/>
  <c r="M70" i="1"/>
  <c r="N70" i="1"/>
  <c r="O70" i="1"/>
  <c r="P70" i="1"/>
  <c r="J69" i="1"/>
  <c r="K69" i="1"/>
  <c r="L69" i="1"/>
  <c r="M69" i="1"/>
  <c r="N69" i="1"/>
  <c r="O69" i="1"/>
  <c r="P69" i="1"/>
  <c r="J68" i="1"/>
  <c r="K68" i="1"/>
  <c r="L68" i="1"/>
  <c r="M68" i="1"/>
  <c r="N68" i="1"/>
  <c r="O68" i="1"/>
  <c r="P68" i="1"/>
  <c r="J67" i="1"/>
  <c r="K67" i="1"/>
  <c r="L67" i="1"/>
  <c r="M67" i="1"/>
  <c r="N67" i="1"/>
  <c r="O67" i="1"/>
  <c r="P67" i="1"/>
  <c r="J66" i="1"/>
  <c r="K66" i="1"/>
  <c r="L66" i="1"/>
  <c r="M66" i="1"/>
  <c r="N66" i="1"/>
  <c r="O66" i="1"/>
  <c r="P66" i="1"/>
  <c r="J65" i="1"/>
  <c r="K65" i="1"/>
  <c r="L65" i="1"/>
  <c r="M65" i="1"/>
  <c r="N65" i="1"/>
  <c r="O65" i="1"/>
  <c r="P65" i="1"/>
  <c r="J64" i="1"/>
  <c r="K64" i="1"/>
  <c r="L64" i="1"/>
  <c r="M64" i="1"/>
  <c r="N64" i="1"/>
  <c r="O64" i="1"/>
  <c r="P64" i="1"/>
  <c r="J63" i="1"/>
  <c r="K63" i="1"/>
  <c r="L63" i="1"/>
  <c r="M63" i="1"/>
  <c r="N63" i="1"/>
  <c r="O63" i="1"/>
  <c r="P63" i="1"/>
  <c r="J62" i="1"/>
  <c r="K62" i="1"/>
  <c r="L62" i="1"/>
  <c r="M62" i="1"/>
  <c r="N62" i="1"/>
  <c r="O62" i="1"/>
  <c r="P62" i="1"/>
  <c r="J61" i="1"/>
  <c r="K61" i="1"/>
  <c r="L61" i="1"/>
  <c r="M61" i="1"/>
  <c r="N61" i="1"/>
  <c r="O61" i="1"/>
  <c r="P61" i="1"/>
  <c r="J60" i="1"/>
  <c r="K60" i="1"/>
  <c r="L60" i="1"/>
  <c r="M60" i="1"/>
  <c r="N60" i="1"/>
  <c r="O60" i="1"/>
  <c r="P60" i="1"/>
  <c r="I59" i="1" l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9" i="1"/>
  <c r="Q40" i="1"/>
  <c r="Q41" i="1"/>
  <c r="Q42" i="1"/>
  <c r="Q59" i="1"/>
  <c r="P59" i="1"/>
  <c r="O59" i="1"/>
  <c r="N59" i="1"/>
  <c r="M59" i="1"/>
  <c r="L59" i="1"/>
  <c r="K59" i="1"/>
  <c r="J59" i="1"/>
  <c r="Q58" i="1"/>
  <c r="P58" i="1"/>
  <c r="O58" i="1"/>
  <c r="N58" i="1"/>
  <c r="M58" i="1"/>
  <c r="L58" i="1"/>
  <c r="K58" i="1"/>
  <c r="J58" i="1"/>
  <c r="Q57" i="1"/>
  <c r="P57" i="1"/>
  <c r="O57" i="1"/>
  <c r="N57" i="1"/>
  <c r="M57" i="1"/>
  <c r="L57" i="1"/>
  <c r="K57" i="1"/>
  <c r="J57" i="1"/>
  <c r="Q56" i="1"/>
  <c r="P56" i="1"/>
  <c r="O56" i="1"/>
  <c r="N56" i="1"/>
  <c r="M56" i="1"/>
  <c r="L56" i="1"/>
  <c r="K56" i="1"/>
  <c r="J56" i="1"/>
  <c r="Q55" i="1"/>
  <c r="P55" i="1"/>
  <c r="O55" i="1"/>
  <c r="N55" i="1"/>
  <c r="M55" i="1"/>
  <c r="L55" i="1"/>
  <c r="K55" i="1"/>
  <c r="J55" i="1"/>
  <c r="Q54" i="1"/>
  <c r="P54" i="1"/>
  <c r="O54" i="1"/>
  <c r="N54" i="1"/>
  <c r="M54" i="1"/>
  <c r="L54" i="1"/>
  <c r="K54" i="1"/>
  <c r="J54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5" i="1"/>
  <c r="P45" i="1"/>
  <c r="O45" i="1"/>
  <c r="N45" i="1"/>
  <c r="M45" i="1"/>
  <c r="L45" i="1"/>
  <c r="K45" i="1"/>
  <c r="J45" i="1"/>
  <c r="Q44" i="1"/>
  <c r="P44" i="1"/>
  <c r="O44" i="1"/>
  <c r="N44" i="1"/>
  <c r="M44" i="1"/>
  <c r="L44" i="1"/>
  <c r="K44" i="1"/>
  <c r="J44" i="1"/>
  <c r="Q43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J41" i="1"/>
  <c r="K41" i="1"/>
  <c r="L41" i="1"/>
  <c r="M41" i="1"/>
  <c r="N41" i="1"/>
  <c r="O41" i="1"/>
  <c r="P41" i="1"/>
  <c r="J40" i="1"/>
  <c r="K40" i="1"/>
  <c r="L40" i="1"/>
  <c r="M40" i="1"/>
  <c r="N40" i="1"/>
  <c r="O40" i="1"/>
  <c r="P40" i="1"/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Q39" i="1"/>
  <c r="P39" i="1"/>
  <c r="O39" i="1"/>
  <c r="N39" i="1"/>
  <c r="M39" i="1"/>
  <c r="L39" i="1"/>
  <c r="K39" i="1"/>
  <c r="Q38" i="1"/>
  <c r="P38" i="1"/>
  <c r="O38" i="1"/>
  <c r="N38" i="1"/>
  <c r="M38" i="1"/>
  <c r="L38" i="1"/>
  <c r="K38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20" i="1"/>
  <c r="P20" i="1"/>
  <c r="O20" i="1"/>
  <c r="N20" i="1"/>
  <c r="M20" i="1"/>
  <c r="L20" i="1"/>
  <c r="K20" i="1"/>
  <c r="Q19" i="1"/>
  <c r="P19" i="1"/>
  <c r="O19" i="1"/>
  <c r="N19" i="1"/>
  <c r="M19" i="1"/>
  <c r="L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<sst xmlns="http://schemas.openxmlformats.org/spreadsheetml/2006/main" count="903" uniqueCount="275">
  <si>
    <t>CA_DEP_BATCH_DTL</t>
  </si>
  <si>
    <t>CA_DEP_HDR</t>
  </si>
  <si>
    <t>CA_EDI_REMIT_HDR</t>
  </si>
  <si>
    <t>CUST_AVG_PAY_CYCLE</t>
  </si>
  <si>
    <t>CUST_CENTER_MISC</t>
  </si>
  <si>
    <t>CUST_CTR_INFO</t>
  </si>
  <si>
    <t>CUST_WKLY_CALENDAR</t>
  </si>
  <si>
    <t>CVM_WORK_ITEM</t>
  </si>
  <si>
    <t>EQUIPMENT_ROUTE</t>
  </si>
  <si>
    <t>FB_CORR_REQ</t>
  </si>
  <si>
    <t>MCMTB120</t>
  </si>
  <si>
    <t>PICKUP_STOP_CMT</t>
  </si>
  <si>
    <t>SHIPMENT_ARRIVAL</t>
  </si>
  <si>
    <t>SHP_OSD_INCIDENT</t>
  </si>
  <si>
    <t>TFMTB052</t>
  </si>
  <si>
    <t>ZIP_SERVICE_RANGE</t>
  </si>
  <si>
    <t>SAFETY_AWARD_HIST</t>
  </si>
  <si>
    <t>MCMTB011</t>
  </si>
  <si>
    <t>EQ_CHG_FROM_PLATO</t>
  </si>
  <si>
    <t>AR_AUDIT_EVENT</t>
  </si>
  <si>
    <t>CA_BANK_CUST_XREF</t>
  </si>
  <si>
    <t>CA_BANK_ROUTING</t>
  </si>
  <si>
    <t>CUSTOMER_PATTERN</t>
  </si>
  <si>
    <t>CVM_RFND_WORK_XREF</t>
  </si>
  <si>
    <t>DRVR_COLLECT_SHIP</t>
  </si>
  <si>
    <t>EDI_REJECTS_DETAIL</t>
  </si>
  <si>
    <t>EDI214_STATUS</t>
  </si>
  <si>
    <t>PLATO_MESSAGE_HIST</t>
  </si>
  <si>
    <t>CUSTOMER_MASK</t>
  </si>
  <si>
    <t>LINEHAUL_MESSAGE</t>
  </si>
  <si>
    <t>TFMTB045</t>
  </si>
  <si>
    <t>TFMTB047</t>
  </si>
  <si>
    <t>MCMTB119</t>
  </si>
  <si>
    <t>TFMTB030</t>
  </si>
  <si>
    <t>MCMTB042</t>
  </si>
  <si>
    <t>MCMTB043</t>
  </si>
  <si>
    <t>MCMTB048</t>
  </si>
  <si>
    <t>MCMTB049</t>
  </si>
  <si>
    <t>TABLE_NAME</t>
  </si>
  <si>
    <t>GROUP_NAME</t>
  </si>
  <si>
    <t>TOPIC_NAME</t>
  </si>
  <si>
    <t>QUEUE_NAME</t>
  </si>
  <si>
    <t>CR_NAME_L1</t>
  </si>
  <si>
    <t>CR_NAME_L2</t>
  </si>
  <si>
    <t>CR_NAME_L3</t>
  </si>
  <si>
    <t>CR_NAME_L4</t>
  </si>
  <si>
    <t>CR_NAME_L5</t>
  </si>
  <si>
    <t>CR_NAME_L6</t>
  </si>
  <si>
    <t>CR_NAME_PROD</t>
  </si>
  <si>
    <t>GRP_NUMBER</t>
  </si>
  <si>
    <t>Consider</t>
  </si>
  <si>
    <t>Ignore</t>
  </si>
  <si>
    <t>Deletes on Source</t>
  </si>
  <si>
    <t>GROUP9</t>
  </si>
  <si>
    <t>GROUP10</t>
  </si>
  <si>
    <t>Reg Name</t>
  </si>
  <si>
    <t>capc</t>
  </si>
  <si>
    <t>ccm</t>
  </si>
  <si>
    <t>cci</t>
  </si>
  <si>
    <t>cwc</t>
  </si>
  <si>
    <t>cwi</t>
  </si>
  <si>
    <t>er</t>
  </si>
  <si>
    <t>fcr</t>
  </si>
  <si>
    <t>mt120</t>
  </si>
  <si>
    <t>psc</t>
  </si>
  <si>
    <t>sarr</t>
  </si>
  <si>
    <t>soi</t>
  </si>
  <si>
    <t>tb052</t>
  </si>
  <si>
    <t>zsr</t>
  </si>
  <si>
    <t>sah</t>
  </si>
  <si>
    <t>mt010</t>
  </si>
  <si>
    <t>ecfp</t>
  </si>
  <si>
    <t>pmh</t>
  </si>
  <si>
    <t>cdbd</t>
  </si>
  <si>
    <t>cdh</t>
  </si>
  <si>
    <t>cerh</t>
  </si>
  <si>
    <t>mt119</t>
  </si>
  <si>
    <t>mt042</t>
  </si>
  <si>
    <t>mt043</t>
  </si>
  <si>
    <t>mt048</t>
  </si>
  <si>
    <t>mt049</t>
  </si>
  <si>
    <t>cbcx</t>
  </si>
  <si>
    <t>cbr</t>
  </si>
  <si>
    <t>erd</t>
  </si>
  <si>
    <t>cm</t>
  </si>
  <si>
    <t>crwx</t>
  </si>
  <si>
    <t>tb045</t>
  </si>
  <si>
    <t>tb047</t>
  </si>
  <si>
    <t>tb030</t>
  </si>
  <si>
    <t>FDFR.CDC.DW</t>
  </si>
  <si>
    <t>FDFR.CDC.DW.Q009.DW-ABI-BATCH-3530913</t>
  </si>
  <si>
    <t>FDFR.CDC.DW.Q010.DW-ABI-BATCH-3530913</t>
  </si>
  <si>
    <t>IGNORE_DELETES</t>
  </si>
  <si>
    <t>Subject_Area</t>
  </si>
  <si>
    <t>SUBJECT_AREA</t>
  </si>
  <si>
    <t>AR</t>
  </si>
  <si>
    <t>CUST</t>
  </si>
  <si>
    <t>LH_DSPCH</t>
  </si>
  <si>
    <t>SEFS</t>
  </si>
  <si>
    <t>Accounts Receivable</t>
  </si>
  <si>
    <t>Growth in hundreds</t>
  </si>
  <si>
    <t>AR_DEP_HDR</t>
  </si>
  <si>
    <t>AR_EDI_REMIT_HDR</t>
  </si>
  <si>
    <t>Minimal</t>
  </si>
  <si>
    <t>CUSTOMER</t>
  </si>
  <si>
    <t>Query for count timing out</t>
  </si>
  <si>
    <t>LOC_MISC_INFO</t>
  </si>
  <si>
    <t>Location</t>
  </si>
  <si>
    <t>LOC_INFO</t>
  </si>
  <si>
    <t>CUST_WEEKLY_CALENDAR</t>
  </si>
  <si>
    <t>AR_CVM_WORK_ITEM</t>
  </si>
  <si>
    <t>Growth in thousands</t>
  </si>
  <si>
    <t>LH_EQUIPMENT_ROUTE</t>
  </si>
  <si>
    <t>Linehaul Dispatch</t>
  </si>
  <si>
    <t>SHIP_BILL_CORR_RQST</t>
  </si>
  <si>
    <t>Shipment</t>
  </si>
  <si>
    <t>SEFS?</t>
  </si>
  <si>
    <t>Fleet Maintenance</t>
  </si>
  <si>
    <t>FLEET</t>
  </si>
  <si>
    <t>PCKUP_STOP_COMMENT</t>
  </si>
  <si>
    <t>Pickup and Delivery</t>
  </si>
  <si>
    <t>PICKUP</t>
  </si>
  <si>
    <t>SHIP_ARRIVAL</t>
  </si>
  <si>
    <t>OSD_INCIDENT</t>
  </si>
  <si>
    <t>Overshort and Damage</t>
  </si>
  <si>
    <t>DOCK</t>
  </si>
  <si>
    <t>SHIP_EVENT_TRANSFER</t>
  </si>
  <si>
    <t>TFMS</t>
  </si>
  <si>
    <t>ROUTE_POSTAL_SERVICE_RANGE</t>
  </si>
  <si>
    <t>Routing</t>
  </si>
  <si>
    <t>PLEFS</t>
  </si>
  <si>
    <t>SFTY_AWARD_HIST</t>
  </si>
  <si>
    <t>Safety</t>
  </si>
  <si>
    <t>SAFETY</t>
  </si>
  <si>
    <t>FLEET_MAINT_COMPONENT_XREF</t>
  </si>
  <si>
    <t>SHIP_HH_EQUIPMENT_CHANGE</t>
  </si>
  <si>
    <t>AR_BANK_CUST_XREF</t>
  </si>
  <si>
    <t>AR_BANK_ROUTING</t>
  </si>
  <si>
    <t>CUST_PATTERN</t>
  </si>
  <si>
    <t>AR_CVM_REFUND_WORK_XREF</t>
  </si>
  <si>
    <t>SHIP_DRVR_COLLECT</t>
  </si>
  <si>
    <t>SHIP_EDI_REJECT_DETAIL</t>
  </si>
  <si>
    <t>SHIP_EDI_MSG_RECV_STATUS</t>
  </si>
  <si>
    <t>PCKUP_MESSAGE_HIST</t>
  </si>
  <si>
    <t>CUST_MASK</t>
  </si>
  <si>
    <t>Customer</t>
  </si>
  <si>
    <t>LH_MESSAGE</t>
  </si>
  <si>
    <t>SHIP_QUEUE_DETAIL</t>
  </si>
  <si>
    <t>SHIP_QUEUE_HEADER</t>
  </si>
  <si>
    <t>FLEET_MAINT_TROUBLE_TICKET_DATA</t>
  </si>
  <si>
    <t>SHIP_KEYWORD_DEF</t>
  </si>
  <si>
    <t>FLEET_MAINT_REASON_CODE_REFERENCE</t>
  </si>
  <si>
    <t>FLEET_MAINT_ASSEMBLY_REFERENCE</t>
  </si>
  <si>
    <t>FLEET_MAINT_ACCOUNTING_BALANCE</t>
  </si>
  <si>
    <t>FLEET_MAINT_FACILITY_ACCOUNTING_BALANCE</t>
  </si>
  <si>
    <t>MCMTB052</t>
  </si>
  <si>
    <t>FLEET_MAINT_PART_ADJUSTMENT_HISTORY</t>
  </si>
  <si>
    <t>MCMTB055</t>
  </si>
  <si>
    <t>FLEET_MAINT_INVENTORY_TRANSFER</t>
  </si>
  <si>
    <t>MCMTB104</t>
  </si>
  <si>
    <t>FLEET_MAINT_SECURITY_HEADER</t>
  </si>
  <si>
    <t>MCMTB115</t>
  </si>
  <si>
    <t>FLEET_MAINT_SHIPMENT_DATA_REFERENCE</t>
  </si>
  <si>
    <t>MCMTB153</t>
  </si>
  <si>
    <t>FLEET_MAINT_POSITION_CODE_REF</t>
  </si>
  <si>
    <t>MCMTB154</t>
  </si>
  <si>
    <t>FLEET_MAINT_REPAIR_ORDER_COMMENT</t>
  </si>
  <si>
    <t>MCMTB160</t>
  </si>
  <si>
    <t>FLEET_MAINT_UNIT_PREFIX_REFERENCE</t>
  </si>
  <si>
    <t>MCMTB163</t>
  </si>
  <si>
    <t>FLEET_MAINT_TOTAL_INVOICE_RECONCILIATION</t>
  </si>
  <si>
    <t>MCMTB164</t>
  </si>
  <si>
    <t>FLEET_MAINT_INVOICE_PO_RECONCILIATION</t>
  </si>
  <si>
    <t>MCMTB185</t>
  </si>
  <si>
    <t>FLEET_MAINT_FUEL_TYPE_CODE_REFERENCE</t>
  </si>
  <si>
    <t>MCMTB218</t>
  </si>
  <si>
    <t>FLEET_MAINT_WARRANTY_REFERENCE</t>
  </si>
  <si>
    <t>MCMTB226</t>
  </si>
  <si>
    <t>FLEET_MAINT_PART_MERGE_TRANSACTION</t>
  </si>
  <si>
    <t>MCMTB252</t>
  </si>
  <si>
    <t>FLEET_MAINT_SECURITY_PROFILE</t>
  </si>
  <si>
    <t>MCMTB273</t>
  </si>
  <si>
    <t>FLEET_MAINT_ERROR_REFERENCE</t>
  </si>
  <si>
    <t>MCMTB343</t>
  </si>
  <si>
    <t>FLEET_MAINT_PART_LOCATION_AUDIT</t>
  </si>
  <si>
    <t>MCMTB002</t>
  </si>
  <si>
    <t>FLEET_MAINT_DIRECT_CHARGE</t>
  </si>
  <si>
    <t>MCMTB003</t>
  </si>
  <si>
    <t>FLEET_MAINT_INVENTORY_PART_ISSUE</t>
  </si>
  <si>
    <t>MCMTB004</t>
  </si>
  <si>
    <t>FLEET_MAINT_INVENTORY_LABOR</t>
  </si>
  <si>
    <t>MCMTB005</t>
  </si>
  <si>
    <t>FLEET_MAINT_NON_INVENTORY_PART</t>
  </si>
  <si>
    <t>MCMTB006</t>
  </si>
  <si>
    <t>FLEET_MAINT_NON_INVENTORY_LABOR</t>
  </si>
  <si>
    <t>SL No</t>
  </si>
  <si>
    <t>Group Number</t>
  </si>
  <si>
    <t>DB2 Table Name</t>
  </si>
  <si>
    <t>ADS Table Name</t>
  </si>
  <si>
    <t>ADS Subject Area</t>
  </si>
  <si>
    <t>ACCOPS Subject Area</t>
  </si>
  <si>
    <t>Received from Kelly  On</t>
  </si>
  <si>
    <t>Record Count</t>
  </si>
  <si>
    <t>(as on 7-Jan-21)</t>
  </si>
  <si>
    <t>Column Count</t>
  </si>
  <si>
    <t>Comments - Record Growth</t>
  </si>
  <si>
    <t>GROUP11</t>
  </si>
  <si>
    <t>mt003</t>
  </si>
  <si>
    <t>mt002</t>
  </si>
  <si>
    <t>mt004</t>
  </si>
  <si>
    <t>mt052</t>
  </si>
  <si>
    <t>mt055</t>
  </si>
  <si>
    <t>mt104</t>
  </si>
  <si>
    <t>mt115</t>
  </si>
  <si>
    <t>mt153</t>
  </si>
  <si>
    <t>mt154</t>
  </si>
  <si>
    <t>mt160</t>
  </si>
  <si>
    <t>mt163</t>
  </si>
  <si>
    <t>mt164</t>
  </si>
  <si>
    <t>mt185</t>
  </si>
  <si>
    <t>mt218</t>
  </si>
  <si>
    <t>mt226</t>
  </si>
  <si>
    <t>mt252</t>
  </si>
  <si>
    <t>mt273</t>
  </si>
  <si>
    <t>mt343</t>
  </si>
  <si>
    <t>mt005</t>
  </si>
  <si>
    <t>mt006</t>
  </si>
  <si>
    <t>FDFR.CDC.DW.Q001.DW-ABI-BATCH-3530913</t>
  </si>
  <si>
    <t>are</t>
  </si>
  <si>
    <t>cptn</t>
  </si>
  <si>
    <t>dcs</t>
  </si>
  <si>
    <t>estat</t>
  </si>
  <si>
    <t>lmsg</t>
  </si>
  <si>
    <t>MCMTB051</t>
  </si>
  <si>
    <t>MCMTB063</t>
  </si>
  <si>
    <t>MCMTB085</t>
  </si>
  <si>
    <t>MCMTB086</t>
  </si>
  <si>
    <t>MCMTB113</t>
  </si>
  <si>
    <t>MCMTB138</t>
  </si>
  <si>
    <t>MCMTB139</t>
  </si>
  <si>
    <t>MCMTB224</t>
  </si>
  <si>
    <t>MCMTB136</t>
  </si>
  <si>
    <t>MCMTB009</t>
  </si>
  <si>
    <t>MCMTB047</t>
  </si>
  <si>
    <t>MCMTB058</t>
  </si>
  <si>
    <t>MCMTB070</t>
  </si>
  <si>
    <t>MCMTB087</t>
  </si>
  <si>
    <t>MCMTB088</t>
  </si>
  <si>
    <t>MCMTB108</t>
  </si>
  <si>
    <t>MCMTB110</t>
  </si>
  <si>
    <t>MCMTB112</t>
  </si>
  <si>
    <t>MCMTB118</t>
  </si>
  <si>
    <t>mt009</t>
  </si>
  <si>
    <t>mt047</t>
  </si>
  <si>
    <t>mt051</t>
  </si>
  <si>
    <t>mt058</t>
  </si>
  <si>
    <t>mt063</t>
  </si>
  <si>
    <t>mt070</t>
  </si>
  <si>
    <t>mt085</t>
  </si>
  <si>
    <t>mt086</t>
  </si>
  <si>
    <t>mt088</t>
  </si>
  <si>
    <t>mt113</t>
  </si>
  <si>
    <t>mt136</t>
  </si>
  <si>
    <t>mt138</t>
  </si>
  <si>
    <t>mt139</t>
  </si>
  <si>
    <t>mt087</t>
  </si>
  <si>
    <t>mt224</t>
  </si>
  <si>
    <t>mt110</t>
  </si>
  <si>
    <t>mt112</t>
  </si>
  <si>
    <t>mt118</t>
  </si>
  <si>
    <t>GROUP12</t>
  </si>
  <si>
    <t>GROUP13</t>
  </si>
  <si>
    <t>FDFR.CDC.DW.Q003.DW-ABI-BATCH-3530913</t>
  </si>
  <si>
    <t>FDFR.CDC.DW.Q002.DW-ABI-BATCH-3530913</t>
  </si>
  <si>
    <t>m108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</si>
</sst>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wrapText="1"/>
    </xf>
    <xf numFmtId="0" fontId="2" fillId="4" borderId="3" xfId="0" applyFont="1" applyFill="1" applyBorder="1"/>
    <xf numFmtId="0" fontId="3" fillId="4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1" fillId="2" borderId="3" xfId="1" applyBorder="1"/>
    <xf numFmtId="0" fontId="2" fillId="0" borderId="0" xfId="0" applyFont="1" applyBorder="1"/>
    <xf numFmtId="0" fontId="2" fillId="4" borderId="0" xfId="0" applyFont="1" applyFill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5" borderId="5" xfId="0" applyFont="1" applyFill="1" applyBorder="1"/>
    <xf numFmtId="0" fontId="2" fillId="5" borderId="0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wrapText="1"/>
    </xf>
    <xf numFmtId="0" fontId="2" fillId="0" borderId="1" xfId="0" applyFont="1" applyFill="1" applyBorder="1"/>
    <xf numFmtId="0" fontId="2" fillId="5" borderId="1" xfId="0" applyFont="1" applyFill="1" applyBorder="1"/>
    <xf numFmtId="0" fontId="2" fillId="0" borderId="0" xfId="0" applyFont="1" applyFill="1" applyBorder="1"/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3" borderId="8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4" xfId="0" applyFont="1" applyBorder="1"/>
    <xf numFmtId="0" fontId="2" fillId="0" borderId="2" xfId="0" applyFont="1" applyBorder="1"/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14" fontId="2" fillId="4" borderId="3" xfId="0" applyNumberFormat="1" applyFont="1" applyFill="1" applyBorder="1"/>
    <xf numFmtId="0" fontId="2" fillId="4" borderId="3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wrapText="1"/>
    </xf>
    <xf numFmtId="14" fontId="4" fillId="4" borderId="3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left"/>
    </xf>
    <xf numFmtId="14" fontId="2" fillId="4" borderId="0" xfId="0" applyNumberFormat="1" applyFont="1" applyFill="1"/>
    <xf numFmtId="14" fontId="2" fillId="4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2" fillId="4" borderId="1" xfId="0" applyFont="1" applyFill="1" applyBorder="1"/>
    <xf numFmtId="0" fontId="2" fillId="0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0" borderId="9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H52" workbookViewId="0">
      <selection activeCell="E75" sqref="E75:Q75"/>
    </sheetView>
  </sheetViews>
  <sheetFormatPr defaultRowHeight="15" x14ac:dyDescent="0.25"/>
  <cols>
    <col min="2" max="3" width="22.140625" customWidth="1"/>
    <col min="4" max="4" width="12.5703125" customWidth="1"/>
    <col min="5" max="5" width="22.140625" bestFit="1" customWidth="1"/>
    <col min="10" max="11" width="32.85546875" bestFit="1" customWidth="1"/>
    <col min="12" max="12" width="32.7109375" bestFit="1" customWidth="1"/>
    <col min="13" max="13" width="33.5703125" bestFit="1" customWidth="1"/>
    <col min="14" max="14" width="32.7109375" bestFit="1" customWidth="1"/>
    <col min="17" max="17" width="16.140625" bestFit="1" customWidth="1"/>
  </cols>
  <sheetData>
    <row r="1" spans="1:17" x14ac:dyDescent="0.25">
      <c r="A1" t="s">
        <v>49</v>
      </c>
      <c r="B1" s="15" t="s">
        <v>52</v>
      </c>
      <c r="C1" s="15" t="s">
        <v>55</v>
      </c>
      <c r="D1" s="15" t="s">
        <v>93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94</v>
      </c>
      <c r="J1" s="15" t="s">
        <v>42</v>
      </c>
      <c r="K1" s="15" t="s">
        <v>43</v>
      </c>
      <c r="L1" s="15" t="s">
        <v>44</v>
      </c>
      <c r="M1" s="15" t="s">
        <v>45</v>
      </c>
      <c r="N1" s="15" t="s">
        <v>46</v>
      </c>
      <c r="O1" s="15" t="s">
        <v>47</v>
      </c>
      <c r="P1" s="15" t="s">
        <v>48</v>
      </c>
      <c r="Q1" s="15" t="s">
        <v>92</v>
      </c>
    </row>
    <row r="2" spans="1:17" x14ac:dyDescent="0.25">
      <c r="A2" s="1">
        <v>9</v>
      </c>
      <c r="B2" s="18" t="s">
        <v>50</v>
      </c>
      <c r="C2" s="22" t="s">
        <v>73</v>
      </c>
      <c r="D2" s="22" t="s">
        <v>95</v>
      </c>
      <c r="E2" s="28" t="s">
        <v>0</v>
      </c>
      <c r="F2" t="s">
        <v>53</v>
      </c>
      <c r="G2" t="s">
        <v>89</v>
      </c>
      <c r="H2" t="s">
        <v>90</v>
      </c>
      <c r="I2" t="str">
        <f t="shared" ref="I2:I11" si="0">D2</f>
        <v>AR</v>
      </c>
      <c r="J2" s="24" t="str">
        <f t="shared" ref="J2:J11" si="1">CONCATENATE("d1dsnb.",$C2,"0_",$E2)</f>
        <v>d1dsnb.cdbd0_CA_DEP_BATCH_DTL</v>
      </c>
      <c r="K2" s="24" t="str">
        <f t="shared" ref="K2:K11" si="2">CONCATENATE("d1dsnb.",$C2,"2_",$E2)</f>
        <v>d1dsnb.cdbd2_CA_DEP_BATCH_DTL</v>
      </c>
      <c r="L2" s="24" t="str">
        <f t="shared" ref="L2:L11" si="3">CONCATENATE("d1dsnx.",$C2,"3_",$E2)</f>
        <v>d1dsnx.cdbd3_CA_DEP_BATCH_DTL</v>
      </c>
      <c r="M2" s="24" t="str">
        <f t="shared" ref="M2:M11" si="4">CONCATENATE("d1dsnx.",$C2,"4_",$E2)</f>
        <v>d1dsnx.cdbd4_CA_DEP_BATCH_DTL</v>
      </c>
      <c r="N2" s="24" t="str">
        <f t="shared" ref="N2:N11" si="5">CONCATENATE("d1dsnx.",$C2,"5_",$E2)</f>
        <v>d1dsnx.cdbd5_CA_DEP_BATCH_DTL</v>
      </c>
      <c r="O2" s="24" t="str">
        <f t="shared" ref="O2:O11" si="6">CONCATENATE("d1dsnx.",$C2,"6_",$E2)</f>
        <v>d1dsnx.cdbd6_CA_DEP_BATCH_DTL</v>
      </c>
      <c r="P2" s="24" t="str">
        <f t="shared" ref="P2:P11" si="7">CONCATENATE("d1dsn.",$C2,"_",$E2)</f>
        <v>d1dsn.cdbd_CA_DEP_BATCH_DTL</v>
      </c>
      <c r="Q2" t="str">
        <f t="shared" ref="Q2:Q11" si="8">IF(B2="Ignore","YES","NO")</f>
        <v>NO</v>
      </c>
    </row>
    <row r="3" spans="1:17" x14ac:dyDescent="0.25">
      <c r="A3" s="1">
        <v>9</v>
      </c>
      <c r="B3" s="18" t="s">
        <v>50</v>
      </c>
      <c r="C3" s="22" t="s">
        <v>74</v>
      </c>
      <c r="D3" s="22" t="s">
        <v>95</v>
      </c>
      <c r="E3" s="28" t="s">
        <v>1</v>
      </c>
      <c r="F3" t="s">
        <v>53</v>
      </c>
      <c r="G3" t="s">
        <v>89</v>
      </c>
      <c r="H3" t="s">
        <v>90</v>
      </c>
      <c r="I3" t="str">
        <f t="shared" si="0"/>
        <v>AR</v>
      </c>
      <c r="J3" s="24" t="str">
        <f t="shared" si="1"/>
        <v>d1dsnb.cdh0_CA_DEP_HDR</v>
      </c>
      <c r="K3" s="24" t="str">
        <f t="shared" si="2"/>
        <v>d1dsnb.cdh2_CA_DEP_HDR</v>
      </c>
      <c r="L3" s="24" t="str">
        <f t="shared" si="3"/>
        <v>d1dsnx.cdh3_CA_DEP_HDR</v>
      </c>
      <c r="M3" s="24" t="str">
        <f t="shared" si="4"/>
        <v>d1dsnx.cdh4_CA_DEP_HDR</v>
      </c>
      <c r="N3" s="24" t="str">
        <f t="shared" si="5"/>
        <v>d1dsnx.cdh5_CA_DEP_HDR</v>
      </c>
      <c r="O3" s="24" t="str">
        <f t="shared" si="6"/>
        <v>d1dsnx.cdh6_CA_DEP_HDR</v>
      </c>
      <c r="P3" s="24" t="str">
        <f t="shared" si="7"/>
        <v>d1dsn.cdh_CA_DEP_HDR</v>
      </c>
      <c r="Q3" t="str">
        <f t="shared" si="8"/>
        <v>NO</v>
      </c>
    </row>
    <row r="4" spans="1:17" x14ac:dyDescent="0.25">
      <c r="A4" s="1">
        <v>9</v>
      </c>
      <c r="B4" s="18" t="s">
        <v>50</v>
      </c>
      <c r="C4" s="16" t="s">
        <v>75</v>
      </c>
      <c r="D4" s="16" t="s">
        <v>95</v>
      </c>
      <c r="E4" s="2" t="s">
        <v>2</v>
      </c>
      <c r="F4" t="s">
        <v>53</v>
      </c>
      <c r="G4" t="s">
        <v>89</v>
      </c>
      <c r="H4" t="s">
        <v>90</v>
      </c>
      <c r="I4" t="str">
        <f t="shared" si="0"/>
        <v>AR</v>
      </c>
      <c r="J4" s="24" t="str">
        <f t="shared" si="1"/>
        <v>d1dsnb.cerh0_CA_EDI_REMIT_HDR</v>
      </c>
      <c r="K4" s="24" t="str">
        <f t="shared" si="2"/>
        <v>d1dsnb.cerh2_CA_EDI_REMIT_HDR</v>
      </c>
      <c r="L4" s="24" t="str">
        <f t="shared" si="3"/>
        <v>d1dsnx.cerh3_CA_EDI_REMIT_HDR</v>
      </c>
      <c r="M4" s="24" t="str">
        <f t="shared" si="4"/>
        <v>d1dsnx.cerh4_CA_EDI_REMIT_HDR</v>
      </c>
      <c r="N4" s="24" t="str">
        <f t="shared" si="5"/>
        <v>d1dsnx.cerh5_CA_EDI_REMIT_HDR</v>
      </c>
      <c r="O4" s="24" t="str">
        <f t="shared" si="6"/>
        <v>d1dsnx.cerh6_CA_EDI_REMIT_HDR</v>
      </c>
      <c r="P4" s="24" t="str">
        <f t="shared" si="7"/>
        <v>d1dsn.cerh_CA_EDI_REMIT_HDR</v>
      </c>
      <c r="Q4" t="str">
        <f t="shared" si="8"/>
        <v>NO</v>
      </c>
    </row>
    <row r="5" spans="1:17" x14ac:dyDescent="0.25">
      <c r="A5" s="1">
        <v>9</v>
      </c>
      <c r="B5" s="18" t="s">
        <v>50</v>
      </c>
      <c r="C5" s="16" t="s">
        <v>56</v>
      </c>
      <c r="D5" s="29" t="s">
        <v>96</v>
      </c>
      <c r="E5" s="27" t="s">
        <v>3</v>
      </c>
      <c r="F5" t="s">
        <v>53</v>
      </c>
      <c r="G5" t="s">
        <v>89</v>
      </c>
      <c r="H5" t="s">
        <v>90</v>
      </c>
      <c r="I5" t="str">
        <f t="shared" si="0"/>
        <v>CUST</v>
      </c>
      <c r="J5" s="24" t="str">
        <f t="shared" si="1"/>
        <v>d1dsnb.capc0_CUST_AVG_PAY_CYCLE</v>
      </c>
      <c r="K5" s="24" t="str">
        <f t="shared" si="2"/>
        <v>d1dsnb.capc2_CUST_AVG_PAY_CYCLE</v>
      </c>
      <c r="L5" s="24" t="str">
        <f t="shared" si="3"/>
        <v>d1dsnx.capc3_CUST_AVG_PAY_CYCLE</v>
      </c>
      <c r="M5" s="24" t="str">
        <f t="shared" si="4"/>
        <v>d1dsnx.capc4_CUST_AVG_PAY_CYCLE</v>
      </c>
      <c r="N5" s="24" t="str">
        <f t="shared" si="5"/>
        <v>d1dsnx.capc5_CUST_AVG_PAY_CYCLE</v>
      </c>
      <c r="O5" s="24" t="str">
        <f t="shared" si="6"/>
        <v>d1dsnx.capc6_CUST_AVG_PAY_CYCLE</v>
      </c>
      <c r="P5" s="24" t="str">
        <f t="shared" si="7"/>
        <v>d1dsn.capc_CUST_AVG_PAY_CYCLE</v>
      </c>
      <c r="Q5" t="str">
        <f t="shared" si="8"/>
        <v>NO</v>
      </c>
    </row>
    <row r="6" spans="1:17" x14ac:dyDescent="0.25">
      <c r="A6" s="1">
        <v>9</v>
      </c>
      <c r="B6" s="19" t="s">
        <v>50</v>
      </c>
      <c r="C6" s="19" t="s">
        <v>57</v>
      </c>
      <c r="D6" s="29" t="s">
        <v>96</v>
      </c>
      <c r="E6" s="4" t="s">
        <v>4</v>
      </c>
      <c r="F6" t="s">
        <v>53</v>
      </c>
      <c r="G6" t="s">
        <v>89</v>
      </c>
      <c r="H6" t="s">
        <v>90</v>
      </c>
      <c r="I6" t="str">
        <f t="shared" si="0"/>
        <v>CUST</v>
      </c>
      <c r="J6" s="24" t="str">
        <f t="shared" si="1"/>
        <v>d1dsnb.ccm0_CUST_CENTER_MISC</v>
      </c>
      <c r="K6" s="24" t="str">
        <f t="shared" si="2"/>
        <v>d1dsnb.ccm2_CUST_CENTER_MISC</v>
      </c>
      <c r="L6" s="24" t="str">
        <f t="shared" si="3"/>
        <v>d1dsnx.ccm3_CUST_CENTER_MISC</v>
      </c>
      <c r="M6" s="24" t="str">
        <f t="shared" si="4"/>
        <v>d1dsnx.ccm4_CUST_CENTER_MISC</v>
      </c>
      <c r="N6" s="24" t="str">
        <f t="shared" si="5"/>
        <v>d1dsnx.ccm5_CUST_CENTER_MISC</v>
      </c>
      <c r="O6" s="24" t="str">
        <f t="shared" si="6"/>
        <v>d1dsnx.ccm6_CUST_CENTER_MISC</v>
      </c>
      <c r="P6" s="24" t="str">
        <f t="shared" si="7"/>
        <v>d1dsn.ccm_CUST_CENTER_MISC</v>
      </c>
      <c r="Q6" t="str">
        <f t="shared" si="8"/>
        <v>NO</v>
      </c>
    </row>
    <row r="7" spans="1:17" x14ac:dyDescent="0.25">
      <c r="A7" s="1">
        <v>9</v>
      </c>
      <c r="B7" s="18" t="s">
        <v>50</v>
      </c>
      <c r="C7" s="16" t="s">
        <v>58</v>
      </c>
      <c r="D7" s="29" t="s">
        <v>96</v>
      </c>
      <c r="E7" s="4" t="s">
        <v>5</v>
      </c>
      <c r="F7" t="s">
        <v>53</v>
      </c>
      <c r="G7" t="s">
        <v>89</v>
      </c>
      <c r="H7" t="s">
        <v>90</v>
      </c>
      <c r="I7" t="str">
        <f t="shared" si="0"/>
        <v>CUST</v>
      </c>
      <c r="J7" s="24" t="str">
        <f t="shared" si="1"/>
        <v>d1dsnb.cci0_CUST_CTR_INFO</v>
      </c>
      <c r="K7" s="24" t="str">
        <f t="shared" si="2"/>
        <v>d1dsnb.cci2_CUST_CTR_INFO</v>
      </c>
      <c r="L7" s="24" t="str">
        <f t="shared" si="3"/>
        <v>d1dsnx.cci3_CUST_CTR_INFO</v>
      </c>
      <c r="M7" s="24" t="str">
        <f t="shared" si="4"/>
        <v>d1dsnx.cci4_CUST_CTR_INFO</v>
      </c>
      <c r="N7" s="24" t="str">
        <f t="shared" si="5"/>
        <v>d1dsnx.cci5_CUST_CTR_INFO</v>
      </c>
      <c r="O7" s="24" t="str">
        <f t="shared" si="6"/>
        <v>d1dsnx.cci6_CUST_CTR_INFO</v>
      </c>
      <c r="P7" s="24" t="str">
        <f t="shared" si="7"/>
        <v>d1dsn.cci_CUST_CTR_INFO</v>
      </c>
      <c r="Q7" t="str">
        <f t="shared" si="8"/>
        <v>NO</v>
      </c>
    </row>
    <row r="8" spans="1:17" x14ac:dyDescent="0.25">
      <c r="A8" s="1">
        <v>9</v>
      </c>
      <c r="B8" s="18" t="s">
        <v>50</v>
      </c>
      <c r="C8" s="16" t="s">
        <v>59</v>
      </c>
      <c r="D8" s="29" t="s">
        <v>96</v>
      </c>
      <c r="E8" s="4" t="s">
        <v>6</v>
      </c>
      <c r="F8" t="s">
        <v>53</v>
      </c>
      <c r="G8" t="s">
        <v>89</v>
      </c>
      <c r="H8" t="s">
        <v>90</v>
      </c>
      <c r="I8" t="str">
        <f t="shared" si="0"/>
        <v>CUST</v>
      </c>
      <c r="J8" s="24" t="str">
        <f t="shared" si="1"/>
        <v>d1dsnb.cwc0_CUST_WKLY_CALENDAR</v>
      </c>
      <c r="K8" s="24" t="str">
        <f t="shared" si="2"/>
        <v>d1dsnb.cwc2_CUST_WKLY_CALENDAR</v>
      </c>
      <c r="L8" s="24" t="str">
        <f t="shared" si="3"/>
        <v>d1dsnx.cwc3_CUST_WKLY_CALENDAR</v>
      </c>
      <c r="M8" s="24" t="str">
        <f t="shared" si="4"/>
        <v>d1dsnx.cwc4_CUST_WKLY_CALENDAR</v>
      </c>
      <c r="N8" s="24" t="str">
        <f t="shared" si="5"/>
        <v>d1dsnx.cwc5_CUST_WKLY_CALENDAR</v>
      </c>
      <c r="O8" s="24" t="str">
        <f t="shared" si="6"/>
        <v>d1dsnx.cwc6_CUST_WKLY_CALENDAR</v>
      </c>
      <c r="P8" s="24" t="str">
        <f t="shared" si="7"/>
        <v>d1dsn.cwc_CUST_WKLY_CALENDAR</v>
      </c>
      <c r="Q8" t="str">
        <f t="shared" si="8"/>
        <v>NO</v>
      </c>
    </row>
    <row r="9" spans="1:17" x14ac:dyDescent="0.25">
      <c r="A9" s="1">
        <v>9</v>
      </c>
      <c r="B9" s="18" t="s">
        <v>50</v>
      </c>
      <c r="C9" s="16" t="s">
        <v>60</v>
      </c>
      <c r="D9" s="16" t="s">
        <v>95</v>
      </c>
      <c r="E9" s="2" t="s">
        <v>7</v>
      </c>
      <c r="F9" t="s">
        <v>53</v>
      </c>
      <c r="G9" t="s">
        <v>89</v>
      </c>
      <c r="H9" t="s">
        <v>90</v>
      </c>
      <c r="I9" t="str">
        <f t="shared" si="0"/>
        <v>AR</v>
      </c>
      <c r="J9" s="24" t="str">
        <f t="shared" si="1"/>
        <v>d1dsnb.cwi0_CVM_WORK_ITEM</v>
      </c>
      <c r="K9" s="24" t="str">
        <f t="shared" si="2"/>
        <v>d1dsnb.cwi2_CVM_WORK_ITEM</v>
      </c>
      <c r="L9" s="24" t="str">
        <f t="shared" si="3"/>
        <v>d1dsnx.cwi3_CVM_WORK_ITEM</v>
      </c>
      <c r="M9" s="24" t="str">
        <f t="shared" si="4"/>
        <v>d1dsnx.cwi4_CVM_WORK_ITEM</v>
      </c>
      <c r="N9" s="24" t="str">
        <f t="shared" si="5"/>
        <v>d1dsnx.cwi5_CVM_WORK_ITEM</v>
      </c>
      <c r="O9" s="24" t="str">
        <f t="shared" si="6"/>
        <v>d1dsnx.cwi6_CVM_WORK_ITEM</v>
      </c>
      <c r="P9" s="24" t="str">
        <f t="shared" si="7"/>
        <v>d1dsn.cwi_CVM_WORK_ITEM</v>
      </c>
      <c r="Q9" t="str">
        <f t="shared" si="8"/>
        <v>NO</v>
      </c>
    </row>
    <row r="10" spans="1:17" x14ac:dyDescent="0.25">
      <c r="A10" s="1">
        <v>9</v>
      </c>
      <c r="B10" s="18" t="s">
        <v>50</v>
      </c>
      <c r="C10" s="16" t="s">
        <v>61</v>
      </c>
      <c r="D10" s="16" t="s">
        <v>97</v>
      </c>
      <c r="E10" s="2" t="s">
        <v>8</v>
      </c>
      <c r="F10" t="s">
        <v>53</v>
      </c>
      <c r="G10" t="s">
        <v>89</v>
      </c>
      <c r="H10" t="s">
        <v>90</v>
      </c>
      <c r="I10" t="str">
        <f t="shared" si="0"/>
        <v>LH_DSPCH</v>
      </c>
      <c r="J10" s="24" t="str">
        <f t="shared" si="1"/>
        <v>d1dsnb.er0_EQUIPMENT_ROUTE</v>
      </c>
      <c r="K10" s="24" t="str">
        <f t="shared" si="2"/>
        <v>d1dsnb.er2_EQUIPMENT_ROUTE</v>
      </c>
      <c r="L10" s="24" t="str">
        <f t="shared" si="3"/>
        <v>d1dsnx.er3_EQUIPMENT_ROUTE</v>
      </c>
      <c r="M10" s="24" t="str">
        <f t="shared" si="4"/>
        <v>d1dsnx.er4_EQUIPMENT_ROUTE</v>
      </c>
      <c r="N10" s="24" t="str">
        <f t="shared" si="5"/>
        <v>d1dsnx.er5_EQUIPMENT_ROUTE</v>
      </c>
      <c r="O10" s="24" t="str">
        <f t="shared" si="6"/>
        <v>d1dsnx.er6_EQUIPMENT_ROUTE</v>
      </c>
      <c r="P10" s="24" t="str">
        <f t="shared" si="7"/>
        <v>d1dsn.er_EQUIPMENT_ROUTE</v>
      </c>
      <c r="Q10" t="str">
        <f t="shared" si="8"/>
        <v>NO</v>
      </c>
    </row>
    <row r="11" spans="1:17" x14ac:dyDescent="0.25">
      <c r="A11" s="1">
        <v>9</v>
      </c>
      <c r="B11" s="18" t="s">
        <v>51</v>
      </c>
      <c r="C11" s="16" t="s">
        <v>62</v>
      </c>
      <c r="D11" s="16" t="s">
        <v>98</v>
      </c>
      <c r="E11" s="2" t="s">
        <v>9</v>
      </c>
      <c r="F11" t="s">
        <v>53</v>
      </c>
      <c r="G11" t="s">
        <v>89</v>
      </c>
      <c r="H11" t="s">
        <v>90</v>
      </c>
      <c r="I11" t="str">
        <f t="shared" si="0"/>
        <v>SEFS</v>
      </c>
      <c r="J11" s="24" t="str">
        <f t="shared" si="1"/>
        <v>d1dsnb.fcr0_FB_CORR_REQ</v>
      </c>
      <c r="K11" s="24" t="str">
        <f t="shared" si="2"/>
        <v>d1dsnb.fcr2_FB_CORR_REQ</v>
      </c>
      <c r="L11" s="24" t="str">
        <f t="shared" si="3"/>
        <v>d1dsnx.fcr3_FB_CORR_REQ</v>
      </c>
      <c r="M11" s="24" t="str">
        <f t="shared" si="4"/>
        <v>d1dsnx.fcr4_FB_CORR_REQ</v>
      </c>
      <c r="N11" s="24" t="str">
        <f t="shared" si="5"/>
        <v>d1dsnx.fcr5_FB_CORR_REQ</v>
      </c>
      <c r="O11" s="24" t="str">
        <f t="shared" si="6"/>
        <v>d1dsnx.fcr6_FB_CORR_REQ</v>
      </c>
      <c r="P11" s="24" t="str">
        <f t="shared" si="7"/>
        <v>d1dsn.fcr_FB_CORR_REQ</v>
      </c>
      <c r="Q11" t="str">
        <f t="shared" si="8"/>
        <v>YES</v>
      </c>
    </row>
    <row r="12" spans="1:17" x14ac:dyDescent="0.25">
      <c r="A12" s="1">
        <v>9</v>
      </c>
      <c r="B12" s="16" t="s">
        <v>50</v>
      </c>
      <c r="C12" s="16" t="s">
        <v>70</v>
      </c>
      <c r="D12" s="2" t="s">
        <v>118</v>
      </c>
      <c r="E12" s="5" t="s">
        <v>17</v>
      </c>
      <c r="F12" t="s">
        <v>53</v>
      </c>
      <c r="G12" t="s">
        <v>89</v>
      </c>
      <c r="H12" t="s">
        <v>90</v>
      </c>
      <c r="I12" t="str">
        <f t="shared" ref="I12:I34" si="9">D12</f>
        <v>FLEET</v>
      </c>
      <c r="J12" s="24" t="str">
        <f t="shared" ref="J12:J34" si="10">CONCATENATE("d1dsnb.",$C12,"0_",$E12)</f>
        <v>d1dsnb.mt0100_MCMTB011</v>
      </c>
      <c r="K12" s="24" t="str">
        <f t="shared" ref="K12:K18" si="11">CONCATENATE("d1dsnb.",$C12,"2_",$E12)</f>
        <v>d1dsnb.mt0102_MCMTB011</v>
      </c>
      <c r="L12" s="24" t="str">
        <f t="shared" ref="L12:L34" si="12">CONCATENATE("d1dsnx.",$C12,"3_",$E12)</f>
        <v>d1dsnx.mt0103_MCMTB011</v>
      </c>
      <c r="M12" s="24" t="str">
        <f t="shared" ref="M12:M34" si="13">CONCATENATE("d1dsnx.",$C12,"4_",$E12)</f>
        <v>d1dsnx.mt0104_MCMTB011</v>
      </c>
      <c r="N12" s="24" t="str">
        <f t="shared" ref="N12:N34" si="14">CONCATENATE("d1dsnx.",$C12,"5_",$E12)</f>
        <v>d1dsnx.mt0105_MCMTB011</v>
      </c>
      <c r="O12" s="24" t="str">
        <f t="shared" ref="O12:O34" si="15">CONCATENATE("d1dsnx.",$C12,"6_",$E12)</f>
        <v>d1dsnx.mt0106_MCMTB011</v>
      </c>
      <c r="P12" s="24" t="str">
        <f t="shared" ref="P12:P34" si="16">CONCATENATE("d1dsn.",$C12,"_",$E12)</f>
        <v>d1dsn.mt010_MCMTB011</v>
      </c>
      <c r="Q12" t="str">
        <f t="shared" ref="Q12:Q34" si="17">IF(B12="Ignore","YES","NO")</f>
        <v>NO</v>
      </c>
    </row>
    <row r="13" spans="1:17" x14ac:dyDescent="0.25">
      <c r="A13" s="1">
        <v>9</v>
      </c>
      <c r="B13" s="18" t="s">
        <v>50</v>
      </c>
      <c r="C13" s="18" t="s">
        <v>63</v>
      </c>
      <c r="D13" s="2" t="s">
        <v>118</v>
      </c>
      <c r="E13" s="5" t="s">
        <v>10</v>
      </c>
      <c r="F13" t="s">
        <v>53</v>
      </c>
      <c r="G13" t="s">
        <v>89</v>
      </c>
      <c r="H13" t="s">
        <v>90</v>
      </c>
      <c r="I13" t="str">
        <f t="shared" si="9"/>
        <v>FLEET</v>
      </c>
      <c r="J13" s="24" t="str">
        <f t="shared" si="10"/>
        <v>d1dsnb.mt1200_MCMTB120</v>
      </c>
      <c r="K13" s="24" t="str">
        <f t="shared" si="11"/>
        <v>d1dsnb.mt1202_MCMTB120</v>
      </c>
      <c r="L13" s="24" t="str">
        <f t="shared" si="12"/>
        <v>d1dsnx.mt1203_MCMTB120</v>
      </c>
      <c r="M13" s="24" t="str">
        <f t="shared" si="13"/>
        <v>d1dsnx.mt1204_MCMTB120</v>
      </c>
      <c r="N13" s="24" t="str">
        <f t="shared" si="14"/>
        <v>d1dsnx.mt1205_MCMTB120</v>
      </c>
      <c r="O13" s="24" t="str">
        <f t="shared" si="15"/>
        <v>d1dsnx.mt1206_MCMTB120</v>
      </c>
      <c r="P13" s="24" t="str">
        <f t="shared" si="16"/>
        <v>d1dsn.mt120_MCMTB120</v>
      </c>
      <c r="Q13" t="str">
        <f t="shared" si="17"/>
        <v>NO</v>
      </c>
    </row>
    <row r="14" spans="1:17" x14ac:dyDescent="0.25">
      <c r="A14" s="1">
        <v>9</v>
      </c>
      <c r="B14" s="18" t="s">
        <v>51</v>
      </c>
      <c r="C14" s="18" t="s">
        <v>64</v>
      </c>
      <c r="D14" s="2" t="s">
        <v>121</v>
      </c>
      <c r="E14" s="6" t="s">
        <v>11</v>
      </c>
      <c r="F14" t="s">
        <v>53</v>
      </c>
      <c r="G14" t="s">
        <v>89</v>
      </c>
      <c r="H14" t="s">
        <v>90</v>
      </c>
      <c r="I14" t="str">
        <f t="shared" si="9"/>
        <v>PICKUP</v>
      </c>
      <c r="J14" s="24" t="str">
        <f t="shared" si="10"/>
        <v>d1dsnb.psc0_PICKUP_STOP_CMT</v>
      </c>
      <c r="K14" s="24" t="str">
        <f t="shared" si="11"/>
        <v>d1dsnb.psc2_PICKUP_STOP_CMT</v>
      </c>
      <c r="L14" s="24" t="str">
        <f t="shared" si="12"/>
        <v>d1dsnx.psc3_PICKUP_STOP_CMT</v>
      </c>
      <c r="M14" s="24" t="str">
        <f t="shared" si="13"/>
        <v>d1dsnx.psc4_PICKUP_STOP_CMT</v>
      </c>
      <c r="N14" s="24" t="str">
        <f t="shared" si="14"/>
        <v>d1dsnx.psc5_PICKUP_STOP_CMT</v>
      </c>
      <c r="O14" s="24" t="str">
        <f t="shared" si="15"/>
        <v>d1dsnx.psc6_PICKUP_STOP_CMT</v>
      </c>
      <c r="P14" s="24" t="str">
        <f t="shared" si="16"/>
        <v>d1dsn.psc_PICKUP_STOP_CMT</v>
      </c>
      <c r="Q14" t="str">
        <f t="shared" si="17"/>
        <v>YES</v>
      </c>
    </row>
    <row r="15" spans="1:17" x14ac:dyDescent="0.25">
      <c r="A15" s="1">
        <v>9</v>
      </c>
      <c r="B15" s="18" t="s">
        <v>50</v>
      </c>
      <c r="C15" s="18" t="s">
        <v>69</v>
      </c>
      <c r="D15" s="4" t="s">
        <v>133</v>
      </c>
      <c r="E15" s="7" t="s">
        <v>16</v>
      </c>
      <c r="F15" t="s">
        <v>53</v>
      </c>
      <c r="G15" t="s">
        <v>89</v>
      </c>
      <c r="H15" t="s">
        <v>90</v>
      </c>
      <c r="I15" t="str">
        <f t="shared" si="9"/>
        <v>SAFETY</v>
      </c>
      <c r="J15" s="24" t="str">
        <f t="shared" si="10"/>
        <v>d1dsnb.sah0_SAFETY_AWARD_HIST</v>
      </c>
      <c r="K15" s="24" t="str">
        <f t="shared" si="11"/>
        <v>d1dsnb.sah2_SAFETY_AWARD_HIST</v>
      </c>
      <c r="L15" s="24" t="str">
        <f t="shared" si="12"/>
        <v>d1dsnx.sah3_SAFETY_AWARD_HIST</v>
      </c>
      <c r="M15" s="24" t="str">
        <f t="shared" si="13"/>
        <v>d1dsnx.sah4_SAFETY_AWARD_HIST</v>
      </c>
      <c r="N15" s="24" t="str">
        <f t="shared" si="14"/>
        <v>d1dsnx.sah5_SAFETY_AWARD_HIST</v>
      </c>
      <c r="O15" s="24" t="str">
        <f t="shared" si="15"/>
        <v>d1dsnx.sah6_SAFETY_AWARD_HIST</v>
      </c>
      <c r="P15" s="24" t="str">
        <f t="shared" si="16"/>
        <v>d1dsn.sah_SAFETY_AWARD_HIST</v>
      </c>
      <c r="Q15" t="str">
        <f t="shared" si="17"/>
        <v>NO</v>
      </c>
    </row>
    <row r="16" spans="1:17" x14ac:dyDescent="0.25">
      <c r="A16" s="1">
        <v>9</v>
      </c>
      <c r="B16" s="18" t="s">
        <v>51</v>
      </c>
      <c r="C16" s="18" t="s">
        <v>65</v>
      </c>
      <c r="D16" s="2" t="s">
        <v>98</v>
      </c>
      <c r="E16" s="7" t="s">
        <v>12</v>
      </c>
      <c r="F16" t="s">
        <v>53</v>
      </c>
      <c r="G16" t="s">
        <v>89</v>
      </c>
      <c r="H16" t="s">
        <v>90</v>
      </c>
      <c r="I16" t="str">
        <f t="shared" si="9"/>
        <v>SEFS</v>
      </c>
      <c r="J16" s="24" t="str">
        <f t="shared" si="10"/>
        <v>d1dsnb.sarr0_SHIPMENT_ARRIVAL</v>
      </c>
      <c r="K16" s="24" t="str">
        <f t="shared" si="11"/>
        <v>d1dsnb.sarr2_SHIPMENT_ARRIVAL</v>
      </c>
      <c r="L16" s="24" t="str">
        <f t="shared" si="12"/>
        <v>d1dsnx.sarr3_SHIPMENT_ARRIVAL</v>
      </c>
      <c r="M16" s="24" t="str">
        <f t="shared" si="13"/>
        <v>d1dsnx.sarr4_SHIPMENT_ARRIVAL</v>
      </c>
      <c r="N16" s="24" t="str">
        <f t="shared" si="14"/>
        <v>d1dsnx.sarr5_SHIPMENT_ARRIVAL</v>
      </c>
      <c r="O16" s="24" t="str">
        <f t="shared" si="15"/>
        <v>d1dsnx.sarr6_SHIPMENT_ARRIVAL</v>
      </c>
      <c r="P16" s="24" t="str">
        <f t="shared" si="16"/>
        <v>d1dsn.sarr_SHIPMENT_ARRIVAL</v>
      </c>
      <c r="Q16" t="str">
        <f t="shared" si="17"/>
        <v>YES</v>
      </c>
    </row>
    <row r="17" spans="1:17" x14ac:dyDescent="0.25">
      <c r="A17" s="1">
        <v>9</v>
      </c>
      <c r="B17" s="18" t="s">
        <v>51</v>
      </c>
      <c r="C17" s="18" t="s">
        <v>66</v>
      </c>
      <c r="D17" s="2" t="s">
        <v>125</v>
      </c>
      <c r="E17" s="6" t="s">
        <v>13</v>
      </c>
      <c r="F17" t="s">
        <v>53</v>
      </c>
      <c r="G17" t="s">
        <v>89</v>
      </c>
      <c r="H17" t="s">
        <v>90</v>
      </c>
      <c r="I17" t="str">
        <f t="shared" si="9"/>
        <v>DOCK</v>
      </c>
      <c r="J17" s="24" t="str">
        <f t="shared" si="10"/>
        <v>d1dsnb.soi0_SHP_OSD_INCIDENT</v>
      </c>
      <c r="K17" s="24" t="str">
        <f t="shared" si="11"/>
        <v>d1dsnb.soi2_SHP_OSD_INCIDENT</v>
      </c>
      <c r="L17" s="24" t="str">
        <f t="shared" si="12"/>
        <v>d1dsnx.soi3_SHP_OSD_INCIDENT</v>
      </c>
      <c r="M17" s="24" t="str">
        <f t="shared" si="13"/>
        <v>d1dsnx.soi4_SHP_OSD_INCIDENT</v>
      </c>
      <c r="N17" s="24" t="str">
        <f t="shared" si="14"/>
        <v>d1dsnx.soi5_SHP_OSD_INCIDENT</v>
      </c>
      <c r="O17" s="24" t="str">
        <f t="shared" si="15"/>
        <v>d1dsnx.soi6_SHP_OSD_INCIDENT</v>
      </c>
      <c r="P17" s="24" t="str">
        <f t="shared" si="16"/>
        <v>d1dsn.soi_SHP_OSD_INCIDENT</v>
      </c>
      <c r="Q17" t="str">
        <f t="shared" si="17"/>
        <v>YES</v>
      </c>
    </row>
    <row r="18" spans="1:17" x14ac:dyDescent="0.25">
      <c r="A18" s="1">
        <v>9</v>
      </c>
      <c r="B18" s="18" t="s">
        <v>50</v>
      </c>
      <c r="C18" s="18" t="s">
        <v>67</v>
      </c>
      <c r="D18" s="24" t="s">
        <v>127</v>
      </c>
      <c r="E18" s="6" t="s">
        <v>14</v>
      </c>
      <c r="F18" t="s">
        <v>53</v>
      </c>
      <c r="G18" t="s">
        <v>89</v>
      </c>
      <c r="H18" t="s">
        <v>90</v>
      </c>
      <c r="I18" t="str">
        <f t="shared" si="9"/>
        <v>TFMS</v>
      </c>
      <c r="J18" s="24" t="str">
        <f t="shared" si="10"/>
        <v>d1dsnb.tb0520_TFMTB052</v>
      </c>
      <c r="K18" s="24" t="str">
        <f t="shared" si="11"/>
        <v>d1dsnb.tb0522_TFMTB052</v>
      </c>
      <c r="L18" s="24" t="str">
        <f t="shared" si="12"/>
        <v>d1dsnx.tb0523_TFMTB052</v>
      </c>
      <c r="M18" s="24" t="str">
        <f t="shared" si="13"/>
        <v>d1dsnx.tb0524_TFMTB052</v>
      </c>
      <c r="N18" s="24" t="str">
        <f t="shared" si="14"/>
        <v>d1dsnx.tb0525_TFMTB052</v>
      </c>
      <c r="O18" s="24" t="str">
        <f t="shared" si="15"/>
        <v>d1dsnx.tb0526_TFMTB052</v>
      </c>
      <c r="P18" s="24" t="str">
        <f t="shared" si="16"/>
        <v>d1dsn.tb052_TFMTB052</v>
      </c>
      <c r="Q18" t="str">
        <f t="shared" si="17"/>
        <v>NO</v>
      </c>
    </row>
    <row r="19" spans="1:17" x14ac:dyDescent="0.25">
      <c r="A19" s="8">
        <v>9</v>
      </c>
      <c r="B19" s="20" t="s">
        <v>50</v>
      </c>
      <c r="C19" s="20" t="s">
        <v>68</v>
      </c>
      <c r="D19" s="43" t="s">
        <v>130</v>
      </c>
      <c r="E19" s="26" t="s">
        <v>15</v>
      </c>
      <c r="F19" t="s">
        <v>53</v>
      </c>
      <c r="G19" t="s">
        <v>89</v>
      </c>
      <c r="H19" t="s">
        <v>90</v>
      </c>
      <c r="I19" t="str">
        <f t="shared" si="9"/>
        <v>PLEFS</v>
      </c>
      <c r="J19" s="24" t="str">
        <f t="shared" si="10"/>
        <v>d1dsnb.zsr0_ZIP_SERVICE_RANGE</v>
      </c>
      <c r="K19" s="24" t="str">
        <f>CONCATENATE("d1dsnb.",$C19,"9_",$E19)</f>
        <v>d1dsnb.zsr9_ZIP_SERVICE_RANGE</v>
      </c>
      <c r="L19" s="24" t="str">
        <f t="shared" si="12"/>
        <v>d1dsnx.zsr3_ZIP_SERVICE_RANGE</v>
      </c>
      <c r="M19" s="24" t="str">
        <f t="shared" si="13"/>
        <v>d1dsnx.zsr4_ZIP_SERVICE_RANGE</v>
      </c>
      <c r="N19" s="24" t="str">
        <f t="shared" si="14"/>
        <v>d1dsnx.zsr5_ZIP_SERVICE_RANGE</v>
      </c>
      <c r="O19" s="24" t="str">
        <f t="shared" si="15"/>
        <v>d1dsnx.zsr6_ZIP_SERVICE_RANGE</v>
      </c>
      <c r="P19" s="24" t="str">
        <f t="shared" si="16"/>
        <v>d1dsn.zsr_ZIP_SERVICE_RANGE</v>
      </c>
      <c r="Q19" t="str">
        <f t="shared" si="17"/>
        <v>NO</v>
      </c>
    </row>
    <row r="20" spans="1:17" x14ac:dyDescent="0.25">
      <c r="A20" s="10">
        <v>10</v>
      </c>
      <c r="B20" s="20" t="s">
        <v>50</v>
      </c>
      <c r="C20" s="25" t="s">
        <v>228</v>
      </c>
      <c r="D20" s="57" t="s">
        <v>95</v>
      </c>
      <c r="E20" s="11" t="s">
        <v>19</v>
      </c>
      <c r="F20" t="s">
        <v>54</v>
      </c>
      <c r="G20" t="s">
        <v>89</v>
      </c>
      <c r="H20" t="s">
        <v>91</v>
      </c>
      <c r="I20" t="str">
        <f t="shared" si="9"/>
        <v>AR</v>
      </c>
      <c r="J20" s="24" t="str">
        <f t="shared" si="10"/>
        <v>d1dsnb.are0_AR_AUDIT_EVENT</v>
      </c>
      <c r="K20" s="24" t="str">
        <f t="shared" ref="K20:K34" si="18">CONCATENATE("d1dsnb.",$C20,"2_",$E20)</f>
        <v>d1dsnb.are2_AR_AUDIT_EVENT</v>
      </c>
      <c r="L20" s="24" t="str">
        <f t="shared" si="12"/>
        <v>d1dsnx.are3_AR_AUDIT_EVENT</v>
      </c>
      <c r="M20" s="24" t="str">
        <f t="shared" si="13"/>
        <v>d1dsnx.are4_AR_AUDIT_EVENT</v>
      </c>
      <c r="N20" s="24" t="str">
        <f t="shared" si="14"/>
        <v>d1dsnx.are5_AR_AUDIT_EVENT</v>
      </c>
      <c r="O20" s="24" t="str">
        <f t="shared" si="15"/>
        <v>d1dsnx.are6_AR_AUDIT_EVENT</v>
      </c>
      <c r="P20" s="24" t="str">
        <f t="shared" si="16"/>
        <v>d1dsn.are_AR_AUDIT_EVENT</v>
      </c>
      <c r="Q20" t="str">
        <f t="shared" si="17"/>
        <v>NO</v>
      </c>
    </row>
    <row r="21" spans="1:17" x14ac:dyDescent="0.25">
      <c r="A21" s="10">
        <v>10</v>
      </c>
      <c r="B21" s="20" t="s">
        <v>50</v>
      </c>
      <c r="C21" s="23" t="s">
        <v>81</v>
      </c>
      <c r="D21" s="12" t="s">
        <v>95</v>
      </c>
      <c r="E21" s="11" t="s">
        <v>20</v>
      </c>
      <c r="F21" t="s">
        <v>54</v>
      </c>
      <c r="G21" t="s">
        <v>89</v>
      </c>
      <c r="H21" t="s">
        <v>91</v>
      </c>
      <c r="I21" t="str">
        <f t="shared" si="9"/>
        <v>AR</v>
      </c>
      <c r="J21" s="24" t="str">
        <f t="shared" si="10"/>
        <v>d1dsnb.cbcx0_CA_BANK_CUST_XREF</v>
      </c>
      <c r="K21" s="24" t="str">
        <f t="shared" si="18"/>
        <v>d1dsnb.cbcx2_CA_BANK_CUST_XREF</v>
      </c>
      <c r="L21" s="24" t="str">
        <f t="shared" si="12"/>
        <v>d1dsnx.cbcx3_CA_BANK_CUST_XREF</v>
      </c>
      <c r="M21" s="24" t="str">
        <f t="shared" si="13"/>
        <v>d1dsnx.cbcx4_CA_BANK_CUST_XREF</v>
      </c>
      <c r="N21" s="24" t="str">
        <f t="shared" si="14"/>
        <v>d1dsnx.cbcx5_CA_BANK_CUST_XREF</v>
      </c>
      <c r="O21" s="24" t="str">
        <f t="shared" si="15"/>
        <v>d1dsnx.cbcx6_CA_BANK_CUST_XREF</v>
      </c>
      <c r="P21" s="24" t="str">
        <f t="shared" si="16"/>
        <v>d1dsn.cbcx_CA_BANK_CUST_XREF</v>
      </c>
      <c r="Q21" t="str">
        <f t="shared" si="17"/>
        <v>NO</v>
      </c>
    </row>
    <row r="22" spans="1:17" x14ac:dyDescent="0.25">
      <c r="A22" s="10">
        <v>10</v>
      </c>
      <c r="B22" s="20" t="s">
        <v>50</v>
      </c>
      <c r="C22" s="23" t="s">
        <v>82</v>
      </c>
      <c r="D22" s="12" t="s">
        <v>95</v>
      </c>
      <c r="E22" s="11" t="s">
        <v>21</v>
      </c>
      <c r="F22" t="s">
        <v>54</v>
      </c>
      <c r="G22" t="s">
        <v>89</v>
      </c>
      <c r="H22" t="s">
        <v>91</v>
      </c>
      <c r="I22" t="str">
        <f t="shared" si="9"/>
        <v>AR</v>
      </c>
      <c r="J22" s="24" t="str">
        <f t="shared" si="10"/>
        <v>d1dsnb.cbr0_CA_BANK_ROUTING</v>
      </c>
      <c r="K22" s="24" t="str">
        <f t="shared" si="18"/>
        <v>d1dsnb.cbr2_CA_BANK_ROUTING</v>
      </c>
      <c r="L22" s="24" t="str">
        <f t="shared" si="12"/>
        <v>d1dsnx.cbr3_CA_BANK_ROUTING</v>
      </c>
      <c r="M22" s="24" t="str">
        <f t="shared" si="13"/>
        <v>d1dsnx.cbr4_CA_BANK_ROUTING</v>
      </c>
      <c r="N22" s="24" t="str">
        <f t="shared" si="14"/>
        <v>d1dsnx.cbr5_CA_BANK_ROUTING</v>
      </c>
      <c r="O22" s="24" t="str">
        <f t="shared" si="15"/>
        <v>d1dsnx.cbr6_CA_BANK_ROUTING</v>
      </c>
      <c r="P22" s="24" t="str">
        <f t="shared" si="16"/>
        <v>d1dsn.cbr_CA_BANK_ROUTING</v>
      </c>
      <c r="Q22" t="str">
        <f t="shared" si="17"/>
        <v>NO</v>
      </c>
    </row>
    <row r="23" spans="1:17" x14ac:dyDescent="0.25">
      <c r="A23" s="10">
        <v>10</v>
      </c>
      <c r="B23" s="12" t="s">
        <v>50</v>
      </c>
      <c r="C23" s="23" t="s">
        <v>84</v>
      </c>
      <c r="D23" s="12" t="s">
        <v>96</v>
      </c>
      <c r="E23" s="11" t="s">
        <v>28</v>
      </c>
      <c r="F23" t="s">
        <v>54</v>
      </c>
      <c r="G23" t="s">
        <v>89</v>
      </c>
      <c r="H23" t="s">
        <v>91</v>
      </c>
      <c r="I23" t="str">
        <f t="shared" si="9"/>
        <v>CUST</v>
      </c>
      <c r="J23" s="24" t="str">
        <f t="shared" si="10"/>
        <v>d1dsnb.cm0_CUSTOMER_MASK</v>
      </c>
      <c r="K23" s="24" t="str">
        <f t="shared" si="18"/>
        <v>d1dsnb.cm2_CUSTOMER_MASK</v>
      </c>
      <c r="L23" s="24" t="str">
        <f t="shared" si="12"/>
        <v>d1dsnx.cm3_CUSTOMER_MASK</v>
      </c>
      <c r="M23" s="24" t="str">
        <f t="shared" si="13"/>
        <v>d1dsnx.cm4_CUSTOMER_MASK</v>
      </c>
      <c r="N23" s="24" t="str">
        <f t="shared" si="14"/>
        <v>d1dsnx.cm5_CUSTOMER_MASK</v>
      </c>
      <c r="O23" s="24" t="str">
        <f t="shared" si="15"/>
        <v>d1dsnx.cm6_CUSTOMER_MASK</v>
      </c>
      <c r="P23" s="24" t="str">
        <f t="shared" si="16"/>
        <v>d1dsn.cm_CUSTOMER_MASK</v>
      </c>
      <c r="Q23" t="str">
        <f t="shared" si="17"/>
        <v>NO</v>
      </c>
    </row>
    <row r="24" spans="1:17" x14ac:dyDescent="0.25">
      <c r="A24" s="10">
        <v>10</v>
      </c>
      <c r="B24" s="12" t="s">
        <v>50</v>
      </c>
      <c r="C24" s="23" t="s">
        <v>229</v>
      </c>
      <c r="D24" s="12" t="s">
        <v>96</v>
      </c>
      <c r="E24" s="11" t="s">
        <v>22</v>
      </c>
      <c r="F24" t="s">
        <v>54</v>
      </c>
      <c r="G24" t="s">
        <v>89</v>
      </c>
      <c r="H24" t="s">
        <v>91</v>
      </c>
      <c r="I24" t="str">
        <f t="shared" si="9"/>
        <v>CUST</v>
      </c>
      <c r="J24" s="24" t="str">
        <f t="shared" si="10"/>
        <v>d1dsnb.cptn0_CUSTOMER_PATTERN</v>
      </c>
      <c r="K24" s="24" t="str">
        <f t="shared" si="18"/>
        <v>d1dsnb.cptn2_CUSTOMER_PATTERN</v>
      </c>
      <c r="L24" s="24" t="str">
        <f t="shared" si="12"/>
        <v>d1dsnx.cptn3_CUSTOMER_PATTERN</v>
      </c>
      <c r="M24" s="24" t="str">
        <f t="shared" si="13"/>
        <v>d1dsnx.cptn4_CUSTOMER_PATTERN</v>
      </c>
      <c r="N24" s="24" t="str">
        <f t="shared" si="14"/>
        <v>d1dsnx.cptn5_CUSTOMER_PATTERN</v>
      </c>
      <c r="O24" s="24" t="str">
        <f t="shared" si="15"/>
        <v>d1dsnx.cptn6_CUSTOMER_PATTERN</v>
      </c>
      <c r="P24" s="24" t="str">
        <f t="shared" si="16"/>
        <v>d1dsn.cptn_CUSTOMER_PATTERN</v>
      </c>
      <c r="Q24" t="str">
        <f t="shared" si="17"/>
        <v>NO</v>
      </c>
    </row>
    <row r="25" spans="1:17" x14ac:dyDescent="0.25">
      <c r="A25" s="10">
        <v>10</v>
      </c>
      <c r="B25" s="12" t="s">
        <v>50</v>
      </c>
      <c r="C25" s="23" t="s">
        <v>85</v>
      </c>
      <c r="D25" s="12" t="s">
        <v>95</v>
      </c>
      <c r="E25" s="11" t="s">
        <v>23</v>
      </c>
      <c r="F25" t="s">
        <v>54</v>
      </c>
      <c r="G25" t="s">
        <v>89</v>
      </c>
      <c r="H25" t="s">
        <v>91</v>
      </c>
      <c r="I25" t="str">
        <f t="shared" si="9"/>
        <v>AR</v>
      </c>
      <c r="J25" s="24" t="str">
        <f t="shared" si="10"/>
        <v>d1dsnb.crwx0_CVM_RFND_WORK_XREF</v>
      </c>
      <c r="K25" s="24" t="str">
        <f t="shared" si="18"/>
        <v>d1dsnb.crwx2_CVM_RFND_WORK_XREF</v>
      </c>
      <c r="L25" s="24" t="str">
        <f t="shared" si="12"/>
        <v>d1dsnx.crwx3_CVM_RFND_WORK_XREF</v>
      </c>
      <c r="M25" s="24" t="str">
        <f t="shared" si="13"/>
        <v>d1dsnx.crwx4_CVM_RFND_WORK_XREF</v>
      </c>
      <c r="N25" s="24" t="str">
        <f t="shared" si="14"/>
        <v>d1dsnx.crwx5_CVM_RFND_WORK_XREF</v>
      </c>
      <c r="O25" s="24" t="str">
        <f t="shared" si="15"/>
        <v>d1dsnx.crwx6_CVM_RFND_WORK_XREF</v>
      </c>
      <c r="P25" s="24" t="str">
        <f t="shared" si="16"/>
        <v>d1dsn.crwx_CVM_RFND_WORK_XREF</v>
      </c>
      <c r="Q25" t="str">
        <f t="shared" si="17"/>
        <v>NO</v>
      </c>
    </row>
    <row r="26" spans="1:17" x14ac:dyDescent="0.25">
      <c r="A26" s="10">
        <v>10</v>
      </c>
      <c r="B26" s="12" t="s">
        <v>51</v>
      </c>
      <c r="C26" s="23" t="s">
        <v>230</v>
      </c>
      <c r="D26" s="12" t="s">
        <v>98</v>
      </c>
      <c r="E26" s="11" t="s">
        <v>24</v>
      </c>
      <c r="F26" t="s">
        <v>54</v>
      </c>
      <c r="G26" t="s">
        <v>89</v>
      </c>
      <c r="H26" t="s">
        <v>91</v>
      </c>
      <c r="I26" t="str">
        <f t="shared" si="9"/>
        <v>SEFS</v>
      </c>
      <c r="J26" s="24" t="str">
        <f t="shared" si="10"/>
        <v>d1dsnb.dcs0_DRVR_COLLECT_SHIP</v>
      </c>
      <c r="K26" s="24" t="str">
        <f t="shared" si="18"/>
        <v>d1dsnb.dcs2_DRVR_COLLECT_SHIP</v>
      </c>
      <c r="L26" s="24" t="str">
        <f t="shared" si="12"/>
        <v>d1dsnx.dcs3_DRVR_COLLECT_SHIP</v>
      </c>
      <c r="M26" s="24" t="str">
        <f t="shared" si="13"/>
        <v>d1dsnx.dcs4_DRVR_COLLECT_SHIP</v>
      </c>
      <c r="N26" s="24" t="str">
        <f t="shared" si="14"/>
        <v>d1dsnx.dcs5_DRVR_COLLECT_SHIP</v>
      </c>
      <c r="O26" s="24" t="str">
        <f t="shared" si="15"/>
        <v>d1dsnx.dcs6_DRVR_COLLECT_SHIP</v>
      </c>
      <c r="P26" s="24" t="str">
        <f t="shared" si="16"/>
        <v>d1dsn.dcs_DRVR_COLLECT_SHIP</v>
      </c>
      <c r="Q26" t="str">
        <f t="shared" si="17"/>
        <v>YES</v>
      </c>
    </row>
    <row r="27" spans="1:17" x14ac:dyDescent="0.25">
      <c r="A27" s="10">
        <v>10</v>
      </c>
      <c r="B27" s="12" t="s">
        <v>51</v>
      </c>
      <c r="C27" s="23" t="s">
        <v>83</v>
      </c>
      <c r="D27" s="12" t="s">
        <v>98</v>
      </c>
      <c r="E27" s="11" t="s">
        <v>25</v>
      </c>
      <c r="F27" t="s">
        <v>54</v>
      </c>
      <c r="G27" t="s">
        <v>89</v>
      </c>
      <c r="H27" t="s">
        <v>91</v>
      </c>
      <c r="I27" t="str">
        <f t="shared" si="9"/>
        <v>SEFS</v>
      </c>
      <c r="J27" s="24" t="str">
        <f t="shared" si="10"/>
        <v>d1dsnb.erd0_EDI_REJECTS_DETAIL</v>
      </c>
      <c r="K27" s="24" t="str">
        <f t="shared" si="18"/>
        <v>d1dsnb.erd2_EDI_REJECTS_DETAIL</v>
      </c>
      <c r="L27" s="24" t="str">
        <f t="shared" si="12"/>
        <v>d1dsnx.erd3_EDI_REJECTS_DETAIL</v>
      </c>
      <c r="M27" s="24" t="str">
        <f t="shared" si="13"/>
        <v>d1dsnx.erd4_EDI_REJECTS_DETAIL</v>
      </c>
      <c r="N27" s="24" t="str">
        <f t="shared" si="14"/>
        <v>d1dsnx.erd5_EDI_REJECTS_DETAIL</v>
      </c>
      <c r="O27" s="24" t="str">
        <f t="shared" si="15"/>
        <v>d1dsnx.erd6_EDI_REJECTS_DETAIL</v>
      </c>
      <c r="P27" s="24" t="str">
        <f t="shared" si="16"/>
        <v>d1dsn.erd_EDI_REJECTS_DETAIL</v>
      </c>
      <c r="Q27" t="str">
        <f t="shared" si="17"/>
        <v>YES</v>
      </c>
    </row>
    <row r="28" spans="1:17" x14ac:dyDescent="0.25">
      <c r="A28" s="10">
        <v>10</v>
      </c>
      <c r="B28" s="12" t="s">
        <v>51</v>
      </c>
      <c r="C28" s="23" t="s">
        <v>231</v>
      </c>
      <c r="D28" s="12" t="s">
        <v>98</v>
      </c>
      <c r="E28" s="11" t="s">
        <v>26</v>
      </c>
      <c r="F28" t="s">
        <v>54</v>
      </c>
      <c r="G28" t="s">
        <v>89</v>
      </c>
      <c r="H28" t="s">
        <v>91</v>
      </c>
      <c r="I28" t="str">
        <f t="shared" si="9"/>
        <v>SEFS</v>
      </c>
      <c r="J28" s="24" t="str">
        <f t="shared" si="10"/>
        <v>d1dsnb.estat0_EDI214_STATUS</v>
      </c>
      <c r="K28" s="24" t="str">
        <f t="shared" si="18"/>
        <v>d1dsnb.estat2_EDI214_STATUS</v>
      </c>
      <c r="L28" s="24" t="str">
        <f t="shared" si="12"/>
        <v>d1dsnx.estat3_EDI214_STATUS</v>
      </c>
      <c r="M28" s="24" t="str">
        <f t="shared" si="13"/>
        <v>d1dsnx.estat4_EDI214_STATUS</v>
      </c>
      <c r="N28" s="24" t="str">
        <f t="shared" si="14"/>
        <v>d1dsnx.estat5_EDI214_STATUS</v>
      </c>
      <c r="O28" s="24" t="str">
        <f t="shared" si="15"/>
        <v>d1dsnx.estat6_EDI214_STATUS</v>
      </c>
      <c r="P28" s="24" t="str">
        <f t="shared" si="16"/>
        <v>d1dsn.estat_EDI214_STATUS</v>
      </c>
      <c r="Q28" t="str">
        <f t="shared" si="17"/>
        <v>YES</v>
      </c>
    </row>
    <row r="29" spans="1:17" x14ac:dyDescent="0.25">
      <c r="A29" s="10">
        <v>10</v>
      </c>
      <c r="B29" s="18" t="s">
        <v>51</v>
      </c>
      <c r="C29" s="21" t="s">
        <v>71</v>
      </c>
      <c r="D29" s="2" t="s">
        <v>121</v>
      </c>
      <c r="E29" s="11" t="s">
        <v>18</v>
      </c>
      <c r="F29" t="s">
        <v>54</v>
      </c>
      <c r="G29" t="s">
        <v>89</v>
      </c>
      <c r="H29" t="s">
        <v>91</v>
      </c>
      <c r="I29" t="str">
        <f t="shared" si="9"/>
        <v>PICKUP</v>
      </c>
      <c r="J29" s="24" t="str">
        <f t="shared" si="10"/>
        <v>d1dsnb.ecfp0_EQ_CHG_FROM_PLATO</v>
      </c>
      <c r="K29" s="24" t="str">
        <f t="shared" si="18"/>
        <v>d1dsnb.ecfp2_EQ_CHG_FROM_PLATO</v>
      </c>
      <c r="L29" s="24" t="str">
        <f t="shared" si="12"/>
        <v>d1dsnx.ecfp3_EQ_CHG_FROM_PLATO</v>
      </c>
      <c r="M29" s="24" t="str">
        <f t="shared" si="13"/>
        <v>d1dsnx.ecfp4_EQ_CHG_FROM_PLATO</v>
      </c>
      <c r="N29" s="24" t="str">
        <f t="shared" si="14"/>
        <v>d1dsnx.ecfp5_EQ_CHG_FROM_PLATO</v>
      </c>
      <c r="O29" s="24" t="str">
        <f t="shared" si="15"/>
        <v>d1dsnx.ecfp6_EQ_CHG_FROM_PLATO</v>
      </c>
      <c r="P29" s="24" t="str">
        <f t="shared" si="16"/>
        <v>d1dsn.ecfp_EQ_CHG_FROM_PLATO</v>
      </c>
      <c r="Q29" t="str">
        <f t="shared" si="17"/>
        <v>YES</v>
      </c>
    </row>
    <row r="30" spans="1:17" x14ac:dyDescent="0.25">
      <c r="A30" s="10">
        <v>10</v>
      </c>
      <c r="B30" s="12" t="s">
        <v>50</v>
      </c>
      <c r="C30" s="23" t="s">
        <v>232</v>
      </c>
      <c r="D30" s="12" t="s">
        <v>97</v>
      </c>
      <c r="E30" s="11" t="s">
        <v>29</v>
      </c>
      <c r="F30" t="s">
        <v>54</v>
      </c>
      <c r="G30" t="s">
        <v>89</v>
      </c>
      <c r="H30" t="s">
        <v>91</v>
      </c>
      <c r="I30" t="str">
        <f t="shared" si="9"/>
        <v>LH_DSPCH</v>
      </c>
      <c r="J30" s="24" t="str">
        <f t="shared" si="10"/>
        <v>d1dsnb.lmsg0_LINEHAUL_MESSAGE</v>
      </c>
      <c r="K30" s="24" t="str">
        <f t="shared" si="18"/>
        <v>d1dsnb.lmsg2_LINEHAUL_MESSAGE</v>
      </c>
      <c r="L30" s="24" t="str">
        <f t="shared" si="12"/>
        <v>d1dsnx.lmsg3_LINEHAUL_MESSAGE</v>
      </c>
      <c r="M30" s="24" t="str">
        <f t="shared" si="13"/>
        <v>d1dsnx.lmsg4_LINEHAUL_MESSAGE</v>
      </c>
      <c r="N30" s="24" t="str">
        <f t="shared" si="14"/>
        <v>d1dsnx.lmsg5_LINEHAUL_MESSAGE</v>
      </c>
      <c r="O30" s="24" t="str">
        <f t="shared" si="15"/>
        <v>d1dsnx.lmsg6_LINEHAUL_MESSAGE</v>
      </c>
      <c r="P30" s="24" t="str">
        <f t="shared" si="16"/>
        <v>d1dsn.lmsg_LINEHAUL_MESSAGE</v>
      </c>
      <c r="Q30" t="str">
        <f t="shared" si="17"/>
        <v>NO</v>
      </c>
    </row>
    <row r="31" spans="1:17" x14ac:dyDescent="0.25">
      <c r="A31" s="10">
        <v>10</v>
      </c>
      <c r="B31" s="12" t="s">
        <v>50</v>
      </c>
      <c r="C31" s="12" t="s">
        <v>77</v>
      </c>
      <c r="D31" s="12" t="s">
        <v>118</v>
      </c>
      <c r="E31" s="13" t="s">
        <v>34</v>
      </c>
      <c r="F31" t="s">
        <v>54</v>
      </c>
      <c r="G31" t="s">
        <v>89</v>
      </c>
      <c r="H31" t="s">
        <v>91</v>
      </c>
      <c r="I31" t="str">
        <f t="shared" si="9"/>
        <v>FLEET</v>
      </c>
      <c r="J31" s="24" t="str">
        <f t="shared" si="10"/>
        <v>d1dsnb.mt0420_MCMTB042</v>
      </c>
      <c r="K31" s="24" t="str">
        <f t="shared" si="18"/>
        <v>d1dsnb.mt0422_MCMTB042</v>
      </c>
      <c r="L31" s="24" t="str">
        <f t="shared" si="12"/>
        <v>d1dsnx.mt0423_MCMTB042</v>
      </c>
      <c r="M31" s="24" t="str">
        <f t="shared" si="13"/>
        <v>d1dsnx.mt0424_MCMTB042</v>
      </c>
      <c r="N31" s="24" t="str">
        <f t="shared" si="14"/>
        <v>d1dsnx.mt0425_MCMTB042</v>
      </c>
      <c r="O31" s="24" t="str">
        <f t="shared" si="15"/>
        <v>d1dsnx.mt0426_MCMTB042</v>
      </c>
      <c r="P31" s="24" t="str">
        <f t="shared" si="16"/>
        <v>d1dsn.mt042_MCMTB042</v>
      </c>
      <c r="Q31" t="str">
        <f t="shared" si="17"/>
        <v>NO</v>
      </c>
    </row>
    <row r="32" spans="1:17" x14ac:dyDescent="0.25">
      <c r="A32" s="10">
        <v>10</v>
      </c>
      <c r="B32" s="12" t="s">
        <v>50</v>
      </c>
      <c r="C32" s="12" t="s">
        <v>78</v>
      </c>
      <c r="D32" s="12" t="s">
        <v>118</v>
      </c>
      <c r="E32" s="13" t="s">
        <v>35</v>
      </c>
      <c r="F32" t="s">
        <v>54</v>
      </c>
      <c r="G32" t="s">
        <v>89</v>
      </c>
      <c r="H32" t="s">
        <v>91</v>
      </c>
      <c r="I32" t="str">
        <f t="shared" si="9"/>
        <v>FLEET</v>
      </c>
      <c r="J32" s="24" t="str">
        <f t="shared" si="10"/>
        <v>d1dsnb.mt0430_MCMTB043</v>
      </c>
      <c r="K32" s="24" t="str">
        <f t="shared" si="18"/>
        <v>d1dsnb.mt0432_MCMTB043</v>
      </c>
      <c r="L32" s="24" t="str">
        <f t="shared" si="12"/>
        <v>d1dsnx.mt0433_MCMTB043</v>
      </c>
      <c r="M32" s="24" t="str">
        <f t="shared" si="13"/>
        <v>d1dsnx.mt0434_MCMTB043</v>
      </c>
      <c r="N32" s="24" t="str">
        <f t="shared" si="14"/>
        <v>d1dsnx.mt0435_MCMTB043</v>
      </c>
      <c r="O32" s="24" t="str">
        <f t="shared" si="15"/>
        <v>d1dsnx.mt0436_MCMTB043</v>
      </c>
      <c r="P32" s="24" t="str">
        <f t="shared" si="16"/>
        <v>d1dsn.mt043_MCMTB043</v>
      </c>
      <c r="Q32" t="str">
        <f t="shared" si="17"/>
        <v>NO</v>
      </c>
    </row>
    <row r="33" spans="1:17" x14ac:dyDescent="0.25">
      <c r="A33" s="10">
        <v>10</v>
      </c>
      <c r="B33" s="12" t="s">
        <v>50</v>
      </c>
      <c r="C33" s="12" t="s">
        <v>79</v>
      </c>
      <c r="D33" s="12" t="s">
        <v>118</v>
      </c>
      <c r="E33" s="14" t="s">
        <v>36</v>
      </c>
      <c r="F33" t="s">
        <v>54</v>
      </c>
      <c r="G33" t="s">
        <v>89</v>
      </c>
      <c r="H33" t="s">
        <v>91</v>
      </c>
      <c r="I33" t="str">
        <f t="shared" si="9"/>
        <v>FLEET</v>
      </c>
      <c r="J33" s="24" t="str">
        <f t="shared" si="10"/>
        <v>d1dsnb.mt0480_MCMTB048</v>
      </c>
      <c r="K33" s="24" t="str">
        <f t="shared" si="18"/>
        <v>d1dsnb.mt0482_MCMTB048</v>
      </c>
      <c r="L33" s="24" t="str">
        <f t="shared" si="12"/>
        <v>d1dsnx.mt0483_MCMTB048</v>
      </c>
      <c r="M33" s="24" t="str">
        <f t="shared" si="13"/>
        <v>d1dsnx.mt0484_MCMTB048</v>
      </c>
      <c r="N33" s="24" t="str">
        <f t="shared" si="14"/>
        <v>d1dsnx.mt0485_MCMTB048</v>
      </c>
      <c r="O33" s="24" t="str">
        <f t="shared" si="15"/>
        <v>d1dsnx.mt0486_MCMTB048</v>
      </c>
      <c r="P33" s="24" t="str">
        <f t="shared" si="16"/>
        <v>d1dsn.mt048_MCMTB048</v>
      </c>
      <c r="Q33" t="str">
        <f t="shared" si="17"/>
        <v>NO</v>
      </c>
    </row>
    <row r="34" spans="1:17" x14ac:dyDescent="0.25">
      <c r="A34" s="10">
        <v>10</v>
      </c>
      <c r="B34" s="12" t="s">
        <v>50</v>
      </c>
      <c r="C34" s="12" t="s">
        <v>80</v>
      </c>
      <c r="D34" s="12" t="s">
        <v>118</v>
      </c>
      <c r="E34" s="14" t="s">
        <v>37</v>
      </c>
      <c r="F34" t="s">
        <v>54</v>
      </c>
      <c r="G34" t="s">
        <v>89</v>
      </c>
      <c r="H34" t="s">
        <v>91</v>
      </c>
      <c r="I34" t="str">
        <f t="shared" si="9"/>
        <v>FLEET</v>
      </c>
      <c r="J34" s="24" t="str">
        <f t="shared" si="10"/>
        <v>d1dsnb.mt0490_MCMTB049</v>
      </c>
      <c r="K34" s="24" t="str">
        <f t="shared" si="18"/>
        <v>d1dsnb.mt0492_MCMTB049</v>
      </c>
      <c r="L34" s="24" t="str">
        <f t="shared" si="12"/>
        <v>d1dsnx.mt0493_MCMTB049</v>
      </c>
      <c r="M34" s="24" t="str">
        <f t="shared" si="13"/>
        <v>d1dsnx.mt0494_MCMTB049</v>
      </c>
      <c r="N34" s="24" t="str">
        <f t="shared" si="14"/>
        <v>d1dsnx.mt0495_MCMTB049</v>
      </c>
      <c r="O34" s="24" t="str">
        <f t="shared" si="15"/>
        <v>d1dsnx.mt0496_MCMTB049</v>
      </c>
      <c r="P34" s="24" t="str">
        <f t="shared" si="16"/>
        <v>d1dsn.mt049_MCMTB049</v>
      </c>
      <c r="Q34" t="str">
        <f t="shared" si="17"/>
        <v>NO</v>
      </c>
    </row>
    <row r="35" spans="1:17" x14ac:dyDescent="0.25">
      <c r="A35" s="10">
        <v>10</v>
      </c>
      <c r="B35" s="12" t="s">
        <v>50</v>
      </c>
      <c r="C35" s="12" t="s">
        <v>76</v>
      </c>
      <c r="D35" s="24" t="s">
        <v>118</v>
      </c>
      <c r="E35" s="12" t="s">
        <v>32</v>
      </c>
      <c r="F35" t="s">
        <v>54</v>
      </c>
      <c r="G35" t="s">
        <v>89</v>
      </c>
      <c r="H35" t="s">
        <v>91</v>
      </c>
      <c r="I35" t="str">
        <f t="shared" ref="I35:I78" si="19">D35</f>
        <v>FLEET</v>
      </c>
      <c r="J35" s="24" t="str">
        <f t="shared" ref="J35:J78" si="20">CONCATENATE("d1dsnb.",$C35,"0_",$E35)</f>
        <v>d1dsnb.mt1190_MCMTB119</v>
      </c>
      <c r="K35" s="24" t="str">
        <f t="shared" ref="K35:K78" si="21">CONCATENATE("d1dsnb.",$C35,"2_",$E35)</f>
        <v>d1dsnb.mt1192_MCMTB119</v>
      </c>
      <c r="L35" s="24" t="str">
        <f t="shared" ref="L35:L78" si="22">CONCATENATE("d1dsnx.",$C35,"3_",$E35)</f>
        <v>d1dsnx.mt1193_MCMTB119</v>
      </c>
      <c r="M35" s="24" t="str">
        <f t="shared" ref="M35:M78" si="23">CONCATENATE("d1dsnx.",$C35,"4_",$E35)</f>
        <v>d1dsnx.mt1194_MCMTB119</v>
      </c>
      <c r="N35" s="24" t="str">
        <f t="shared" ref="N35:N78" si="24">CONCATENATE("d1dsnx.",$C35,"5_",$E35)</f>
        <v>d1dsnx.mt1195_MCMTB119</v>
      </c>
      <c r="O35" s="24" t="str">
        <f t="shared" ref="O35:O78" si="25">CONCATENATE("d1dsnx.",$C35,"6_",$E35)</f>
        <v>d1dsnx.mt1196_MCMTB119</v>
      </c>
      <c r="P35" s="24" t="str">
        <f t="shared" ref="P35:P78" si="26">CONCATENATE("d1dsn.",$C35,"_",$E35)</f>
        <v>d1dsn.mt119_MCMTB119</v>
      </c>
      <c r="Q35" t="str">
        <f t="shared" ref="Q35:Q78" si="27">IF(B35="Ignore","YES","NO")</f>
        <v>NO</v>
      </c>
    </row>
    <row r="36" spans="1:17" x14ac:dyDescent="0.25">
      <c r="A36" s="10">
        <v>10</v>
      </c>
      <c r="B36" s="24" t="s">
        <v>51</v>
      </c>
      <c r="C36" s="24" t="s">
        <v>72</v>
      </c>
      <c r="D36" s="12" t="s">
        <v>121</v>
      </c>
      <c r="E36" s="11" t="s">
        <v>27</v>
      </c>
      <c r="F36" t="s">
        <v>54</v>
      </c>
      <c r="G36" t="s">
        <v>89</v>
      </c>
      <c r="H36" t="s">
        <v>91</v>
      </c>
      <c r="I36" t="str">
        <f t="shared" si="19"/>
        <v>PICKUP</v>
      </c>
      <c r="J36" s="24" t="str">
        <f t="shared" si="20"/>
        <v>d1dsnb.pmh0_PLATO_MESSAGE_HIST</v>
      </c>
      <c r="K36" s="24" t="str">
        <f t="shared" si="21"/>
        <v>d1dsnb.pmh2_PLATO_MESSAGE_HIST</v>
      </c>
      <c r="L36" s="24" t="str">
        <f t="shared" si="22"/>
        <v>d1dsnx.pmh3_PLATO_MESSAGE_HIST</v>
      </c>
      <c r="M36" s="24" t="str">
        <f t="shared" si="23"/>
        <v>d1dsnx.pmh4_PLATO_MESSAGE_HIST</v>
      </c>
      <c r="N36" s="24" t="str">
        <f t="shared" si="24"/>
        <v>d1dsnx.pmh5_PLATO_MESSAGE_HIST</v>
      </c>
      <c r="O36" s="24" t="str">
        <f t="shared" si="25"/>
        <v>d1dsnx.pmh6_PLATO_MESSAGE_HIST</v>
      </c>
      <c r="P36" s="24" t="str">
        <f t="shared" si="26"/>
        <v>d1dsn.pmh_PLATO_MESSAGE_HIST</v>
      </c>
      <c r="Q36" t="str">
        <f t="shared" si="27"/>
        <v>YES</v>
      </c>
    </row>
    <row r="37" spans="1:17" x14ac:dyDescent="0.25">
      <c r="A37" s="10">
        <v>10</v>
      </c>
      <c r="B37" s="12" t="s">
        <v>50</v>
      </c>
      <c r="C37" s="23" t="s">
        <v>88</v>
      </c>
      <c r="D37" s="12" t="s">
        <v>127</v>
      </c>
      <c r="E37" s="12" t="s">
        <v>33</v>
      </c>
      <c r="F37" t="s">
        <v>54</v>
      </c>
      <c r="G37" t="s">
        <v>89</v>
      </c>
      <c r="H37" t="s">
        <v>91</v>
      </c>
      <c r="I37" t="str">
        <f t="shared" si="19"/>
        <v>TFMS</v>
      </c>
      <c r="J37" s="24" t="str">
        <f t="shared" si="20"/>
        <v>d1dsnb.tb0300_TFMTB030</v>
      </c>
      <c r="K37" s="24" t="str">
        <f t="shared" si="21"/>
        <v>d1dsnb.tb0302_TFMTB030</v>
      </c>
      <c r="L37" s="24" t="str">
        <f t="shared" si="22"/>
        <v>d1dsnx.tb0303_TFMTB030</v>
      </c>
      <c r="M37" s="24" t="str">
        <f t="shared" si="23"/>
        <v>d1dsnx.tb0304_TFMTB030</v>
      </c>
      <c r="N37" s="24" t="str">
        <f t="shared" si="24"/>
        <v>d1dsnx.tb0305_TFMTB030</v>
      </c>
      <c r="O37" s="24" t="str">
        <f t="shared" si="25"/>
        <v>d1dsnx.tb0306_TFMTB030</v>
      </c>
      <c r="P37" s="24" t="str">
        <f t="shared" si="26"/>
        <v>d1dsn.tb030_TFMTB030</v>
      </c>
      <c r="Q37" t="str">
        <f t="shared" si="27"/>
        <v>NO</v>
      </c>
    </row>
    <row r="38" spans="1:17" x14ac:dyDescent="0.25">
      <c r="A38" s="10">
        <v>10</v>
      </c>
      <c r="B38" s="12" t="s">
        <v>51</v>
      </c>
      <c r="C38" s="23" t="s">
        <v>86</v>
      </c>
      <c r="D38" s="12" t="s">
        <v>127</v>
      </c>
      <c r="E38" s="12" t="s">
        <v>30</v>
      </c>
      <c r="F38" t="s">
        <v>54</v>
      </c>
      <c r="G38" t="s">
        <v>89</v>
      </c>
      <c r="H38" t="s">
        <v>91</v>
      </c>
      <c r="I38" t="str">
        <f t="shared" si="19"/>
        <v>TFMS</v>
      </c>
      <c r="J38" s="24" t="str">
        <f t="shared" si="20"/>
        <v>d1dsnb.tb0450_TFMTB045</v>
      </c>
      <c r="K38" s="24" t="str">
        <f t="shared" si="21"/>
        <v>d1dsnb.tb0452_TFMTB045</v>
      </c>
      <c r="L38" s="24" t="str">
        <f t="shared" si="22"/>
        <v>d1dsnx.tb0453_TFMTB045</v>
      </c>
      <c r="M38" s="24" t="str">
        <f t="shared" si="23"/>
        <v>d1dsnx.tb0454_TFMTB045</v>
      </c>
      <c r="N38" s="24" t="str">
        <f t="shared" si="24"/>
        <v>d1dsnx.tb0455_TFMTB045</v>
      </c>
      <c r="O38" s="24" t="str">
        <f t="shared" si="25"/>
        <v>d1dsnx.tb0456_TFMTB045</v>
      </c>
      <c r="P38" s="24" t="str">
        <f t="shared" si="26"/>
        <v>d1dsn.tb045_TFMTB045</v>
      </c>
      <c r="Q38" t="str">
        <f t="shared" si="27"/>
        <v>YES</v>
      </c>
    </row>
    <row r="39" spans="1:17" x14ac:dyDescent="0.25">
      <c r="A39" s="10">
        <v>10</v>
      </c>
      <c r="B39" s="12" t="s">
        <v>50</v>
      </c>
      <c r="C39" s="23" t="s">
        <v>87</v>
      </c>
      <c r="D39" s="17" t="s">
        <v>127</v>
      </c>
      <c r="E39" s="12" t="s">
        <v>31</v>
      </c>
      <c r="F39" t="s">
        <v>54</v>
      </c>
      <c r="G39" t="s">
        <v>89</v>
      </c>
      <c r="H39" t="s">
        <v>91</v>
      </c>
      <c r="I39" t="str">
        <f t="shared" si="19"/>
        <v>TFMS</v>
      </c>
      <c r="J39" s="24" t="str">
        <f t="shared" si="20"/>
        <v>d1dsnb.tb0470_TFMTB047</v>
      </c>
      <c r="K39" s="24" t="str">
        <f t="shared" si="21"/>
        <v>d1dsnb.tb0472_TFMTB047</v>
      </c>
      <c r="L39" s="24" t="str">
        <f t="shared" si="22"/>
        <v>d1dsnx.tb0473_TFMTB047</v>
      </c>
      <c r="M39" s="24" t="str">
        <f t="shared" si="23"/>
        <v>d1dsnx.tb0474_TFMTB047</v>
      </c>
      <c r="N39" s="24" t="str">
        <f t="shared" si="24"/>
        <v>d1dsnx.tb0475_TFMTB047</v>
      </c>
      <c r="O39" s="24" t="str">
        <f t="shared" si="25"/>
        <v>d1dsnx.tb0476_TFMTB047</v>
      </c>
      <c r="P39" s="24" t="str">
        <f t="shared" si="26"/>
        <v>d1dsn.tb047_TFMTB047</v>
      </c>
      <c r="Q39" t="str">
        <f t="shared" si="27"/>
        <v>NO</v>
      </c>
    </row>
    <row r="40" spans="1:17" x14ac:dyDescent="0.25">
      <c r="A40" s="59">
        <v>11</v>
      </c>
      <c r="B40" s="12" t="s">
        <v>50</v>
      </c>
      <c r="C40" s="58" t="s">
        <v>208</v>
      </c>
      <c r="D40" s="12" t="s">
        <v>118</v>
      </c>
      <c r="E40" s="14" t="s">
        <v>185</v>
      </c>
      <c r="F40" t="s">
        <v>206</v>
      </c>
      <c r="G40" t="s">
        <v>89</v>
      </c>
      <c r="H40" t="s">
        <v>227</v>
      </c>
      <c r="I40" t="str">
        <f t="shared" si="19"/>
        <v>FLEET</v>
      </c>
      <c r="J40" s="58" t="str">
        <f t="shared" si="20"/>
        <v>d1dsnb.mt0020_MCMTB002</v>
      </c>
      <c r="K40" s="58" t="str">
        <f t="shared" si="21"/>
        <v>d1dsnb.mt0022_MCMTB002</v>
      </c>
      <c r="L40" s="58" t="str">
        <f t="shared" si="22"/>
        <v>d1dsnx.mt0023_MCMTB002</v>
      </c>
      <c r="M40" s="58" t="str">
        <f t="shared" si="23"/>
        <v>d1dsnx.mt0024_MCMTB002</v>
      </c>
      <c r="N40" s="58" t="str">
        <f t="shared" si="24"/>
        <v>d1dsnx.mt0025_MCMTB002</v>
      </c>
      <c r="O40" s="58" t="str">
        <f t="shared" si="25"/>
        <v>d1dsnx.mt0026_MCMTB002</v>
      </c>
      <c r="P40" s="58" t="str">
        <f t="shared" si="26"/>
        <v>d1dsn.mt002_MCMTB002</v>
      </c>
      <c r="Q40" t="str">
        <f t="shared" si="27"/>
        <v>NO</v>
      </c>
    </row>
    <row r="41" spans="1:17" x14ac:dyDescent="0.25">
      <c r="A41" s="59">
        <v>11</v>
      </c>
      <c r="B41" s="12" t="s">
        <v>50</v>
      </c>
      <c r="C41" s="58" t="s">
        <v>207</v>
      </c>
      <c r="D41" s="12" t="s">
        <v>118</v>
      </c>
      <c r="E41" s="11" t="s">
        <v>187</v>
      </c>
      <c r="F41" t="s">
        <v>206</v>
      </c>
      <c r="G41" t="s">
        <v>89</v>
      </c>
      <c r="H41" t="s">
        <v>227</v>
      </c>
      <c r="I41" t="str">
        <f t="shared" si="19"/>
        <v>FLEET</v>
      </c>
      <c r="J41" s="58" t="str">
        <f t="shared" si="20"/>
        <v>d1dsnb.mt0030_MCMTB003</v>
      </c>
      <c r="K41" s="58" t="str">
        <f t="shared" si="21"/>
        <v>d1dsnb.mt0032_MCMTB003</v>
      </c>
      <c r="L41" s="58" t="str">
        <f t="shared" si="22"/>
        <v>d1dsnx.mt0033_MCMTB003</v>
      </c>
      <c r="M41" s="58" t="str">
        <f t="shared" si="23"/>
        <v>d1dsnx.mt0034_MCMTB003</v>
      </c>
      <c r="N41" s="58" t="str">
        <f t="shared" si="24"/>
        <v>d1dsnx.mt0035_MCMTB003</v>
      </c>
      <c r="O41" s="58" t="str">
        <f t="shared" si="25"/>
        <v>d1dsnx.mt0036_MCMTB003</v>
      </c>
      <c r="P41" s="58" t="str">
        <f t="shared" si="26"/>
        <v>d1dsn.mt003_MCMTB003</v>
      </c>
      <c r="Q41" t="str">
        <f t="shared" si="27"/>
        <v>NO</v>
      </c>
    </row>
    <row r="42" spans="1:17" x14ac:dyDescent="0.25">
      <c r="A42" s="59">
        <v>11</v>
      </c>
      <c r="B42" s="12" t="s">
        <v>50</v>
      </c>
      <c r="C42" s="58" t="s">
        <v>209</v>
      </c>
      <c r="D42" s="12" t="s">
        <v>118</v>
      </c>
      <c r="E42" s="11" t="s">
        <v>189</v>
      </c>
      <c r="F42" t="s">
        <v>206</v>
      </c>
      <c r="G42" t="s">
        <v>89</v>
      </c>
      <c r="H42" t="s">
        <v>227</v>
      </c>
      <c r="I42" t="str">
        <f t="shared" si="19"/>
        <v>FLEET</v>
      </c>
      <c r="J42" s="58" t="str">
        <f t="shared" si="20"/>
        <v>d1dsnb.mt0040_MCMTB004</v>
      </c>
      <c r="K42" s="58" t="str">
        <f t="shared" si="21"/>
        <v>d1dsnb.mt0042_MCMTB004</v>
      </c>
      <c r="L42" s="58" t="str">
        <f t="shared" si="22"/>
        <v>d1dsnx.mt0043_MCMTB004</v>
      </c>
      <c r="M42" s="58" t="str">
        <f t="shared" si="23"/>
        <v>d1dsnx.mt0044_MCMTB004</v>
      </c>
      <c r="N42" s="58" t="str">
        <f t="shared" si="24"/>
        <v>d1dsnx.mt0045_MCMTB004</v>
      </c>
      <c r="O42" s="58" t="str">
        <f t="shared" si="25"/>
        <v>d1dsnx.mt0046_MCMTB004</v>
      </c>
      <c r="P42" s="58" t="str">
        <f t="shared" si="26"/>
        <v>d1dsn.mt004_MCMTB004</v>
      </c>
      <c r="Q42" t="str">
        <f t="shared" si="27"/>
        <v>NO</v>
      </c>
    </row>
    <row r="43" spans="1:17" x14ac:dyDescent="0.25">
      <c r="A43" s="59">
        <v>11</v>
      </c>
      <c r="B43" s="12" t="s">
        <v>50</v>
      </c>
      <c r="C43" s="58" t="s">
        <v>225</v>
      </c>
      <c r="D43" s="12" t="s">
        <v>118</v>
      </c>
      <c r="E43" s="14" t="s">
        <v>191</v>
      </c>
      <c r="F43" t="s">
        <v>206</v>
      </c>
      <c r="G43" t="s">
        <v>89</v>
      </c>
      <c r="H43" t="s">
        <v>227</v>
      </c>
      <c r="I43" t="str">
        <f t="shared" si="19"/>
        <v>FLEET</v>
      </c>
      <c r="J43" s="24" t="str">
        <f t="shared" si="20"/>
        <v>d1dsnb.mt0050_MCMTB005</v>
      </c>
      <c r="K43" s="24" t="str">
        <f t="shared" si="21"/>
        <v>d1dsnb.mt0052_MCMTB005</v>
      </c>
      <c r="L43" s="24" t="str">
        <f t="shared" si="22"/>
        <v>d1dsnx.mt0053_MCMTB005</v>
      </c>
      <c r="M43" s="24" t="str">
        <f t="shared" si="23"/>
        <v>d1dsnx.mt0054_MCMTB005</v>
      </c>
      <c r="N43" s="24" t="str">
        <f t="shared" si="24"/>
        <v>d1dsnx.mt0055_MCMTB005</v>
      </c>
      <c r="O43" s="24" t="str">
        <f t="shared" si="25"/>
        <v>d1dsnx.mt0056_MCMTB005</v>
      </c>
      <c r="P43" s="24" t="str">
        <f t="shared" si="26"/>
        <v>d1dsn.mt005_MCMTB005</v>
      </c>
      <c r="Q43" t="str">
        <f t="shared" si="27"/>
        <v>NO</v>
      </c>
    </row>
    <row r="44" spans="1:17" x14ac:dyDescent="0.25">
      <c r="A44" s="59">
        <v>11</v>
      </c>
      <c r="B44" s="12" t="s">
        <v>50</v>
      </c>
      <c r="C44" s="58" t="s">
        <v>226</v>
      </c>
      <c r="D44" s="12" t="s">
        <v>118</v>
      </c>
      <c r="E44" s="11" t="s">
        <v>193</v>
      </c>
      <c r="F44" t="s">
        <v>206</v>
      </c>
      <c r="G44" t="s">
        <v>89</v>
      </c>
      <c r="H44" t="s">
        <v>227</v>
      </c>
      <c r="I44" t="str">
        <f t="shared" si="19"/>
        <v>FLEET</v>
      </c>
      <c r="J44" s="24" t="str">
        <f t="shared" si="20"/>
        <v>d1dsnb.mt0060_MCMTB006</v>
      </c>
      <c r="K44" s="24" t="str">
        <f t="shared" si="21"/>
        <v>d1dsnb.mt0062_MCMTB006</v>
      </c>
      <c r="L44" s="24" t="str">
        <f t="shared" si="22"/>
        <v>d1dsnx.mt0063_MCMTB006</v>
      </c>
      <c r="M44" s="24" t="str">
        <f t="shared" si="23"/>
        <v>d1dsnx.mt0064_MCMTB006</v>
      </c>
      <c r="N44" s="24" t="str">
        <f t="shared" si="24"/>
        <v>d1dsnx.mt0065_MCMTB006</v>
      </c>
      <c r="O44" s="24" t="str">
        <f t="shared" si="25"/>
        <v>d1dsnx.mt0066_MCMTB006</v>
      </c>
      <c r="P44" s="24" t="str">
        <f t="shared" si="26"/>
        <v>d1dsn.mt006_MCMTB006</v>
      </c>
      <c r="Q44" t="str">
        <f t="shared" si="27"/>
        <v>NO</v>
      </c>
    </row>
    <row r="45" spans="1:17" x14ac:dyDescent="0.25">
      <c r="A45" s="59">
        <v>11</v>
      </c>
      <c r="B45" s="12" t="s">
        <v>50</v>
      </c>
      <c r="C45" s="58" t="s">
        <v>210</v>
      </c>
      <c r="D45" s="12" t="s">
        <v>118</v>
      </c>
      <c r="E45" s="14" t="s">
        <v>155</v>
      </c>
      <c r="F45" t="s">
        <v>206</v>
      </c>
      <c r="G45" t="s">
        <v>89</v>
      </c>
      <c r="H45" t="s">
        <v>227</v>
      </c>
      <c r="I45" t="str">
        <f t="shared" si="19"/>
        <v>FLEET</v>
      </c>
      <c r="J45" s="24" t="str">
        <f t="shared" si="20"/>
        <v>d1dsnb.mt0520_MCMTB052</v>
      </c>
      <c r="K45" s="24" t="str">
        <f t="shared" si="21"/>
        <v>d1dsnb.mt0522_MCMTB052</v>
      </c>
      <c r="L45" s="24" t="str">
        <f t="shared" si="22"/>
        <v>d1dsnx.mt0523_MCMTB052</v>
      </c>
      <c r="M45" s="24" t="str">
        <f t="shared" si="23"/>
        <v>d1dsnx.mt0524_MCMTB052</v>
      </c>
      <c r="N45" s="24" t="str">
        <f t="shared" si="24"/>
        <v>d1dsnx.mt0525_MCMTB052</v>
      </c>
      <c r="O45" s="24" t="str">
        <f t="shared" si="25"/>
        <v>d1dsnx.mt0526_MCMTB052</v>
      </c>
      <c r="P45" s="24" t="str">
        <f t="shared" si="26"/>
        <v>d1dsn.mt052_MCMTB052</v>
      </c>
      <c r="Q45" t="str">
        <f t="shared" si="27"/>
        <v>NO</v>
      </c>
    </row>
    <row r="46" spans="1:17" x14ac:dyDescent="0.25">
      <c r="A46" s="59">
        <v>11</v>
      </c>
      <c r="B46" s="12" t="s">
        <v>50</v>
      </c>
      <c r="C46" s="58" t="s">
        <v>211</v>
      </c>
      <c r="D46" s="12" t="s">
        <v>118</v>
      </c>
      <c r="E46" s="14" t="s">
        <v>157</v>
      </c>
      <c r="F46" t="s">
        <v>206</v>
      </c>
      <c r="G46" t="s">
        <v>89</v>
      </c>
      <c r="H46" t="s">
        <v>227</v>
      </c>
      <c r="I46" t="str">
        <f t="shared" si="19"/>
        <v>FLEET</v>
      </c>
      <c r="J46" s="24" t="str">
        <f t="shared" si="20"/>
        <v>d1dsnb.mt0550_MCMTB055</v>
      </c>
      <c r="K46" s="24" t="str">
        <f t="shared" si="21"/>
        <v>d1dsnb.mt0552_MCMTB055</v>
      </c>
      <c r="L46" s="24" t="str">
        <f t="shared" si="22"/>
        <v>d1dsnx.mt0553_MCMTB055</v>
      </c>
      <c r="M46" s="24" t="str">
        <f t="shared" si="23"/>
        <v>d1dsnx.mt0554_MCMTB055</v>
      </c>
      <c r="N46" s="24" t="str">
        <f t="shared" si="24"/>
        <v>d1dsnx.mt0555_MCMTB055</v>
      </c>
      <c r="O46" s="24" t="str">
        <f t="shared" si="25"/>
        <v>d1dsnx.mt0556_MCMTB055</v>
      </c>
      <c r="P46" s="24" t="str">
        <f t="shared" si="26"/>
        <v>d1dsn.mt055_MCMTB055</v>
      </c>
      <c r="Q46" t="str">
        <f t="shared" si="27"/>
        <v>NO</v>
      </c>
    </row>
    <row r="47" spans="1:17" x14ac:dyDescent="0.25">
      <c r="A47" s="59">
        <v>11</v>
      </c>
      <c r="B47" s="12" t="s">
        <v>50</v>
      </c>
      <c r="C47" s="58" t="s">
        <v>212</v>
      </c>
      <c r="D47" s="12" t="s">
        <v>118</v>
      </c>
      <c r="E47" s="13" t="s">
        <v>159</v>
      </c>
      <c r="F47" t="s">
        <v>206</v>
      </c>
      <c r="G47" t="s">
        <v>89</v>
      </c>
      <c r="H47" t="s">
        <v>227</v>
      </c>
      <c r="I47" t="str">
        <f t="shared" si="19"/>
        <v>FLEET</v>
      </c>
      <c r="J47" s="24" t="str">
        <f t="shared" si="20"/>
        <v>d1dsnb.mt1040_MCMTB104</v>
      </c>
      <c r="K47" s="24" t="str">
        <f t="shared" si="21"/>
        <v>d1dsnb.mt1042_MCMTB104</v>
      </c>
      <c r="L47" s="24" t="str">
        <f t="shared" si="22"/>
        <v>d1dsnx.mt1043_MCMTB104</v>
      </c>
      <c r="M47" s="24" t="str">
        <f t="shared" si="23"/>
        <v>d1dsnx.mt1044_MCMTB104</v>
      </c>
      <c r="N47" s="24" t="str">
        <f t="shared" si="24"/>
        <v>d1dsnx.mt1045_MCMTB104</v>
      </c>
      <c r="O47" s="24" t="str">
        <f t="shared" si="25"/>
        <v>d1dsnx.mt1046_MCMTB104</v>
      </c>
      <c r="P47" s="24" t="str">
        <f t="shared" si="26"/>
        <v>d1dsn.mt104_MCMTB104</v>
      </c>
      <c r="Q47" t="str">
        <f t="shared" si="27"/>
        <v>NO</v>
      </c>
    </row>
    <row r="48" spans="1:17" x14ac:dyDescent="0.25">
      <c r="A48" s="59">
        <v>11</v>
      </c>
      <c r="B48" s="12" t="s">
        <v>50</v>
      </c>
      <c r="C48" s="58" t="s">
        <v>213</v>
      </c>
      <c r="D48" s="12" t="s">
        <v>118</v>
      </c>
      <c r="E48" s="14" t="s">
        <v>161</v>
      </c>
      <c r="F48" t="s">
        <v>206</v>
      </c>
      <c r="G48" t="s">
        <v>89</v>
      </c>
      <c r="H48" t="s">
        <v>227</v>
      </c>
      <c r="I48" t="str">
        <f t="shared" si="19"/>
        <v>FLEET</v>
      </c>
      <c r="J48" s="24" t="str">
        <f t="shared" si="20"/>
        <v>d1dsnb.mt1150_MCMTB115</v>
      </c>
      <c r="K48" s="24" t="str">
        <f t="shared" si="21"/>
        <v>d1dsnb.mt1152_MCMTB115</v>
      </c>
      <c r="L48" s="24" t="str">
        <f t="shared" si="22"/>
        <v>d1dsnx.mt1153_MCMTB115</v>
      </c>
      <c r="M48" s="24" t="str">
        <f t="shared" si="23"/>
        <v>d1dsnx.mt1154_MCMTB115</v>
      </c>
      <c r="N48" s="24" t="str">
        <f t="shared" si="24"/>
        <v>d1dsnx.mt1155_MCMTB115</v>
      </c>
      <c r="O48" s="24" t="str">
        <f t="shared" si="25"/>
        <v>d1dsnx.mt1156_MCMTB115</v>
      </c>
      <c r="P48" s="24" t="str">
        <f t="shared" si="26"/>
        <v>d1dsn.mt115_MCMTB115</v>
      </c>
      <c r="Q48" t="str">
        <f t="shared" si="27"/>
        <v>NO</v>
      </c>
    </row>
    <row r="49" spans="1:17" x14ac:dyDescent="0.25">
      <c r="A49" s="59">
        <v>11</v>
      </c>
      <c r="B49" s="12" t="s">
        <v>50</v>
      </c>
      <c r="C49" s="58" t="s">
        <v>214</v>
      </c>
      <c r="D49" s="12" t="s">
        <v>118</v>
      </c>
      <c r="E49" s="11" t="s">
        <v>163</v>
      </c>
      <c r="F49" t="s">
        <v>206</v>
      </c>
      <c r="G49" t="s">
        <v>89</v>
      </c>
      <c r="H49" t="s">
        <v>227</v>
      </c>
      <c r="I49" t="str">
        <f t="shared" si="19"/>
        <v>FLEET</v>
      </c>
      <c r="J49" s="24" t="str">
        <f t="shared" si="20"/>
        <v>d1dsnb.mt1530_MCMTB153</v>
      </c>
      <c r="K49" s="24" t="str">
        <f t="shared" si="21"/>
        <v>d1dsnb.mt1532_MCMTB153</v>
      </c>
      <c r="L49" s="24" t="str">
        <f t="shared" si="22"/>
        <v>d1dsnx.mt1533_MCMTB153</v>
      </c>
      <c r="M49" s="24" t="str">
        <f t="shared" si="23"/>
        <v>d1dsnx.mt1534_MCMTB153</v>
      </c>
      <c r="N49" s="24" t="str">
        <f t="shared" si="24"/>
        <v>d1dsnx.mt1535_MCMTB153</v>
      </c>
      <c r="O49" s="24" t="str">
        <f t="shared" si="25"/>
        <v>d1dsnx.mt1536_MCMTB153</v>
      </c>
      <c r="P49" s="24" t="str">
        <f t="shared" si="26"/>
        <v>d1dsn.mt153_MCMTB153</v>
      </c>
      <c r="Q49" t="str">
        <f t="shared" si="27"/>
        <v>NO</v>
      </c>
    </row>
    <row r="50" spans="1:17" x14ac:dyDescent="0.25">
      <c r="A50" s="59">
        <v>11</v>
      </c>
      <c r="B50" s="12" t="s">
        <v>50</v>
      </c>
      <c r="C50" s="58" t="s">
        <v>215</v>
      </c>
      <c r="D50" s="12" t="s">
        <v>118</v>
      </c>
      <c r="E50" s="11" t="s">
        <v>165</v>
      </c>
      <c r="F50" t="s">
        <v>206</v>
      </c>
      <c r="G50" t="s">
        <v>89</v>
      </c>
      <c r="H50" t="s">
        <v>227</v>
      </c>
      <c r="I50" t="str">
        <f t="shared" si="19"/>
        <v>FLEET</v>
      </c>
      <c r="J50" s="24" t="str">
        <f t="shared" si="20"/>
        <v>d1dsnb.mt1540_MCMTB154</v>
      </c>
      <c r="K50" s="24" t="str">
        <f t="shared" si="21"/>
        <v>d1dsnb.mt1542_MCMTB154</v>
      </c>
      <c r="L50" s="24" t="str">
        <f t="shared" si="22"/>
        <v>d1dsnx.mt1543_MCMTB154</v>
      </c>
      <c r="M50" s="24" t="str">
        <f t="shared" si="23"/>
        <v>d1dsnx.mt1544_MCMTB154</v>
      </c>
      <c r="N50" s="24" t="str">
        <f t="shared" si="24"/>
        <v>d1dsnx.mt1545_MCMTB154</v>
      </c>
      <c r="O50" s="24" t="str">
        <f t="shared" si="25"/>
        <v>d1dsnx.mt1546_MCMTB154</v>
      </c>
      <c r="P50" s="24" t="str">
        <f t="shared" si="26"/>
        <v>d1dsn.mt154_MCMTB154</v>
      </c>
      <c r="Q50" t="str">
        <f t="shared" si="27"/>
        <v>NO</v>
      </c>
    </row>
    <row r="51" spans="1:17" x14ac:dyDescent="0.25">
      <c r="A51" s="59">
        <v>11</v>
      </c>
      <c r="B51" s="12" t="s">
        <v>50</v>
      </c>
      <c r="C51" s="58" t="s">
        <v>216</v>
      </c>
      <c r="D51" s="12" t="s">
        <v>118</v>
      </c>
      <c r="E51" s="11" t="s">
        <v>167</v>
      </c>
      <c r="F51" t="s">
        <v>206</v>
      </c>
      <c r="G51" t="s">
        <v>89</v>
      </c>
      <c r="H51" t="s">
        <v>227</v>
      </c>
      <c r="I51" t="str">
        <f t="shared" si="19"/>
        <v>FLEET</v>
      </c>
      <c r="J51" s="24" t="str">
        <f t="shared" si="20"/>
        <v>d1dsnb.mt1600_MCMTB160</v>
      </c>
      <c r="K51" s="24" t="str">
        <f t="shared" si="21"/>
        <v>d1dsnb.mt1602_MCMTB160</v>
      </c>
      <c r="L51" s="24" t="str">
        <f t="shared" si="22"/>
        <v>d1dsnx.mt1603_MCMTB160</v>
      </c>
      <c r="M51" s="24" t="str">
        <f t="shared" si="23"/>
        <v>d1dsnx.mt1604_MCMTB160</v>
      </c>
      <c r="N51" s="24" t="str">
        <f t="shared" si="24"/>
        <v>d1dsnx.mt1605_MCMTB160</v>
      </c>
      <c r="O51" s="24" t="str">
        <f t="shared" si="25"/>
        <v>d1dsnx.mt1606_MCMTB160</v>
      </c>
      <c r="P51" s="24" t="str">
        <f t="shared" si="26"/>
        <v>d1dsn.mt160_MCMTB160</v>
      </c>
      <c r="Q51" t="str">
        <f t="shared" si="27"/>
        <v>NO</v>
      </c>
    </row>
    <row r="52" spans="1:17" x14ac:dyDescent="0.25">
      <c r="A52" s="59">
        <v>11</v>
      </c>
      <c r="B52" s="12" t="s">
        <v>50</v>
      </c>
      <c r="C52" s="58" t="s">
        <v>217</v>
      </c>
      <c r="D52" s="12" t="s">
        <v>118</v>
      </c>
      <c r="E52" s="11" t="s">
        <v>169</v>
      </c>
      <c r="F52" t="s">
        <v>206</v>
      </c>
      <c r="G52" t="s">
        <v>89</v>
      </c>
      <c r="H52" t="s">
        <v>227</v>
      </c>
      <c r="I52" t="str">
        <f t="shared" si="19"/>
        <v>FLEET</v>
      </c>
      <c r="J52" s="24" t="str">
        <f t="shared" si="20"/>
        <v>d1dsnb.mt1630_MCMTB163</v>
      </c>
      <c r="K52" s="24" t="str">
        <f t="shared" si="21"/>
        <v>d1dsnb.mt1632_MCMTB163</v>
      </c>
      <c r="L52" s="24" t="str">
        <f t="shared" si="22"/>
        <v>d1dsnx.mt1633_MCMTB163</v>
      </c>
      <c r="M52" s="24" t="str">
        <f t="shared" si="23"/>
        <v>d1dsnx.mt1634_MCMTB163</v>
      </c>
      <c r="N52" s="24" t="str">
        <f t="shared" si="24"/>
        <v>d1dsnx.mt1635_MCMTB163</v>
      </c>
      <c r="O52" s="24" t="str">
        <f t="shared" si="25"/>
        <v>d1dsnx.mt1636_MCMTB163</v>
      </c>
      <c r="P52" s="24" t="str">
        <f t="shared" si="26"/>
        <v>d1dsn.mt163_MCMTB163</v>
      </c>
      <c r="Q52" t="str">
        <f t="shared" si="27"/>
        <v>NO</v>
      </c>
    </row>
    <row r="53" spans="1:17" x14ac:dyDescent="0.25">
      <c r="A53" s="59">
        <v>11</v>
      </c>
      <c r="B53" s="12" t="s">
        <v>50</v>
      </c>
      <c r="C53" s="58" t="s">
        <v>218</v>
      </c>
      <c r="D53" s="12" t="s">
        <v>118</v>
      </c>
      <c r="E53" s="11" t="s">
        <v>171</v>
      </c>
      <c r="F53" t="s">
        <v>206</v>
      </c>
      <c r="G53" t="s">
        <v>89</v>
      </c>
      <c r="H53" t="s">
        <v>227</v>
      </c>
      <c r="I53" t="str">
        <f t="shared" si="19"/>
        <v>FLEET</v>
      </c>
      <c r="J53" s="24" t="str">
        <f t="shared" si="20"/>
        <v>d1dsnb.mt1640_MCMTB164</v>
      </c>
      <c r="K53" s="24" t="str">
        <f t="shared" si="21"/>
        <v>d1dsnb.mt1642_MCMTB164</v>
      </c>
      <c r="L53" s="24" t="str">
        <f t="shared" si="22"/>
        <v>d1dsnx.mt1643_MCMTB164</v>
      </c>
      <c r="M53" s="24" t="str">
        <f t="shared" si="23"/>
        <v>d1dsnx.mt1644_MCMTB164</v>
      </c>
      <c r="N53" s="24" t="str">
        <f t="shared" si="24"/>
        <v>d1dsnx.mt1645_MCMTB164</v>
      </c>
      <c r="O53" s="24" t="str">
        <f t="shared" si="25"/>
        <v>d1dsnx.mt1646_MCMTB164</v>
      </c>
      <c r="P53" s="24" t="str">
        <f t="shared" si="26"/>
        <v>d1dsn.mt164_MCMTB164</v>
      </c>
      <c r="Q53" t="str">
        <f t="shared" si="27"/>
        <v>NO</v>
      </c>
    </row>
    <row r="54" spans="1:17" x14ac:dyDescent="0.25">
      <c r="A54" s="59">
        <v>11</v>
      </c>
      <c r="B54" s="12" t="s">
        <v>50</v>
      </c>
      <c r="C54" s="58" t="s">
        <v>219</v>
      </c>
      <c r="D54" s="12" t="s">
        <v>118</v>
      </c>
      <c r="E54" s="11" t="s">
        <v>173</v>
      </c>
      <c r="F54" t="s">
        <v>206</v>
      </c>
      <c r="G54" t="s">
        <v>89</v>
      </c>
      <c r="H54" t="s">
        <v>227</v>
      </c>
      <c r="I54" t="str">
        <f t="shared" si="19"/>
        <v>FLEET</v>
      </c>
      <c r="J54" s="24" t="str">
        <f t="shared" si="20"/>
        <v>d1dsnb.mt1850_MCMTB185</v>
      </c>
      <c r="K54" s="24" t="str">
        <f t="shared" si="21"/>
        <v>d1dsnb.mt1852_MCMTB185</v>
      </c>
      <c r="L54" s="24" t="str">
        <f t="shared" si="22"/>
        <v>d1dsnx.mt1853_MCMTB185</v>
      </c>
      <c r="M54" s="24" t="str">
        <f t="shared" si="23"/>
        <v>d1dsnx.mt1854_MCMTB185</v>
      </c>
      <c r="N54" s="24" t="str">
        <f t="shared" si="24"/>
        <v>d1dsnx.mt1855_MCMTB185</v>
      </c>
      <c r="O54" s="24" t="str">
        <f t="shared" si="25"/>
        <v>d1dsnx.mt1856_MCMTB185</v>
      </c>
      <c r="P54" s="24" t="str">
        <f t="shared" si="26"/>
        <v>d1dsn.mt185_MCMTB185</v>
      </c>
      <c r="Q54" t="str">
        <f t="shared" si="27"/>
        <v>NO</v>
      </c>
    </row>
    <row r="55" spans="1:17" x14ac:dyDescent="0.25">
      <c r="A55" s="59">
        <v>11</v>
      </c>
      <c r="B55" s="12" t="s">
        <v>50</v>
      </c>
      <c r="C55" s="58" t="s">
        <v>220</v>
      </c>
      <c r="D55" s="12" t="s">
        <v>118</v>
      </c>
      <c r="E55" s="11" t="s">
        <v>175</v>
      </c>
      <c r="F55" t="s">
        <v>206</v>
      </c>
      <c r="G55" t="s">
        <v>89</v>
      </c>
      <c r="H55" t="s">
        <v>227</v>
      </c>
      <c r="I55" t="str">
        <f t="shared" si="19"/>
        <v>FLEET</v>
      </c>
      <c r="J55" s="24" t="str">
        <f t="shared" si="20"/>
        <v>d1dsnb.mt2180_MCMTB218</v>
      </c>
      <c r="K55" s="24" t="str">
        <f t="shared" si="21"/>
        <v>d1dsnb.mt2182_MCMTB218</v>
      </c>
      <c r="L55" s="24" t="str">
        <f t="shared" si="22"/>
        <v>d1dsnx.mt2183_MCMTB218</v>
      </c>
      <c r="M55" s="24" t="str">
        <f t="shared" si="23"/>
        <v>d1dsnx.mt2184_MCMTB218</v>
      </c>
      <c r="N55" s="24" t="str">
        <f t="shared" si="24"/>
        <v>d1dsnx.mt2185_MCMTB218</v>
      </c>
      <c r="O55" s="24" t="str">
        <f t="shared" si="25"/>
        <v>d1dsnx.mt2186_MCMTB218</v>
      </c>
      <c r="P55" s="24" t="str">
        <f t="shared" si="26"/>
        <v>d1dsn.mt218_MCMTB218</v>
      </c>
      <c r="Q55" t="str">
        <f t="shared" si="27"/>
        <v>NO</v>
      </c>
    </row>
    <row r="56" spans="1:17" x14ac:dyDescent="0.25">
      <c r="A56" s="59">
        <v>11</v>
      </c>
      <c r="B56" s="12" t="s">
        <v>50</v>
      </c>
      <c r="C56" s="58" t="s">
        <v>221</v>
      </c>
      <c r="D56" s="12" t="s">
        <v>118</v>
      </c>
      <c r="E56" s="11" t="s">
        <v>177</v>
      </c>
      <c r="F56" t="s">
        <v>206</v>
      </c>
      <c r="G56" t="s">
        <v>89</v>
      </c>
      <c r="H56" t="s">
        <v>227</v>
      </c>
      <c r="I56" t="str">
        <f t="shared" si="19"/>
        <v>FLEET</v>
      </c>
      <c r="J56" s="24" t="str">
        <f t="shared" si="20"/>
        <v>d1dsnb.mt2260_MCMTB226</v>
      </c>
      <c r="K56" s="24" t="str">
        <f t="shared" si="21"/>
        <v>d1dsnb.mt2262_MCMTB226</v>
      </c>
      <c r="L56" s="24" t="str">
        <f t="shared" si="22"/>
        <v>d1dsnx.mt2263_MCMTB226</v>
      </c>
      <c r="M56" s="24" t="str">
        <f t="shared" si="23"/>
        <v>d1dsnx.mt2264_MCMTB226</v>
      </c>
      <c r="N56" s="24" t="str">
        <f t="shared" si="24"/>
        <v>d1dsnx.mt2265_MCMTB226</v>
      </c>
      <c r="O56" s="24" t="str">
        <f t="shared" si="25"/>
        <v>d1dsnx.mt2266_MCMTB226</v>
      </c>
      <c r="P56" s="24" t="str">
        <f t="shared" si="26"/>
        <v>d1dsn.mt226_MCMTB226</v>
      </c>
      <c r="Q56" t="str">
        <f t="shared" si="27"/>
        <v>NO</v>
      </c>
    </row>
    <row r="57" spans="1:17" x14ac:dyDescent="0.25">
      <c r="A57" s="59">
        <v>11</v>
      </c>
      <c r="B57" s="12" t="s">
        <v>50</v>
      </c>
      <c r="C57" s="58" t="s">
        <v>222</v>
      </c>
      <c r="D57" s="12" t="s">
        <v>118</v>
      </c>
      <c r="E57" s="11" t="s">
        <v>179</v>
      </c>
      <c r="F57" t="s">
        <v>206</v>
      </c>
      <c r="G57" t="s">
        <v>89</v>
      </c>
      <c r="H57" t="s">
        <v>227</v>
      </c>
      <c r="I57" t="str">
        <f t="shared" si="19"/>
        <v>FLEET</v>
      </c>
      <c r="J57" s="24" t="str">
        <f t="shared" si="20"/>
        <v>d1dsnb.mt2520_MCMTB252</v>
      </c>
      <c r="K57" s="24" t="str">
        <f t="shared" si="21"/>
        <v>d1dsnb.mt2522_MCMTB252</v>
      </c>
      <c r="L57" s="24" t="str">
        <f t="shared" si="22"/>
        <v>d1dsnx.mt2523_MCMTB252</v>
      </c>
      <c r="M57" s="24" t="str">
        <f t="shared" si="23"/>
        <v>d1dsnx.mt2524_MCMTB252</v>
      </c>
      <c r="N57" s="24" t="str">
        <f t="shared" si="24"/>
        <v>d1dsnx.mt2525_MCMTB252</v>
      </c>
      <c r="O57" s="24" t="str">
        <f t="shared" si="25"/>
        <v>d1dsnx.mt2526_MCMTB252</v>
      </c>
      <c r="P57" s="24" t="str">
        <f t="shared" si="26"/>
        <v>d1dsn.mt252_MCMTB252</v>
      </c>
      <c r="Q57" t="str">
        <f t="shared" si="27"/>
        <v>NO</v>
      </c>
    </row>
    <row r="58" spans="1:17" x14ac:dyDescent="0.25">
      <c r="A58" s="59">
        <v>11</v>
      </c>
      <c r="B58" s="12" t="s">
        <v>50</v>
      </c>
      <c r="C58" s="58" t="s">
        <v>223</v>
      </c>
      <c r="D58" s="12" t="s">
        <v>118</v>
      </c>
      <c r="E58" s="11" t="s">
        <v>181</v>
      </c>
      <c r="F58" t="s">
        <v>206</v>
      </c>
      <c r="G58" t="s">
        <v>89</v>
      </c>
      <c r="H58" t="s">
        <v>227</v>
      </c>
      <c r="I58" t="str">
        <f t="shared" si="19"/>
        <v>FLEET</v>
      </c>
      <c r="J58" s="24" t="str">
        <f t="shared" si="20"/>
        <v>d1dsnb.mt2730_MCMTB273</v>
      </c>
      <c r="K58" s="24" t="str">
        <f t="shared" si="21"/>
        <v>d1dsnb.mt2732_MCMTB273</v>
      </c>
      <c r="L58" s="24" t="str">
        <f t="shared" si="22"/>
        <v>d1dsnx.mt2733_MCMTB273</v>
      </c>
      <c r="M58" s="24" t="str">
        <f t="shared" si="23"/>
        <v>d1dsnx.mt2734_MCMTB273</v>
      </c>
      <c r="N58" s="24" t="str">
        <f t="shared" si="24"/>
        <v>d1dsnx.mt2735_MCMTB273</v>
      </c>
      <c r="O58" s="24" t="str">
        <f t="shared" si="25"/>
        <v>d1dsnx.mt2736_MCMTB273</v>
      </c>
      <c r="P58" s="24" t="str">
        <f t="shared" si="26"/>
        <v>d1dsn.mt273_MCMTB273</v>
      </c>
      <c r="Q58" t="str">
        <f t="shared" si="27"/>
        <v>NO</v>
      </c>
    </row>
    <row r="59" spans="1:17" x14ac:dyDescent="0.25">
      <c r="A59" s="59">
        <v>11</v>
      </c>
      <c r="B59" s="12" t="s">
        <v>50</v>
      </c>
      <c r="C59" s="58" t="s">
        <v>224</v>
      </c>
      <c r="D59" s="12" t="s">
        <v>118</v>
      </c>
      <c r="E59" s="11" t="s">
        <v>183</v>
      </c>
      <c r="F59" t="s">
        <v>206</v>
      </c>
      <c r="G59" t="s">
        <v>89</v>
      </c>
      <c r="H59" t="s">
        <v>227</v>
      </c>
      <c r="I59" t="str">
        <f t="shared" si="19"/>
        <v>FLEET</v>
      </c>
      <c r="J59" s="24" t="str">
        <f t="shared" si="20"/>
        <v>d1dsnb.mt3430_MCMTB343</v>
      </c>
      <c r="K59" s="24" t="str">
        <f t="shared" si="21"/>
        <v>d1dsnb.mt3432_MCMTB343</v>
      </c>
      <c r="L59" s="24" t="str">
        <f t="shared" si="22"/>
        <v>d1dsnx.mt3433_MCMTB343</v>
      </c>
      <c r="M59" s="24" t="str">
        <f t="shared" si="23"/>
        <v>d1dsnx.mt3434_MCMTB343</v>
      </c>
      <c r="N59" s="24" t="str">
        <f t="shared" si="24"/>
        <v>d1dsnx.mt3435_MCMTB343</v>
      </c>
      <c r="O59" s="24" t="str">
        <f t="shared" si="25"/>
        <v>d1dsnx.mt3436_MCMTB343</v>
      </c>
      <c r="P59" s="24" t="str">
        <f t="shared" si="26"/>
        <v>d1dsn.mt343_MCMTB343</v>
      </c>
      <c r="Q59" t="str">
        <f t="shared" si="27"/>
        <v>NO</v>
      </c>
    </row>
    <row r="60" spans="1:17" x14ac:dyDescent="0.25">
      <c r="A60" s="1">
        <v>12</v>
      </c>
      <c r="B60" s="12" t="s">
        <v>50</v>
      </c>
      <c r="C60" s="58" t="s">
        <v>252</v>
      </c>
      <c r="D60" s="12" t="s">
        <v>118</v>
      </c>
      <c r="E60" s="14" t="s">
        <v>242</v>
      </c>
      <c r="F60" t="s">
        <v>270</v>
      </c>
      <c r="G60" t="s">
        <v>89</v>
      </c>
      <c r="H60" t="s">
        <v>273</v>
      </c>
      <c r="I60" t="str">
        <f t="shared" si="19"/>
        <v>FLEET</v>
      </c>
      <c r="J60" s="58" t="str">
        <f t="shared" si="20"/>
        <v>d1dsnb.mt0090_MCMTB009</v>
      </c>
      <c r="K60" s="58" t="str">
        <f t="shared" si="21"/>
        <v>d1dsnb.mt0092_MCMTB009</v>
      </c>
      <c r="L60" s="58" t="str">
        <f t="shared" si="22"/>
        <v>d1dsnx.mt0093_MCMTB009</v>
      </c>
      <c r="M60" s="58" t="str">
        <f t="shared" si="23"/>
        <v>d1dsnx.mt0094_MCMTB009</v>
      </c>
      <c r="N60" s="58" t="str">
        <f t="shared" si="24"/>
        <v>d1dsnx.mt0095_MCMTB009</v>
      </c>
      <c r="O60" s="58" t="str">
        <f t="shared" si="25"/>
        <v>d1dsnx.mt0096_MCMTB009</v>
      </c>
      <c r="P60" s="58" t="str">
        <f t="shared" si="26"/>
        <v>d1dsn.mt009_MCMTB009</v>
      </c>
      <c r="Q60" t="str">
        <f t="shared" si="27"/>
        <v>NO</v>
      </c>
    </row>
    <row r="61" spans="1:17" x14ac:dyDescent="0.25">
      <c r="A61" s="1">
        <v>12</v>
      </c>
      <c r="B61" s="12" t="s">
        <v>50</v>
      </c>
      <c r="C61" s="58" t="s">
        <v>253</v>
      </c>
      <c r="D61" s="12" t="s">
        <v>118</v>
      </c>
      <c r="E61" s="13" t="s">
        <v>243</v>
      </c>
      <c r="F61" t="s">
        <v>270</v>
      </c>
      <c r="G61" t="s">
        <v>89</v>
      </c>
      <c r="H61" t="s">
        <v>273</v>
      </c>
      <c r="I61" t="str">
        <f t="shared" si="19"/>
        <v>FLEET</v>
      </c>
      <c r="J61" s="58" t="str">
        <f t="shared" si="20"/>
        <v>d1dsnb.mt0470_MCMTB047</v>
      </c>
      <c r="K61" s="58" t="str">
        <f t="shared" si="21"/>
        <v>d1dsnb.mt0472_MCMTB047</v>
      </c>
      <c r="L61" s="58" t="str">
        <f t="shared" si="22"/>
        <v>d1dsnx.mt0473_MCMTB047</v>
      </c>
      <c r="M61" s="58" t="str">
        <f t="shared" si="23"/>
        <v>d1dsnx.mt0474_MCMTB047</v>
      </c>
      <c r="N61" s="58" t="str">
        <f t="shared" si="24"/>
        <v>d1dsnx.mt0475_MCMTB047</v>
      </c>
      <c r="O61" s="58" t="str">
        <f t="shared" si="25"/>
        <v>d1dsnx.mt0476_MCMTB047</v>
      </c>
      <c r="P61" s="58" t="str">
        <f t="shared" si="26"/>
        <v>d1dsn.mt047_MCMTB047</v>
      </c>
      <c r="Q61" t="str">
        <f t="shared" si="27"/>
        <v>NO</v>
      </c>
    </row>
    <row r="62" spans="1:17" x14ac:dyDescent="0.25">
      <c r="A62" s="1">
        <v>12</v>
      </c>
      <c r="B62" s="12" t="s">
        <v>50</v>
      </c>
      <c r="C62" s="58" t="s">
        <v>254</v>
      </c>
      <c r="D62" s="12" t="s">
        <v>118</v>
      </c>
      <c r="E62" s="13" t="s">
        <v>233</v>
      </c>
      <c r="F62" t="s">
        <v>270</v>
      </c>
      <c r="G62" t="s">
        <v>89</v>
      </c>
      <c r="H62" t="s">
        <v>273</v>
      </c>
      <c r="I62" t="str">
        <f t="shared" si="19"/>
        <v>FLEET</v>
      </c>
      <c r="J62" s="58" t="str">
        <f t="shared" si="20"/>
        <v>d1dsnb.mt0510_MCMTB051</v>
      </c>
      <c r="K62" s="58" t="str">
        <f t="shared" si="21"/>
        <v>d1dsnb.mt0512_MCMTB051</v>
      </c>
      <c r="L62" s="58" t="str">
        <f t="shared" si="22"/>
        <v>d1dsnx.mt0513_MCMTB051</v>
      </c>
      <c r="M62" s="58" t="str">
        <f t="shared" si="23"/>
        <v>d1dsnx.mt0514_MCMTB051</v>
      </c>
      <c r="N62" s="58" t="str">
        <f t="shared" si="24"/>
        <v>d1dsnx.mt0515_MCMTB051</v>
      </c>
      <c r="O62" s="58" t="str">
        <f t="shared" si="25"/>
        <v>d1dsnx.mt0516_MCMTB051</v>
      </c>
      <c r="P62" s="58" t="str">
        <f t="shared" si="26"/>
        <v>d1dsn.mt051_MCMTB051</v>
      </c>
      <c r="Q62" t="str">
        <f t="shared" si="27"/>
        <v>NO</v>
      </c>
    </row>
    <row r="63" spans="1:17" x14ac:dyDescent="0.25">
      <c r="A63" s="1">
        <v>12</v>
      </c>
      <c r="B63" s="12" t="s">
        <v>50</v>
      </c>
      <c r="C63" s="58" t="s">
        <v>255</v>
      </c>
      <c r="D63" s="12" t="s">
        <v>118</v>
      </c>
      <c r="E63" s="13" t="s">
        <v>244</v>
      </c>
      <c r="F63" t="s">
        <v>270</v>
      </c>
      <c r="G63" t="s">
        <v>89</v>
      </c>
      <c r="H63" t="s">
        <v>273</v>
      </c>
      <c r="I63" t="str">
        <f t="shared" si="19"/>
        <v>FLEET</v>
      </c>
      <c r="J63" s="58" t="str">
        <f t="shared" si="20"/>
        <v>d1dsnb.mt0580_MCMTB058</v>
      </c>
      <c r="K63" s="58" t="str">
        <f t="shared" si="21"/>
        <v>d1dsnb.mt0582_MCMTB058</v>
      </c>
      <c r="L63" s="58" t="str">
        <f t="shared" si="22"/>
        <v>d1dsnx.mt0583_MCMTB058</v>
      </c>
      <c r="M63" s="58" t="str">
        <f t="shared" si="23"/>
        <v>d1dsnx.mt0584_MCMTB058</v>
      </c>
      <c r="N63" s="58" t="str">
        <f t="shared" si="24"/>
        <v>d1dsnx.mt0585_MCMTB058</v>
      </c>
      <c r="O63" s="58" t="str">
        <f t="shared" si="25"/>
        <v>d1dsnx.mt0586_MCMTB058</v>
      </c>
      <c r="P63" s="58" t="str">
        <f t="shared" si="26"/>
        <v>d1dsn.mt058_MCMTB058</v>
      </c>
      <c r="Q63" t="str">
        <f t="shared" si="27"/>
        <v>NO</v>
      </c>
    </row>
    <row r="64" spans="1:17" x14ac:dyDescent="0.25">
      <c r="A64" s="1">
        <v>12</v>
      </c>
      <c r="B64" s="12" t="s">
        <v>50</v>
      </c>
      <c r="C64" s="58" t="s">
        <v>256</v>
      </c>
      <c r="D64" s="12" t="s">
        <v>118</v>
      </c>
      <c r="E64" s="13" t="s">
        <v>234</v>
      </c>
      <c r="F64" t="s">
        <v>270</v>
      </c>
      <c r="G64" t="s">
        <v>89</v>
      </c>
      <c r="H64" t="s">
        <v>273</v>
      </c>
      <c r="I64" t="str">
        <f t="shared" si="19"/>
        <v>FLEET</v>
      </c>
      <c r="J64" s="58" t="str">
        <f t="shared" si="20"/>
        <v>d1dsnb.mt0630_MCMTB063</v>
      </c>
      <c r="K64" s="58" t="str">
        <f t="shared" si="21"/>
        <v>d1dsnb.mt0632_MCMTB063</v>
      </c>
      <c r="L64" s="58" t="str">
        <f t="shared" si="22"/>
        <v>d1dsnx.mt0633_MCMTB063</v>
      </c>
      <c r="M64" s="58" t="str">
        <f t="shared" si="23"/>
        <v>d1dsnx.mt0634_MCMTB063</v>
      </c>
      <c r="N64" s="58" t="str">
        <f t="shared" si="24"/>
        <v>d1dsnx.mt0635_MCMTB063</v>
      </c>
      <c r="O64" s="58" t="str">
        <f t="shared" si="25"/>
        <v>d1dsnx.mt0636_MCMTB063</v>
      </c>
      <c r="P64" s="58" t="str">
        <f t="shared" si="26"/>
        <v>d1dsn.mt063_MCMTB063</v>
      </c>
      <c r="Q64" t="str">
        <f t="shared" si="27"/>
        <v>NO</v>
      </c>
    </row>
    <row r="65" spans="1:17" x14ac:dyDescent="0.25">
      <c r="A65" s="1">
        <v>12</v>
      </c>
      <c r="B65" s="12" t="s">
        <v>50</v>
      </c>
      <c r="C65" s="58" t="s">
        <v>257</v>
      </c>
      <c r="D65" s="12" t="s">
        <v>118</v>
      </c>
      <c r="E65" s="14" t="s">
        <v>245</v>
      </c>
      <c r="F65" t="s">
        <v>270</v>
      </c>
      <c r="G65" t="s">
        <v>89</v>
      </c>
      <c r="H65" t="s">
        <v>273</v>
      </c>
      <c r="I65" t="str">
        <f t="shared" si="19"/>
        <v>FLEET</v>
      </c>
      <c r="J65" s="58" t="str">
        <f t="shared" si="20"/>
        <v>d1dsnb.mt0700_MCMTB070</v>
      </c>
      <c r="K65" s="58" t="str">
        <f t="shared" si="21"/>
        <v>d1dsnb.mt0702_MCMTB070</v>
      </c>
      <c r="L65" s="58" t="str">
        <f t="shared" si="22"/>
        <v>d1dsnx.mt0703_MCMTB070</v>
      </c>
      <c r="M65" s="58" t="str">
        <f t="shared" si="23"/>
        <v>d1dsnx.mt0704_MCMTB070</v>
      </c>
      <c r="N65" s="58" t="str">
        <f t="shared" si="24"/>
        <v>d1dsnx.mt0705_MCMTB070</v>
      </c>
      <c r="O65" s="58" t="str">
        <f t="shared" si="25"/>
        <v>d1dsnx.mt0706_MCMTB070</v>
      </c>
      <c r="P65" s="58" t="str">
        <f t="shared" si="26"/>
        <v>d1dsn.mt070_MCMTB070</v>
      </c>
      <c r="Q65" t="str">
        <f t="shared" si="27"/>
        <v>NO</v>
      </c>
    </row>
    <row r="66" spans="1:17" x14ac:dyDescent="0.25">
      <c r="A66" s="1">
        <v>12</v>
      </c>
      <c r="B66" s="12" t="s">
        <v>50</v>
      </c>
      <c r="C66" s="58" t="s">
        <v>258</v>
      </c>
      <c r="D66" s="12" t="s">
        <v>118</v>
      </c>
      <c r="E66" s="14" t="s">
        <v>235</v>
      </c>
      <c r="F66" t="s">
        <v>270</v>
      </c>
      <c r="G66" t="s">
        <v>89</v>
      </c>
      <c r="H66" t="s">
        <v>273</v>
      </c>
      <c r="I66" t="str">
        <f t="shared" si="19"/>
        <v>FLEET</v>
      </c>
      <c r="J66" s="58" t="str">
        <f t="shared" si="20"/>
        <v>d1dsnb.mt0850_MCMTB085</v>
      </c>
      <c r="K66" s="58" t="str">
        <f t="shared" si="21"/>
        <v>d1dsnb.mt0852_MCMTB085</v>
      </c>
      <c r="L66" s="58" t="str">
        <f t="shared" si="22"/>
        <v>d1dsnx.mt0853_MCMTB085</v>
      </c>
      <c r="M66" s="58" t="str">
        <f t="shared" si="23"/>
        <v>d1dsnx.mt0854_MCMTB085</v>
      </c>
      <c r="N66" s="58" t="str">
        <f t="shared" si="24"/>
        <v>d1dsnx.mt0855_MCMTB085</v>
      </c>
      <c r="O66" s="58" t="str">
        <f t="shared" si="25"/>
        <v>d1dsnx.mt0856_MCMTB085</v>
      </c>
      <c r="P66" s="58" t="str">
        <f t="shared" si="26"/>
        <v>d1dsn.mt085_MCMTB085</v>
      </c>
      <c r="Q66" t="str">
        <f t="shared" si="27"/>
        <v>NO</v>
      </c>
    </row>
    <row r="67" spans="1:17" x14ac:dyDescent="0.25">
      <c r="A67" s="1">
        <v>12</v>
      </c>
      <c r="B67" s="12" t="s">
        <v>50</v>
      </c>
      <c r="C67" s="58" t="s">
        <v>259</v>
      </c>
      <c r="D67" s="12" t="s">
        <v>118</v>
      </c>
      <c r="E67" s="14" t="s">
        <v>236</v>
      </c>
      <c r="F67" t="s">
        <v>270</v>
      </c>
      <c r="G67" t="s">
        <v>89</v>
      </c>
      <c r="H67" t="s">
        <v>273</v>
      </c>
      <c r="I67" t="str">
        <f t="shared" si="19"/>
        <v>FLEET</v>
      </c>
      <c r="J67" s="58" t="str">
        <f t="shared" si="20"/>
        <v>d1dsnb.mt0860_MCMTB086</v>
      </c>
      <c r="K67" s="58" t="str">
        <f t="shared" si="21"/>
        <v>d1dsnb.mt0862_MCMTB086</v>
      </c>
      <c r="L67" s="58" t="str">
        <f t="shared" si="22"/>
        <v>d1dsnx.mt0863_MCMTB086</v>
      </c>
      <c r="M67" s="58" t="str">
        <f t="shared" si="23"/>
        <v>d1dsnx.mt0864_MCMTB086</v>
      </c>
      <c r="N67" s="58" t="str">
        <f t="shared" si="24"/>
        <v>d1dsnx.mt0865_MCMTB086</v>
      </c>
      <c r="O67" s="58" t="str">
        <f t="shared" si="25"/>
        <v>d1dsnx.mt0866_MCMTB086</v>
      </c>
      <c r="P67" s="58" t="str">
        <f t="shared" si="26"/>
        <v>d1dsn.mt086_MCMTB086</v>
      </c>
      <c r="Q67" t="str">
        <f t="shared" si="27"/>
        <v>NO</v>
      </c>
    </row>
    <row r="68" spans="1:17" x14ac:dyDescent="0.25">
      <c r="A68" s="1">
        <v>12</v>
      </c>
      <c r="B68" s="12" t="s">
        <v>50</v>
      </c>
      <c r="C68" s="58" t="s">
        <v>265</v>
      </c>
      <c r="D68" s="12" t="s">
        <v>118</v>
      </c>
      <c r="E68" s="11" t="s">
        <v>246</v>
      </c>
      <c r="F68" t="s">
        <v>270</v>
      </c>
      <c r="G68" t="s">
        <v>89</v>
      </c>
      <c r="H68" t="s">
        <v>273</v>
      </c>
      <c r="I68" t="str">
        <f t="shared" si="19"/>
        <v>FLEET</v>
      </c>
      <c r="J68" s="58" t="str">
        <f t="shared" si="20"/>
        <v>d1dsnb.mt0870_MCMTB087</v>
      </c>
      <c r="K68" s="58" t="str">
        <f t="shared" si="21"/>
        <v>d1dsnb.mt0872_MCMTB087</v>
      </c>
      <c r="L68" s="58" t="str">
        <f t="shared" si="22"/>
        <v>d1dsnx.mt0873_MCMTB087</v>
      </c>
      <c r="M68" s="58" t="str">
        <f t="shared" si="23"/>
        <v>d1dsnx.mt0874_MCMTB087</v>
      </c>
      <c r="N68" s="58" t="str">
        <f t="shared" si="24"/>
        <v>d1dsnx.mt0875_MCMTB087</v>
      </c>
      <c r="O68" s="58" t="str">
        <f t="shared" si="25"/>
        <v>d1dsnx.mt0876_MCMTB087</v>
      </c>
      <c r="P68" s="58" t="str">
        <f t="shared" si="26"/>
        <v>d1dsn.mt087_MCMTB087</v>
      </c>
      <c r="Q68" t="str">
        <f t="shared" si="27"/>
        <v>NO</v>
      </c>
    </row>
    <row r="69" spans="1:17" x14ac:dyDescent="0.25">
      <c r="A69" s="1">
        <v>12</v>
      </c>
      <c r="B69" s="12" t="s">
        <v>50</v>
      </c>
      <c r="C69" s="58" t="s">
        <v>260</v>
      </c>
      <c r="D69" s="12" t="s">
        <v>118</v>
      </c>
      <c r="E69" s="14" t="s">
        <v>247</v>
      </c>
      <c r="F69" t="s">
        <v>270</v>
      </c>
      <c r="G69" t="s">
        <v>89</v>
      </c>
      <c r="H69" t="s">
        <v>273</v>
      </c>
      <c r="I69" t="str">
        <f t="shared" si="19"/>
        <v>FLEET</v>
      </c>
      <c r="J69" s="58" t="str">
        <f t="shared" si="20"/>
        <v>d1dsnb.mt0880_MCMTB088</v>
      </c>
      <c r="K69" s="58" t="str">
        <f t="shared" si="21"/>
        <v>d1dsnb.mt0882_MCMTB088</v>
      </c>
      <c r="L69" s="58" t="str">
        <f t="shared" si="22"/>
        <v>d1dsnx.mt0883_MCMTB088</v>
      </c>
      <c r="M69" s="58" t="str">
        <f t="shared" si="23"/>
        <v>d1dsnx.mt0884_MCMTB088</v>
      </c>
      <c r="N69" s="58" t="str">
        <f t="shared" si="24"/>
        <v>d1dsnx.mt0885_MCMTB088</v>
      </c>
      <c r="O69" s="58" t="str">
        <f t="shared" si="25"/>
        <v>d1dsnx.mt0886_MCMTB088</v>
      </c>
      <c r="P69" s="58" t="str">
        <f t="shared" si="26"/>
        <v>d1dsn.mt088_MCMTB088</v>
      </c>
      <c r="Q69" t="str">
        <f t="shared" si="27"/>
        <v>NO</v>
      </c>
    </row>
    <row r="70" spans="1:17" x14ac:dyDescent="0.25">
      <c r="A70" s="1">
        <v>12</v>
      </c>
      <c r="B70" s="12" t="s">
        <v>50</v>
      </c>
      <c r="C70" s="58" t="s">
        <v>261</v>
      </c>
      <c r="D70" s="12" t="s">
        <v>118</v>
      </c>
      <c r="E70" s="14" t="s">
        <v>237</v>
      </c>
      <c r="F70" t="s">
        <v>270</v>
      </c>
      <c r="G70" t="s">
        <v>89</v>
      </c>
      <c r="H70" t="s">
        <v>273</v>
      </c>
      <c r="I70" t="str">
        <f t="shared" si="19"/>
        <v>FLEET</v>
      </c>
      <c r="J70" s="58" t="str">
        <f t="shared" si="20"/>
        <v>d1dsnb.mt1130_MCMTB113</v>
      </c>
      <c r="K70" s="58" t="str">
        <f t="shared" si="21"/>
        <v>d1dsnb.mt1132_MCMTB113</v>
      </c>
      <c r="L70" s="58" t="str">
        <f t="shared" si="22"/>
        <v>d1dsnx.mt1133_MCMTB113</v>
      </c>
      <c r="M70" s="58" t="str">
        <f t="shared" si="23"/>
        <v>d1dsnx.mt1134_MCMTB113</v>
      </c>
      <c r="N70" s="58" t="str">
        <f t="shared" si="24"/>
        <v>d1dsnx.mt1135_MCMTB113</v>
      </c>
      <c r="O70" s="58" t="str">
        <f t="shared" si="25"/>
        <v>d1dsnx.mt1136_MCMTB113</v>
      </c>
      <c r="P70" s="58" t="str">
        <f t="shared" si="26"/>
        <v>d1dsn.mt113_MCMTB113</v>
      </c>
      <c r="Q70" t="str">
        <f t="shared" si="27"/>
        <v>NO</v>
      </c>
    </row>
    <row r="71" spans="1:17" x14ac:dyDescent="0.25">
      <c r="A71" s="1">
        <v>12</v>
      </c>
      <c r="B71" s="12" t="s">
        <v>50</v>
      </c>
      <c r="C71" s="58" t="s">
        <v>262</v>
      </c>
      <c r="D71" s="12" t="s">
        <v>118</v>
      </c>
      <c r="E71" s="11" t="s">
        <v>241</v>
      </c>
      <c r="F71" t="s">
        <v>270</v>
      </c>
      <c r="G71" t="s">
        <v>89</v>
      </c>
      <c r="H71" t="s">
        <v>273</v>
      </c>
      <c r="I71" t="str">
        <f t="shared" si="19"/>
        <v>FLEET</v>
      </c>
      <c r="J71" s="58" t="str">
        <f t="shared" si="20"/>
        <v>d1dsnb.mt1360_MCMTB136</v>
      </c>
      <c r="K71" s="58" t="str">
        <f t="shared" si="21"/>
        <v>d1dsnb.mt1362_MCMTB136</v>
      </c>
      <c r="L71" s="58" t="str">
        <f t="shared" si="22"/>
        <v>d1dsnx.mt1363_MCMTB136</v>
      </c>
      <c r="M71" s="58" t="str">
        <f t="shared" si="23"/>
        <v>d1dsnx.mt1364_MCMTB136</v>
      </c>
      <c r="N71" s="58" t="str">
        <f t="shared" si="24"/>
        <v>d1dsnx.mt1365_MCMTB136</v>
      </c>
      <c r="O71" s="58" t="str">
        <f t="shared" si="25"/>
        <v>d1dsnx.mt1366_MCMTB136</v>
      </c>
      <c r="P71" s="58" t="str">
        <f t="shared" si="26"/>
        <v>d1dsn.mt136_MCMTB136</v>
      </c>
      <c r="Q71" t="str">
        <f t="shared" si="27"/>
        <v>NO</v>
      </c>
    </row>
    <row r="72" spans="1:17" x14ac:dyDescent="0.25">
      <c r="A72" s="1">
        <v>12</v>
      </c>
      <c r="B72" s="12" t="s">
        <v>50</v>
      </c>
      <c r="C72" s="58" t="s">
        <v>263</v>
      </c>
      <c r="D72" s="12" t="s">
        <v>118</v>
      </c>
      <c r="E72" s="14" t="s">
        <v>238</v>
      </c>
      <c r="F72" t="s">
        <v>270</v>
      </c>
      <c r="G72" t="s">
        <v>89</v>
      </c>
      <c r="H72" t="s">
        <v>273</v>
      </c>
      <c r="I72" t="str">
        <f t="shared" si="19"/>
        <v>FLEET</v>
      </c>
      <c r="J72" s="58" t="str">
        <f t="shared" si="20"/>
        <v>d1dsnb.mt1380_MCMTB138</v>
      </c>
      <c r="K72" s="58" t="str">
        <f t="shared" si="21"/>
        <v>d1dsnb.mt1382_MCMTB138</v>
      </c>
      <c r="L72" s="58" t="str">
        <f t="shared" si="22"/>
        <v>d1dsnx.mt1383_MCMTB138</v>
      </c>
      <c r="M72" s="58" t="str">
        <f t="shared" si="23"/>
        <v>d1dsnx.mt1384_MCMTB138</v>
      </c>
      <c r="N72" s="58" t="str">
        <f t="shared" si="24"/>
        <v>d1dsnx.mt1385_MCMTB138</v>
      </c>
      <c r="O72" s="58" t="str">
        <f t="shared" si="25"/>
        <v>d1dsnx.mt1386_MCMTB138</v>
      </c>
      <c r="P72" s="58" t="str">
        <f t="shared" si="26"/>
        <v>d1dsn.mt138_MCMTB138</v>
      </c>
      <c r="Q72" t="str">
        <f t="shared" si="27"/>
        <v>NO</v>
      </c>
    </row>
    <row r="73" spans="1:17" x14ac:dyDescent="0.25">
      <c r="A73" s="1">
        <v>12</v>
      </c>
      <c r="B73" s="12" t="s">
        <v>50</v>
      </c>
      <c r="C73" s="58" t="s">
        <v>264</v>
      </c>
      <c r="D73" s="12" t="s">
        <v>118</v>
      </c>
      <c r="E73" s="11" t="s">
        <v>239</v>
      </c>
      <c r="F73" t="s">
        <v>270</v>
      </c>
      <c r="G73" t="s">
        <v>89</v>
      </c>
      <c r="H73" t="s">
        <v>273</v>
      </c>
      <c r="I73" t="str">
        <f t="shared" si="19"/>
        <v>FLEET</v>
      </c>
      <c r="J73" s="58" t="str">
        <f t="shared" si="20"/>
        <v>d1dsnb.mt1390_MCMTB139</v>
      </c>
      <c r="K73" s="58" t="str">
        <f t="shared" si="21"/>
        <v>d1dsnb.mt1392_MCMTB139</v>
      </c>
      <c r="L73" s="58" t="str">
        <f t="shared" si="22"/>
        <v>d1dsnx.mt1393_MCMTB139</v>
      </c>
      <c r="M73" s="58" t="str">
        <f t="shared" si="23"/>
        <v>d1dsnx.mt1394_MCMTB139</v>
      </c>
      <c r="N73" s="58" t="str">
        <f t="shared" si="24"/>
        <v>d1dsnx.mt1395_MCMTB139</v>
      </c>
      <c r="O73" s="58" t="str">
        <f t="shared" si="25"/>
        <v>d1dsnx.mt1396_MCMTB139</v>
      </c>
      <c r="P73" s="58" t="str">
        <f t="shared" si="26"/>
        <v>d1dsn.mt139_MCMTB139</v>
      </c>
      <c r="Q73" t="str">
        <f t="shared" si="27"/>
        <v>NO</v>
      </c>
    </row>
    <row r="74" spans="1:17" x14ac:dyDescent="0.25">
      <c r="A74" s="1">
        <v>12</v>
      </c>
      <c r="B74" s="12" t="s">
        <v>50</v>
      </c>
      <c r="C74" s="58" t="s">
        <v>266</v>
      </c>
      <c r="D74" s="12" t="s">
        <v>118</v>
      </c>
      <c r="E74" s="11" t="s">
        <v>240</v>
      </c>
      <c r="F74" t="s">
        <v>270</v>
      </c>
      <c r="G74" t="s">
        <v>89</v>
      </c>
      <c r="H74" t="s">
        <v>273</v>
      </c>
      <c r="I74" t="str">
        <f t="shared" si="19"/>
        <v>FLEET</v>
      </c>
      <c r="J74" s="58" t="str">
        <f t="shared" si="20"/>
        <v>d1dsnb.mt2240_MCMTB224</v>
      </c>
      <c r="K74" s="58" t="str">
        <f t="shared" si="21"/>
        <v>d1dsnb.mt2242_MCMTB224</v>
      </c>
      <c r="L74" s="58" t="str">
        <f t="shared" si="22"/>
        <v>d1dsnx.mt2243_MCMTB224</v>
      </c>
      <c r="M74" s="58" t="str">
        <f t="shared" si="23"/>
        <v>d1dsnx.mt2244_MCMTB224</v>
      </c>
      <c r="N74" s="58" t="str">
        <f t="shared" si="24"/>
        <v>d1dsnx.mt2245_MCMTB224</v>
      </c>
      <c r="O74" s="58" t="str">
        <f t="shared" si="25"/>
        <v>d1dsnx.mt2246_MCMTB224</v>
      </c>
      <c r="P74" s="58" t="str">
        <f t="shared" si="26"/>
        <v>d1dsn.mt224_MCMTB224</v>
      </c>
      <c r="Q74" t="str">
        <f t="shared" si="27"/>
        <v>NO</v>
      </c>
    </row>
    <row r="75" spans="1:17" x14ac:dyDescent="0.25">
      <c r="A75" s="1">
        <v>13</v>
      </c>
      <c r="B75" s="12" t="s">
        <v>50</v>
      </c>
      <c r="C75" s="58" t="s">
        <v>274</v>
      </c>
      <c r="D75" s="12" t="s">
        <v>118</v>
      </c>
      <c r="E75" s="11" t="s">
        <v>248</v>
      </c>
      <c r="F75" t="s">
        <v>271</v>
      </c>
      <c r="G75" t="s">
        <v>89</v>
      </c>
      <c r="H75" t="s">
        <v>272</v>
      </c>
      <c r="I75" t="str">
        <f t="shared" si="19"/>
        <v>FLEET</v>
      </c>
      <c r="J75" s="58" t="str">
        <f t="shared" si="20"/>
        <v>d1dsnb.m1080_MCMTB108</v>
      </c>
      <c r="K75" s="58" t="str">
        <f t="shared" si="21"/>
        <v>d1dsnb.m1082_MCMTB108</v>
      </c>
      <c r="L75" s="58" t="str">
        <f t="shared" si="22"/>
        <v>d1dsnx.m1083_MCMTB108</v>
      </c>
      <c r="M75" s="58" t="str">
        <f t="shared" si="23"/>
        <v>d1dsnx.m1084_MCMTB108</v>
      </c>
      <c r="N75" s="58" t="str">
        <f t="shared" si="24"/>
        <v>d1dsnx.m1085_MCMTB108</v>
      </c>
      <c r="O75" s="58" t="str">
        <f t="shared" si="25"/>
        <v>d1dsnx.m1086_MCMTB108</v>
      </c>
      <c r="P75" s="58" t="str">
        <f t="shared" si="26"/>
        <v>d1dsn.m108_MCMTB108</v>
      </c>
      <c r="Q75" t="str">
        <f t="shared" si="27"/>
        <v>NO</v>
      </c>
    </row>
    <row r="76" spans="1:17" x14ac:dyDescent="0.25">
      <c r="A76" s="1">
        <v>13</v>
      </c>
      <c r="B76" s="12" t="s">
        <v>50</v>
      </c>
      <c r="C76" s="29" t="s">
        <v>267</v>
      </c>
      <c r="D76" s="12" t="s">
        <v>118</v>
      </c>
      <c r="E76" s="14" t="s">
        <v>249</v>
      </c>
      <c r="F76" t="s">
        <v>271</v>
      </c>
      <c r="G76" t="s">
        <v>89</v>
      </c>
      <c r="H76" t="s">
        <v>272</v>
      </c>
      <c r="I76" t="str">
        <f t="shared" si="19"/>
        <v>FLEET</v>
      </c>
      <c r="J76" s="58" t="str">
        <f t="shared" si="20"/>
        <v>d1dsnb.mt1100_MCMTB110</v>
      </c>
      <c r="K76" s="58" t="str">
        <f t="shared" si="21"/>
        <v>d1dsnb.mt1102_MCMTB110</v>
      </c>
      <c r="L76" s="58" t="str">
        <f t="shared" si="22"/>
        <v>d1dsnx.mt1103_MCMTB110</v>
      </c>
      <c r="M76" s="58" t="str">
        <f t="shared" si="23"/>
        <v>d1dsnx.mt1104_MCMTB110</v>
      </c>
      <c r="N76" s="58" t="str">
        <f t="shared" si="24"/>
        <v>d1dsnx.mt1105_MCMTB110</v>
      </c>
      <c r="O76" s="58" t="str">
        <f t="shared" si="25"/>
        <v>d1dsnx.mt1106_MCMTB110</v>
      </c>
      <c r="P76" s="58" t="str">
        <f t="shared" si="26"/>
        <v>d1dsn.mt110_MCMTB110</v>
      </c>
      <c r="Q76" t="str">
        <f t="shared" si="27"/>
        <v>NO</v>
      </c>
    </row>
    <row r="77" spans="1:17" x14ac:dyDescent="0.25">
      <c r="A77" s="1">
        <v>13</v>
      </c>
      <c r="B77" s="12" t="s">
        <v>50</v>
      </c>
      <c r="C77" s="29" t="s">
        <v>268</v>
      </c>
      <c r="D77" s="12" t="s">
        <v>118</v>
      </c>
      <c r="E77" s="14" t="s">
        <v>250</v>
      </c>
      <c r="F77" t="s">
        <v>271</v>
      </c>
      <c r="G77" t="s">
        <v>89</v>
      </c>
      <c r="H77" t="s">
        <v>272</v>
      </c>
      <c r="I77" t="str">
        <f t="shared" si="19"/>
        <v>FLEET</v>
      </c>
      <c r="J77" s="58" t="str">
        <f t="shared" si="20"/>
        <v>d1dsnb.mt1120_MCMTB112</v>
      </c>
      <c r="K77" s="58" t="str">
        <f t="shared" si="21"/>
        <v>d1dsnb.mt1122_MCMTB112</v>
      </c>
      <c r="L77" s="58" t="str">
        <f t="shared" si="22"/>
        <v>d1dsnx.mt1123_MCMTB112</v>
      </c>
      <c r="M77" s="58" t="str">
        <f t="shared" si="23"/>
        <v>d1dsnx.mt1124_MCMTB112</v>
      </c>
      <c r="N77" s="58" t="str">
        <f t="shared" si="24"/>
        <v>d1dsnx.mt1125_MCMTB112</v>
      </c>
      <c r="O77" s="58" t="str">
        <f t="shared" si="25"/>
        <v>d1dsnx.mt1126_MCMTB112</v>
      </c>
      <c r="P77" s="58" t="str">
        <f t="shared" si="26"/>
        <v>d1dsn.mt112_MCMTB112</v>
      </c>
      <c r="Q77" t="str">
        <f t="shared" si="27"/>
        <v>NO</v>
      </c>
    </row>
    <row r="78" spans="1:17" x14ac:dyDescent="0.25">
      <c r="A78" s="1">
        <v>13</v>
      </c>
      <c r="B78" s="12" t="s">
        <v>50</v>
      </c>
      <c r="C78" s="29" t="s">
        <v>269</v>
      </c>
      <c r="D78" s="12" t="s">
        <v>118</v>
      </c>
      <c r="E78" s="14" t="s">
        <v>251</v>
      </c>
      <c r="F78" t="s">
        <v>271</v>
      </c>
      <c r="G78" t="s">
        <v>89</v>
      </c>
      <c r="H78" t="s">
        <v>272</v>
      </c>
      <c r="I78" t="str">
        <f t="shared" si="19"/>
        <v>FLEET</v>
      </c>
      <c r="J78" s="58" t="str">
        <f t="shared" si="20"/>
        <v>d1dsnb.mt1180_MCMTB118</v>
      </c>
      <c r="K78" s="58" t="str">
        <f t="shared" si="21"/>
        <v>d1dsnb.mt1182_MCMTB118</v>
      </c>
      <c r="L78" s="58" t="str">
        <f t="shared" si="22"/>
        <v>d1dsnx.mt1183_MCMTB118</v>
      </c>
      <c r="M78" s="58" t="str">
        <f t="shared" si="23"/>
        <v>d1dsnx.mt1184_MCMTB118</v>
      </c>
      <c r="N78" s="58" t="str">
        <f t="shared" si="24"/>
        <v>d1dsnx.mt1185_MCMTB118</v>
      </c>
      <c r="O78" s="58" t="str">
        <f t="shared" si="25"/>
        <v>d1dsnx.mt1186_MCMTB118</v>
      </c>
      <c r="P78" s="58" t="str">
        <f t="shared" si="26"/>
        <v>d1dsn.mt118_MCMTB118</v>
      </c>
      <c r="Q78" t="str">
        <f t="shared" si="27"/>
        <v>NO</v>
      </c>
    </row>
  </sheetData>
  <autoFilter ref="A1:P59"/>
  <sortState ref="A2:E41">
    <sortCondition ref="A2:A41"/>
    <sortCondition ref="E2:E4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59" workbookViewId="0">
      <selection activeCell="B60" sqref="B60:B78"/>
    </sheetView>
  </sheetViews>
  <sheetFormatPr defaultRowHeight="15" x14ac:dyDescent="0.25"/>
  <cols>
    <col min="3" max="3" width="24" customWidth="1"/>
    <col min="4" max="5" width="0" hidden="1" customWidth="1"/>
    <col min="7" max="10" width="0" hidden="1" customWidth="1"/>
  </cols>
  <sheetData>
    <row r="1" spans="1:11" ht="30" customHeight="1" x14ac:dyDescent="0.25">
      <c r="A1" s="61" t="s">
        <v>195</v>
      </c>
      <c r="B1" s="63" t="s">
        <v>196</v>
      </c>
      <c r="C1" s="65" t="s">
        <v>197</v>
      </c>
      <c r="D1" s="65" t="s">
        <v>198</v>
      </c>
      <c r="E1" s="65" t="s">
        <v>199</v>
      </c>
      <c r="F1" s="63" t="s">
        <v>200</v>
      </c>
      <c r="G1" s="63" t="s">
        <v>201</v>
      </c>
      <c r="H1" s="55" t="s">
        <v>202</v>
      </c>
      <c r="I1" s="67" t="s">
        <v>204</v>
      </c>
      <c r="J1" s="69" t="s">
        <v>205</v>
      </c>
      <c r="K1" s="71" t="s">
        <v>52</v>
      </c>
    </row>
    <row r="2" spans="1:11" ht="30" x14ac:dyDescent="0.25">
      <c r="A2" s="62"/>
      <c r="B2" s="64"/>
      <c r="C2" s="66"/>
      <c r="D2" s="66"/>
      <c r="E2" s="66"/>
      <c r="F2" s="64"/>
      <c r="G2" s="64"/>
      <c r="H2" s="56" t="s">
        <v>203</v>
      </c>
      <c r="I2" s="68"/>
      <c r="J2" s="70"/>
      <c r="K2" s="72"/>
    </row>
    <row r="3" spans="1:11" ht="60" x14ac:dyDescent="0.25">
      <c r="A3" s="30">
        <v>167</v>
      </c>
      <c r="B3" s="1">
        <v>9</v>
      </c>
      <c r="C3" s="2" t="s">
        <v>1</v>
      </c>
      <c r="D3" s="2" t="s">
        <v>101</v>
      </c>
      <c r="E3" s="4" t="s">
        <v>99</v>
      </c>
      <c r="F3" s="2" t="s">
        <v>95</v>
      </c>
      <c r="G3" s="1"/>
      <c r="H3" s="1">
        <v>766925</v>
      </c>
      <c r="I3" s="31">
        <v>21</v>
      </c>
      <c r="J3" s="32" t="s">
        <v>100</v>
      </c>
      <c r="K3" s="18" t="s">
        <v>50</v>
      </c>
    </row>
    <row r="4" spans="1:11" x14ac:dyDescent="0.25">
      <c r="A4" s="30">
        <v>168</v>
      </c>
      <c r="B4" s="1">
        <v>9</v>
      </c>
      <c r="C4" s="2" t="s">
        <v>2</v>
      </c>
      <c r="D4" s="2" t="s">
        <v>102</v>
      </c>
      <c r="E4" s="4" t="s">
        <v>99</v>
      </c>
      <c r="F4" s="2" t="s">
        <v>95</v>
      </c>
      <c r="G4" s="1"/>
      <c r="H4" s="1">
        <v>18045</v>
      </c>
      <c r="I4" s="31">
        <v>13</v>
      </c>
      <c r="J4" s="32" t="s">
        <v>103</v>
      </c>
      <c r="K4" s="18" t="s">
        <v>50</v>
      </c>
    </row>
    <row r="5" spans="1:11" ht="60" x14ac:dyDescent="0.25">
      <c r="A5" s="30">
        <v>169</v>
      </c>
      <c r="B5" s="1">
        <v>9</v>
      </c>
      <c r="C5" s="3" t="s">
        <v>3</v>
      </c>
      <c r="D5" s="4" t="s">
        <v>3</v>
      </c>
      <c r="E5" s="4" t="s">
        <v>104</v>
      </c>
      <c r="F5" s="2" t="s">
        <v>96</v>
      </c>
      <c r="G5" s="4"/>
      <c r="H5" s="4"/>
      <c r="I5" s="1">
        <v>8</v>
      </c>
      <c r="J5" s="33" t="s">
        <v>105</v>
      </c>
      <c r="K5" s="18" t="s">
        <v>50</v>
      </c>
    </row>
    <row r="6" spans="1:11" x14ac:dyDescent="0.25">
      <c r="A6" s="30">
        <v>170</v>
      </c>
      <c r="B6" s="1">
        <v>9</v>
      </c>
      <c r="C6" s="4" t="s">
        <v>4</v>
      </c>
      <c r="D6" s="4" t="s">
        <v>106</v>
      </c>
      <c r="E6" s="4" t="s">
        <v>107</v>
      </c>
      <c r="F6" s="2" t="s">
        <v>96</v>
      </c>
      <c r="G6" s="34">
        <v>44214</v>
      </c>
      <c r="H6" s="1">
        <v>4492</v>
      </c>
      <c r="I6" s="1">
        <v>45</v>
      </c>
      <c r="J6" s="35"/>
      <c r="K6" s="19" t="s">
        <v>50</v>
      </c>
    </row>
    <row r="7" spans="1:11" x14ac:dyDescent="0.25">
      <c r="A7" s="30">
        <v>171</v>
      </c>
      <c r="B7" s="1">
        <v>9</v>
      </c>
      <c r="C7" s="4" t="s">
        <v>5</v>
      </c>
      <c r="D7" s="4" t="s">
        <v>108</v>
      </c>
      <c r="E7" s="4" t="s">
        <v>107</v>
      </c>
      <c r="F7" s="2" t="s">
        <v>96</v>
      </c>
      <c r="G7" s="34">
        <v>44214</v>
      </c>
      <c r="H7" s="1">
        <v>4348</v>
      </c>
      <c r="I7" s="1">
        <v>16</v>
      </c>
      <c r="J7" s="36"/>
      <c r="K7" s="18" t="s">
        <v>50</v>
      </c>
    </row>
    <row r="8" spans="1:11" x14ac:dyDescent="0.25">
      <c r="A8" s="30">
        <v>172</v>
      </c>
      <c r="B8" s="1">
        <v>9</v>
      </c>
      <c r="C8" s="4" t="s">
        <v>6</v>
      </c>
      <c r="D8" s="4" t="s">
        <v>109</v>
      </c>
      <c r="E8" s="4" t="s">
        <v>104</v>
      </c>
      <c r="F8" s="2" t="s">
        <v>96</v>
      </c>
      <c r="G8" s="34">
        <v>44214</v>
      </c>
      <c r="H8" s="1">
        <v>1404618</v>
      </c>
      <c r="I8" s="1">
        <v>22</v>
      </c>
      <c r="J8" s="36"/>
      <c r="K8" s="18" t="s">
        <v>50</v>
      </c>
    </row>
    <row r="9" spans="1:11" ht="60" x14ac:dyDescent="0.25">
      <c r="A9" s="30">
        <v>173</v>
      </c>
      <c r="B9" s="1">
        <v>9</v>
      </c>
      <c r="C9" s="2" t="s">
        <v>7</v>
      </c>
      <c r="D9" s="2" t="s">
        <v>110</v>
      </c>
      <c r="E9" s="4" t="s">
        <v>99</v>
      </c>
      <c r="F9" s="2" t="s">
        <v>95</v>
      </c>
      <c r="G9" s="1"/>
      <c r="H9" s="1">
        <v>16680145</v>
      </c>
      <c r="I9" s="31">
        <v>27</v>
      </c>
      <c r="J9" s="32" t="s">
        <v>111</v>
      </c>
      <c r="K9" s="18" t="s">
        <v>50</v>
      </c>
    </row>
    <row r="10" spans="1:11" x14ac:dyDescent="0.25">
      <c r="A10" s="30">
        <v>174</v>
      </c>
      <c r="B10" s="1">
        <v>9</v>
      </c>
      <c r="C10" s="2" t="s">
        <v>8</v>
      </c>
      <c r="D10" s="2" t="s">
        <v>112</v>
      </c>
      <c r="E10" s="24" t="s">
        <v>113</v>
      </c>
      <c r="F10" s="2" t="s">
        <v>97</v>
      </c>
      <c r="G10" s="34">
        <v>44214</v>
      </c>
      <c r="H10" s="1">
        <v>145936</v>
      </c>
      <c r="I10" s="1">
        <v>27</v>
      </c>
      <c r="J10" s="36"/>
      <c r="K10" s="18" t="s">
        <v>50</v>
      </c>
    </row>
    <row r="11" spans="1:11" ht="60" x14ac:dyDescent="0.25">
      <c r="A11" s="30">
        <v>175</v>
      </c>
      <c r="B11" s="1">
        <v>9</v>
      </c>
      <c r="C11" s="2" t="s">
        <v>9</v>
      </c>
      <c r="D11" s="2" t="s">
        <v>114</v>
      </c>
      <c r="E11" s="2" t="s">
        <v>115</v>
      </c>
      <c r="F11" s="2" t="s">
        <v>116</v>
      </c>
      <c r="G11" s="1"/>
      <c r="H11" s="1">
        <v>119701</v>
      </c>
      <c r="I11" s="31">
        <v>17</v>
      </c>
      <c r="J11" s="32" t="s">
        <v>111</v>
      </c>
      <c r="K11" s="18" t="s">
        <v>51</v>
      </c>
    </row>
    <row r="12" spans="1:11" x14ac:dyDescent="0.25">
      <c r="A12" s="37">
        <v>176</v>
      </c>
      <c r="B12" s="1">
        <v>9</v>
      </c>
      <c r="C12" s="5" t="s">
        <v>10</v>
      </c>
      <c r="D12" s="24"/>
      <c r="E12" s="7" t="s">
        <v>117</v>
      </c>
      <c r="F12" s="2" t="s">
        <v>118</v>
      </c>
      <c r="G12" s="38">
        <v>44214</v>
      </c>
      <c r="H12" s="39">
        <v>84</v>
      </c>
      <c r="I12" s="39">
        <v>10</v>
      </c>
      <c r="J12" s="40"/>
      <c r="K12" s="19" t="s">
        <v>50</v>
      </c>
    </row>
    <row r="13" spans="1:11" x14ac:dyDescent="0.25">
      <c r="A13" s="37">
        <v>177</v>
      </c>
      <c r="B13" s="1">
        <v>9</v>
      </c>
      <c r="C13" s="6" t="s">
        <v>11</v>
      </c>
      <c r="D13" s="24" t="s">
        <v>119</v>
      </c>
      <c r="E13" s="24" t="s">
        <v>120</v>
      </c>
      <c r="F13" s="2" t="s">
        <v>121</v>
      </c>
      <c r="G13" s="38">
        <v>44214</v>
      </c>
      <c r="H13" s="39">
        <v>695167</v>
      </c>
      <c r="I13" s="39">
        <v>9</v>
      </c>
      <c r="J13" s="41"/>
      <c r="K13" s="18" t="s">
        <v>51</v>
      </c>
    </row>
    <row r="14" spans="1:11" x14ac:dyDescent="0.25">
      <c r="A14" s="37">
        <v>178</v>
      </c>
      <c r="B14" s="1">
        <v>9</v>
      </c>
      <c r="C14" s="7" t="s">
        <v>12</v>
      </c>
      <c r="D14" s="7" t="s">
        <v>122</v>
      </c>
      <c r="E14" s="7" t="s">
        <v>115</v>
      </c>
      <c r="F14" s="2" t="s">
        <v>98</v>
      </c>
      <c r="G14" s="38">
        <v>44214</v>
      </c>
      <c r="H14" s="39">
        <v>111627787</v>
      </c>
      <c r="I14" s="39">
        <v>5</v>
      </c>
      <c r="J14" s="41"/>
      <c r="K14" s="18" t="s">
        <v>51</v>
      </c>
    </row>
    <row r="15" spans="1:11" x14ac:dyDescent="0.25">
      <c r="A15" s="37">
        <v>179</v>
      </c>
      <c r="B15" s="1">
        <v>9</v>
      </c>
      <c r="C15" s="6" t="s">
        <v>13</v>
      </c>
      <c r="D15" s="24" t="s">
        <v>123</v>
      </c>
      <c r="E15" s="24" t="s">
        <v>124</v>
      </c>
      <c r="F15" s="2" t="s">
        <v>125</v>
      </c>
      <c r="G15" s="38">
        <v>44214</v>
      </c>
      <c r="H15" s="39">
        <v>200430176</v>
      </c>
      <c r="I15" s="39">
        <v>16</v>
      </c>
      <c r="J15" s="41"/>
      <c r="K15" s="18" t="s">
        <v>51</v>
      </c>
    </row>
    <row r="16" spans="1:11" x14ac:dyDescent="0.25">
      <c r="A16" s="37">
        <v>180</v>
      </c>
      <c r="B16" s="1">
        <v>9</v>
      </c>
      <c r="C16" s="6" t="s">
        <v>14</v>
      </c>
      <c r="D16" s="24" t="s">
        <v>126</v>
      </c>
      <c r="E16" s="24" t="s">
        <v>115</v>
      </c>
      <c r="F16" s="2" t="s">
        <v>127</v>
      </c>
      <c r="G16" s="38">
        <v>44214</v>
      </c>
      <c r="H16" s="39">
        <v>969256</v>
      </c>
      <c r="I16" s="39">
        <v>16</v>
      </c>
      <c r="J16" s="41"/>
      <c r="K16" s="18" t="s">
        <v>50</v>
      </c>
    </row>
    <row r="17" spans="1:11" x14ac:dyDescent="0.25">
      <c r="A17" s="37">
        <v>181</v>
      </c>
      <c r="B17" s="1">
        <v>9</v>
      </c>
      <c r="C17" s="6" t="s">
        <v>15</v>
      </c>
      <c r="D17" s="24" t="s">
        <v>128</v>
      </c>
      <c r="E17" s="24" t="s">
        <v>129</v>
      </c>
      <c r="F17" s="2" t="s">
        <v>130</v>
      </c>
      <c r="G17" s="38">
        <v>44214</v>
      </c>
      <c r="H17" s="39">
        <v>26283</v>
      </c>
      <c r="I17" s="39">
        <v>14</v>
      </c>
      <c r="J17" s="41"/>
      <c r="K17" s="18" t="s">
        <v>50</v>
      </c>
    </row>
    <row r="18" spans="1:11" x14ac:dyDescent="0.25">
      <c r="A18" s="37">
        <v>182</v>
      </c>
      <c r="B18" s="1">
        <v>9</v>
      </c>
      <c r="C18" s="7" t="s">
        <v>16</v>
      </c>
      <c r="D18" s="7" t="s">
        <v>131</v>
      </c>
      <c r="E18" s="2" t="s">
        <v>132</v>
      </c>
      <c r="F18" s="7" t="s">
        <v>133</v>
      </c>
      <c r="G18" s="38">
        <v>44151</v>
      </c>
      <c r="H18" s="39">
        <v>430808</v>
      </c>
      <c r="I18" s="39">
        <v>10</v>
      </c>
      <c r="J18" s="41"/>
      <c r="K18" s="18" t="s">
        <v>50</v>
      </c>
    </row>
    <row r="19" spans="1:11" x14ac:dyDescent="0.25">
      <c r="A19" s="37">
        <v>183</v>
      </c>
      <c r="B19" s="8">
        <v>9</v>
      </c>
      <c r="C19" s="9" t="s">
        <v>17</v>
      </c>
      <c r="D19" s="42" t="s">
        <v>134</v>
      </c>
      <c r="E19" s="2" t="s">
        <v>117</v>
      </c>
      <c r="F19" s="43" t="s">
        <v>118</v>
      </c>
      <c r="G19" s="44">
        <v>44214</v>
      </c>
      <c r="H19" s="45">
        <v>309075</v>
      </c>
      <c r="I19" s="45">
        <v>11</v>
      </c>
      <c r="J19" s="46"/>
      <c r="K19" s="20" t="s">
        <v>50</v>
      </c>
    </row>
    <row r="20" spans="1:11" x14ac:dyDescent="0.25">
      <c r="A20" s="37">
        <v>184</v>
      </c>
      <c r="B20" s="10">
        <v>10</v>
      </c>
      <c r="C20" s="11" t="s">
        <v>18</v>
      </c>
      <c r="D20" s="12" t="s">
        <v>135</v>
      </c>
      <c r="E20" s="2" t="s">
        <v>120</v>
      </c>
      <c r="F20" s="2" t="s">
        <v>121</v>
      </c>
      <c r="G20" s="47">
        <v>44244</v>
      </c>
      <c r="H20" s="10">
        <v>2563674</v>
      </c>
      <c r="I20" s="10">
        <v>23</v>
      </c>
      <c r="J20" s="48"/>
      <c r="K20" s="18" t="s">
        <v>51</v>
      </c>
    </row>
    <row r="21" spans="1:11" x14ac:dyDescent="0.25">
      <c r="A21" s="37">
        <v>185</v>
      </c>
      <c r="B21" s="10">
        <v>10</v>
      </c>
      <c r="C21" s="11" t="s">
        <v>19</v>
      </c>
      <c r="D21" s="12" t="s">
        <v>19</v>
      </c>
      <c r="E21" s="2" t="s">
        <v>99</v>
      </c>
      <c r="F21" s="12" t="s">
        <v>95</v>
      </c>
      <c r="G21" s="47">
        <v>44244</v>
      </c>
      <c r="H21" s="10">
        <v>434182358</v>
      </c>
      <c r="I21" s="49">
        <v>6</v>
      </c>
      <c r="J21" s="48"/>
      <c r="K21" s="12"/>
    </row>
    <row r="22" spans="1:11" x14ac:dyDescent="0.25">
      <c r="A22" s="37">
        <v>186</v>
      </c>
      <c r="B22" s="10">
        <v>10</v>
      </c>
      <c r="C22" s="11" t="s">
        <v>20</v>
      </c>
      <c r="D22" s="12" t="s">
        <v>136</v>
      </c>
      <c r="E22" s="2" t="s">
        <v>99</v>
      </c>
      <c r="F22" s="12" t="s">
        <v>95</v>
      </c>
      <c r="G22" s="47">
        <v>44244</v>
      </c>
      <c r="H22" s="10"/>
      <c r="I22" s="49">
        <v>10</v>
      </c>
      <c r="J22" s="48"/>
      <c r="K22" s="12"/>
    </row>
    <row r="23" spans="1:11" x14ac:dyDescent="0.25">
      <c r="A23" s="37">
        <v>187</v>
      </c>
      <c r="B23" s="10">
        <v>10</v>
      </c>
      <c r="C23" s="11" t="s">
        <v>21</v>
      </c>
      <c r="D23" s="12" t="s">
        <v>137</v>
      </c>
      <c r="E23" s="2" t="s">
        <v>99</v>
      </c>
      <c r="F23" s="12" t="s">
        <v>95</v>
      </c>
      <c r="G23" s="47">
        <v>44244</v>
      </c>
      <c r="H23" s="10">
        <v>36225</v>
      </c>
      <c r="I23" s="49">
        <v>13</v>
      </c>
      <c r="J23" s="48"/>
      <c r="K23" s="12"/>
    </row>
    <row r="24" spans="1:11" x14ac:dyDescent="0.25">
      <c r="A24" s="37">
        <v>188</v>
      </c>
      <c r="B24" s="10">
        <v>10</v>
      </c>
      <c r="C24" s="11" t="s">
        <v>22</v>
      </c>
      <c r="D24" s="12" t="s">
        <v>138</v>
      </c>
      <c r="E24" s="2" t="s">
        <v>104</v>
      </c>
      <c r="F24" s="12"/>
      <c r="G24" s="47">
        <v>44244</v>
      </c>
      <c r="H24" s="10">
        <v>39090</v>
      </c>
      <c r="I24" s="49">
        <v>28</v>
      </c>
      <c r="J24" s="48"/>
      <c r="K24" s="12"/>
    </row>
    <row r="25" spans="1:11" x14ac:dyDescent="0.25">
      <c r="A25" s="37">
        <v>189</v>
      </c>
      <c r="B25" s="10">
        <v>10</v>
      </c>
      <c r="C25" s="11" t="s">
        <v>23</v>
      </c>
      <c r="D25" s="12" t="s">
        <v>139</v>
      </c>
      <c r="E25" s="2" t="s">
        <v>99</v>
      </c>
      <c r="F25" s="12" t="s">
        <v>95</v>
      </c>
      <c r="G25" s="47">
        <v>44244</v>
      </c>
      <c r="H25" s="10">
        <v>1987015</v>
      </c>
      <c r="I25" s="49">
        <v>4</v>
      </c>
      <c r="J25" s="48"/>
      <c r="K25" s="12"/>
    </row>
    <row r="26" spans="1:11" x14ac:dyDescent="0.25">
      <c r="A26" s="37">
        <v>190</v>
      </c>
      <c r="B26" s="10">
        <v>10</v>
      </c>
      <c r="C26" s="11" t="s">
        <v>24</v>
      </c>
      <c r="D26" s="12" t="s">
        <v>140</v>
      </c>
      <c r="E26" s="2" t="s">
        <v>115</v>
      </c>
      <c r="F26" s="12" t="s">
        <v>98</v>
      </c>
      <c r="G26" s="47">
        <v>44244</v>
      </c>
      <c r="H26" s="10">
        <v>82603</v>
      </c>
      <c r="I26" s="49">
        <v>29</v>
      </c>
      <c r="J26" s="48"/>
      <c r="K26" s="12"/>
    </row>
    <row r="27" spans="1:11" x14ac:dyDescent="0.25">
      <c r="A27" s="37">
        <v>191</v>
      </c>
      <c r="B27" s="10">
        <v>10</v>
      </c>
      <c r="C27" s="11" t="s">
        <v>25</v>
      </c>
      <c r="D27" s="12" t="s">
        <v>141</v>
      </c>
      <c r="E27" s="2" t="s">
        <v>115</v>
      </c>
      <c r="F27" s="12" t="s">
        <v>98</v>
      </c>
      <c r="G27" s="47">
        <v>44244</v>
      </c>
      <c r="H27" s="10">
        <v>1519</v>
      </c>
      <c r="I27" s="49">
        <v>11</v>
      </c>
      <c r="J27" s="48"/>
      <c r="K27" s="12"/>
    </row>
    <row r="28" spans="1:11" x14ac:dyDescent="0.25">
      <c r="A28" s="37">
        <v>192</v>
      </c>
      <c r="B28" s="10">
        <v>10</v>
      </c>
      <c r="C28" s="11" t="s">
        <v>26</v>
      </c>
      <c r="D28" s="12" t="s">
        <v>142</v>
      </c>
      <c r="E28" s="2" t="s">
        <v>115</v>
      </c>
      <c r="F28" s="12" t="s">
        <v>98</v>
      </c>
      <c r="G28" s="47">
        <v>44244</v>
      </c>
      <c r="H28" s="10">
        <v>1232557911</v>
      </c>
      <c r="I28" s="49">
        <v>12</v>
      </c>
      <c r="J28" s="48"/>
      <c r="K28" s="12"/>
    </row>
    <row r="29" spans="1:11" x14ac:dyDescent="0.25">
      <c r="A29" s="37">
        <v>193</v>
      </c>
      <c r="B29" s="10">
        <v>10</v>
      </c>
      <c r="C29" s="11" t="s">
        <v>27</v>
      </c>
      <c r="D29" s="12" t="s">
        <v>143</v>
      </c>
      <c r="E29" s="2" t="s">
        <v>120</v>
      </c>
      <c r="F29" s="2" t="s">
        <v>121</v>
      </c>
      <c r="G29" s="47">
        <v>44244</v>
      </c>
      <c r="H29" s="10">
        <v>80762223</v>
      </c>
      <c r="I29" s="49">
        <v>9</v>
      </c>
      <c r="J29" s="48"/>
      <c r="K29" s="18" t="s">
        <v>51</v>
      </c>
    </row>
    <row r="30" spans="1:11" x14ac:dyDescent="0.25">
      <c r="A30" s="37">
        <v>194</v>
      </c>
      <c r="B30" s="10">
        <v>10</v>
      </c>
      <c r="C30" s="11" t="s">
        <v>28</v>
      </c>
      <c r="D30" s="12" t="s">
        <v>144</v>
      </c>
      <c r="E30" s="2" t="s">
        <v>145</v>
      </c>
      <c r="F30" s="12" t="s">
        <v>96</v>
      </c>
      <c r="G30" s="50">
        <v>44229</v>
      </c>
      <c r="H30" s="10">
        <v>687269</v>
      </c>
      <c r="I30" s="10">
        <v>18</v>
      </c>
      <c r="J30" s="48"/>
      <c r="K30" s="12" t="s">
        <v>50</v>
      </c>
    </row>
    <row r="31" spans="1:11" x14ac:dyDescent="0.25">
      <c r="A31" s="37">
        <v>195</v>
      </c>
      <c r="B31" s="10">
        <v>10</v>
      </c>
      <c r="C31" s="11" t="s">
        <v>29</v>
      </c>
      <c r="D31" s="12" t="s">
        <v>146</v>
      </c>
      <c r="E31" s="2" t="s">
        <v>113</v>
      </c>
      <c r="F31" s="12" t="s">
        <v>97</v>
      </c>
      <c r="G31" s="50">
        <v>44229</v>
      </c>
      <c r="H31" s="10">
        <v>20866611</v>
      </c>
      <c r="I31" s="10">
        <v>19</v>
      </c>
      <c r="J31" s="48"/>
      <c r="K31" s="12" t="s">
        <v>50</v>
      </c>
    </row>
    <row r="32" spans="1:11" x14ac:dyDescent="0.25">
      <c r="A32" s="37">
        <v>196</v>
      </c>
      <c r="B32" s="10">
        <v>10</v>
      </c>
      <c r="C32" s="12" t="s">
        <v>30</v>
      </c>
      <c r="D32" s="12" t="s">
        <v>147</v>
      </c>
      <c r="E32" s="2" t="s">
        <v>115</v>
      </c>
      <c r="F32" s="12" t="s">
        <v>98</v>
      </c>
      <c r="G32" s="47">
        <v>44244</v>
      </c>
      <c r="H32" s="10">
        <v>39952</v>
      </c>
      <c r="I32" s="49">
        <v>30</v>
      </c>
      <c r="J32" s="48"/>
      <c r="K32" s="12"/>
    </row>
    <row r="33" spans="1:11" x14ac:dyDescent="0.25">
      <c r="A33" s="37">
        <v>197</v>
      </c>
      <c r="B33" s="10">
        <v>10</v>
      </c>
      <c r="C33" s="12" t="s">
        <v>31</v>
      </c>
      <c r="D33" s="12" t="s">
        <v>148</v>
      </c>
      <c r="E33" s="12" t="s">
        <v>115</v>
      </c>
      <c r="F33" s="12" t="s">
        <v>98</v>
      </c>
      <c r="G33" s="47">
        <v>44244</v>
      </c>
      <c r="H33" s="10">
        <v>2989</v>
      </c>
      <c r="I33" s="49">
        <v>20</v>
      </c>
      <c r="J33" s="48"/>
      <c r="K33" s="12"/>
    </row>
    <row r="34" spans="1:11" x14ac:dyDescent="0.25">
      <c r="A34" s="37">
        <v>198</v>
      </c>
      <c r="B34" s="10">
        <v>10</v>
      </c>
      <c r="C34" s="12" t="s">
        <v>32</v>
      </c>
      <c r="D34" s="12" t="s">
        <v>149</v>
      </c>
      <c r="E34" s="51" t="s">
        <v>117</v>
      </c>
      <c r="F34" s="12" t="s">
        <v>118</v>
      </c>
      <c r="G34" s="52">
        <v>44246</v>
      </c>
      <c r="H34" s="10">
        <v>271114</v>
      </c>
      <c r="I34" s="49">
        <v>62</v>
      </c>
      <c r="J34" s="48"/>
      <c r="K34" s="12" t="s">
        <v>50</v>
      </c>
    </row>
    <row r="35" spans="1:11" x14ac:dyDescent="0.25">
      <c r="A35" s="37">
        <v>199</v>
      </c>
      <c r="B35" s="10">
        <v>10</v>
      </c>
      <c r="C35" s="12" t="s">
        <v>33</v>
      </c>
      <c r="D35" s="12" t="s">
        <v>150</v>
      </c>
      <c r="E35" s="12" t="s">
        <v>115</v>
      </c>
      <c r="F35" s="12" t="s">
        <v>127</v>
      </c>
      <c r="G35" s="53">
        <v>44229</v>
      </c>
      <c r="H35" s="10">
        <v>2158</v>
      </c>
      <c r="I35" s="10">
        <v>78</v>
      </c>
      <c r="J35" s="51"/>
      <c r="K35" s="12" t="s">
        <v>50</v>
      </c>
    </row>
    <row r="36" spans="1:11" x14ac:dyDescent="0.25">
      <c r="A36" s="37">
        <v>200</v>
      </c>
      <c r="B36" s="10">
        <v>10</v>
      </c>
      <c r="C36" s="13" t="s">
        <v>34</v>
      </c>
      <c r="D36" s="51" t="s">
        <v>151</v>
      </c>
      <c r="E36" s="51" t="s">
        <v>117</v>
      </c>
      <c r="F36" s="12" t="s">
        <v>118</v>
      </c>
      <c r="G36" s="53">
        <v>44214</v>
      </c>
      <c r="H36" s="10">
        <v>332</v>
      </c>
      <c r="I36" s="10">
        <v>22</v>
      </c>
      <c r="J36" s="48"/>
      <c r="K36" s="12" t="s">
        <v>50</v>
      </c>
    </row>
    <row r="37" spans="1:11" x14ac:dyDescent="0.25">
      <c r="A37" s="37">
        <v>201</v>
      </c>
      <c r="B37" s="10">
        <v>10</v>
      </c>
      <c r="C37" s="13" t="s">
        <v>35</v>
      </c>
      <c r="D37" s="51" t="s">
        <v>152</v>
      </c>
      <c r="E37" s="51" t="s">
        <v>117</v>
      </c>
      <c r="F37" s="12" t="s">
        <v>118</v>
      </c>
      <c r="G37" s="53">
        <v>44214</v>
      </c>
      <c r="H37" s="10">
        <v>5660</v>
      </c>
      <c r="I37" s="10">
        <v>18</v>
      </c>
      <c r="J37" s="48"/>
      <c r="K37" s="12" t="s">
        <v>50</v>
      </c>
    </row>
    <row r="38" spans="1:11" x14ac:dyDescent="0.25">
      <c r="A38" s="37">
        <v>202</v>
      </c>
      <c r="B38" s="10">
        <v>10</v>
      </c>
      <c r="C38" s="14" t="s">
        <v>36</v>
      </c>
      <c r="D38" s="12" t="s">
        <v>153</v>
      </c>
      <c r="E38" s="51" t="s">
        <v>117</v>
      </c>
      <c r="F38" s="12" t="s">
        <v>118</v>
      </c>
      <c r="G38" s="53">
        <v>44214</v>
      </c>
      <c r="H38" s="10">
        <v>10603</v>
      </c>
      <c r="I38" s="10">
        <v>34</v>
      </c>
      <c r="J38" s="48"/>
      <c r="K38" s="12" t="s">
        <v>50</v>
      </c>
    </row>
    <row r="39" spans="1:11" x14ac:dyDescent="0.25">
      <c r="A39" s="37">
        <v>203</v>
      </c>
      <c r="B39" s="10">
        <v>10</v>
      </c>
      <c r="C39" s="14" t="s">
        <v>37</v>
      </c>
      <c r="D39" s="12" t="s">
        <v>154</v>
      </c>
      <c r="E39" s="51" t="s">
        <v>117</v>
      </c>
      <c r="F39" s="12" t="s">
        <v>118</v>
      </c>
      <c r="G39" s="53">
        <v>44214</v>
      </c>
      <c r="H39" s="10">
        <v>297386</v>
      </c>
      <c r="I39" s="10">
        <v>36</v>
      </c>
      <c r="J39" s="48"/>
      <c r="K39" s="12" t="s">
        <v>50</v>
      </c>
    </row>
    <row r="40" spans="1:11" x14ac:dyDescent="0.25">
      <c r="A40" s="37">
        <v>204</v>
      </c>
      <c r="B40" s="10">
        <v>11</v>
      </c>
      <c r="C40" s="14" t="s">
        <v>155</v>
      </c>
      <c r="D40" s="12" t="s">
        <v>156</v>
      </c>
      <c r="E40" s="51" t="s">
        <v>117</v>
      </c>
      <c r="F40" s="12" t="s">
        <v>118</v>
      </c>
      <c r="G40" s="53">
        <v>44214</v>
      </c>
      <c r="H40" s="10">
        <v>1158897</v>
      </c>
      <c r="I40" s="10">
        <v>25</v>
      </c>
      <c r="J40" s="48"/>
      <c r="K40" s="12" t="s">
        <v>50</v>
      </c>
    </row>
    <row r="41" spans="1:11" x14ac:dyDescent="0.25">
      <c r="A41" s="37">
        <v>205</v>
      </c>
      <c r="B41" s="10">
        <v>11</v>
      </c>
      <c r="C41" s="14" t="s">
        <v>157</v>
      </c>
      <c r="D41" s="12" t="s">
        <v>158</v>
      </c>
      <c r="E41" s="51" t="s">
        <v>117</v>
      </c>
      <c r="F41" s="12" t="s">
        <v>118</v>
      </c>
      <c r="G41" s="53">
        <v>44214</v>
      </c>
      <c r="H41" s="10">
        <v>96532</v>
      </c>
      <c r="I41" s="10">
        <v>24</v>
      </c>
      <c r="J41" s="48"/>
      <c r="K41" s="12" t="s">
        <v>50</v>
      </c>
    </row>
    <row r="42" spans="1:11" x14ac:dyDescent="0.25">
      <c r="A42" s="37">
        <v>206</v>
      </c>
      <c r="B42" s="10">
        <v>11</v>
      </c>
      <c r="C42" s="13" t="s">
        <v>159</v>
      </c>
      <c r="D42" s="12" t="s">
        <v>160</v>
      </c>
      <c r="E42" s="51" t="s">
        <v>117</v>
      </c>
      <c r="F42" s="12" t="s">
        <v>118</v>
      </c>
      <c r="G42" s="53">
        <v>44214</v>
      </c>
      <c r="H42" s="10">
        <v>233</v>
      </c>
      <c r="I42" s="10">
        <v>12</v>
      </c>
      <c r="J42" s="48"/>
      <c r="K42" s="12" t="s">
        <v>50</v>
      </c>
    </row>
    <row r="43" spans="1:11" x14ac:dyDescent="0.25">
      <c r="A43" s="37">
        <v>207</v>
      </c>
      <c r="B43" s="10">
        <v>11</v>
      </c>
      <c r="C43" s="14" t="s">
        <v>161</v>
      </c>
      <c r="D43" s="12" t="s">
        <v>162</v>
      </c>
      <c r="E43" s="51" t="s">
        <v>117</v>
      </c>
      <c r="F43" s="12" t="s">
        <v>118</v>
      </c>
      <c r="G43" s="53">
        <v>44214</v>
      </c>
      <c r="H43" s="10">
        <v>35773</v>
      </c>
      <c r="I43" s="10">
        <v>18</v>
      </c>
      <c r="J43" s="48"/>
      <c r="K43" s="12" t="s">
        <v>50</v>
      </c>
    </row>
    <row r="44" spans="1:11" x14ac:dyDescent="0.25">
      <c r="A44" s="37">
        <v>208</v>
      </c>
      <c r="B44" s="10">
        <v>11</v>
      </c>
      <c r="C44" s="11" t="s">
        <v>163</v>
      </c>
      <c r="D44" s="12" t="s">
        <v>164</v>
      </c>
      <c r="E44" s="51" t="s">
        <v>117</v>
      </c>
      <c r="F44" s="12" t="s">
        <v>118</v>
      </c>
      <c r="G44" s="53">
        <v>44214</v>
      </c>
      <c r="H44" s="10">
        <v>420</v>
      </c>
      <c r="I44" s="10">
        <v>11</v>
      </c>
      <c r="J44" s="48"/>
      <c r="K44" s="12" t="s">
        <v>50</v>
      </c>
    </row>
    <row r="45" spans="1:11" x14ac:dyDescent="0.25">
      <c r="A45" s="37">
        <v>209</v>
      </c>
      <c r="B45" s="10">
        <v>11</v>
      </c>
      <c r="C45" s="11" t="s">
        <v>165</v>
      </c>
      <c r="D45" s="12" t="s">
        <v>166</v>
      </c>
      <c r="E45" s="51" t="s">
        <v>117</v>
      </c>
      <c r="F45" s="12" t="s">
        <v>118</v>
      </c>
      <c r="G45" s="53">
        <v>44214</v>
      </c>
      <c r="H45" s="10">
        <v>7900347</v>
      </c>
      <c r="I45" s="10">
        <v>12</v>
      </c>
      <c r="J45" s="48"/>
      <c r="K45" s="12" t="s">
        <v>50</v>
      </c>
    </row>
    <row r="46" spans="1:11" x14ac:dyDescent="0.25">
      <c r="A46" s="37">
        <v>210</v>
      </c>
      <c r="B46" s="10">
        <v>11</v>
      </c>
      <c r="C46" s="11" t="s">
        <v>167</v>
      </c>
      <c r="D46" s="12" t="s">
        <v>168</v>
      </c>
      <c r="E46" s="51" t="s">
        <v>117</v>
      </c>
      <c r="F46" s="12" t="s">
        <v>118</v>
      </c>
      <c r="G46" s="53">
        <v>44214</v>
      </c>
      <c r="H46" s="10">
        <v>440</v>
      </c>
      <c r="I46" s="10">
        <v>11</v>
      </c>
      <c r="J46" s="48"/>
      <c r="K46" s="12" t="s">
        <v>50</v>
      </c>
    </row>
    <row r="47" spans="1:11" x14ac:dyDescent="0.25">
      <c r="A47" s="37">
        <v>211</v>
      </c>
      <c r="B47" s="10">
        <v>11</v>
      </c>
      <c r="C47" s="11" t="s">
        <v>169</v>
      </c>
      <c r="D47" s="12" t="s">
        <v>170</v>
      </c>
      <c r="E47" s="51" t="s">
        <v>117</v>
      </c>
      <c r="F47" s="12" t="s">
        <v>118</v>
      </c>
      <c r="G47" s="53">
        <v>44214</v>
      </c>
      <c r="H47" s="10">
        <v>1566154</v>
      </c>
      <c r="I47" s="10">
        <v>32</v>
      </c>
      <c r="J47" s="48"/>
      <c r="K47" s="12" t="s">
        <v>50</v>
      </c>
    </row>
    <row r="48" spans="1:11" x14ac:dyDescent="0.25">
      <c r="A48" s="37">
        <v>212</v>
      </c>
      <c r="B48" s="10">
        <v>11</v>
      </c>
      <c r="C48" s="11" t="s">
        <v>171</v>
      </c>
      <c r="D48" s="12" t="s">
        <v>172</v>
      </c>
      <c r="E48" s="51" t="s">
        <v>117</v>
      </c>
      <c r="F48" s="12" t="s">
        <v>118</v>
      </c>
      <c r="G48" s="53">
        <v>44214</v>
      </c>
      <c r="H48" s="10">
        <v>1570084</v>
      </c>
      <c r="I48" s="10">
        <v>10</v>
      </c>
      <c r="J48" s="48"/>
      <c r="K48" s="12" t="s">
        <v>50</v>
      </c>
    </row>
    <row r="49" spans="1:11" x14ac:dyDescent="0.25">
      <c r="A49" s="37">
        <v>213</v>
      </c>
      <c r="B49" s="10">
        <v>11</v>
      </c>
      <c r="C49" s="11" t="s">
        <v>173</v>
      </c>
      <c r="D49" s="12" t="s">
        <v>174</v>
      </c>
      <c r="E49" s="51" t="s">
        <v>117</v>
      </c>
      <c r="F49" s="12" t="s">
        <v>118</v>
      </c>
      <c r="G49" s="53">
        <v>44214</v>
      </c>
      <c r="H49" s="10">
        <v>40</v>
      </c>
      <c r="I49" s="10">
        <v>17</v>
      </c>
      <c r="J49" s="48"/>
      <c r="K49" s="12" t="s">
        <v>50</v>
      </c>
    </row>
    <row r="50" spans="1:11" x14ac:dyDescent="0.25">
      <c r="A50" s="37">
        <v>214</v>
      </c>
      <c r="B50" s="10">
        <v>11</v>
      </c>
      <c r="C50" s="11" t="s">
        <v>175</v>
      </c>
      <c r="D50" s="12" t="s">
        <v>176</v>
      </c>
      <c r="E50" s="51" t="s">
        <v>117</v>
      </c>
      <c r="F50" s="12" t="s">
        <v>118</v>
      </c>
      <c r="G50" s="53">
        <v>44214</v>
      </c>
      <c r="H50" s="10">
        <v>27110494</v>
      </c>
      <c r="I50" s="10">
        <v>14</v>
      </c>
      <c r="J50" s="48"/>
      <c r="K50" s="12" t="s">
        <v>50</v>
      </c>
    </row>
    <row r="51" spans="1:11" x14ac:dyDescent="0.25">
      <c r="A51" s="37">
        <v>215</v>
      </c>
      <c r="B51" s="10">
        <v>11</v>
      </c>
      <c r="C51" s="11" t="s">
        <v>177</v>
      </c>
      <c r="D51" s="12" t="s">
        <v>178</v>
      </c>
      <c r="E51" s="51" t="s">
        <v>117</v>
      </c>
      <c r="F51" s="12" t="s">
        <v>118</v>
      </c>
      <c r="G51" s="53">
        <v>44214</v>
      </c>
      <c r="H51" s="10">
        <v>465</v>
      </c>
      <c r="I51" s="10">
        <v>36</v>
      </c>
      <c r="J51" s="48"/>
      <c r="K51" s="12" t="s">
        <v>50</v>
      </c>
    </row>
    <row r="52" spans="1:11" x14ac:dyDescent="0.25">
      <c r="A52" s="37">
        <v>216</v>
      </c>
      <c r="B52" s="10">
        <v>11</v>
      </c>
      <c r="C52" s="11" t="s">
        <v>179</v>
      </c>
      <c r="D52" s="12" t="s">
        <v>180</v>
      </c>
      <c r="E52" s="51" t="s">
        <v>117</v>
      </c>
      <c r="F52" s="12" t="s">
        <v>118</v>
      </c>
      <c r="G52" s="53">
        <v>44214</v>
      </c>
      <c r="H52" s="10">
        <v>30521</v>
      </c>
      <c r="I52" s="10">
        <v>14</v>
      </c>
      <c r="J52" s="48"/>
      <c r="K52" s="12" t="s">
        <v>50</v>
      </c>
    </row>
    <row r="53" spans="1:11" x14ac:dyDescent="0.25">
      <c r="A53" s="37">
        <v>217</v>
      </c>
      <c r="B53" s="10">
        <v>11</v>
      </c>
      <c r="C53" s="11" t="s">
        <v>181</v>
      </c>
      <c r="D53" s="12" t="s">
        <v>182</v>
      </c>
      <c r="E53" s="51" t="s">
        <v>117</v>
      </c>
      <c r="F53" s="12" t="s">
        <v>118</v>
      </c>
      <c r="G53" s="53">
        <v>44214</v>
      </c>
      <c r="H53" s="10">
        <v>284</v>
      </c>
      <c r="I53" s="10">
        <v>16</v>
      </c>
      <c r="J53" s="48"/>
      <c r="K53" s="12" t="s">
        <v>50</v>
      </c>
    </row>
    <row r="54" spans="1:11" x14ac:dyDescent="0.25">
      <c r="A54" s="37">
        <v>218</v>
      </c>
      <c r="B54" s="10">
        <v>11</v>
      </c>
      <c r="C54" s="11" t="s">
        <v>183</v>
      </c>
      <c r="D54" s="12" t="s">
        <v>184</v>
      </c>
      <c r="E54" s="51" t="s">
        <v>117</v>
      </c>
      <c r="F54" s="12" t="s">
        <v>118</v>
      </c>
      <c r="G54" s="53">
        <v>44214</v>
      </c>
      <c r="H54" s="10">
        <v>5740796</v>
      </c>
      <c r="I54" s="10">
        <v>27</v>
      </c>
      <c r="J54" s="48"/>
      <c r="K54" s="12" t="s">
        <v>50</v>
      </c>
    </row>
    <row r="55" spans="1:11" x14ac:dyDescent="0.25">
      <c r="A55" s="37">
        <v>219</v>
      </c>
      <c r="B55" s="10">
        <v>11</v>
      </c>
      <c r="C55" s="14" t="s">
        <v>185</v>
      </c>
      <c r="D55" s="12" t="s">
        <v>186</v>
      </c>
      <c r="E55" s="51" t="s">
        <v>117</v>
      </c>
      <c r="F55" s="12" t="s">
        <v>118</v>
      </c>
      <c r="G55" s="53">
        <v>44214</v>
      </c>
      <c r="H55" s="10">
        <v>254350</v>
      </c>
      <c r="I55" s="10">
        <v>46</v>
      </c>
      <c r="J55" s="48"/>
      <c r="K55" s="12" t="s">
        <v>50</v>
      </c>
    </row>
    <row r="56" spans="1:11" x14ac:dyDescent="0.25">
      <c r="A56" s="37">
        <v>220</v>
      </c>
      <c r="B56" s="10">
        <v>11</v>
      </c>
      <c r="C56" s="11" t="s">
        <v>187</v>
      </c>
      <c r="D56" s="12" t="s">
        <v>188</v>
      </c>
      <c r="E56" s="51" t="s">
        <v>117</v>
      </c>
      <c r="F56" s="12" t="s">
        <v>118</v>
      </c>
      <c r="G56" s="53">
        <v>44214</v>
      </c>
      <c r="H56" s="10">
        <v>7214294</v>
      </c>
      <c r="I56" s="10">
        <v>72</v>
      </c>
      <c r="J56" s="48"/>
      <c r="K56" s="12" t="s">
        <v>50</v>
      </c>
    </row>
    <row r="57" spans="1:11" x14ac:dyDescent="0.25">
      <c r="A57" s="37">
        <v>221</v>
      </c>
      <c r="B57" s="10">
        <v>11</v>
      </c>
      <c r="C57" s="11" t="s">
        <v>189</v>
      </c>
      <c r="D57" s="12" t="s">
        <v>190</v>
      </c>
      <c r="E57" s="51" t="s">
        <v>117</v>
      </c>
      <c r="F57" s="12" t="s">
        <v>118</v>
      </c>
      <c r="G57" s="53">
        <v>44214</v>
      </c>
      <c r="H57" s="10">
        <v>16950697</v>
      </c>
      <c r="I57" s="10">
        <v>67</v>
      </c>
      <c r="J57" s="48"/>
      <c r="K57" s="12" t="s">
        <v>50</v>
      </c>
    </row>
    <row r="58" spans="1:11" x14ac:dyDescent="0.25">
      <c r="A58" s="37">
        <v>222</v>
      </c>
      <c r="B58" s="10">
        <v>11</v>
      </c>
      <c r="C58" s="14" t="s">
        <v>191</v>
      </c>
      <c r="D58" s="12" t="s">
        <v>192</v>
      </c>
      <c r="E58" s="51" t="s">
        <v>117</v>
      </c>
      <c r="F58" s="12" t="s">
        <v>118</v>
      </c>
      <c r="G58" s="53">
        <v>44214</v>
      </c>
      <c r="H58" s="10">
        <v>1184507</v>
      </c>
      <c r="I58" s="10">
        <v>68</v>
      </c>
      <c r="J58" s="48"/>
      <c r="K58" s="12" t="s">
        <v>50</v>
      </c>
    </row>
    <row r="59" spans="1:11" x14ac:dyDescent="0.25">
      <c r="A59" s="37">
        <v>223</v>
      </c>
      <c r="B59" s="10">
        <v>11</v>
      </c>
      <c r="C59" s="11" t="s">
        <v>193</v>
      </c>
      <c r="D59" s="12" t="s">
        <v>194</v>
      </c>
      <c r="E59" s="51" t="s">
        <v>117</v>
      </c>
      <c r="F59" s="12" t="s">
        <v>118</v>
      </c>
      <c r="G59" s="53">
        <v>44214</v>
      </c>
      <c r="H59" s="10">
        <v>900541</v>
      </c>
      <c r="I59" s="10">
        <v>64</v>
      </c>
      <c r="J59" s="48"/>
      <c r="K59" s="12" t="s">
        <v>50</v>
      </c>
    </row>
    <row r="60" spans="1:11" x14ac:dyDescent="0.25">
      <c r="A60" s="54"/>
      <c r="B60" s="1">
        <v>12</v>
      </c>
      <c r="C60" s="14" t="s">
        <v>242</v>
      </c>
      <c r="D60" s="60"/>
      <c r="E60" s="60"/>
      <c r="F60" s="12" t="s">
        <v>118</v>
      </c>
      <c r="G60" s="53">
        <v>44215</v>
      </c>
      <c r="H60" s="10">
        <v>900541</v>
      </c>
      <c r="I60" s="10">
        <v>64</v>
      </c>
      <c r="J60" s="48"/>
      <c r="K60" s="12" t="s">
        <v>50</v>
      </c>
    </row>
    <row r="61" spans="1:11" x14ac:dyDescent="0.25">
      <c r="B61" s="1">
        <v>12</v>
      </c>
      <c r="C61" s="13" t="s">
        <v>243</v>
      </c>
      <c r="F61" s="12" t="s">
        <v>118</v>
      </c>
      <c r="G61" s="53">
        <v>44216</v>
      </c>
      <c r="H61" s="10">
        <v>900541</v>
      </c>
      <c r="I61" s="10">
        <v>64</v>
      </c>
      <c r="J61" s="48"/>
      <c r="K61" s="12" t="s">
        <v>50</v>
      </c>
    </row>
    <row r="62" spans="1:11" x14ac:dyDescent="0.25">
      <c r="B62" s="1">
        <v>12</v>
      </c>
      <c r="C62" s="13" t="s">
        <v>233</v>
      </c>
      <c r="F62" s="12" t="s">
        <v>118</v>
      </c>
      <c r="G62" s="53">
        <v>44217</v>
      </c>
      <c r="H62" s="10">
        <v>900541</v>
      </c>
      <c r="I62" s="10">
        <v>64</v>
      </c>
      <c r="J62" s="48"/>
      <c r="K62" s="12" t="s">
        <v>50</v>
      </c>
    </row>
    <row r="63" spans="1:11" x14ac:dyDescent="0.25">
      <c r="B63" s="1">
        <v>12</v>
      </c>
      <c r="C63" s="13" t="s">
        <v>244</v>
      </c>
      <c r="F63" s="12" t="s">
        <v>118</v>
      </c>
      <c r="G63" s="53">
        <v>44218</v>
      </c>
      <c r="H63" s="10">
        <v>900541</v>
      </c>
      <c r="I63" s="10">
        <v>64</v>
      </c>
      <c r="J63" s="48"/>
      <c r="K63" s="12" t="s">
        <v>50</v>
      </c>
    </row>
    <row r="64" spans="1:11" x14ac:dyDescent="0.25">
      <c r="B64" s="1">
        <v>12</v>
      </c>
      <c r="C64" s="13" t="s">
        <v>234</v>
      </c>
      <c r="F64" s="12" t="s">
        <v>118</v>
      </c>
      <c r="G64" s="53">
        <v>44219</v>
      </c>
      <c r="H64" s="10">
        <v>900541</v>
      </c>
      <c r="I64" s="10">
        <v>64</v>
      </c>
      <c r="J64" s="48"/>
      <c r="K64" s="12" t="s">
        <v>50</v>
      </c>
    </row>
    <row r="65" spans="2:11" x14ac:dyDescent="0.25">
      <c r="B65" s="1">
        <v>12</v>
      </c>
      <c r="C65" s="14" t="s">
        <v>245</v>
      </c>
      <c r="F65" s="12" t="s">
        <v>118</v>
      </c>
      <c r="G65" s="53">
        <v>44220</v>
      </c>
      <c r="H65" s="10">
        <v>900541</v>
      </c>
      <c r="I65" s="10">
        <v>64</v>
      </c>
      <c r="J65" s="48"/>
      <c r="K65" s="12" t="s">
        <v>50</v>
      </c>
    </row>
    <row r="66" spans="2:11" x14ac:dyDescent="0.25">
      <c r="B66" s="1">
        <v>12</v>
      </c>
      <c r="C66" s="14" t="s">
        <v>235</v>
      </c>
      <c r="F66" s="12" t="s">
        <v>118</v>
      </c>
      <c r="G66" s="53">
        <v>44221</v>
      </c>
      <c r="H66" s="10">
        <v>900541</v>
      </c>
      <c r="I66" s="10">
        <v>64</v>
      </c>
      <c r="J66" s="48"/>
      <c r="K66" s="12" t="s">
        <v>50</v>
      </c>
    </row>
    <row r="67" spans="2:11" x14ac:dyDescent="0.25">
      <c r="B67" s="1">
        <v>12</v>
      </c>
      <c r="C67" s="14" t="s">
        <v>236</v>
      </c>
      <c r="F67" s="12" t="s">
        <v>118</v>
      </c>
      <c r="G67" s="53">
        <v>44222</v>
      </c>
      <c r="H67" s="10">
        <v>900541</v>
      </c>
      <c r="I67" s="10">
        <v>64</v>
      </c>
      <c r="J67" s="48"/>
      <c r="K67" s="12" t="s">
        <v>50</v>
      </c>
    </row>
    <row r="68" spans="2:11" x14ac:dyDescent="0.25">
      <c r="B68" s="1">
        <v>12</v>
      </c>
      <c r="C68" s="11" t="s">
        <v>246</v>
      </c>
      <c r="F68" s="12" t="s">
        <v>118</v>
      </c>
      <c r="G68" s="53">
        <v>44223</v>
      </c>
      <c r="H68" s="10">
        <v>900541</v>
      </c>
      <c r="I68" s="10">
        <v>64</v>
      </c>
      <c r="J68" s="48"/>
      <c r="K68" s="12" t="s">
        <v>50</v>
      </c>
    </row>
    <row r="69" spans="2:11" x14ac:dyDescent="0.25">
      <c r="B69" s="1">
        <v>12</v>
      </c>
      <c r="C69" s="14" t="s">
        <v>247</v>
      </c>
      <c r="F69" s="12" t="s">
        <v>118</v>
      </c>
      <c r="G69" s="53">
        <v>44224</v>
      </c>
      <c r="H69" s="10">
        <v>900541</v>
      </c>
      <c r="I69" s="10">
        <v>64</v>
      </c>
      <c r="J69" s="48"/>
      <c r="K69" s="12" t="s">
        <v>50</v>
      </c>
    </row>
    <row r="70" spans="2:11" x14ac:dyDescent="0.25">
      <c r="B70" s="1">
        <v>12</v>
      </c>
      <c r="C70" s="14" t="s">
        <v>237</v>
      </c>
      <c r="F70" s="12" t="s">
        <v>118</v>
      </c>
      <c r="G70" s="53">
        <v>44225</v>
      </c>
      <c r="H70" s="10">
        <v>900541</v>
      </c>
      <c r="I70" s="10">
        <v>64</v>
      </c>
      <c r="J70" s="48"/>
      <c r="K70" s="12" t="s">
        <v>50</v>
      </c>
    </row>
    <row r="71" spans="2:11" x14ac:dyDescent="0.25">
      <c r="B71" s="1">
        <v>12</v>
      </c>
      <c r="C71" s="11" t="s">
        <v>241</v>
      </c>
      <c r="F71" s="12" t="s">
        <v>118</v>
      </c>
      <c r="G71" s="53">
        <v>44226</v>
      </c>
      <c r="H71" s="10">
        <v>900541</v>
      </c>
      <c r="I71" s="10">
        <v>64</v>
      </c>
      <c r="J71" s="48"/>
      <c r="K71" s="12" t="s">
        <v>50</v>
      </c>
    </row>
    <row r="72" spans="2:11" x14ac:dyDescent="0.25">
      <c r="B72" s="1">
        <v>12</v>
      </c>
      <c r="C72" s="14" t="s">
        <v>238</v>
      </c>
      <c r="F72" s="12" t="s">
        <v>118</v>
      </c>
      <c r="G72" s="53">
        <v>44227</v>
      </c>
      <c r="H72" s="10">
        <v>900541</v>
      </c>
      <c r="I72" s="10">
        <v>64</v>
      </c>
      <c r="J72" s="48"/>
      <c r="K72" s="12" t="s">
        <v>50</v>
      </c>
    </row>
    <row r="73" spans="2:11" x14ac:dyDescent="0.25">
      <c r="B73" s="1">
        <v>12</v>
      </c>
      <c r="C73" s="11" t="s">
        <v>239</v>
      </c>
      <c r="F73" s="12" t="s">
        <v>118</v>
      </c>
      <c r="G73" s="53">
        <v>44228</v>
      </c>
      <c r="H73" s="10">
        <v>900541</v>
      </c>
      <c r="I73" s="10">
        <v>64</v>
      </c>
      <c r="J73" s="48"/>
      <c r="K73" s="12" t="s">
        <v>50</v>
      </c>
    </row>
    <row r="74" spans="2:11" x14ac:dyDescent="0.25">
      <c r="B74" s="1">
        <v>12</v>
      </c>
      <c r="C74" s="11" t="s">
        <v>240</v>
      </c>
      <c r="F74" s="12" t="s">
        <v>118</v>
      </c>
      <c r="G74" s="53">
        <v>44229</v>
      </c>
      <c r="H74" s="10">
        <v>900541</v>
      </c>
      <c r="I74" s="10">
        <v>64</v>
      </c>
      <c r="J74" s="48"/>
      <c r="K74" s="12" t="s">
        <v>50</v>
      </c>
    </row>
    <row r="75" spans="2:11" x14ac:dyDescent="0.25">
      <c r="B75" s="1">
        <v>13</v>
      </c>
      <c r="C75" s="11" t="s">
        <v>248</v>
      </c>
      <c r="F75" s="12" t="s">
        <v>118</v>
      </c>
      <c r="G75" s="53">
        <v>44230</v>
      </c>
      <c r="H75" s="10">
        <v>900541</v>
      </c>
      <c r="I75" s="10">
        <v>64</v>
      </c>
      <c r="J75" s="48"/>
      <c r="K75" s="12" t="s">
        <v>50</v>
      </c>
    </row>
    <row r="76" spans="2:11" x14ac:dyDescent="0.25">
      <c r="B76" s="1">
        <v>13</v>
      </c>
      <c r="C76" s="14" t="s">
        <v>249</v>
      </c>
      <c r="F76" s="12" t="s">
        <v>118</v>
      </c>
      <c r="G76" s="53">
        <v>44231</v>
      </c>
      <c r="H76" s="10">
        <v>900541</v>
      </c>
      <c r="I76" s="10">
        <v>64</v>
      </c>
      <c r="J76" s="48"/>
      <c r="K76" s="12" t="s">
        <v>50</v>
      </c>
    </row>
    <row r="77" spans="2:11" x14ac:dyDescent="0.25">
      <c r="B77" s="1">
        <v>13</v>
      </c>
      <c r="C77" s="14" t="s">
        <v>250</v>
      </c>
      <c r="F77" s="12" t="s">
        <v>118</v>
      </c>
      <c r="G77" s="53">
        <v>44232</v>
      </c>
      <c r="H77" s="10">
        <v>900541</v>
      </c>
      <c r="I77" s="10">
        <v>64</v>
      </c>
      <c r="J77" s="48"/>
      <c r="K77" s="12" t="s">
        <v>50</v>
      </c>
    </row>
    <row r="78" spans="2:11" x14ac:dyDescent="0.25">
      <c r="B78" s="1">
        <v>13</v>
      </c>
      <c r="C78" s="14" t="s">
        <v>251</v>
      </c>
      <c r="F78" s="12" t="s">
        <v>118</v>
      </c>
      <c r="G78" s="53">
        <v>44233</v>
      </c>
      <c r="H78" s="10">
        <v>900541</v>
      </c>
      <c r="I78" s="10">
        <v>64</v>
      </c>
      <c r="J78" s="48"/>
      <c r="K78" s="12" t="s">
        <v>50</v>
      </c>
    </row>
  </sheetData>
  <autoFilter ref="A1:K59"/>
  <sortState ref="B60:C78">
    <sortCondition ref="B60:B78"/>
    <sortCondition ref="C60:C78"/>
  </sortState>
  <mergeCells count="11">
    <mergeCell ref="F1:F2"/>
    <mergeCell ref="G1:G2"/>
    <mergeCell ref="I1:I2"/>
    <mergeCell ref="J1:J2"/>
    <mergeCell ref="K1:K2"/>
    <mergeCell ref="D60:E60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Enukurthi (OSV)</dc:creator>
  <cp:lastModifiedBy>Giridhar Enukurthi (OSV)</cp:lastModifiedBy>
  <dcterms:created xsi:type="dcterms:W3CDTF">2021-04-15T07:55:22Z</dcterms:created>
  <dcterms:modified xsi:type="dcterms:W3CDTF">2021-05-10T18:40:33Z</dcterms:modified>
</cp:coreProperties>
</file>